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ivotTables/pivotTable1.xml" ContentType="application/vnd.openxmlformats-officedocument.spreadsheetml.pivotTable+xml"/>
  <Override PartName="/xl/comments2.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mc:AlternateContent xmlns:mc="http://schemas.openxmlformats.org/markup-compatibility/2006">
    <mc:Choice Requires="x15">
      <x15ac:absPath xmlns:x15ac="http://schemas.microsoft.com/office/spreadsheetml/2010/11/ac" url="\\nilo\Areas\CxPSalud\CARTERA\CARTERAS EN EL CORREO\AÑO 2023\09. SEPTIEMBRE\NIT 805026250_CLINICA SIGMA ACTUALIZACION\"/>
    </mc:Choice>
  </mc:AlternateContent>
  <bookViews>
    <workbookView xWindow="-120" yWindow="-120" windowWidth="20730" windowHeight="11160" firstSheet="2" activeTab="5"/>
  </bookViews>
  <sheets>
    <sheet name="Hoja4" sheetId="4" state="hidden" r:id="rId1"/>
    <sheet name="INFO IPS" sheetId="5" r:id="rId2"/>
    <sheet name="TD" sheetId="12" r:id="rId3"/>
    <sheet name="ESTADO DE CADA FACTURA" sheetId="9" r:id="rId4"/>
    <sheet name="FOR_CSA_004" sheetId="6" r:id="rId5"/>
    <sheet name="FOR-CSA-018" sheetId="7" r:id="rId6"/>
  </sheets>
  <definedNames>
    <definedName name="_xlnm._FilterDatabase" localSheetId="3" hidden="1">'ESTADO DE CADA FACTURA'!$A$2:$Y$122</definedName>
  </definedNames>
  <calcPr calcId="152511"/>
  <pivotCaches>
    <pivotCache cacheId="95" r:id="rId7"/>
  </pivotCache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Q1" i="9" l="1"/>
  <c r="W1" i="9" l="1"/>
  <c r="X1" i="9"/>
  <c r="Y1" i="9"/>
  <c r="S1" i="9"/>
  <c r="T1" i="9"/>
  <c r="U1" i="9"/>
  <c r="V1" i="9"/>
  <c r="P1" i="9"/>
  <c r="K1" i="9"/>
  <c r="N1" i="9"/>
  <c r="O1" i="9"/>
  <c r="J1" i="9"/>
  <c r="I1" i="9"/>
  <c r="I29" i="7"/>
  <c r="H29" i="7"/>
  <c r="I27" i="7"/>
  <c r="H27" i="7"/>
  <c r="I24" i="7"/>
  <c r="H24" i="7"/>
  <c r="I20" i="6"/>
  <c r="H20" i="6"/>
  <c r="H31" i="7" l="1"/>
  <c r="I31" i="7"/>
  <c r="H122" i="5"/>
  <c r="G122" i="5"/>
</calcChain>
</file>

<file path=xl/comments1.xml><?xml version="1.0" encoding="utf-8"?>
<comments xmlns="http://schemas.openxmlformats.org/spreadsheetml/2006/main">
  <authors>
    <author>Juan Camilo Paez Ramirez</author>
  </authors>
  <commentList>
    <comment ref="A1" authorId="0" shapeId="0">
      <text>
        <r>
          <rPr>
            <b/>
            <sz val="9"/>
            <color indexed="81"/>
            <rFont val="Tahoma"/>
            <family val="2"/>
          </rPr>
          <t>Juan Camilo Paez Ramirez:</t>
        </r>
        <r>
          <rPr>
            <sz val="9"/>
            <color indexed="81"/>
            <rFont val="Tahoma"/>
            <family val="2"/>
          </rPr>
          <t xml:space="preserve">
NIT IPS SIN DIGITO DE VERIFICACION
</t>
        </r>
      </text>
    </comment>
    <comment ref="B1" authorId="0" shapeId="0">
      <text>
        <r>
          <rPr>
            <b/>
            <sz val="9"/>
            <color indexed="81"/>
            <rFont val="Tahoma"/>
            <family val="2"/>
          </rPr>
          <t>Juan Camilo Paez Ramirez:</t>
        </r>
        <r>
          <rPr>
            <sz val="9"/>
            <color indexed="81"/>
            <rFont val="Tahoma"/>
            <family val="2"/>
          </rPr>
          <t xml:space="preserve">
NOMBRE DE LA IPS</t>
        </r>
      </text>
    </comment>
    <comment ref="C1" authorId="0" shapeId="0">
      <text>
        <r>
          <rPr>
            <b/>
            <sz val="9"/>
            <color indexed="81"/>
            <rFont val="Tahoma"/>
            <family val="2"/>
          </rPr>
          <t>Juan Camilo Paez Ramirez:
ALFA NUMERICO SI APLICA</t>
        </r>
      </text>
    </comment>
    <comment ref="D1" authorId="0" shapeId="0">
      <text>
        <r>
          <rPr>
            <b/>
            <sz val="9"/>
            <color indexed="81"/>
            <rFont val="Tahoma"/>
            <family val="2"/>
          </rPr>
          <t>Juan Camilo Paez Ramirez:</t>
        </r>
        <r>
          <rPr>
            <sz val="9"/>
            <color indexed="81"/>
            <rFont val="Tahoma"/>
            <family val="2"/>
          </rPr>
          <t xml:space="preserve">
NUMERO DE FACTURA FISCAL
</t>
        </r>
      </text>
    </comment>
    <comment ref="E1" authorId="0" shapeId="0">
      <text>
        <r>
          <rPr>
            <b/>
            <sz val="9"/>
            <color indexed="81"/>
            <rFont val="Tahoma"/>
            <family val="2"/>
          </rPr>
          <t>Juan Camilo Paez Ramirez:</t>
        </r>
        <r>
          <rPr>
            <sz val="9"/>
            <color indexed="81"/>
            <rFont val="Tahoma"/>
            <family val="2"/>
          </rPr>
          <t xml:space="preserve">
FECHA DE LA FACTURA
</t>
        </r>
      </text>
    </comment>
    <comment ref="F1" authorId="0" shapeId="0">
      <text>
        <r>
          <rPr>
            <b/>
            <sz val="9"/>
            <color indexed="81"/>
            <rFont val="Tahoma"/>
            <family val="2"/>
          </rPr>
          <t>Juan Camilo Paez Ramirez:</t>
        </r>
        <r>
          <rPr>
            <sz val="9"/>
            <color indexed="81"/>
            <rFont val="Tahoma"/>
            <family val="2"/>
          </rPr>
          <t xml:space="preserve">
FECHA DE RADICADO SI TIENE</t>
        </r>
      </text>
    </comment>
  </commentList>
</comments>
</file>

<file path=xl/comments2.xml><?xml version="1.0" encoding="utf-8"?>
<comments xmlns="http://schemas.openxmlformats.org/spreadsheetml/2006/main">
  <authors>
    <author>Juan Camilo Paez Ramirez</author>
  </authors>
  <commentList>
    <comment ref="A2" authorId="0" shapeId="0">
      <text>
        <r>
          <rPr>
            <b/>
            <sz val="9"/>
            <color indexed="81"/>
            <rFont val="Tahoma"/>
            <family val="2"/>
          </rPr>
          <t>Juan Camilo Paez Ramirez:</t>
        </r>
        <r>
          <rPr>
            <sz val="9"/>
            <color indexed="81"/>
            <rFont val="Tahoma"/>
            <family val="2"/>
          </rPr>
          <t xml:space="preserve">
NIT IPS SIN DIGITO DE VERIFICACION
</t>
        </r>
      </text>
    </comment>
    <comment ref="B2" authorId="0" shapeId="0">
      <text>
        <r>
          <rPr>
            <b/>
            <sz val="9"/>
            <color indexed="81"/>
            <rFont val="Tahoma"/>
            <family val="2"/>
          </rPr>
          <t>Juan Camilo Paez Ramirez:</t>
        </r>
        <r>
          <rPr>
            <sz val="9"/>
            <color indexed="81"/>
            <rFont val="Tahoma"/>
            <family val="2"/>
          </rPr>
          <t xml:space="preserve">
NOMBRE DE LA IPS</t>
        </r>
      </text>
    </comment>
    <comment ref="C2" authorId="0" shapeId="0">
      <text>
        <r>
          <rPr>
            <b/>
            <sz val="9"/>
            <color indexed="81"/>
            <rFont val="Tahoma"/>
            <family val="2"/>
          </rPr>
          <t>Juan Camilo Paez Ramirez:
ALFA NUMERICO SI APLICA</t>
        </r>
      </text>
    </comment>
    <comment ref="D2" authorId="0" shapeId="0">
      <text>
        <r>
          <rPr>
            <b/>
            <sz val="9"/>
            <color indexed="81"/>
            <rFont val="Tahoma"/>
            <family val="2"/>
          </rPr>
          <t>Juan Camilo Paez Ramirez:</t>
        </r>
        <r>
          <rPr>
            <sz val="9"/>
            <color indexed="81"/>
            <rFont val="Tahoma"/>
            <family val="2"/>
          </rPr>
          <t xml:space="preserve">
NUMERO DE FACTURA FISCAL
</t>
        </r>
      </text>
    </comment>
    <comment ref="G2" authorId="0" shapeId="0">
      <text>
        <r>
          <rPr>
            <b/>
            <sz val="9"/>
            <color indexed="81"/>
            <rFont val="Tahoma"/>
            <family val="2"/>
          </rPr>
          <t>Juan Camilo Paez Ramirez:</t>
        </r>
        <r>
          <rPr>
            <sz val="9"/>
            <color indexed="81"/>
            <rFont val="Tahoma"/>
            <family val="2"/>
          </rPr>
          <t xml:space="preserve">
FECHA DE LA FACTURA
</t>
        </r>
      </text>
    </comment>
    <comment ref="H2" authorId="0" shapeId="0">
      <text>
        <r>
          <rPr>
            <b/>
            <sz val="9"/>
            <color indexed="81"/>
            <rFont val="Tahoma"/>
            <family val="2"/>
          </rPr>
          <t>Juan Camilo Paez Ramirez:</t>
        </r>
        <r>
          <rPr>
            <sz val="9"/>
            <color indexed="81"/>
            <rFont val="Tahoma"/>
            <family val="2"/>
          </rPr>
          <t xml:space="preserve">
FECHA DE RADICADO SI TIENE</t>
        </r>
      </text>
    </comment>
  </commentList>
</comments>
</file>

<file path=xl/sharedStrings.xml><?xml version="1.0" encoding="utf-8"?>
<sst xmlns="http://schemas.openxmlformats.org/spreadsheetml/2006/main" count="1804" uniqueCount="432">
  <si>
    <t>SUBSIDIADO</t>
  </si>
  <si>
    <t>31/05/2023</t>
  </si>
  <si>
    <t>15/06/2023</t>
  </si>
  <si>
    <t>24/05/2023</t>
  </si>
  <si>
    <t>POS</t>
  </si>
  <si>
    <t>05/06/2023</t>
  </si>
  <si>
    <t>16/06/2023</t>
  </si>
  <si>
    <t>30/05/2023</t>
  </si>
  <si>
    <t>10/07/2023</t>
  </si>
  <si>
    <t>13/07/2023</t>
  </si>
  <si>
    <t>21/06/2023</t>
  </si>
  <si>
    <t>25/05/2023</t>
  </si>
  <si>
    <t>11/07/2023</t>
  </si>
  <si>
    <t>29/04/2023</t>
  </si>
  <si>
    <t>12/05/2023</t>
  </si>
  <si>
    <t>26/04/2023</t>
  </si>
  <si>
    <t>14/04/2023</t>
  </si>
  <si>
    <t>15/05/2023</t>
  </si>
  <si>
    <t>09/05/2023</t>
  </si>
  <si>
    <t>10/05/2023</t>
  </si>
  <si>
    <t>28/03/2023</t>
  </si>
  <si>
    <t>17/04/2023</t>
  </si>
  <si>
    <t>05/04/2023</t>
  </si>
  <si>
    <t>15/04/2023</t>
  </si>
  <si>
    <t>01/04/2023</t>
  </si>
  <si>
    <t>21/03/2023</t>
  </si>
  <si>
    <t>10/04/2023</t>
  </si>
  <si>
    <t>16/03/2023</t>
  </si>
  <si>
    <t>13/03/2023</t>
  </si>
  <si>
    <t>11/04/2023</t>
  </si>
  <si>
    <t>17/03/2023</t>
  </si>
  <si>
    <t>29/03/2023</t>
  </si>
  <si>
    <t>28/02/2023</t>
  </si>
  <si>
    <t>22/03/2023</t>
  </si>
  <si>
    <t>23/02/2023</t>
  </si>
  <si>
    <t>22/02/2023</t>
  </si>
  <si>
    <t>14/02/2023</t>
  </si>
  <si>
    <t>20/02/2023</t>
  </si>
  <si>
    <t>25/01/2023</t>
  </si>
  <si>
    <t>08/02/2023</t>
  </si>
  <si>
    <t>01/03/2023</t>
  </si>
  <si>
    <t>13/02/2023</t>
  </si>
  <si>
    <t>31/01/2023</t>
  </si>
  <si>
    <t>30/01/2023</t>
  </si>
  <si>
    <t>24/01/2023</t>
  </si>
  <si>
    <t>30/12/2022</t>
  </si>
  <si>
    <t>06/01/2023</t>
  </si>
  <si>
    <t>14/12/2022</t>
  </si>
  <si>
    <t>04/01/2023</t>
  </si>
  <si>
    <t>30/11/2022</t>
  </si>
  <si>
    <t>29/12/2022</t>
  </si>
  <si>
    <t>11/01/2023</t>
  </si>
  <si>
    <t>02/01/2023</t>
  </si>
  <si>
    <t>05/01/2023</t>
  </si>
  <si>
    <t>15/11/2022</t>
  </si>
  <si>
    <t>10/11/2022</t>
  </si>
  <si>
    <t>10/01/2023</t>
  </si>
  <si>
    <t>15/12/2022</t>
  </si>
  <si>
    <t>01/12/2022</t>
  </si>
  <si>
    <t>19/12/2022</t>
  </si>
  <si>
    <t>01/11/2022</t>
  </si>
  <si>
    <t>09/11/2022</t>
  </si>
  <si>
    <t>31/10/2022</t>
  </si>
  <si>
    <t>03/11/2022</t>
  </si>
  <si>
    <t>27/10/2022</t>
  </si>
  <si>
    <t>02/11/2022</t>
  </si>
  <si>
    <t>30/09/2022</t>
  </si>
  <si>
    <t>12/10/2022</t>
  </si>
  <si>
    <t>19/10/2022</t>
  </si>
  <si>
    <t>18/10/2022</t>
  </si>
  <si>
    <t>14/09/2022</t>
  </si>
  <si>
    <t>19/09/2022</t>
  </si>
  <si>
    <t>30/08/2022</t>
  </si>
  <si>
    <t>27/09/2022</t>
  </si>
  <si>
    <t>05/10/2022</t>
  </si>
  <si>
    <t>26/09/2022</t>
  </si>
  <si>
    <t>04/10/2022</t>
  </si>
  <si>
    <t>22/06/2022</t>
  </si>
  <si>
    <t>02/08/2022</t>
  </si>
  <si>
    <t>03/03/2020</t>
  </si>
  <si>
    <t>12/03/2020</t>
  </si>
  <si>
    <t>29/09/2022</t>
  </si>
  <si>
    <t>11/08/2022</t>
  </si>
  <si>
    <t>PGP</t>
  </si>
  <si>
    <t>PFM</t>
  </si>
  <si>
    <t>COMPLEMENTARIO</t>
  </si>
  <si>
    <t>De 1 a 30 días</t>
  </si>
  <si>
    <t>De 31 a 60 días</t>
  </si>
  <si>
    <t>De 61 a 90 días</t>
  </si>
  <si>
    <t>De 91 a 120 días</t>
  </si>
  <si>
    <t>De 121 a 150 días</t>
  </si>
  <si>
    <t>De 151 a 180 días</t>
  </si>
  <si>
    <t>De 181 a 210 días</t>
  </si>
  <si>
    <t>De 211 a 240 días</t>
  </si>
  <si>
    <t>De 241 a 270 días</t>
  </si>
  <si>
    <t>De 271 a 300 días</t>
  </si>
  <si>
    <t>De 301 a 480 días</t>
  </si>
  <si>
    <t>De 1200 a 1236 días</t>
  </si>
  <si>
    <t>VENCIMIENTOS</t>
  </si>
  <si>
    <t>TOTAL</t>
  </si>
  <si>
    <t>TOTAL GENERAL</t>
  </si>
  <si>
    <t>CARTERA COMFENALCO CORTE AL 31 DE JULIO DE 2023</t>
  </si>
  <si>
    <t>NIT IPS</t>
  </si>
  <si>
    <t>NOMBRE IPS</t>
  </si>
  <si>
    <t>Prefijo Factura</t>
  </si>
  <si>
    <t>Numero Factura</t>
  </si>
  <si>
    <t>IPS Fecha factura</t>
  </si>
  <si>
    <t>IPS Fecha radicado</t>
  </si>
  <si>
    <t>IPS Valor Factura</t>
  </si>
  <si>
    <t>IPS Saldo Factura</t>
  </si>
  <si>
    <t>Tipo de Contrato</t>
  </si>
  <si>
    <t>Sede/Ciudad</t>
  </si>
  <si>
    <t>OCCIDENTAL DE INVERSIONES MEDICO QUIRURGICA</t>
  </si>
  <si>
    <t>Evento</t>
  </si>
  <si>
    <t>Cali</t>
  </si>
  <si>
    <t>FE</t>
  </si>
  <si>
    <t>TOTAL CARTERA COMFENALCO CORTE AL 31 DE JULIO DE 2023</t>
  </si>
  <si>
    <t>Generado por:</t>
  </si>
  <si>
    <t>Luz Adriana Sinisterra R.</t>
  </si>
  <si>
    <t>Jefe de Facturación y Cartera</t>
  </si>
  <si>
    <t>FOR-CSA-004</t>
  </si>
  <si>
    <t>HOJA 1 DE 1</t>
  </si>
  <si>
    <t>RESUMEN DE CARTERA REVISADA POR LA EPS REPORTADA EN LA CIRCULAR 030</t>
  </si>
  <si>
    <t>VERSION 0</t>
  </si>
  <si>
    <t>Señores :CLINICA SIGMA</t>
  </si>
  <si>
    <t>NIT: 805026250</t>
  </si>
  <si>
    <t>A continuacion me permito remitir nuestra respuesta al estado de cartera reportada en la Circular 030</t>
  </si>
  <si>
    <t>Cant Fact</t>
  </si>
  <si>
    <t>Valor</t>
  </si>
  <si>
    <t xml:space="preserve">VALOR PRESENTADO POR LA ENTIDAD </t>
  </si>
  <si>
    <t>FACTURA YA CANCELADA</t>
  </si>
  <si>
    <t xml:space="preserve">FACTURA DEVUELTA </t>
  </si>
  <si>
    <t>FACTURA NO RADICADA POR LA ENTIDAD</t>
  </si>
  <si>
    <t>FACTURA-GLOSA-DEVOLUCION ACEPTADA POR LA IPS ( $ )</t>
  </si>
  <si>
    <t>GLOSA POR CONCILIAR</t>
  </si>
  <si>
    <t>TOTAL CARTERA REVISADA CIRCULAR 030</t>
  </si>
  <si>
    <t>NATALIA GRANADOS</t>
  </si>
  <si>
    <t>IPS.CLINICA SIGMA</t>
  </si>
  <si>
    <t>EPS COMFENALCO VALLE</t>
  </si>
  <si>
    <t>FOR-CSA-018</t>
  </si>
  <si>
    <t>HOJA 1 DE 2</t>
  </si>
  <si>
    <t>RESUMEN DE CARTERA REVISADA POR LA EPS</t>
  </si>
  <si>
    <t>VERSION 1</t>
  </si>
  <si>
    <t>FACTURA CERRADA SIN RESPUESTA IPS</t>
  </si>
  <si>
    <t>FACTURA GLOSA POR CONCILIAR ($)</t>
  </si>
  <si>
    <t>SUB TOTAL CARTERA SUSTENTADA A LA IPS</t>
  </si>
  <si>
    <t>FACTURACION PENDIENTE PROGRAMACION DE PAGO</t>
  </si>
  <si>
    <t>FACTURA EN PROCESO INTERNO</t>
  </si>
  <si>
    <t>SUB TOTAL  CARTERA EN PROCESO POR LA EPS</t>
  </si>
  <si>
    <t>FACTURACIÓN COVID</t>
  </si>
  <si>
    <t>SUB TOTAL  FACTURACIÓN COVID</t>
  </si>
  <si>
    <t>TOTAL CARTERA REVISADA</t>
  </si>
  <si>
    <t>Cartera -Clinica Sigma</t>
  </si>
  <si>
    <t>ANALISTA  - Cuentas Salud EPS Comfenalco Valle.</t>
  </si>
  <si>
    <t>LLAVE</t>
  </si>
  <si>
    <t>POR PAGAR SAP</t>
  </si>
  <si>
    <t>805026250_FE_279573</t>
  </si>
  <si>
    <t>FACTURA PENDIENTE EN PROGRAMACION DE PAGO</t>
  </si>
  <si>
    <t>805026250_FE_279574</t>
  </si>
  <si>
    <t>805026250_FE_279575</t>
  </si>
  <si>
    <t>805026250_FE_279576</t>
  </si>
  <si>
    <t>805026250_FE_279294</t>
  </si>
  <si>
    <t>805026250_FE_279136</t>
  </si>
  <si>
    <t>805026250_FE_279168</t>
  </si>
  <si>
    <t>805026250_FE_279197</t>
  </si>
  <si>
    <t>805026250_FE_279199</t>
  </si>
  <si>
    <t>805026250_FE_278215</t>
  </si>
  <si>
    <t>805026250_FE_278479</t>
  </si>
  <si>
    <t>805026250_FE_267443</t>
  </si>
  <si>
    <t>805026250_FE_278516</t>
  </si>
  <si>
    <t>805026250_FE_278651</t>
  </si>
  <si>
    <t>805026250_FE_278975</t>
  </si>
  <si>
    <t>805026250_FE_278991</t>
  </si>
  <si>
    <t>805026250_FE_278214</t>
  </si>
  <si>
    <t>805026250_FE_265548</t>
  </si>
  <si>
    <t>805026250_FE_266557</t>
  </si>
  <si>
    <t>805026250_FE_267408</t>
  </si>
  <si>
    <t>805026250_FE_268120</t>
  </si>
  <si>
    <t>805026250_FE_268182</t>
  </si>
  <si>
    <t>805026250_FE_268192</t>
  </si>
  <si>
    <t>805026250_FE_268356</t>
  </si>
  <si>
    <t>805026250_FE_268496</t>
  </si>
  <si>
    <t>805026250_FE_268520</t>
  </si>
  <si>
    <t>805026250_FE_269041</t>
  </si>
  <si>
    <t>805026250_FE_269050</t>
  </si>
  <si>
    <t>805026250_FE_269938</t>
  </si>
  <si>
    <t>805026250_FE_269946</t>
  </si>
  <si>
    <t>805026250_FE_269948</t>
  </si>
  <si>
    <t>805026250_FE_269966</t>
  </si>
  <si>
    <t>805026250_FE_270160</t>
  </si>
  <si>
    <t>805026250_FE_270164</t>
  </si>
  <si>
    <t>805026250_FE_270174</t>
  </si>
  <si>
    <t>805026250_FE_270198</t>
  </si>
  <si>
    <t>805026250_FE_270614</t>
  </si>
  <si>
    <t>805026250_FE_270744</t>
  </si>
  <si>
    <t>805026250_FE_270745</t>
  </si>
  <si>
    <t>805026250_FE_273139</t>
  </si>
  <si>
    <t>805026250_FE_273155</t>
  </si>
  <si>
    <t>805026250_FE_273188</t>
  </si>
  <si>
    <t>805026250_FE_273199</t>
  </si>
  <si>
    <t>805026250_FE_273203</t>
  </si>
  <si>
    <t>805026250_FE_273210</t>
  </si>
  <si>
    <t>805026250_FE_273211</t>
  </si>
  <si>
    <t>805026250_FE_273297</t>
  </si>
  <si>
    <t>805026250_FE_274103</t>
  </si>
  <si>
    <t>805026250_FE_274142</t>
  </si>
  <si>
    <t>805026250_FE_274178</t>
  </si>
  <si>
    <t>805026250_FE_274377</t>
  </si>
  <si>
    <t>805026250_FE_274481</t>
  </si>
  <si>
    <t>805026250_FE_274498</t>
  </si>
  <si>
    <t>805026250_FE_274502</t>
  </si>
  <si>
    <t>805026250_FE_274872</t>
  </si>
  <si>
    <t>805026250_FE_275066</t>
  </si>
  <si>
    <t>805026250_FE_275069</t>
  </si>
  <si>
    <t>805026250_FE_275072</t>
  </si>
  <si>
    <t>805026250_FE_275077</t>
  </si>
  <si>
    <t>805026250_FE_275078</t>
  </si>
  <si>
    <t>805026250_FE_275513</t>
  </si>
  <si>
    <t>805026250_FE_275514</t>
  </si>
  <si>
    <t>805026250_FE_275516</t>
  </si>
  <si>
    <t>805026250_FE_275779</t>
  </si>
  <si>
    <t>805026250_FE_275782</t>
  </si>
  <si>
    <t>805026250_FE_275785</t>
  </si>
  <si>
    <t>805026250_FE_276303</t>
  </si>
  <si>
    <t>805026250_FE_276313</t>
  </si>
  <si>
    <t>805026250_FE_276319</t>
  </si>
  <si>
    <t>805026250_FE_276324</t>
  </si>
  <si>
    <t>805026250_FE_276526</t>
  </si>
  <si>
    <t>805026250_FE_276527</t>
  </si>
  <si>
    <t>805026250_FE_276531</t>
  </si>
  <si>
    <t>805026250_FE_276553</t>
  </si>
  <si>
    <t>805026250_FE_276634</t>
  </si>
  <si>
    <t>805026250_FE_276879</t>
  </si>
  <si>
    <t>805026250_FE_276889</t>
  </si>
  <si>
    <t>805026250_FE_276908</t>
  </si>
  <si>
    <t>805026250_FE_276922</t>
  </si>
  <si>
    <t>805026250_FE_276967</t>
  </si>
  <si>
    <t>805026250_FE_277186</t>
  </si>
  <si>
    <t>805026250_FE_277187</t>
  </si>
  <si>
    <t>805026250_FE_277190</t>
  </si>
  <si>
    <t>805026250_FE_277192</t>
  </si>
  <si>
    <t>805026250_FE_271652</t>
  </si>
  <si>
    <t>805026250_FE_271725</t>
  </si>
  <si>
    <t>805026250_FE_272174</t>
  </si>
  <si>
    <t>805026250_FE_272181</t>
  </si>
  <si>
    <t>805026250_FE_272204</t>
  </si>
  <si>
    <t>805026250_FE_277416</t>
  </si>
  <si>
    <t>805026250_FE_277418</t>
  </si>
  <si>
    <t>805026250_FE_277419</t>
  </si>
  <si>
    <t>805026250_FE_277590</t>
  </si>
  <si>
    <t>805026250_FE_277591</t>
  </si>
  <si>
    <t>805026250_FE_278000</t>
  </si>
  <si>
    <t>805026250_FE_278049</t>
  </si>
  <si>
    <t>805026250_FE_278050</t>
  </si>
  <si>
    <t>805026250_FE_278062</t>
  </si>
  <si>
    <t>805026250_FE_278210</t>
  </si>
  <si>
    <t>805026250_FE_278211</t>
  </si>
  <si>
    <t>805026250_FE_278212</t>
  </si>
  <si>
    <t>805026250_FE_278213</t>
  </si>
  <si>
    <t>805026250_FE_273137</t>
  </si>
  <si>
    <t>805026250_FE_271611</t>
  </si>
  <si>
    <t>805026250_FE_268469</t>
  </si>
  <si>
    <t>805026250_FE_267438</t>
  </si>
  <si>
    <t>805026250__228033</t>
  </si>
  <si>
    <t>805026250_FE_263646</t>
  </si>
  <si>
    <t>805026250_FE_278650</t>
  </si>
  <si>
    <t>805026250_FE_267447</t>
  </si>
  <si>
    <t>805026250_FE_278994</t>
  </si>
  <si>
    <t>805026250_FE_277595</t>
  </si>
  <si>
    <t>805026250_FE_277355</t>
  </si>
  <si>
    <t>805026250_FE_278512</t>
  </si>
  <si>
    <t>805026250_FE_278992</t>
  </si>
  <si>
    <t>805026250_FE_279201</t>
  </si>
  <si>
    <t>FACTURA</t>
  </si>
  <si>
    <t>228033</t>
  </si>
  <si>
    <t>FE263646</t>
  </si>
  <si>
    <t>FE265548</t>
  </si>
  <si>
    <t>FE266557</t>
  </si>
  <si>
    <t>FE267408</t>
  </si>
  <si>
    <t>FE267438</t>
  </si>
  <si>
    <t>FE267443</t>
  </si>
  <si>
    <t>FE267447</t>
  </si>
  <si>
    <t>FE268120</t>
  </si>
  <si>
    <t>FE268182</t>
  </si>
  <si>
    <t>FE268192</t>
  </si>
  <si>
    <t>FE268356</t>
  </si>
  <si>
    <t>FE268469</t>
  </si>
  <si>
    <t>FE268496</t>
  </si>
  <si>
    <t>FE268520</t>
  </si>
  <si>
    <t>FE269041</t>
  </si>
  <si>
    <t>FE269050</t>
  </si>
  <si>
    <t>FE269938</t>
  </si>
  <si>
    <t>FE269946</t>
  </si>
  <si>
    <t>FE269948</t>
  </si>
  <si>
    <t>FE269966</t>
  </si>
  <si>
    <t>FE270160</t>
  </si>
  <si>
    <t>FE270164</t>
  </si>
  <si>
    <t>FE270174</t>
  </si>
  <si>
    <t>FE270198</t>
  </si>
  <si>
    <t>FE270614</t>
  </si>
  <si>
    <t>FE270744</t>
  </si>
  <si>
    <t>FE270745</t>
  </si>
  <si>
    <t>FE271611</t>
  </si>
  <si>
    <t>FE271652</t>
  </si>
  <si>
    <t>FE271725</t>
  </si>
  <si>
    <t>FE272174</t>
  </si>
  <si>
    <t>FE272181</t>
  </si>
  <si>
    <t>FE272204</t>
  </si>
  <si>
    <t>FE273137</t>
  </si>
  <si>
    <t>FE273139</t>
  </si>
  <si>
    <t>FE273155</t>
  </si>
  <si>
    <t>FE273188</t>
  </si>
  <si>
    <t>FE273199</t>
  </si>
  <si>
    <t>FE273203</t>
  </si>
  <si>
    <t>FE273210</t>
  </si>
  <si>
    <t>FE273211</t>
  </si>
  <si>
    <t>FE273297</t>
  </si>
  <si>
    <t>FE274103</t>
  </si>
  <si>
    <t>FE274142</t>
  </si>
  <si>
    <t>FE274178</t>
  </si>
  <si>
    <t>FE274377</t>
  </si>
  <si>
    <t>FE274481</t>
  </si>
  <si>
    <t>FE274498</t>
  </si>
  <si>
    <t>FE274502</t>
  </si>
  <si>
    <t>FE274872</t>
  </si>
  <si>
    <t>FE275066</t>
  </si>
  <si>
    <t>FE275069</t>
  </si>
  <si>
    <t>FE275072</t>
  </si>
  <si>
    <t>FE275077</t>
  </si>
  <si>
    <t>FE275078</t>
  </si>
  <si>
    <t>FE275513</t>
  </si>
  <si>
    <t>FE275514</t>
  </si>
  <si>
    <t>FE275516</t>
  </si>
  <si>
    <t>FE275779</t>
  </si>
  <si>
    <t>FE275782</t>
  </si>
  <si>
    <t>FE275785</t>
  </si>
  <si>
    <t>FE276303</t>
  </si>
  <si>
    <t>FE276313</t>
  </si>
  <si>
    <t>FE276319</t>
  </si>
  <si>
    <t>FE276324</t>
  </si>
  <si>
    <t>FE276526</t>
  </si>
  <si>
    <t>FE276527</t>
  </si>
  <si>
    <t>FE276531</t>
  </si>
  <si>
    <t>FE276553</t>
  </si>
  <si>
    <t>FE276634</t>
  </si>
  <si>
    <t>FE276879</t>
  </si>
  <si>
    <t>FE276889</t>
  </si>
  <si>
    <t>FE276908</t>
  </si>
  <si>
    <t>FE276922</t>
  </si>
  <si>
    <t>FE276967</t>
  </si>
  <si>
    <t>FE277186</t>
  </si>
  <si>
    <t>FE277187</t>
  </si>
  <si>
    <t>FE277190</t>
  </si>
  <si>
    <t>FE277192</t>
  </si>
  <si>
    <t>FE277355</t>
  </si>
  <si>
    <t>FE277416</t>
  </si>
  <si>
    <t>FE277418</t>
  </si>
  <si>
    <t>FE277419</t>
  </si>
  <si>
    <t>FE277590</t>
  </si>
  <si>
    <t>FE277591</t>
  </si>
  <si>
    <t>FE277595</t>
  </si>
  <si>
    <t>FE278000</t>
  </si>
  <si>
    <t>FE278049</t>
  </si>
  <si>
    <t>FE278050</t>
  </si>
  <si>
    <t>FE278062</t>
  </si>
  <si>
    <t>FE278210</t>
  </si>
  <si>
    <t>FE278211</t>
  </si>
  <si>
    <t>FE278212</t>
  </si>
  <si>
    <t>FE278213</t>
  </si>
  <si>
    <t>FE278214</t>
  </si>
  <si>
    <t>FE278215</t>
  </si>
  <si>
    <t>FE278479</t>
  </si>
  <si>
    <t>FE278512</t>
  </si>
  <si>
    <t>FE278516</t>
  </si>
  <si>
    <t>FE278650</t>
  </si>
  <si>
    <t>FE278651</t>
  </si>
  <si>
    <t>FE278975</t>
  </si>
  <si>
    <t>FE278991</t>
  </si>
  <si>
    <t>FE278992</t>
  </si>
  <si>
    <t>FE278994</t>
  </si>
  <si>
    <t>FE279136</t>
  </si>
  <si>
    <t>FE279168</t>
  </si>
  <si>
    <t>FE279197</t>
  </si>
  <si>
    <t>FE279199</t>
  </si>
  <si>
    <t>FE279201</t>
  </si>
  <si>
    <t>FE279294</t>
  </si>
  <si>
    <t>FE279573</t>
  </si>
  <si>
    <t>FE279574</t>
  </si>
  <si>
    <t>FE279575</t>
  </si>
  <si>
    <t>FE279576</t>
  </si>
  <si>
    <t>FE280400</t>
  </si>
  <si>
    <t>FE280401</t>
  </si>
  <si>
    <t>FE280402</t>
  </si>
  <si>
    <t>FE280423</t>
  </si>
  <si>
    <t>805026250_FE_280400</t>
  </si>
  <si>
    <t>805026250_FE_280401</t>
  </si>
  <si>
    <t>805026250_FE_280402</t>
  </si>
  <si>
    <t>805026250_FE_280423</t>
  </si>
  <si>
    <t>ValorTotalBruto</t>
  </si>
  <si>
    <t>ValorDevolucion</t>
  </si>
  <si>
    <t>ValorCasusado</t>
  </si>
  <si>
    <t>ValorRadicado</t>
  </si>
  <si>
    <t>ValorDeducible</t>
  </si>
  <si>
    <t>ValorAprobado</t>
  </si>
  <si>
    <t>ValorGlosaAceptada</t>
  </si>
  <si>
    <t>ValorNotaCredito</t>
  </si>
  <si>
    <t>ValorNotaDebito</t>
  </si>
  <si>
    <t>ESTADO EPS 17 DE AGOSTO DE 2023</t>
  </si>
  <si>
    <t>DOCUMENTO CONTABLE</t>
  </si>
  <si>
    <t>VALOR</t>
  </si>
  <si>
    <t>FECHA COMPENSACION</t>
  </si>
  <si>
    <t>FACTURA CANCELADA</t>
  </si>
  <si>
    <t>Total general</t>
  </si>
  <si>
    <t xml:space="preserve"> TIPIFICACION</t>
  </si>
  <si>
    <t xml:space="preserve"> CANT FACT</t>
  </si>
  <si>
    <t>Continuacion me permito remitir nuestra respuesta al estado de cartera presentado en la fecha: 04/08/2023</t>
  </si>
  <si>
    <t>Con Corte al dia :30/07/2023</t>
  </si>
  <si>
    <t>LUZ ADRIANA SINISTERRA</t>
  </si>
  <si>
    <t>Corte al dia: 30/07/2023</t>
  </si>
  <si>
    <t>ESTADO EPS 14 DE SEPTIEMBRE DE 2023</t>
  </si>
  <si>
    <t>ValorGlosa</t>
  </si>
  <si>
    <t>ObservacioGlosa</t>
  </si>
  <si>
    <t>AUT SE DEVUEVLE FACTURA MULTIUSUARIO LA AUTORIZACION QUE ENVAN 200373067343570 ARY WILSON ORDOÑEZ ESTA YA CANCELADA EN L A FACTURA FE 248474 Y LA AUTORIZACION 200203071313537 USUAR IO ALICIA ASPRILLA PEREA CONSULTA NO EXISTE EN SISTEMA SE</t>
  </si>
  <si>
    <t>FACTURA EN PROGRAMACION DE PAGO-GLOSA POR CONCILIAR</t>
  </si>
  <si>
    <t xml:space="preserve">SE SOSTIENE GLOSA - NO HAY CONVENIO PARA LO FACTURADO. TARIFA MAYOR VALOR COBRADO EN CODIGO 121102 FACTURAN $ 536.8     74 CONVENIO $ 306.785 SE OBJETA LA DIFERENCIA PAC: 10273976  CARLOS ENRIQUE DIAZ BONIL  - KEVIN YALANDA                                                                                                                                                                                                                                                                                                                                                                                                                                                                                                                                                                                                                                                                                                                                                                                                                                                                                                                                                                                                                                                                                                                                                                                                                                                                                                                             </t>
  </si>
  <si>
    <t xml:space="preserve">FACTURACION. SE REALIZA VALIDACION DE LA GLOSA REALIZADA A L A IPS: 1.SE ACEPTA NOTA CREDITO POR VALOR DE $268800 PARA L USUARIO CC16493402 2.SE EVIDENCIA QUE LA AUTORIZACION No. 231098552572179 ES REMITIDA PARA LA CLINICA OFTAMOLOGICA     DE CALI TAL CUAL COMO LA ORDEN ADJUNTA AL SOPORTE DE FACTRA  INICIAL LO INDICA NO ES PROCEDENTE PARA PAGO POR LA EPS E SOLICITA ENVIAR NOTA CREDITO POR VALOR DE $128.852 KEVIN YALANDA                                                                                                                                                                                                                                                                                                                                                                                                                                                                                                                                                                                                                                                                                                                                                                                                                                                                                                                                                                                                                                                                                                                  </t>
  </si>
  <si>
    <t xml:space="preserve">.AUT: se realiza objecion al validar la autorizacion 231328552289841 paciente RAMIREZ BOLAÑOS EDWIN HERNAN              se encuentra direcionada para otra ips . yufrey hernandez                                                                                                                                                                                                                                                                                                                                                                                                                                                                                                                                                                                                                                                                                                                                                                                                                                                                                                                                                                                                                                                                                                                                                                                                                                                                                                                                                                           </t>
  </si>
  <si>
    <t xml:space="preserve">.TARIFA: se glosa factura por mayor valor cobrado cup 950610 recuento de celulas v.p$48272 se objeta diferenci          a 4585                                                                                                                                                                                                                                                                                                                                                                                                                                                                                                                                                                                                                  PAC: 29844018 LUZ AIDEE OSORIO LOPEZ                                                                                                                                                                                                                                                                                                                                                                                                                                                                                                                                                                                                                                                                                                                                                                        </t>
  </si>
  <si>
    <t>DOCUMENTO</t>
  </si>
  <si>
    <t xml:space="preserve"> SUMA SALDO IPS</t>
  </si>
  <si>
    <t>SANTIAGO DE CALI , SEPTIEMBRE 14 DE 2023</t>
  </si>
  <si>
    <t>SANTIAGO DE CALI ,SEPTIEMBRE 14  DE 2023</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</si>
</sst>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1" formatCode="_-* #,##0_-;\-* #,##0_-;_-* &quot;-&quot;_-;_-@_-"/>
    <numFmt numFmtId="43" formatCode="_-* #,##0.00_-;\-* #,##0.00_-;_-* &quot;-&quot;??_-;_-@_-"/>
    <numFmt numFmtId="164" formatCode="_-&quot;$&quot;* #,##0_-;\-&quot;$&quot;* #,##0_-;_-&quot;$&quot;* &quot;-&quot;_-;_-@_-"/>
    <numFmt numFmtId="165" formatCode="[$-240A]d&quot; de &quot;mmmm&quot; de &quot;yyyy;@"/>
    <numFmt numFmtId="166" formatCode="_-* #,##0_-;\-* #,##0_-;_-* &quot;-&quot;??_-;_-@_-"/>
    <numFmt numFmtId="167" formatCode="[$$-240A]\ #,##0;\-[$$-240A]\ #,##0"/>
    <numFmt numFmtId="168" formatCode="&quot;$&quot;\ #,##0;[Red]&quot;$&quot;\ #,##0"/>
    <numFmt numFmtId="169" formatCode="&quot;$&quot;\ #,##0"/>
  </numFmts>
  <fonts count="17">
    <font>
      <sz val="10"/>
      <name val="Arial"/>
    </font>
    <font>
      <sz val="11"/>
      <color theme="1"/>
      <name val="Calibri"/>
      <family val="2"/>
      <scheme val="minor"/>
    </font>
    <font>
      <sz val="11"/>
      <color theme="1"/>
      <name val="Century Gothic"/>
      <family val="2"/>
    </font>
    <font>
      <sz val="10"/>
      <name val="Calibri"/>
      <family val="2"/>
      <scheme val="minor"/>
    </font>
    <font>
      <b/>
      <sz val="10"/>
      <name val="Calibri"/>
      <family val="2"/>
      <scheme val="minor"/>
    </font>
    <font>
      <b/>
      <sz val="11"/>
      <name val="Calibri"/>
      <family val="2"/>
      <scheme val="minor"/>
    </font>
    <font>
      <sz val="11"/>
      <name val="Arial"/>
      <family val="2"/>
    </font>
    <font>
      <sz val="11"/>
      <name val="Calibri"/>
      <family val="2"/>
      <scheme val="minor"/>
    </font>
    <font>
      <b/>
      <sz val="11"/>
      <color theme="1"/>
      <name val="Calibri"/>
      <family val="2"/>
      <scheme val="minor"/>
    </font>
    <font>
      <b/>
      <sz val="9"/>
      <color indexed="81"/>
      <name val="Tahoma"/>
      <family val="2"/>
    </font>
    <font>
      <sz val="9"/>
      <color indexed="81"/>
      <name val="Tahoma"/>
      <family val="2"/>
    </font>
    <font>
      <sz val="10"/>
      <name val="Arial"/>
      <family val="2"/>
    </font>
    <font>
      <sz val="10"/>
      <name val="Arial"/>
      <family val="2"/>
    </font>
    <font>
      <sz val="10"/>
      <color indexed="8"/>
      <name val="Arial"/>
      <family val="2"/>
    </font>
    <font>
      <b/>
      <sz val="10"/>
      <color indexed="8"/>
      <name val="Arial"/>
      <family val="2"/>
    </font>
    <font>
      <b/>
      <sz val="10"/>
      <name val="Arial"/>
      <family val="2"/>
    </font>
    <font>
      <sz val="10"/>
      <color rgb="FF71777C"/>
      <name val="Poppins"/>
    </font>
  </fonts>
  <fills count="6">
    <fill>
      <patternFill patternType="none"/>
    </fill>
    <fill>
      <patternFill patternType="gray125"/>
    </fill>
    <fill>
      <patternFill patternType="solid">
        <fgColor theme="8" tint="0.59999389629810485"/>
        <bgColor indexed="64"/>
      </patternFill>
    </fill>
    <fill>
      <patternFill patternType="solid">
        <fgColor theme="0"/>
        <bgColor indexed="64"/>
      </patternFill>
    </fill>
    <fill>
      <patternFill patternType="solid">
        <fgColor rgb="FFFFFF00"/>
        <bgColor indexed="64"/>
      </patternFill>
    </fill>
    <fill>
      <patternFill patternType="solid">
        <fgColor rgb="FF92D050"/>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right/>
      <top/>
      <bottom style="medium">
        <color indexed="64"/>
      </bottom>
      <diagonal/>
    </border>
    <border>
      <left/>
      <right/>
      <top/>
      <bottom style="double">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s>
  <cellStyleXfs count="7">
    <xf numFmtId="0" fontId="0" fillId="0" borderId="0"/>
    <xf numFmtId="164" fontId="2" fillId="0" borderId="0" applyFont="0" applyFill="0" applyBorder="0" applyAlignment="0" applyProtection="0"/>
    <xf numFmtId="41" fontId="12" fillId="0" borderId="0" applyFont="0" applyFill="0" applyBorder="0" applyAlignment="0" applyProtection="0"/>
    <xf numFmtId="0" fontId="11" fillId="0" borderId="0"/>
    <xf numFmtId="43" fontId="1" fillId="0" borderId="0" applyFont="0" applyFill="0" applyBorder="0" applyAlignment="0" applyProtection="0"/>
    <xf numFmtId="41" fontId="11" fillId="0" borderId="0" applyFont="0" applyFill="0" applyBorder="0" applyAlignment="0" applyProtection="0"/>
    <xf numFmtId="43" fontId="11" fillId="0" borderId="0" applyFont="0" applyFill="0" applyBorder="0" applyAlignment="0" applyProtection="0"/>
  </cellStyleXfs>
  <cellXfs count="118">
    <xf numFmtId="0" fontId="0" fillId="0" borderId="0" xfId="0"/>
    <xf numFmtId="0" fontId="4" fillId="2" borderId="1" xfId="0" applyFont="1" applyFill="1" applyBorder="1"/>
    <xf numFmtId="164" fontId="4" fillId="2" borderId="1" xfId="1" applyFont="1" applyFill="1" applyBorder="1"/>
    <xf numFmtId="0" fontId="6" fillId="0" borderId="0" xfId="0" applyFont="1"/>
    <xf numFmtId="0" fontId="5" fillId="2" borderId="1" xfId="0" applyFont="1" applyFill="1" applyBorder="1" applyAlignment="1">
      <alignment horizontal="center"/>
    </xf>
    <xf numFmtId="0" fontId="7" fillId="0" borderId="1" xfId="0" applyFont="1" applyBorder="1"/>
    <xf numFmtId="164" fontId="7" fillId="0" borderId="1" xfId="1" applyFont="1" applyBorder="1"/>
    <xf numFmtId="0" fontId="5" fillId="2" borderId="1" xfId="0" applyFont="1" applyFill="1" applyBorder="1"/>
    <xf numFmtId="164" fontId="5" fillId="2" borderId="1" xfId="1" applyFont="1" applyFill="1" applyBorder="1"/>
    <xf numFmtId="0" fontId="8" fillId="2" borderId="1" xfId="0" applyFont="1" applyFill="1" applyBorder="1" applyAlignment="1">
      <alignment horizontal="center" vertical="center" wrapText="1"/>
    </xf>
    <xf numFmtId="164" fontId="8" fillId="2" borderId="1" xfId="1" applyFont="1" applyFill="1" applyBorder="1" applyAlignment="1">
      <alignment horizontal="center" vertical="center" wrapText="1"/>
    </xf>
    <xf numFmtId="0" fontId="8" fillId="0" borderId="0" xfId="0" applyFont="1" applyAlignment="1">
      <alignment horizontal="center" vertical="center" wrapText="1"/>
    </xf>
    <xf numFmtId="164" fontId="0" fillId="0" borderId="0" xfId="1" applyFont="1"/>
    <xf numFmtId="0" fontId="3" fillId="0" borderId="1" xfId="0" applyFont="1" applyBorder="1" applyAlignment="1">
      <alignment horizontal="center"/>
    </xf>
    <xf numFmtId="164" fontId="3" fillId="0" borderId="1" xfId="1" applyFont="1" applyBorder="1" applyAlignment="1">
      <alignment horizontal="center"/>
    </xf>
    <xf numFmtId="0" fontId="4" fillId="0" borderId="0" xfId="0" applyFont="1"/>
    <xf numFmtId="0" fontId="4" fillId="0" borderId="0" xfId="0" applyFont="1" applyAlignment="1">
      <alignment horizontal="left"/>
    </xf>
    <xf numFmtId="14" fontId="4" fillId="0" borderId="0" xfId="0" applyNumberFormat="1" applyFont="1" applyAlignment="1">
      <alignment horizontal="left"/>
    </xf>
    <xf numFmtId="0" fontId="13" fillId="0" borderId="0" xfId="3" applyFont="1"/>
    <xf numFmtId="0" fontId="14" fillId="0" borderId="8" xfId="3" applyFont="1" applyBorder="1" applyAlignment="1">
      <alignment horizontal="center" vertical="center"/>
    </xf>
    <xf numFmtId="0" fontId="14" fillId="0" borderId="14" xfId="3" applyFont="1" applyBorder="1" applyAlignment="1">
      <alignment horizontal="center" vertical="center"/>
    </xf>
    <xf numFmtId="0" fontId="13" fillId="0" borderId="15" xfId="3" applyFont="1" applyBorder="1"/>
    <xf numFmtId="0" fontId="13" fillId="0" borderId="16" xfId="3" applyFont="1" applyBorder="1"/>
    <xf numFmtId="0" fontId="14" fillId="0" borderId="0" xfId="3" applyFont="1"/>
    <xf numFmtId="165" fontId="13" fillId="0" borderId="0" xfId="3" applyNumberFormat="1" applyFont="1"/>
    <xf numFmtId="14" fontId="13" fillId="0" borderId="0" xfId="3" applyNumberFormat="1" applyFont="1"/>
    <xf numFmtId="14" fontId="13" fillId="0" borderId="0" xfId="3" applyNumberFormat="1" applyFont="1" applyAlignment="1">
      <alignment horizontal="left"/>
    </xf>
    <xf numFmtId="0" fontId="13" fillId="3" borderId="0" xfId="3" applyFont="1" applyFill="1"/>
    <xf numFmtId="0" fontId="14" fillId="0" borderId="0" xfId="3" applyFont="1" applyAlignment="1">
      <alignment horizontal="center"/>
    </xf>
    <xf numFmtId="166" fontId="14" fillId="0" borderId="0" xfId="4" applyNumberFormat="1" applyFont="1"/>
    <xf numFmtId="167" fontId="14" fillId="0" borderId="0" xfId="4" applyNumberFormat="1" applyFont="1" applyAlignment="1">
      <alignment horizontal="right"/>
    </xf>
    <xf numFmtId="166" fontId="13" fillId="0" borderId="0" xfId="4" applyNumberFormat="1" applyFont="1" applyAlignment="1">
      <alignment horizontal="center"/>
    </xf>
    <xf numFmtId="167" fontId="13" fillId="0" borderId="0" xfId="4" applyNumberFormat="1" applyFont="1" applyAlignment="1">
      <alignment horizontal="right"/>
    </xf>
    <xf numFmtId="1" fontId="13" fillId="0" borderId="17" xfId="3" applyNumberFormat="1" applyFont="1" applyBorder="1" applyAlignment="1">
      <alignment horizontal="right"/>
    </xf>
    <xf numFmtId="168" fontId="13" fillId="0" borderId="17" xfId="3" applyNumberFormat="1" applyFont="1" applyBorder="1" applyAlignment="1">
      <alignment horizontal="right"/>
    </xf>
    <xf numFmtId="166" fontId="13" fillId="0" borderId="18" xfId="4" applyNumberFormat="1" applyFont="1" applyBorder="1" applyAlignment="1">
      <alignment horizontal="center"/>
    </xf>
    <xf numFmtId="167" fontId="13" fillId="0" borderId="18" xfId="4" applyNumberFormat="1" applyFont="1" applyBorder="1" applyAlignment="1">
      <alignment horizontal="right"/>
    </xf>
    <xf numFmtId="168" fontId="13" fillId="0" borderId="0" xfId="3" applyNumberFormat="1" applyFont="1"/>
    <xf numFmtId="168" fontId="13" fillId="0" borderId="0" xfId="3" applyNumberFormat="1" applyFont="1" applyAlignment="1">
      <alignment horizontal="right"/>
    </xf>
    <xf numFmtId="168" fontId="13" fillId="0" borderId="17" xfId="3" applyNumberFormat="1" applyFont="1" applyBorder="1"/>
    <xf numFmtId="0" fontId="13" fillId="0" borderId="9" xfId="3" applyFont="1" applyBorder="1"/>
    <xf numFmtId="0" fontId="13" fillId="0" borderId="17" xfId="3" applyFont="1" applyBorder="1"/>
    <xf numFmtId="0" fontId="13" fillId="0" borderId="10" xfId="3" applyFont="1" applyBorder="1"/>
    <xf numFmtId="0" fontId="13" fillId="0" borderId="5" xfId="3" applyFont="1" applyBorder="1" applyAlignment="1">
      <alignment horizontal="centerContinuous"/>
    </xf>
    <xf numFmtId="0" fontId="13" fillId="0" borderId="6" xfId="3" applyFont="1" applyBorder="1" applyAlignment="1">
      <alignment horizontal="centerContinuous"/>
    </xf>
    <xf numFmtId="0" fontId="14" fillId="0" borderId="5" xfId="3" applyFont="1" applyBorder="1" applyAlignment="1">
      <alignment horizontal="centerContinuous" vertical="center"/>
    </xf>
    <xf numFmtId="0" fontId="14" fillId="0" borderId="7" xfId="3" applyFont="1" applyBorder="1" applyAlignment="1">
      <alignment horizontal="centerContinuous" vertical="center"/>
    </xf>
    <xf numFmtId="0" fontId="14" fillId="0" borderId="6" xfId="3" applyFont="1" applyBorder="1" applyAlignment="1">
      <alignment horizontal="centerContinuous" vertical="center"/>
    </xf>
    <xf numFmtId="0" fontId="14" fillId="0" borderId="8" xfId="3" applyFont="1" applyBorder="1" applyAlignment="1">
      <alignment horizontal="centerContinuous" vertical="center"/>
    </xf>
    <xf numFmtId="0" fontId="13" fillId="0" borderId="15" xfId="3" applyFont="1" applyBorder="1" applyAlignment="1">
      <alignment horizontal="centerContinuous"/>
    </xf>
    <xf numFmtId="0" fontId="13" fillId="0" borderId="16" xfId="3" applyFont="1" applyBorder="1" applyAlignment="1">
      <alignment horizontal="centerContinuous"/>
    </xf>
    <xf numFmtId="0" fontId="14" fillId="0" borderId="9" xfId="3" applyFont="1" applyBorder="1" applyAlignment="1">
      <alignment horizontal="centerContinuous" vertical="center"/>
    </xf>
    <xf numFmtId="0" fontId="14" fillId="0" borderId="17" xfId="3" applyFont="1" applyBorder="1" applyAlignment="1">
      <alignment horizontal="centerContinuous" vertical="center"/>
    </xf>
    <xf numFmtId="0" fontId="14" fillId="0" borderId="10" xfId="3" applyFont="1" applyBorder="1" applyAlignment="1">
      <alignment horizontal="centerContinuous" vertical="center"/>
    </xf>
    <xf numFmtId="0" fontId="14" fillId="0" borderId="19" xfId="3" applyFont="1" applyBorder="1" applyAlignment="1">
      <alignment horizontal="centerContinuous" vertical="center"/>
    </xf>
    <xf numFmtId="0" fontId="14" fillId="0" borderId="15" xfId="3" applyFont="1" applyBorder="1" applyAlignment="1">
      <alignment horizontal="centerContinuous" vertical="center"/>
    </xf>
    <xf numFmtId="0" fontId="14" fillId="0" borderId="0" xfId="3" applyFont="1" applyAlignment="1">
      <alignment horizontal="centerContinuous" vertical="center"/>
    </xf>
    <xf numFmtId="0" fontId="14" fillId="0" borderId="16" xfId="3" applyFont="1" applyBorder="1" applyAlignment="1">
      <alignment horizontal="centerContinuous" vertical="center"/>
    </xf>
    <xf numFmtId="0" fontId="14" fillId="0" borderId="20" xfId="3" applyFont="1" applyBorder="1" applyAlignment="1">
      <alignment horizontal="centerContinuous" vertical="center"/>
    </xf>
    <xf numFmtId="0" fontId="13" fillId="0" borderId="9" xfId="3" applyFont="1" applyBorder="1" applyAlignment="1">
      <alignment horizontal="centerContinuous"/>
    </xf>
    <xf numFmtId="0" fontId="13" fillId="0" borderId="10" xfId="3" applyFont="1" applyBorder="1" applyAlignment="1">
      <alignment horizontal="centerContinuous"/>
    </xf>
    <xf numFmtId="1" fontId="14" fillId="0" borderId="0" xfId="3" applyNumberFormat="1" applyFont="1" applyAlignment="1">
      <alignment horizontal="center"/>
    </xf>
    <xf numFmtId="169" fontId="14" fillId="0" borderId="0" xfId="3" applyNumberFormat="1" applyFont="1" applyAlignment="1">
      <alignment horizontal="right"/>
    </xf>
    <xf numFmtId="1" fontId="13" fillId="0" borderId="0" xfId="3" applyNumberFormat="1" applyFont="1" applyAlignment="1">
      <alignment horizontal="center"/>
    </xf>
    <xf numFmtId="169" fontId="13" fillId="0" borderId="0" xfId="3" applyNumberFormat="1" applyFont="1" applyAlignment="1">
      <alignment horizontal="right"/>
    </xf>
    <xf numFmtId="1" fontId="13" fillId="0" borderId="17" xfId="3" applyNumberFormat="1" applyFont="1" applyBorder="1" applyAlignment="1">
      <alignment horizontal="center"/>
    </xf>
    <xf numFmtId="168" fontId="14" fillId="0" borderId="0" xfId="3" applyNumberFormat="1" applyFont="1" applyAlignment="1">
      <alignment horizontal="right"/>
    </xf>
    <xf numFmtId="0" fontId="13" fillId="0" borderId="0" xfId="3" applyFont="1" applyAlignment="1">
      <alignment horizontal="center"/>
    </xf>
    <xf numFmtId="1" fontId="14" fillId="0" borderId="18" xfId="3" applyNumberFormat="1" applyFont="1" applyBorder="1" applyAlignment="1">
      <alignment horizontal="center"/>
    </xf>
    <xf numFmtId="168" fontId="14" fillId="0" borderId="18" xfId="3" applyNumberFormat="1" applyFont="1" applyBorder="1" applyAlignment="1">
      <alignment horizontal="right"/>
    </xf>
    <xf numFmtId="1" fontId="14" fillId="0" borderId="0" xfId="3" applyNumberFormat="1" applyFont="1" applyBorder="1" applyAlignment="1">
      <alignment horizontal="center"/>
    </xf>
    <xf numFmtId="168" fontId="14" fillId="0" borderId="0" xfId="3" applyNumberFormat="1" applyFont="1" applyBorder="1" applyAlignment="1">
      <alignment horizontal="right"/>
    </xf>
    <xf numFmtId="168" fontId="14" fillId="0" borderId="17" xfId="3" applyNumberFormat="1" applyFont="1" applyBorder="1"/>
    <xf numFmtId="168" fontId="14" fillId="0" borderId="0" xfId="3" applyNumberFormat="1" applyFont="1"/>
    <xf numFmtId="0" fontId="8" fillId="3" borderId="1" xfId="0" applyFont="1" applyFill="1" applyBorder="1" applyAlignment="1">
      <alignment horizontal="center" vertical="center" wrapText="1"/>
    </xf>
    <xf numFmtId="164" fontId="8" fillId="3" borderId="1" xfId="1" applyFont="1" applyFill="1" applyBorder="1" applyAlignment="1">
      <alignment horizontal="center" vertical="center" wrapText="1"/>
    </xf>
    <xf numFmtId="0" fontId="8" fillId="4" borderId="1" xfId="0" applyFont="1" applyFill="1" applyBorder="1" applyAlignment="1">
      <alignment horizontal="center" vertical="center" wrapText="1"/>
    </xf>
    <xf numFmtId="164" fontId="8" fillId="4" borderId="1" xfId="1" applyFont="1" applyFill="1" applyBorder="1" applyAlignment="1">
      <alignment horizontal="center" vertical="center" wrapText="1"/>
    </xf>
    <xf numFmtId="41" fontId="0" fillId="0" borderId="0" xfId="2" applyFont="1"/>
    <xf numFmtId="0" fontId="0" fillId="3" borderId="1" xfId="0" applyFill="1" applyBorder="1" applyAlignment="1">
      <alignment horizontal="center" vertical="center" wrapText="1"/>
    </xf>
    <xf numFmtId="164" fontId="3" fillId="0" borderId="2" xfId="1" applyFont="1" applyBorder="1" applyAlignment="1">
      <alignment horizontal="center"/>
    </xf>
    <xf numFmtId="0" fontId="0" fillId="0" borderId="1" xfId="0" applyBorder="1"/>
    <xf numFmtId="41" fontId="0" fillId="0" borderId="1" xfId="2" applyFont="1" applyBorder="1"/>
    <xf numFmtId="0" fontId="0" fillId="0" borderId="1" xfId="0" applyNumberFormat="1" applyBorder="1" applyAlignment="1">
      <alignment horizontal="left"/>
    </xf>
    <xf numFmtId="0" fontId="15" fillId="4" borderId="1" xfId="0" applyFont="1" applyFill="1" applyBorder="1" applyAlignment="1">
      <alignment horizontal="center" vertical="center" wrapText="1"/>
    </xf>
    <xf numFmtId="0" fontId="15" fillId="5" borderId="1" xfId="0" applyFont="1" applyFill="1" applyBorder="1" applyAlignment="1">
      <alignment horizontal="center" vertical="center" wrapText="1"/>
    </xf>
    <xf numFmtId="3" fontId="0" fillId="0" borderId="1" xfId="0" applyNumberFormat="1" applyBorder="1" applyAlignment="1">
      <alignment horizontal="left"/>
    </xf>
    <xf numFmtId="3" fontId="0" fillId="0" borderId="1" xfId="0" applyNumberFormat="1" applyBorder="1"/>
    <xf numFmtId="14" fontId="0" fillId="0" borderId="1" xfId="0" applyNumberFormat="1" applyBorder="1"/>
    <xf numFmtId="0" fontId="11" fillId="0" borderId="1" xfId="0" applyFont="1" applyBorder="1"/>
    <xf numFmtId="0" fontId="11" fillId="0" borderId="1" xfId="0" applyNumberFormat="1" applyFont="1" applyBorder="1" applyAlignment="1">
      <alignment horizontal="left"/>
    </xf>
    <xf numFmtId="41" fontId="0" fillId="0" borderId="1" xfId="2" applyFont="1" applyFill="1" applyBorder="1"/>
    <xf numFmtId="1" fontId="0" fillId="0" borderId="1" xfId="2" applyNumberFormat="1" applyFont="1" applyFill="1" applyBorder="1"/>
    <xf numFmtId="1" fontId="0" fillId="0" borderId="1" xfId="0" applyNumberFormat="1" applyBorder="1"/>
    <xf numFmtId="0" fontId="0" fillId="5" borderId="1" xfId="0" applyFont="1" applyFill="1" applyBorder="1" applyAlignment="1">
      <alignment horizontal="center" vertical="center" wrapText="1"/>
    </xf>
    <xf numFmtId="0" fontId="5" fillId="2" borderId="2" xfId="0" applyFont="1" applyFill="1" applyBorder="1" applyAlignment="1">
      <alignment horizontal="center"/>
    </xf>
    <xf numFmtId="0" fontId="5" fillId="2" borderId="3" xfId="0" applyFont="1" applyFill="1" applyBorder="1" applyAlignment="1">
      <alignment horizontal="center"/>
    </xf>
    <xf numFmtId="0" fontId="5" fillId="2" borderId="4" xfId="0" applyFont="1" applyFill="1" applyBorder="1" applyAlignment="1">
      <alignment horizontal="center"/>
    </xf>
    <xf numFmtId="0" fontId="4" fillId="2" borderId="2" xfId="0" applyFont="1" applyFill="1" applyBorder="1" applyAlignment="1">
      <alignment horizontal="center"/>
    </xf>
    <xf numFmtId="0" fontId="4" fillId="2" borderId="3" xfId="0" applyFont="1" applyFill="1" applyBorder="1" applyAlignment="1">
      <alignment horizontal="center"/>
    </xf>
    <xf numFmtId="0" fontId="4" fillId="2" borderId="4" xfId="0" applyFont="1" applyFill="1" applyBorder="1" applyAlignment="1">
      <alignment horizontal="center"/>
    </xf>
    <xf numFmtId="0" fontId="13" fillId="0" borderId="5" xfId="3" applyFont="1" applyBorder="1" applyAlignment="1">
      <alignment horizontal="center"/>
    </xf>
    <xf numFmtId="0" fontId="13" fillId="0" borderId="6" xfId="3" applyFont="1" applyBorder="1" applyAlignment="1">
      <alignment horizontal="center"/>
    </xf>
    <xf numFmtId="0" fontId="13" fillId="0" borderId="9" xfId="3" applyFont="1" applyBorder="1" applyAlignment="1">
      <alignment horizontal="center"/>
    </xf>
    <xf numFmtId="0" fontId="13" fillId="0" borderId="10" xfId="3" applyFont="1" applyBorder="1" applyAlignment="1">
      <alignment horizontal="center"/>
    </xf>
    <xf numFmtId="0" fontId="14" fillId="0" borderId="5" xfId="3" applyFont="1" applyBorder="1" applyAlignment="1">
      <alignment horizontal="center" vertical="center"/>
    </xf>
    <xf numFmtId="0" fontId="14" fillId="0" borderId="7" xfId="3" applyFont="1" applyBorder="1" applyAlignment="1">
      <alignment horizontal="center" vertical="center"/>
    </xf>
    <xf numFmtId="0" fontId="14" fillId="0" borderId="6" xfId="3" applyFont="1" applyBorder="1" applyAlignment="1">
      <alignment horizontal="center" vertical="center"/>
    </xf>
    <xf numFmtId="0" fontId="14" fillId="0" borderId="11" xfId="3" applyFont="1" applyBorder="1" applyAlignment="1">
      <alignment horizontal="center" vertical="center" wrapText="1"/>
    </xf>
    <xf numFmtId="0" fontId="14" fillId="0" borderId="12" xfId="3" applyFont="1" applyBorder="1" applyAlignment="1">
      <alignment horizontal="center" vertical="center" wrapText="1"/>
    </xf>
    <xf numFmtId="0" fontId="14" fillId="0" borderId="13" xfId="3" applyFont="1" applyBorder="1" applyAlignment="1">
      <alignment horizontal="center" vertical="center" wrapText="1"/>
    </xf>
    <xf numFmtId="0" fontId="11" fillId="5" borderId="1" xfId="0" applyFont="1" applyFill="1" applyBorder="1" applyAlignment="1">
      <alignment horizontal="center" vertical="center" wrapText="1"/>
    </xf>
    <xf numFmtId="0" fontId="11" fillId="4" borderId="1" xfId="0" applyFont="1" applyFill="1" applyBorder="1" applyAlignment="1">
      <alignment horizontal="center" vertical="center" wrapText="1"/>
    </xf>
    <xf numFmtId="0" fontId="16" fillId="0" borderId="0" xfId="0" applyFont="1"/>
    <xf numFmtId="0" fontId="0" fillId="0" borderId="0" xfId="0" pivotButton="1"/>
    <xf numFmtId="0" fontId="0" fillId="0" borderId="0" xfId="0" applyAlignment="1">
      <alignment horizontal="left"/>
    </xf>
    <xf numFmtId="0" fontId="0" fillId="0" borderId="0" xfId="0" applyNumberFormat="1"/>
    <xf numFmtId="41" fontId="0" fillId="0" borderId="0" xfId="0" applyNumberFormat="1"/>
  </cellXfs>
  <cellStyles count="7">
    <cellStyle name="Millares [0]" xfId="2" builtinId="6"/>
    <cellStyle name="Millares [0] 2" xfId="5"/>
    <cellStyle name="Millares 2" xfId="4"/>
    <cellStyle name="Millares 3" xfId="6"/>
    <cellStyle name="Moneda [0]" xfId="1" builtinId="7"/>
    <cellStyle name="Normal" xfId="0" builtinId="0"/>
    <cellStyle name="Normal 2 2" xfId="3"/>
  </cellStyles>
  <dxfs count="3">
    <dxf>
      <font>
        <color rgb="FF9C0006"/>
      </font>
      <fill>
        <patternFill>
          <bgColor rgb="FFFFC7CE"/>
        </patternFill>
      </fill>
    </dxf>
    <dxf>
      <font>
        <color rgb="FF9C0006"/>
      </font>
      <fill>
        <patternFill>
          <bgColor rgb="FFFFC7CE"/>
        </patternFill>
      </fill>
    </dxf>
    <dxf>
      <numFmt numFmtId="33" formatCode="_-* #,##0_-;\-* #,##0_-;_-* &quot;-&quot;_-;_-@_-"/>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pivotCacheDefinition" Target="pivotCache/pivotCacheDefinition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180975</xdr:colOff>
      <xdr:row>1</xdr:row>
      <xdr:rowOff>142874</xdr:rowOff>
    </xdr:from>
    <xdr:to>
      <xdr:col>2</xdr:col>
      <xdr:colOff>993134</xdr:colOff>
      <xdr:row>2</xdr:row>
      <xdr:rowOff>342900</xdr:rowOff>
    </xdr:to>
    <xdr:pic>
      <xdr:nvPicPr>
        <xdr:cNvPr id="2" name="Imagen 2" descr="Nombre de la empresa&#10;&#10;Descripción generada automáticamente con confianza baja">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0" y="371474"/>
          <a:ext cx="1574159" cy="6477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1</xdr:col>
      <xdr:colOff>31749</xdr:colOff>
      <xdr:row>1</xdr:row>
      <xdr:rowOff>74082</xdr:rowOff>
    </xdr:from>
    <xdr:ext cx="1823509" cy="809096"/>
    <xdr:pic>
      <xdr:nvPicPr>
        <xdr:cNvPr id="2" name="Imagen 1" descr="Nombre de la empresa&#10;&#10;Descripción generada automáticamente con confianza baja">
          <a:extLst>
            <a:ext uri="{FF2B5EF4-FFF2-40B4-BE49-F238E27FC236}">
              <a16:creationId xmlns="" xmlns:a16="http://schemas.microsoft.com/office/drawing/2014/main" id="{00000000-0008-0000-02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8424" y="150282"/>
          <a:ext cx="1823509" cy="8090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5</xdr:col>
      <xdr:colOff>687918</xdr:colOff>
      <xdr:row>32</xdr:row>
      <xdr:rowOff>137584</xdr:rowOff>
    </xdr:from>
    <xdr:ext cx="1607609" cy="330678"/>
    <xdr:pic>
      <xdr:nvPicPr>
        <xdr:cNvPr id="3" name="Imagen 2">
          <a:extLst>
            <a:ext uri="{FF2B5EF4-FFF2-40B4-BE49-F238E27FC236}">
              <a16:creationId xmlns="" xmlns:a16="http://schemas.microsoft.com/office/drawing/2014/main" id="{00000000-0008-0000-0200-000004000000}"/>
            </a:ext>
          </a:extLst>
        </xdr:cNvPr>
        <xdr:cNvPicPr>
          <a:picLocks noChangeAspect="1"/>
        </xdr:cNvPicPr>
      </xdr:nvPicPr>
      <xdr:blipFill>
        <a:blip xmlns:r="http://schemas.openxmlformats.org/officeDocument/2006/relationships" r:embed="rId2"/>
        <a:stretch>
          <a:fillRect/>
        </a:stretch>
      </xdr:blipFill>
      <xdr:spPr>
        <a:xfrm>
          <a:off x="4164543" y="5871634"/>
          <a:ext cx="1607609" cy="330678"/>
        </a:xfrm>
        <a:prstGeom prst="rect">
          <a:avLst/>
        </a:prstGeom>
      </xdr:spPr>
    </xdr:pic>
    <xdr:clientData/>
  </xdr:one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Natalia Elena Granados Oviedo" refreshedDate="45183.403878124998" createdVersion="5" refreshedVersion="5" minRefreshableVersion="3" recordCount="120">
  <cacheSource type="worksheet">
    <worksheetSource ref="A2:AB122" sheet="ESTADO DE CADA FACTURA"/>
  </cacheSource>
  <cacheFields count="28">
    <cacheField name="NIT IPS" numFmtId="0">
      <sharedItems containsSemiMixedTypes="0" containsString="0" containsNumber="1" containsInteger="1" minValue="805026250" maxValue="805026250"/>
    </cacheField>
    <cacheField name="NOMBRE IPS" numFmtId="0">
      <sharedItems/>
    </cacheField>
    <cacheField name="Prefijo Factura" numFmtId="0">
      <sharedItems containsBlank="1"/>
    </cacheField>
    <cacheField name="Numero Factura" numFmtId="0">
      <sharedItems containsSemiMixedTypes="0" containsString="0" containsNumber="1" containsInteger="1" minValue="228033" maxValue="280423"/>
    </cacheField>
    <cacheField name="FACTURA" numFmtId="0">
      <sharedItems/>
    </cacheField>
    <cacheField name="LLAVE" numFmtId="0">
      <sharedItems/>
    </cacheField>
    <cacheField name="IPS Fecha factura" numFmtId="0">
      <sharedItems/>
    </cacheField>
    <cacheField name="IPS Fecha radicado" numFmtId="0">
      <sharedItems/>
    </cacheField>
    <cacheField name="IPS Valor Factura" numFmtId="164">
      <sharedItems containsSemiMixedTypes="0" containsString="0" containsNumber="1" containsInteger="1" minValue="18764" maxValue="190514998"/>
    </cacheField>
    <cacheField name="IPS Saldo Factura" numFmtId="164">
      <sharedItems containsSemiMixedTypes="0" containsString="0" containsNumber="1" containsInteger="1" minValue="18764" maxValue="190514998"/>
    </cacheField>
    <cacheField name="ESTADO EPS 17 DE AGOSTO DE 2023" numFmtId="0">
      <sharedItems count="4">
        <s v="FACTURA PENDIENTE EN PROGRAMACION DE PAGO"/>
        <s v="GLOSA POR CONCILIAR"/>
        <s v="FACTURA EN PROGRAMACION DE PAGO-GLOSA POR CONCILIAR"/>
        <s v="FACTURA CANCELADA"/>
      </sharedItems>
    </cacheField>
    <cacheField name="ESTADO EPS 14 DE SEPTIEMBRE DE 2023" numFmtId="0">
      <sharedItems count="4">
        <s v="FACTURA PENDIENTE EN PROGRAMACION DE PAGO"/>
        <s v="GLOSA POR CONCILIAR"/>
        <s v="FACTURA EN PROGRAMACION DE PAGO-GLOSA POR CONCILIAR"/>
        <s v="FACTURA CANCELADA"/>
      </sharedItems>
    </cacheField>
    <cacheField name="DOCUMENTO CONTABLE" numFmtId="0">
      <sharedItems containsString="0" containsBlank="1" containsNumber="1" containsInteger="1" minValue="1222279140" maxValue="1222279141"/>
    </cacheField>
    <cacheField name="POR PAGAR SAP" numFmtId="0">
      <sharedItems containsString="0" containsBlank="1" containsNumber="1" containsInteger="1" minValue="19004509" maxValue="44504851"/>
    </cacheField>
    <cacheField name="ValorTotalBruto" numFmtId="41">
      <sharedItems containsSemiMixedTypes="0" containsString="0" containsNumber="1" containsInteger="1" minValue="0" maxValue="18640000"/>
    </cacheField>
    <cacheField name="ValorDevolucion" numFmtId="41">
      <sharedItems containsSemiMixedTypes="0" containsString="0" containsNumber="1" containsInteger="1" minValue="0" maxValue="0"/>
    </cacheField>
    <cacheField name="ValorGlosa" numFmtId="41">
      <sharedItems containsString="0" containsBlank="1" containsNumber="1" containsInteger="1" minValue="8585" maxValue="230089"/>
    </cacheField>
    <cacheField name="ObservacioGlosa" numFmtId="0">
      <sharedItems containsBlank="1" longText="1"/>
    </cacheField>
    <cacheField name="ValorCasusado" numFmtId="41">
      <sharedItems containsSemiMixedTypes="0" containsString="0" containsNumber="1" containsInteger="1" minValue="0" maxValue="71888028"/>
    </cacheField>
    <cacheField name="ValorRadicado" numFmtId="41">
      <sharedItems containsSemiMixedTypes="0" containsString="0" containsNumber="1" containsInteger="1" minValue="0" maxValue="18640000"/>
    </cacheField>
    <cacheField name="ValorDeducible" numFmtId="41">
      <sharedItems containsSemiMixedTypes="0" containsString="0" containsNumber="1" containsInteger="1" minValue="0" maxValue="521400"/>
    </cacheField>
    <cacheField name="ValorAprobado" numFmtId="41">
      <sharedItems containsSemiMixedTypes="0" containsString="0" containsNumber="1" containsInteger="1" minValue="0" maxValue="18640000"/>
    </cacheField>
    <cacheField name="ValorGlosaAceptada" numFmtId="41">
      <sharedItems containsSemiMixedTypes="0" containsString="0" containsNumber="1" containsInteger="1" minValue="0" maxValue="134000"/>
    </cacheField>
    <cacheField name="ValorNotaCredito" numFmtId="41">
      <sharedItems containsSemiMixedTypes="0" containsString="0" containsNumber="1" containsInteger="1" minValue="0" maxValue="1280743"/>
    </cacheField>
    <cacheField name="ValorNotaDebito" numFmtId="41">
      <sharedItems containsSemiMixedTypes="0" containsString="0" containsNumber="1" containsInteger="1" minValue="0" maxValue="0"/>
    </cacheField>
    <cacheField name="DOCUMENTO" numFmtId="0">
      <sharedItems containsString="0" containsBlank="1" containsNumber="1" containsInteger="1" minValue="2201421068" maxValue="4800061044"/>
    </cacheField>
    <cacheField name="VALOR" numFmtId="0">
      <sharedItems containsString="0" containsBlank="1" containsNumber="1" containsInteger="1" minValue="3303864" maxValue="185981122"/>
    </cacheField>
    <cacheField name="FECHA COMPENSACION" numFmtId="0">
      <sharedItems containsNonDate="0" containsDate="1" containsString="0" containsBlank="1" minDate="2023-07-31T00:00:00" maxDate="2023-09-01T00:00: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20">
  <r>
    <n v="805026250"/>
    <s v="OCCIDENTAL DE INVERSIONES MEDICO QUIRURGICA"/>
    <m/>
    <n v="228033"/>
    <s v="228033"/>
    <s v="805026250__228033"/>
    <s v="03/03/2020"/>
    <s v="12/03/2020"/>
    <n v="7705063"/>
    <n v="3606419"/>
    <x v="0"/>
    <x v="0"/>
    <m/>
    <m/>
    <n v="7705063"/>
    <n v="0"/>
    <m/>
    <m/>
    <n v="71888028"/>
    <n v="7705063"/>
    <n v="235500"/>
    <n v="6659820"/>
    <n v="0"/>
    <n v="1280743"/>
    <n v="0"/>
    <m/>
    <m/>
    <m/>
  </r>
  <r>
    <n v="805026250"/>
    <s v="OCCIDENTAL DE INVERSIONES MEDICO QUIRURGICA"/>
    <s v="FE"/>
    <n v="263646"/>
    <s v="FE263646"/>
    <s v="805026250_FE_263646"/>
    <s v="22/06/2022"/>
    <s v="02/08/2022"/>
    <n v="3670490"/>
    <n v="3654558"/>
    <x v="0"/>
    <x v="0"/>
    <m/>
    <m/>
    <n v="3982790"/>
    <n v="0"/>
    <m/>
    <m/>
    <n v="5757914"/>
    <n v="3982790"/>
    <n v="0"/>
    <n v="0"/>
    <n v="0"/>
    <n v="15932"/>
    <n v="0"/>
    <m/>
    <m/>
    <m/>
  </r>
  <r>
    <n v="805026250"/>
    <s v="OCCIDENTAL DE INVERSIONES MEDICO QUIRURGICA"/>
    <s v="FE"/>
    <n v="265548"/>
    <s v="FE265548"/>
    <s v="805026250_FE_265548"/>
    <s v="11/08/2022"/>
    <s v="19/09/2022"/>
    <n v="660509"/>
    <n v="25935"/>
    <x v="0"/>
    <x v="0"/>
    <m/>
    <m/>
    <n v="842409"/>
    <n v="0"/>
    <m/>
    <m/>
    <n v="3404496"/>
    <n v="842409"/>
    <n v="181900"/>
    <n v="842409"/>
    <n v="0"/>
    <n v="0"/>
    <n v="0"/>
    <m/>
    <m/>
    <m/>
  </r>
  <r>
    <n v="805026250"/>
    <s v="OCCIDENTAL DE INVERSIONES MEDICO QUIRURGICA"/>
    <s v="FE"/>
    <n v="266557"/>
    <s v="FE266557"/>
    <s v="805026250_FE_266557"/>
    <s v="30/08/2022"/>
    <s v="19/09/2022"/>
    <n v="658064"/>
    <n v="284800"/>
    <x v="0"/>
    <x v="0"/>
    <m/>
    <m/>
    <n v="658064"/>
    <n v="0"/>
    <m/>
    <m/>
    <n v="1139200"/>
    <n v="658064"/>
    <n v="0"/>
    <n v="658064"/>
    <n v="0"/>
    <n v="0"/>
    <n v="0"/>
    <m/>
    <m/>
    <m/>
  </r>
  <r>
    <n v="805026250"/>
    <s v="OCCIDENTAL DE INVERSIONES MEDICO QUIRURGICA"/>
    <s v="FE"/>
    <n v="267408"/>
    <s v="FE267408"/>
    <s v="805026250_FE_267408"/>
    <s v="14/09/2022"/>
    <s v="19/09/2022"/>
    <n v="3298482"/>
    <n v="31050"/>
    <x v="0"/>
    <x v="0"/>
    <m/>
    <m/>
    <n v="3627782"/>
    <n v="0"/>
    <m/>
    <m/>
    <n v="9426696"/>
    <n v="3627782"/>
    <n v="329300"/>
    <n v="3627782"/>
    <n v="0"/>
    <n v="0"/>
    <n v="0"/>
    <m/>
    <m/>
    <m/>
  </r>
  <r>
    <n v="805026250"/>
    <s v="OCCIDENTAL DE INVERSIONES MEDICO QUIRURGICA"/>
    <s v="FE"/>
    <n v="267438"/>
    <s v="FE267438"/>
    <s v="805026250_FE_267438"/>
    <s v="14/09/2022"/>
    <s v="04/10/2022"/>
    <n v="5148489"/>
    <n v="5014489"/>
    <x v="0"/>
    <x v="0"/>
    <m/>
    <m/>
    <n v="5241589"/>
    <n v="0"/>
    <m/>
    <m/>
    <n v="34151988"/>
    <n v="5241589"/>
    <n v="93100"/>
    <n v="5107589"/>
    <n v="134000"/>
    <n v="0"/>
    <n v="0"/>
    <m/>
    <m/>
    <m/>
  </r>
  <r>
    <n v="805026250"/>
    <s v="OCCIDENTAL DE INVERSIONES MEDICO QUIRURGICA"/>
    <s v="FE"/>
    <n v="267443"/>
    <s v="FE267443"/>
    <s v="805026250_FE_267443"/>
    <s v="14/09/2022"/>
    <s v="19/09/2022"/>
    <n v="308064"/>
    <n v="308064"/>
    <x v="0"/>
    <x v="0"/>
    <m/>
    <m/>
    <n v="308064"/>
    <n v="0"/>
    <m/>
    <m/>
    <n v="0"/>
    <n v="308064"/>
    <n v="0"/>
    <n v="308064"/>
    <n v="0"/>
    <n v="0"/>
    <n v="0"/>
    <m/>
    <m/>
    <m/>
  </r>
  <r>
    <n v="805026250"/>
    <s v="OCCIDENTAL DE INVERSIONES MEDICO QUIRURGICA"/>
    <s v="FE"/>
    <n v="267447"/>
    <s v="FE267447"/>
    <s v="805026250_FE_267447"/>
    <s v="14/09/2022"/>
    <s v="05/10/2022"/>
    <n v="3907579"/>
    <n v="3557579"/>
    <x v="0"/>
    <x v="0"/>
    <m/>
    <m/>
    <n v="4064929"/>
    <n v="0"/>
    <m/>
    <m/>
    <n v="1984230"/>
    <n v="4064929"/>
    <n v="0"/>
    <n v="0"/>
    <n v="0"/>
    <n v="350000"/>
    <n v="0"/>
    <m/>
    <m/>
    <m/>
  </r>
  <r>
    <n v="805026250"/>
    <s v="OCCIDENTAL DE INVERSIONES MEDICO QUIRURGICA"/>
    <s v="FE"/>
    <n v="268120"/>
    <s v="FE268120"/>
    <s v="805026250_FE_268120"/>
    <s v="26/09/2022"/>
    <s v="05/10/2022"/>
    <n v="1029339"/>
    <n v="1029339"/>
    <x v="0"/>
    <x v="0"/>
    <m/>
    <m/>
    <n v="1086139"/>
    <n v="0"/>
    <m/>
    <m/>
    <n v="0"/>
    <n v="1086139"/>
    <n v="56800"/>
    <n v="1086139"/>
    <n v="0"/>
    <n v="0"/>
    <n v="0"/>
    <m/>
    <m/>
    <m/>
  </r>
  <r>
    <n v="805026250"/>
    <s v="OCCIDENTAL DE INVERSIONES MEDICO QUIRURGICA"/>
    <s v="FE"/>
    <n v="268182"/>
    <s v="FE268182"/>
    <s v="805026250_FE_268182"/>
    <s v="27/09/2022"/>
    <s v="05/10/2022"/>
    <n v="1000164"/>
    <n v="1000164"/>
    <x v="0"/>
    <x v="0"/>
    <m/>
    <m/>
    <n v="1099564"/>
    <n v="0"/>
    <m/>
    <m/>
    <n v="2212352"/>
    <n v="1099564"/>
    <n v="99400"/>
    <n v="1099564"/>
    <n v="0"/>
    <n v="0"/>
    <n v="0"/>
    <m/>
    <m/>
    <m/>
  </r>
  <r>
    <n v="805026250"/>
    <s v="OCCIDENTAL DE INVERSIONES MEDICO QUIRURGICA"/>
    <s v="FE"/>
    <n v="268192"/>
    <s v="FE268192"/>
    <s v="805026250_FE_268192"/>
    <s v="27/09/2022"/>
    <s v="05/10/2022"/>
    <n v="722715"/>
    <n v="722715"/>
    <x v="0"/>
    <x v="0"/>
    <m/>
    <m/>
    <n v="726415"/>
    <n v="0"/>
    <m/>
    <m/>
    <n v="676732"/>
    <n v="726415"/>
    <n v="3700"/>
    <n v="726415"/>
    <n v="0"/>
    <n v="0"/>
    <n v="0"/>
    <m/>
    <m/>
    <m/>
  </r>
  <r>
    <n v="805026250"/>
    <s v="OCCIDENTAL DE INVERSIONES MEDICO QUIRURGICA"/>
    <s v="FE"/>
    <n v="268356"/>
    <s v="FE268356"/>
    <s v="805026250_FE_268356"/>
    <s v="29/09/2022"/>
    <s v="05/10/2022"/>
    <n v="1077676"/>
    <n v="1077676"/>
    <x v="0"/>
    <x v="0"/>
    <m/>
    <m/>
    <n v="1296676"/>
    <n v="0"/>
    <m/>
    <m/>
    <n v="1144925"/>
    <n v="1296676"/>
    <n v="219000"/>
    <n v="1296676"/>
    <n v="0"/>
    <n v="0"/>
    <n v="0"/>
    <m/>
    <m/>
    <m/>
  </r>
  <r>
    <n v="805026250"/>
    <s v="OCCIDENTAL DE INVERSIONES MEDICO QUIRURGICA"/>
    <s v="FE"/>
    <n v="268469"/>
    <s v="FE268469"/>
    <s v="805026250_FE_268469"/>
    <s v="30/09/2022"/>
    <s v="02/11/2022"/>
    <n v="39264"/>
    <n v="19632"/>
    <x v="0"/>
    <x v="0"/>
    <m/>
    <m/>
    <n v="39264"/>
    <n v="0"/>
    <m/>
    <m/>
    <n v="0"/>
    <n v="39264"/>
    <n v="0"/>
    <n v="0"/>
    <n v="0"/>
    <n v="19632"/>
    <n v="0"/>
    <m/>
    <m/>
    <m/>
  </r>
  <r>
    <n v="805026250"/>
    <s v="OCCIDENTAL DE INVERSIONES MEDICO QUIRURGICA"/>
    <s v="FE"/>
    <n v="268496"/>
    <s v="FE268496"/>
    <s v="805026250_FE_268496"/>
    <s v="30/09/2022"/>
    <s v="05/10/2022"/>
    <n v="106850"/>
    <n v="106850"/>
    <x v="0"/>
    <x v="0"/>
    <m/>
    <m/>
    <n v="173250"/>
    <n v="0"/>
    <m/>
    <m/>
    <n v="173250"/>
    <n v="173250"/>
    <n v="66400"/>
    <n v="173250"/>
    <n v="0"/>
    <n v="0"/>
    <n v="0"/>
    <m/>
    <m/>
    <m/>
  </r>
  <r>
    <n v="805026250"/>
    <s v="OCCIDENTAL DE INVERSIONES MEDICO QUIRURGICA"/>
    <s v="FE"/>
    <n v="268520"/>
    <s v="FE268520"/>
    <s v="805026250_FE_268520"/>
    <s v="30/09/2022"/>
    <s v="19/10/2022"/>
    <n v="63728"/>
    <n v="63728"/>
    <x v="0"/>
    <x v="0"/>
    <m/>
    <m/>
    <n v="78528"/>
    <n v="0"/>
    <m/>
    <m/>
    <n v="0"/>
    <n v="78528"/>
    <n v="14800"/>
    <n v="78528"/>
    <n v="0"/>
    <n v="0"/>
    <n v="0"/>
    <m/>
    <m/>
    <m/>
  </r>
  <r>
    <n v="805026250"/>
    <s v="OCCIDENTAL DE INVERSIONES MEDICO QUIRURGICA"/>
    <s v="FE"/>
    <n v="269041"/>
    <s v="FE269041"/>
    <s v="805026250_FE_269041"/>
    <s v="12/10/2022"/>
    <s v="02/11/2022"/>
    <n v="1526329"/>
    <n v="1526329"/>
    <x v="0"/>
    <x v="0"/>
    <m/>
    <m/>
    <n v="1672879"/>
    <n v="0"/>
    <m/>
    <m/>
    <n v="224841"/>
    <n v="1672879"/>
    <n v="146550"/>
    <n v="1672879"/>
    <n v="0"/>
    <n v="0"/>
    <n v="0"/>
    <m/>
    <m/>
    <m/>
  </r>
  <r>
    <n v="805026250"/>
    <s v="OCCIDENTAL DE INVERSIONES MEDICO QUIRURGICA"/>
    <s v="FE"/>
    <n v="269050"/>
    <s v="FE269050"/>
    <s v="805026250_FE_269050"/>
    <s v="12/10/2022"/>
    <s v="18/10/2022"/>
    <n v="1331126"/>
    <n v="1331126"/>
    <x v="0"/>
    <x v="0"/>
    <m/>
    <m/>
    <n v="1417926"/>
    <n v="0"/>
    <m/>
    <m/>
    <n v="938382"/>
    <n v="1417926"/>
    <n v="86800"/>
    <n v="1417926"/>
    <n v="0"/>
    <n v="0"/>
    <n v="0"/>
    <m/>
    <m/>
    <m/>
  </r>
  <r>
    <n v="805026250"/>
    <s v="OCCIDENTAL DE INVERSIONES MEDICO QUIRURGICA"/>
    <s v="FE"/>
    <n v="269938"/>
    <s v="FE269938"/>
    <s v="805026250_FE_269938"/>
    <s v="27/10/2022"/>
    <s v="02/11/2022"/>
    <n v="759348"/>
    <n v="759348"/>
    <x v="0"/>
    <x v="0"/>
    <m/>
    <m/>
    <n v="759348"/>
    <n v="0"/>
    <m/>
    <m/>
    <n v="0"/>
    <n v="759348"/>
    <n v="0"/>
    <n v="759348"/>
    <n v="0"/>
    <n v="0"/>
    <n v="0"/>
    <m/>
    <m/>
    <m/>
  </r>
  <r>
    <n v="805026250"/>
    <s v="OCCIDENTAL DE INVERSIONES MEDICO QUIRURGICA"/>
    <s v="FE"/>
    <n v="269946"/>
    <s v="FE269946"/>
    <s v="805026250_FE_269946"/>
    <s v="27/10/2022"/>
    <s v="02/11/2022"/>
    <n v="57870"/>
    <n v="57870"/>
    <x v="0"/>
    <x v="0"/>
    <m/>
    <m/>
    <n v="69970"/>
    <n v="0"/>
    <m/>
    <m/>
    <n v="69970"/>
    <n v="69970"/>
    <n v="12100"/>
    <n v="69970"/>
    <n v="0"/>
    <n v="0"/>
    <n v="0"/>
    <m/>
    <m/>
    <m/>
  </r>
  <r>
    <n v="805026250"/>
    <s v="OCCIDENTAL DE INVERSIONES MEDICO QUIRURGICA"/>
    <s v="FE"/>
    <n v="269948"/>
    <s v="FE269948"/>
    <s v="805026250_FE_269948"/>
    <s v="27/10/2022"/>
    <s v="02/11/2022"/>
    <n v="637799"/>
    <n v="637799"/>
    <x v="0"/>
    <x v="0"/>
    <m/>
    <m/>
    <n v="723899"/>
    <n v="0"/>
    <m/>
    <m/>
    <n v="0"/>
    <n v="723899"/>
    <n v="86100"/>
    <n v="723899"/>
    <n v="0"/>
    <n v="0"/>
    <n v="0"/>
    <m/>
    <m/>
    <m/>
  </r>
  <r>
    <n v="805026250"/>
    <s v="OCCIDENTAL DE INVERSIONES MEDICO QUIRURGICA"/>
    <s v="FE"/>
    <n v="269966"/>
    <s v="FE269966"/>
    <s v="805026250_FE_269966"/>
    <s v="27/10/2022"/>
    <s v="02/11/2022"/>
    <n v="126091"/>
    <n v="89525"/>
    <x v="0"/>
    <x v="0"/>
    <m/>
    <m/>
    <n v="126091"/>
    <n v="0"/>
    <m/>
    <m/>
    <n v="72052"/>
    <n v="126091"/>
    <n v="0"/>
    <n v="126091"/>
    <n v="0"/>
    <n v="0"/>
    <n v="0"/>
    <m/>
    <m/>
    <m/>
  </r>
  <r>
    <n v="805026250"/>
    <s v="OCCIDENTAL DE INVERSIONES MEDICO QUIRURGICA"/>
    <s v="FE"/>
    <n v="270160"/>
    <s v="FE270160"/>
    <s v="805026250_FE_270160"/>
    <s v="31/10/2022"/>
    <s v="03/11/2022"/>
    <n v="987991"/>
    <n v="959283"/>
    <x v="0"/>
    <x v="0"/>
    <m/>
    <m/>
    <n v="1075891"/>
    <n v="0"/>
    <m/>
    <m/>
    <n v="975704"/>
    <n v="1075891"/>
    <n v="0"/>
    <n v="34650"/>
    <n v="0"/>
    <n v="0"/>
    <n v="0"/>
    <m/>
    <m/>
    <m/>
  </r>
  <r>
    <n v="805026250"/>
    <s v="OCCIDENTAL DE INVERSIONES MEDICO QUIRURGICA"/>
    <s v="FE"/>
    <n v="270164"/>
    <s v="FE270164"/>
    <s v="805026250_FE_270164"/>
    <s v="31/10/2022"/>
    <s v="03/11/2022"/>
    <n v="69970"/>
    <n v="69970"/>
    <x v="0"/>
    <x v="0"/>
    <m/>
    <m/>
    <n v="69970"/>
    <n v="0"/>
    <m/>
    <m/>
    <n v="69970"/>
    <n v="69970"/>
    <n v="0"/>
    <n v="69970"/>
    <n v="0"/>
    <n v="0"/>
    <n v="0"/>
    <m/>
    <m/>
    <m/>
  </r>
  <r>
    <n v="805026250"/>
    <s v="OCCIDENTAL DE INVERSIONES MEDICO QUIRURGICA"/>
    <s v="FE"/>
    <n v="270174"/>
    <s v="FE270174"/>
    <s v="805026250_FE_270174"/>
    <s v="31/10/2022"/>
    <s v="03/11/2022"/>
    <n v="36796"/>
    <n v="36796"/>
    <x v="0"/>
    <x v="0"/>
    <m/>
    <m/>
    <n v="58896"/>
    <n v="0"/>
    <m/>
    <m/>
    <n v="19635"/>
    <n v="58896"/>
    <n v="22100"/>
    <n v="58896"/>
    <n v="0"/>
    <n v="0"/>
    <n v="0"/>
    <m/>
    <m/>
    <m/>
  </r>
  <r>
    <n v="805026250"/>
    <s v="OCCIDENTAL DE INVERSIONES MEDICO QUIRURGICA"/>
    <s v="FE"/>
    <n v="270198"/>
    <s v="FE270198"/>
    <s v="805026250_FE_270198"/>
    <s v="01/11/2022"/>
    <s v="09/11/2022"/>
    <n v="612854"/>
    <n v="612854"/>
    <x v="0"/>
    <x v="0"/>
    <m/>
    <m/>
    <n v="708154"/>
    <n v="0"/>
    <m/>
    <m/>
    <n v="597710"/>
    <n v="708154"/>
    <n v="95300"/>
    <n v="708154"/>
    <n v="0"/>
    <n v="0"/>
    <n v="0"/>
    <m/>
    <m/>
    <m/>
  </r>
  <r>
    <n v="805026250"/>
    <s v="OCCIDENTAL DE INVERSIONES MEDICO QUIRURGICA"/>
    <s v="FE"/>
    <n v="270614"/>
    <s v="FE270614"/>
    <s v="805026250_FE_270614"/>
    <s v="10/11/2022"/>
    <s v="04/01/2023"/>
    <n v="3598000"/>
    <n v="3598000"/>
    <x v="0"/>
    <x v="0"/>
    <m/>
    <m/>
    <n v="3598000"/>
    <n v="0"/>
    <m/>
    <m/>
    <n v="0"/>
    <n v="3598000"/>
    <n v="0"/>
    <n v="3598000"/>
    <n v="0"/>
    <n v="0"/>
    <n v="0"/>
    <m/>
    <m/>
    <m/>
  </r>
  <r>
    <n v="805026250"/>
    <s v="OCCIDENTAL DE INVERSIONES MEDICO QUIRURGICA"/>
    <s v="FE"/>
    <n v="270744"/>
    <s v="FE270744"/>
    <s v="805026250_FE_270744"/>
    <s v="15/11/2022"/>
    <s v="19/12/2022"/>
    <n v="1082820"/>
    <n v="1082820"/>
    <x v="0"/>
    <x v="0"/>
    <m/>
    <m/>
    <n v="1220120"/>
    <n v="0"/>
    <m/>
    <m/>
    <n v="900528"/>
    <n v="1220120"/>
    <n v="137300"/>
    <n v="1220120"/>
    <n v="0"/>
    <n v="0"/>
    <n v="0"/>
    <m/>
    <m/>
    <m/>
  </r>
  <r>
    <n v="805026250"/>
    <s v="OCCIDENTAL DE INVERSIONES MEDICO QUIRURGICA"/>
    <s v="FE"/>
    <n v="270745"/>
    <s v="FE270745"/>
    <s v="805026250_FE_270745"/>
    <s v="15/11/2022"/>
    <s v="05/01/2023"/>
    <n v="624639"/>
    <n v="624639"/>
    <x v="0"/>
    <x v="0"/>
    <m/>
    <m/>
    <n v="676239"/>
    <n v="0"/>
    <m/>
    <m/>
    <n v="0"/>
    <n v="676239"/>
    <n v="51600"/>
    <n v="676239"/>
    <n v="0"/>
    <n v="0"/>
    <n v="0"/>
    <m/>
    <m/>
    <m/>
  </r>
  <r>
    <n v="805026250"/>
    <s v="OCCIDENTAL DE INVERSIONES MEDICO QUIRURGICA"/>
    <s v="FE"/>
    <n v="271611"/>
    <s v="FE271611"/>
    <s v="805026250_FE_271611"/>
    <s v="30/11/2022"/>
    <s v="04/01/2023"/>
    <n v="792779"/>
    <n v="358303"/>
    <x v="0"/>
    <x v="0"/>
    <m/>
    <m/>
    <n v="792779"/>
    <n v="0"/>
    <m/>
    <m/>
    <n v="1129520"/>
    <n v="792779"/>
    <n v="0"/>
    <n v="358303"/>
    <n v="0"/>
    <n v="434476"/>
    <n v="0"/>
    <m/>
    <m/>
    <m/>
  </r>
  <r>
    <n v="805026250"/>
    <s v="OCCIDENTAL DE INVERSIONES MEDICO QUIRURGICA"/>
    <s v="FE"/>
    <n v="271652"/>
    <s v="FE271652"/>
    <s v="805026250_FE_271652"/>
    <s v="30/11/2022"/>
    <s v="15/12/2022"/>
    <n v="935071"/>
    <n v="935071"/>
    <x v="0"/>
    <x v="0"/>
    <m/>
    <m/>
    <n v="964671"/>
    <n v="0"/>
    <m/>
    <m/>
    <n v="116311"/>
    <n v="964671"/>
    <n v="29600"/>
    <n v="964671"/>
    <n v="0"/>
    <n v="0"/>
    <n v="0"/>
    <m/>
    <m/>
    <m/>
  </r>
  <r>
    <n v="805026250"/>
    <s v="OCCIDENTAL DE INVERSIONES MEDICO QUIRURGICA"/>
    <s v="FE"/>
    <n v="271725"/>
    <s v="FE271725"/>
    <s v="805026250_FE_271725"/>
    <s v="01/12/2022"/>
    <s v="19/12/2022"/>
    <n v="1784544"/>
    <n v="1784544"/>
    <x v="0"/>
    <x v="0"/>
    <m/>
    <m/>
    <n v="2056744"/>
    <n v="0"/>
    <m/>
    <m/>
    <n v="1029884"/>
    <n v="2056744"/>
    <n v="272200"/>
    <n v="2056744"/>
    <n v="0"/>
    <n v="0"/>
    <n v="0"/>
    <m/>
    <m/>
    <m/>
  </r>
  <r>
    <n v="805026250"/>
    <s v="OCCIDENTAL DE INVERSIONES MEDICO QUIRURGICA"/>
    <s v="FE"/>
    <n v="272174"/>
    <s v="FE272174"/>
    <s v="805026250_FE_272174"/>
    <s v="14/12/2022"/>
    <s v="04/01/2023"/>
    <n v="369632"/>
    <n v="369632"/>
    <x v="0"/>
    <x v="0"/>
    <m/>
    <m/>
    <n v="369632"/>
    <n v="0"/>
    <m/>
    <m/>
    <n v="0"/>
    <n v="369632"/>
    <n v="0"/>
    <n v="369632"/>
    <n v="0"/>
    <n v="0"/>
    <n v="0"/>
    <m/>
    <m/>
    <m/>
  </r>
  <r>
    <n v="805026250"/>
    <s v="OCCIDENTAL DE INVERSIONES MEDICO QUIRURGICA"/>
    <s v="FE"/>
    <n v="272181"/>
    <s v="FE272181"/>
    <s v="805026250_FE_272181"/>
    <s v="14/12/2022"/>
    <s v="04/01/2023"/>
    <n v="336088"/>
    <n v="336088"/>
    <x v="0"/>
    <x v="0"/>
    <m/>
    <m/>
    <n v="376688"/>
    <n v="0"/>
    <m/>
    <m/>
    <n v="0"/>
    <n v="376688"/>
    <n v="40600"/>
    <n v="376688"/>
    <n v="0"/>
    <n v="0"/>
    <n v="0"/>
    <m/>
    <m/>
    <m/>
  </r>
  <r>
    <n v="805026250"/>
    <s v="OCCIDENTAL DE INVERSIONES MEDICO QUIRURGICA"/>
    <s v="FE"/>
    <n v="272204"/>
    <s v="FE272204"/>
    <s v="805026250_FE_272204"/>
    <s v="14/12/2022"/>
    <s v="04/01/2023"/>
    <n v="5687380"/>
    <n v="5687380"/>
    <x v="0"/>
    <x v="0"/>
    <m/>
    <m/>
    <n v="5687380"/>
    <n v="0"/>
    <m/>
    <m/>
    <n v="3797501"/>
    <n v="5687380"/>
    <n v="0"/>
    <n v="5687380"/>
    <n v="0"/>
    <n v="0"/>
    <n v="0"/>
    <m/>
    <m/>
    <m/>
  </r>
  <r>
    <n v="805026250"/>
    <s v="OCCIDENTAL DE INVERSIONES MEDICO QUIRURGICA"/>
    <s v="FE"/>
    <n v="273137"/>
    <s v="FE273137"/>
    <s v="805026250_FE_273137"/>
    <s v="29/12/2022"/>
    <s v="11/01/2023"/>
    <n v="460760"/>
    <n v="441128"/>
    <x v="0"/>
    <x v="0"/>
    <m/>
    <m/>
    <n v="520060"/>
    <n v="0"/>
    <m/>
    <m/>
    <n v="235620"/>
    <n v="520060"/>
    <n v="59300"/>
    <n v="500428"/>
    <n v="0"/>
    <n v="19632"/>
    <n v="0"/>
    <m/>
    <m/>
    <m/>
  </r>
  <r>
    <n v="805026250"/>
    <s v="OCCIDENTAL DE INVERSIONES MEDICO QUIRURGICA"/>
    <s v="FE"/>
    <n v="273139"/>
    <s v="FE273139"/>
    <s v="805026250_FE_273139"/>
    <s v="29/12/2022"/>
    <s v="05/01/2023"/>
    <n v="302400"/>
    <n v="302400"/>
    <x v="0"/>
    <x v="0"/>
    <m/>
    <m/>
    <n v="415800"/>
    <n v="0"/>
    <m/>
    <m/>
    <n v="415800"/>
    <n v="415800"/>
    <n v="113400"/>
    <n v="415800"/>
    <n v="0"/>
    <n v="0"/>
    <n v="0"/>
    <m/>
    <m/>
    <m/>
  </r>
  <r>
    <n v="805026250"/>
    <s v="OCCIDENTAL DE INVERSIONES MEDICO QUIRURGICA"/>
    <s v="FE"/>
    <n v="273155"/>
    <s v="FE273155"/>
    <s v="805026250_FE_273155"/>
    <s v="29/12/2022"/>
    <s v="05/01/2023"/>
    <n v="2554111"/>
    <n v="2554111"/>
    <x v="0"/>
    <x v="0"/>
    <m/>
    <m/>
    <n v="2757611"/>
    <n v="0"/>
    <m/>
    <m/>
    <n v="3074919"/>
    <n v="2757611"/>
    <n v="203500"/>
    <n v="2757611"/>
    <n v="0"/>
    <n v="0"/>
    <n v="0"/>
    <m/>
    <m/>
    <m/>
  </r>
  <r>
    <n v="805026250"/>
    <s v="OCCIDENTAL DE INVERSIONES MEDICO QUIRURGICA"/>
    <s v="FE"/>
    <n v="273188"/>
    <s v="FE273188"/>
    <s v="805026250_FE_273188"/>
    <s v="30/12/2022"/>
    <s v="05/01/2023"/>
    <n v="18640000"/>
    <n v="18640000"/>
    <x v="0"/>
    <x v="0"/>
    <m/>
    <m/>
    <n v="18640000"/>
    <n v="0"/>
    <m/>
    <m/>
    <n v="60760016"/>
    <n v="18640000"/>
    <n v="0"/>
    <n v="18640000"/>
    <n v="0"/>
    <n v="0"/>
    <n v="0"/>
    <m/>
    <m/>
    <m/>
  </r>
  <r>
    <n v="805026250"/>
    <s v="OCCIDENTAL DE INVERSIONES MEDICO QUIRURGICA"/>
    <s v="FE"/>
    <n v="273199"/>
    <s v="FE273199"/>
    <s v="805026250_FE_273199"/>
    <s v="30/12/2022"/>
    <s v="06/01/2023"/>
    <n v="39264"/>
    <n v="39264"/>
    <x v="0"/>
    <x v="0"/>
    <m/>
    <m/>
    <n v="39264"/>
    <n v="0"/>
    <m/>
    <m/>
    <n v="0"/>
    <n v="39264"/>
    <n v="0"/>
    <n v="39264"/>
    <n v="0"/>
    <n v="0"/>
    <n v="0"/>
    <m/>
    <m/>
    <m/>
  </r>
  <r>
    <n v="805026250"/>
    <s v="OCCIDENTAL DE INVERSIONES MEDICO QUIRURGICA"/>
    <s v="FE"/>
    <n v="273203"/>
    <s v="FE273203"/>
    <s v="805026250_FE_273203"/>
    <s v="30/12/2022"/>
    <s v="05/01/2023"/>
    <n v="1991132"/>
    <n v="1991132"/>
    <x v="0"/>
    <x v="0"/>
    <m/>
    <m/>
    <n v="1994732"/>
    <n v="0"/>
    <m/>
    <m/>
    <n v="3400110"/>
    <n v="1994732"/>
    <n v="3600"/>
    <n v="1994732"/>
    <n v="0"/>
    <n v="0"/>
    <n v="0"/>
    <m/>
    <m/>
    <m/>
  </r>
  <r>
    <n v="805026250"/>
    <s v="OCCIDENTAL DE INVERSIONES MEDICO QUIRURGICA"/>
    <s v="FE"/>
    <n v="273210"/>
    <s v="FE273210"/>
    <s v="805026250_FE_273210"/>
    <s v="02/01/2023"/>
    <s v="05/01/2023"/>
    <n v="9320000"/>
    <n v="9320000"/>
    <x v="0"/>
    <x v="0"/>
    <m/>
    <m/>
    <n v="9320000"/>
    <n v="0"/>
    <m/>
    <m/>
    <n v="30380008"/>
    <n v="9320000"/>
    <n v="0"/>
    <n v="9320000"/>
    <n v="0"/>
    <n v="0"/>
    <n v="0"/>
    <m/>
    <m/>
    <m/>
  </r>
  <r>
    <n v="805026250"/>
    <s v="OCCIDENTAL DE INVERSIONES MEDICO QUIRURGICA"/>
    <s v="FE"/>
    <n v="273211"/>
    <s v="FE273211"/>
    <s v="805026250_FE_273211"/>
    <s v="02/01/2023"/>
    <s v="05/01/2023"/>
    <n v="12373360"/>
    <n v="12373360"/>
    <x v="0"/>
    <x v="0"/>
    <m/>
    <m/>
    <n v="12373360"/>
    <n v="0"/>
    <m/>
    <m/>
    <n v="30380008"/>
    <n v="12373360"/>
    <n v="521400"/>
    <n v="12894760"/>
    <n v="0"/>
    <n v="0"/>
    <n v="0"/>
    <m/>
    <m/>
    <m/>
  </r>
  <r>
    <n v="805026250"/>
    <s v="OCCIDENTAL DE INVERSIONES MEDICO QUIRURGICA"/>
    <s v="FE"/>
    <n v="273297"/>
    <s v="FE273297"/>
    <s v="805026250_FE_273297"/>
    <s v="05/01/2023"/>
    <s v="10/01/2023"/>
    <n v="2589695"/>
    <n v="2589695"/>
    <x v="0"/>
    <x v="0"/>
    <m/>
    <m/>
    <n v="2736795"/>
    <n v="0"/>
    <m/>
    <m/>
    <n v="6851644"/>
    <n v="2736795"/>
    <n v="0"/>
    <n v="2750095"/>
    <n v="0"/>
    <n v="0"/>
    <n v="0"/>
    <m/>
    <m/>
    <m/>
  </r>
  <r>
    <n v="805026250"/>
    <s v="OCCIDENTAL DE INVERSIONES MEDICO QUIRURGICA"/>
    <s v="FE"/>
    <n v="274103"/>
    <s v="FE274103"/>
    <s v="805026250_FE_274103"/>
    <s v="24/01/2023"/>
    <s v="14/02/2023"/>
    <n v="815889"/>
    <n v="815889"/>
    <x v="0"/>
    <x v="0"/>
    <m/>
    <m/>
    <n v="896889"/>
    <n v="0"/>
    <m/>
    <m/>
    <n v="39270"/>
    <n v="896889"/>
    <n v="81000"/>
    <n v="896889"/>
    <n v="0"/>
    <n v="0"/>
    <n v="0"/>
    <m/>
    <m/>
    <m/>
  </r>
  <r>
    <n v="805026250"/>
    <s v="OCCIDENTAL DE INVERSIONES MEDICO QUIRURGICA"/>
    <s v="FE"/>
    <n v="274142"/>
    <s v="FE274142"/>
    <s v="805026250_FE_274142"/>
    <s v="25/01/2023"/>
    <s v="14/02/2023"/>
    <n v="1192131"/>
    <n v="1161440"/>
    <x v="0"/>
    <x v="0"/>
    <m/>
    <m/>
    <n v="1412931"/>
    <n v="0"/>
    <m/>
    <m/>
    <n v="6063408"/>
    <n v="1412931"/>
    <n v="220800"/>
    <n v="1412931"/>
    <n v="0"/>
    <n v="0"/>
    <n v="0"/>
    <m/>
    <m/>
    <m/>
  </r>
  <r>
    <n v="805026250"/>
    <s v="OCCIDENTAL DE INVERSIONES MEDICO QUIRURGICA"/>
    <s v="FE"/>
    <n v="274178"/>
    <s v="FE274178"/>
    <s v="805026250_FE_274178"/>
    <s v="25/01/2023"/>
    <s v="14/02/2023"/>
    <n v="78528"/>
    <n v="78528"/>
    <x v="0"/>
    <x v="0"/>
    <m/>
    <m/>
    <n v="78528"/>
    <n v="0"/>
    <m/>
    <m/>
    <n v="19635"/>
    <n v="78528"/>
    <n v="0"/>
    <n v="78528"/>
    <n v="0"/>
    <n v="0"/>
    <n v="0"/>
    <m/>
    <m/>
    <m/>
  </r>
  <r>
    <n v="805026250"/>
    <s v="OCCIDENTAL DE INVERSIONES MEDICO QUIRURGICA"/>
    <s v="FE"/>
    <n v="274377"/>
    <s v="FE274377"/>
    <s v="805026250_FE_274377"/>
    <s v="30/01/2023"/>
    <s v="20/02/2023"/>
    <n v="10040000"/>
    <n v="10040000"/>
    <x v="0"/>
    <x v="0"/>
    <m/>
    <m/>
    <n v="10040000"/>
    <n v="0"/>
    <m/>
    <m/>
    <n v="46797488"/>
    <n v="10040000"/>
    <n v="0"/>
    <n v="10040000"/>
    <n v="0"/>
    <n v="0"/>
    <n v="0"/>
    <m/>
    <m/>
    <m/>
  </r>
  <r>
    <n v="805026250"/>
    <s v="OCCIDENTAL DE INVERSIONES MEDICO QUIRURGICA"/>
    <s v="FE"/>
    <n v="274481"/>
    <s v="FE274481"/>
    <s v="805026250_FE_274481"/>
    <s v="31/01/2023"/>
    <s v="20/02/2023"/>
    <n v="5020000"/>
    <n v="5020000"/>
    <x v="0"/>
    <x v="0"/>
    <m/>
    <m/>
    <n v="5020000"/>
    <n v="0"/>
    <m/>
    <m/>
    <n v="23398744"/>
    <n v="5020000"/>
    <n v="0"/>
    <n v="5020000"/>
    <n v="0"/>
    <n v="0"/>
    <n v="0"/>
    <m/>
    <m/>
    <m/>
  </r>
  <r>
    <n v="805026250"/>
    <s v="OCCIDENTAL DE INVERSIONES MEDICO QUIRURGICA"/>
    <s v="FE"/>
    <n v="274498"/>
    <s v="FE274498"/>
    <s v="805026250_FE_274498"/>
    <s v="31/01/2023"/>
    <s v="14/02/2023"/>
    <n v="873126"/>
    <n v="873126"/>
    <x v="0"/>
    <x v="0"/>
    <m/>
    <m/>
    <n v="1012226"/>
    <n v="0"/>
    <m/>
    <m/>
    <n v="1003893"/>
    <n v="1012226"/>
    <n v="139100"/>
    <n v="1012226"/>
    <n v="0"/>
    <n v="0"/>
    <n v="0"/>
    <m/>
    <m/>
    <m/>
  </r>
  <r>
    <n v="805026250"/>
    <s v="OCCIDENTAL DE INVERSIONES MEDICO QUIRURGICA"/>
    <s v="FE"/>
    <n v="274502"/>
    <s v="FE274502"/>
    <s v="805026250_FE_274502"/>
    <s v="31/01/2023"/>
    <s v="14/02/2023"/>
    <n v="860176"/>
    <n v="860176"/>
    <x v="0"/>
    <x v="0"/>
    <m/>
    <m/>
    <n v="921676"/>
    <n v="0"/>
    <m/>
    <m/>
    <n v="462674"/>
    <n v="921676"/>
    <n v="61500"/>
    <n v="921676"/>
    <n v="0"/>
    <n v="0"/>
    <n v="0"/>
    <m/>
    <m/>
    <m/>
  </r>
  <r>
    <n v="805026250"/>
    <s v="OCCIDENTAL DE INVERSIONES MEDICO QUIRURGICA"/>
    <s v="FE"/>
    <n v="274872"/>
    <s v="FE274872"/>
    <s v="805026250_FE_274872"/>
    <s v="08/02/2023"/>
    <s v="01/03/2023"/>
    <n v="10040000"/>
    <n v="10040000"/>
    <x v="0"/>
    <x v="0"/>
    <m/>
    <m/>
    <n v="10040000"/>
    <n v="0"/>
    <m/>
    <m/>
    <n v="50128592"/>
    <n v="10040000"/>
    <n v="0"/>
    <n v="10040000"/>
    <n v="0"/>
    <n v="0"/>
    <n v="0"/>
    <m/>
    <m/>
    <m/>
  </r>
  <r>
    <n v="805026250"/>
    <s v="OCCIDENTAL DE INVERSIONES MEDICO QUIRURGICA"/>
    <s v="FE"/>
    <n v="275066"/>
    <s v="FE275066"/>
    <s v="805026250_FE_275066"/>
    <s v="13/02/2023"/>
    <s v="20/02/2023"/>
    <n v="1201967"/>
    <n v="1201967"/>
    <x v="0"/>
    <x v="0"/>
    <m/>
    <m/>
    <n v="1222467"/>
    <n v="0"/>
    <m/>
    <m/>
    <n v="987000"/>
    <n v="1222467"/>
    <n v="20500"/>
    <n v="1222467"/>
    <n v="0"/>
    <n v="0"/>
    <n v="0"/>
    <m/>
    <m/>
    <m/>
  </r>
  <r>
    <n v="805026250"/>
    <s v="OCCIDENTAL DE INVERSIONES MEDICO QUIRURGICA"/>
    <s v="FE"/>
    <n v="275069"/>
    <s v="FE275069"/>
    <s v="805026250_FE_275069"/>
    <s v="13/02/2023"/>
    <s v="20/02/2023"/>
    <n v="2944000"/>
    <n v="2944000"/>
    <x v="0"/>
    <x v="0"/>
    <m/>
    <m/>
    <n v="2944000"/>
    <n v="0"/>
    <m/>
    <m/>
    <n v="24698720"/>
    <n v="2944000"/>
    <n v="0"/>
    <n v="2944000"/>
    <n v="0"/>
    <n v="0"/>
    <n v="0"/>
    <m/>
    <m/>
    <m/>
  </r>
  <r>
    <n v="805026250"/>
    <s v="OCCIDENTAL DE INVERSIONES MEDICO QUIRURGICA"/>
    <s v="FE"/>
    <n v="275072"/>
    <s v="FE275072"/>
    <s v="805026250_FE_275072"/>
    <s v="13/02/2023"/>
    <s v="20/02/2023"/>
    <n v="1634885"/>
    <n v="1634885"/>
    <x v="0"/>
    <x v="0"/>
    <m/>
    <m/>
    <n v="1839285"/>
    <n v="0"/>
    <m/>
    <m/>
    <n v="1330100"/>
    <n v="1839285"/>
    <n v="204400"/>
    <n v="1839285"/>
    <n v="0"/>
    <n v="0"/>
    <n v="0"/>
    <m/>
    <m/>
    <m/>
  </r>
  <r>
    <n v="805026250"/>
    <s v="OCCIDENTAL DE INVERSIONES MEDICO QUIRURGICA"/>
    <s v="FE"/>
    <n v="275077"/>
    <s v="FE275077"/>
    <s v="805026250_FE_275077"/>
    <s v="14/02/2023"/>
    <s v="20/02/2023"/>
    <n v="39264"/>
    <n v="39264"/>
    <x v="0"/>
    <x v="0"/>
    <m/>
    <m/>
    <n v="39264"/>
    <n v="0"/>
    <m/>
    <m/>
    <n v="0"/>
    <n v="39264"/>
    <n v="0"/>
    <n v="39264"/>
    <n v="0"/>
    <n v="0"/>
    <n v="0"/>
    <m/>
    <m/>
    <m/>
  </r>
  <r>
    <n v="805026250"/>
    <s v="OCCIDENTAL DE INVERSIONES MEDICO QUIRURGICA"/>
    <s v="FE"/>
    <n v="275078"/>
    <s v="FE275078"/>
    <s v="805026250_FE_275078"/>
    <s v="14/02/2023"/>
    <s v="20/02/2023"/>
    <n v="395075"/>
    <n v="395075"/>
    <x v="0"/>
    <x v="0"/>
    <m/>
    <m/>
    <n v="395075"/>
    <n v="0"/>
    <m/>
    <m/>
    <n v="864929"/>
    <n v="395075"/>
    <n v="0"/>
    <n v="395075"/>
    <n v="0"/>
    <n v="0"/>
    <n v="0"/>
    <m/>
    <m/>
    <m/>
  </r>
  <r>
    <n v="805026250"/>
    <s v="OCCIDENTAL DE INVERSIONES MEDICO QUIRURGICA"/>
    <s v="FE"/>
    <n v="275513"/>
    <s v="FE275513"/>
    <s v="805026250_FE_275513"/>
    <s v="22/02/2023"/>
    <s v="22/03/2023"/>
    <n v="279022"/>
    <n v="279022"/>
    <x v="0"/>
    <x v="0"/>
    <m/>
    <m/>
    <n v="336422"/>
    <n v="0"/>
    <m/>
    <m/>
    <n v="0"/>
    <n v="336422"/>
    <n v="0"/>
    <n v="340122"/>
    <n v="0"/>
    <n v="0"/>
    <n v="0"/>
    <m/>
    <m/>
    <m/>
  </r>
  <r>
    <n v="805026250"/>
    <s v="OCCIDENTAL DE INVERSIONES MEDICO QUIRURGICA"/>
    <s v="FE"/>
    <n v="275514"/>
    <s v="FE275514"/>
    <s v="805026250_FE_275514"/>
    <s v="22/02/2023"/>
    <s v="21/03/2023"/>
    <n v="864076"/>
    <n v="864076"/>
    <x v="0"/>
    <x v="0"/>
    <m/>
    <m/>
    <n v="977576"/>
    <n v="0"/>
    <m/>
    <m/>
    <n v="962386"/>
    <n v="977576"/>
    <n v="113500"/>
    <n v="977576"/>
    <n v="0"/>
    <n v="0"/>
    <n v="0"/>
    <m/>
    <m/>
    <m/>
  </r>
  <r>
    <n v="805026250"/>
    <s v="OCCIDENTAL DE INVERSIONES MEDICO QUIRURGICA"/>
    <s v="FE"/>
    <n v="275516"/>
    <s v="FE275516"/>
    <s v="805026250_FE_275516"/>
    <s v="23/02/2023"/>
    <s v="22/03/2023"/>
    <n v="78528"/>
    <n v="78528"/>
    <x v="0"/>
    <x v="0"/>
    <m/>
    <m/>
    <n v="78528"/>
    <n v="0"/>
    <m/>
    <m/>
    <n v="39270"/>
    <n v="78528"/>
    <n v="0"/>
    <n v="78528"/>
    <n v="0"/>
    <n v="0"/>
    <n v="0"/>
    <m/>
    <m/>
    <m/>
  </r>
  <r>
    <n v="805026250"/>
    <s v="OCCIDENTAL DE INVERSIONES MEDICO QUIRURGICA"/>
    <s v="FE"/>
    <n v="275779"/>
    <s v="FE275779"/>
    <s v="805026250_FE_275779"/>
    <s v="28/02/2023"/>
    <s v="21/03/2023"/>
    <n v="1035326"/>
    <n v="1035326"/>
    <x v="0"/>
    <x v="0"/>
    <m/>
    <m/>
    <n v="1152126"/>
    <n v="0"/>
    <m/>
    <m/>
    <n v="993655"/>
    <n v="1152126"/>
    <n v="116800"/>
    <n v="1152126"/>
    <n v="0"/>
    <n v="0"/>
    <n v="0"/>
    <m/>
    <m/>
    <m/>
  </r>
  <r>
    <n v="805026250"/>
    <s v="OCCIDENTAL DE INVERSIONES MEDICO QUIRURGICA"/>
    <s v="FE"/>
    <n v="275782"/>
    <s v="FE275782"/>
    <s v="805026250_FE_275782"/>
    <s v="28/02/2023"/>
    <s v="22/03/2023"/>
    <n v="455184"/>
    <n v="455184"/>
    <x v="0"/>
    <x v="0"/>
    <m/>
    <m/>
    <n v="504384"/>
    <n v="0"/>
    <m/>
    <m/>
    <n v="39270"/>
    <n v="504384"/>
    <n v="49200"/>
    <n v="504384"/>
    <n v="0"/>
    <n v="0"/>
    <n v="0"/>
    <m/>
    <m/>
    <m/>
  </r>
  <r>
    <n v="805026250"/>
    <s v="OCCIDENTAL DE INVERSIONES MEDICO QUIRURGICA"/>
    <s v="FE"/>
    <n v="275785"/>
    <s v="FE275785"/>
    <s v="805026250_FE_275785"/>
    <s v="28/02/2023"/>
    <s v="22/03/2023"/>
    <n v="350000"/>
    <n v="350000"/>
    <x v="0"/>
    <x v="0"/>
    <m/>
    <m/>
    <n v="350000"/>
    <n v="0"/>
    <m/>
    <m/>
    <n v="0"/>
    <n v="350000"/>
    <n v="0"/>
    <n v="350000"/>
    <n v="0"/>
    <n v="0"/>
    <n v="0"/>
    <m/>
    <m/>
    <m/>
  </r>
  <r>
    <n v="805026250"/>
    <s v="OCCIDENTAL DE INVERSIONES MEDICO QUIRURGICA"/>
    <s v="FE"/>
    <n v="276303"/>
    <s v="FE276303"/>
    <s v="805026250_FE_276303"/>
    <s v="13/03/2023"/>
    <s v="10/04/2023"/>
    <n v="673691"/>
    <n v="673691"/>
    <x v="0"/>
    <x v="0"/>
    <m/>
    <m/>
    <n v="722891"/>
    <n v="0"/>
    <m/>
    <m/>
    <n v="58905"/>
    <n v="722891"/>
    <n v="49200"/>
    <n v="722891"/>
    <n v="0"/>
    <n v="0"/>
    <n v="0"/>
    <m/>
    <m/>
    <m/>
  </r>
  <r>
    <n v="805026250"/>
    <s v="OCCIDENTAL DE INVERSIONES MEDICO QUIRURGICA"/>
    <s v="FE"/>
    <n v="276313"/>
    <s v="FE276313"/>
    <s v="805026250_FE_276313"/>
    <s v="13/03/2023"/>
    <s v="10/04/2023"/>
    <n v="819434"/>
    <n v="819434"/>
    <x v="0"/>
    <x v="0"/>
    <m/>
    <m/>
    <n v="927034"/>
    <n v="0"/>
    <m/>
    <m/>
    <n v="494934"/>
    <n v="927034"/>
    <n v="107600"/>
    <n v="927034"/>
    <n v="0"/>
    <n v="0"/>
    <n v="0"/>
    <m/>
    <m/>
    <m/>
  </r>
  <r>
    <n v="805026250"/>
    <s v="OCCIDENTAL DE INVERSIONES MEDICO QUIRURGICA"/>
    <s v="FE"/>
    <n v="276319"/>
    <s v="FE276319"/>
    <s v="805026250_FE_276319"/>
    <s v="13/03/2023"/>
    <s v="10/04/2023"/>
    <n v="58896"/>
    <n v="58896"/>
    <x v="0"/>
    <x v="0"/>
    <m/>
    <m/>
    <n v="58896"/>
    <n v="0"/>
    <m/>
    <m/>
    <n v="0"/>
    <n v="58896"/>
    <n v="0"/>
    <n v="58896"/>
    <n v="0"/>
    <n v="0"/>
    <n v="0"/>
    <m/>
    <m/>
    <m/>
  </r>
  <r>
    <n v="805026250"/>
    <s v="OCCIDENTAL DE INVERSIONES MEDICO QUIRURGICA"/>
    <s v="FE"/>
    <n v="276324"/>
    <s v="FE276324"/>
    <s v="805026250_FE_276324"/>
    <s v="13/03/2023"/>
    <s v="10/04/2023"/>
    <n v="2103948"/>
    <n v="2103948"/>
    <x v="0"/>
    <x v="0"/>
    <m/>
    <m/>
    <n v="2103948"/>
    <n v="0"/>
    <m/>
    <m/>
    <n v="3307500"/>
    <n v="2103948"/>
    <n v="0"/>
    <n v="2103948"/>
    <n v="0"/>
    <n v="0"/>
    <n v="0"/>
    <m/>
    <m/>
    <m/>
  </r>
  <r>
    <n v="805026250"/>
    <s v="OCCIDENTAL DE INVERSIONES MEDICO QUIRURGICA"/>
    <s v="FE"/>
    <n v="276526"/>
    <s v="FE276526"/>
    <s v="805026250_FE_276526"/>
    <s v="16/03/2023"/>
    <s v="10/04/2023"/>
    <n v="5020000"/>
    <n v="5020000"/>
    <x v="0"/>
    <x v="0"/>
    <m/>
    <m/>
    <n v="5020000"/>
    <n v="0"/>
    <m/>
    <m/>
    <n v="3200364"/>
    <n v="5020000"/>
    <n v="0"/>
    <n v="5020000"/>
    <n v="0"/>
    <n v="0"/>
    <n v="0"/>
    <m/>
    <m/>
    <m/>
  </r>
  <r>
    <n v="805026250"/>
    <s v="OCCIDENTAL DE INVERSIONES MEDICO QUIRURGICA"/>
    <s v="FE"/>
    <n v="276527"/>
    <s v="FE276527"/>
    <s v="805026250_FE_276527"/>
    <s v="16/03/2023"/>
    <s v="10/04/2023"/>
    <n v="15060000"/>
    <n v="15060000"/>
    <x v="0"/>
    <x v="0"/>
    <m/>
    <m/>
    <n v="15060000"/>
    <n v="0"/>
    <m/>
    <m/>
    <n v="18798222"/>
    <n v="15060000"/>
    <n v="0"/>
    <n v="15060000"/>
    <n v="0"/>
    <n v="0"/>
    <n v="0"/>
    <m/>
    <m/>
    <m/>
  </r>
  <r>
    <n v="805026250"/>
    <s v="OCCIDENTAL DE INVERSIONES MEDICO QUIRURGICA"/>
    <s v="FE"/>
    <n v="276531"/>
    <s v="FE276531"/>
    <s v="805026250_FE_276531"/>
    <s v="16/03/2023"/>
    <s v="10/04/2023"/>
    <n v="10860000"/>
    <n v="10860000"/>
    <x v="0"/>
    <x v="0"/>
    <m/>
    <m/>
    <n v="10860000"/>
    <n v="0"/>
    <m/>
    <m/>
    <n v="50128592"/>
    <n v="10860000"/>
    <n v="0"/>
    <n v="10860000"/>
    <n v="0"/>
    <n v="0"/>
    <n v="0"/>
    <m/>
    <m/>
    <m/>
  </r>
  <r>
    <n v="805026250"/>
    <s v="OCCIDENTAL DE INVERSIONES MEDICO QUIRURGICA"/>
    <s v="FE"/>
    <n v="276553"/>
    <s v="FE276553"/>
    <s v="805026250_FE_276553"/>
    <s v="17/03/2023"/>
    <s v="10/04/2023"/>
    <n v="5430000"/>
    <n v="5430000"/>
    <x v="0"/>
    <x v="0"/>
    <m/>
    <m/>
    <n v="5430000"/>
    <n v="0"/>
    <m/>
    <m/>
    <n v="6266074"/>
    <n v="5430000"/>
    <n v="0"/>
    <n v="5430000"/>
    <n v="0"/>
    <n v="0"/>
    <n v="0"/>
    <m/>
    <m/>
    <m/>
  </r>
  <r>
    <n v="805026250"/>
    <s v="OCCIDENTAL DE INVERSIONES MEDICO QUIRURGICA"/>
    <s v="FE"/>
    <n v="276634"/>
    <s v="FE276634"/>
    <s v="805026250_FE_276634"/>
    <s v="21/03/2023"/>
    <s v="10/04/2023"/>
    <n v="5020000"/>
    <n v="5020000"/>
    <x v="0"/>
    <x v="0"/>
    <m/>
    <m/>
    <n v="5020000"/>
    <n v="0"/>
    <m/>
    <m/>
    <n v="5263376"/>
    <n v="5020000"/>
    <n v="0"/>
    <n v="5020000"/>
    <n v="0"/>
    <n v="0"/>
    <n v="0"/>
    <m/>
    <m/>
    <m/>
  </r>
  <r>
    <n v="805026250"/>
    <s v="OCCIDENTAL DE INVERSIONES MEDICO QUIRURGICA"/>
    <s v="FE"/>
    <n v="276879"/>
    <s v="FE276879"/>
    <s v="805026250_FE_276879"/>
    <s v="28/03/2023"/>
    <s v="15/04/2023"/>
    <n v="340196"/>
    <n v="340196"/>
    <x v="0"/>
    <x v="0"/>
    <m/>
    <m/>
    <n v="414796"/>
    <n v="0"/>
    <m/>
    <m/>
    <n v="39270"/>
    <n v="414796"/>
    <n v="74600"/>
    <n v="414796"/>
    <n v="0"/>
    <n v="0"/>
    <n v="0"/>
    <m/>
    <m/>
    <m/>
  </r>
  <r>
    <n v="805026250"/>
    <s v="OCCIDENTAL DE INVERSIONES MEDICO QUIRURGICA"/>
    <s v="FE"/>
    <n v="276889"/>
    <s v="FE276889"/>
    <s v="805026250_FE_276889"/>
    <s v="28/03/2023"/>
    <s v="17/04/2023"/>
    <n v="78528"/>
    <n v="78528"/>
    <x v="0"/>
    <x v="0"/>
    <m/>
    <m/>
    <n v="78528"/>
    <n v="0"/>
    <m/>
    <m/>
    <n v="19635"/>
    <n v="78528"/>
    <n v="0"/>
    <n v="78528"/>
    <n v="0"/>
    <n v="0"/>
    <n v="0"/>
    <m/>
    <m/>
    <m/>
  </r>
  <r>
    <n v="805026250"/>
    <s v="OCCIDENTAL DE INVERSIONES MEDICO QUIRURGICA"/>
    <s v="FE"/>
    <n v="276908"/>
    <s v="FE276908"/>
    <s v="805026250_FE_276908"/>
    <s v="28/03/2023"/>
    <s v="15/04/2023"/>
    <n v="1233236"/>
    <n v="1233236"/>
    <x v="0"/>
    <x v="0"/>
    <m/>
    <m/>
    <n v="1393436"/>
    <n v="0"/>
    <m/>
    <m/>
    <n v="2311479"/>
    <n v="1393436"/>
    <n v="160200"/>
    <n v="1393436"/>
    <n v="0"/>
    <n v="0"/>
    <n v="0"/>
    <m/>
    <m/>
    <m/>
  </r>
  <r>
    <n v="805026250"/>
    <s v="OCCIDENTAL DE INVERSIONES MEDICO QUIRURGICA"/>
    <s v="FE"/>
    <n v="276922"/>
    <s v="FE276922"/>
    <s v="805026250_FE_276922"/>
    <s v="29/03/2023"/>
    <s v="17/04/2023"/>
    <n v="965974"/>
    <n v="965974"/>
    <x v="0"/>
    <x v="0"/>
    <m/>
    <m/>
    <n v="1013574"/>
    <n v="0"/>
    <m/>
    <m/>
    <n v="834116"/>
    <n v="1013574"/>
    <n v="47600"/>
    <n v="1013574"/>
    <n v="0"/>
    <n v="0"/>
    <n v="0"/>
    <m/>
    <m/>
    <m/>
  </r>
  <r>
    <n v="805026250"/>
    <s v="OCCIDENTAL DE INVERSIONES MEDICO QUIRURGICA"/>
    <s v="FE"/>
    <n v="276967"/>
    <s v="FE276967"/>
    <s v="805026250_FE_276967"/>
    <s v="29/03/2023"/>
    <s v="15/04/2023"/>
    <n v="909352"/>
    <n v="909352"/>
    <x v="0"/>
    <x v="0"/>
    <m/>
    <m/>
    <n v="1032952"/>
    <n v="0"/>
    <m/>
    <m/>
    <n v="650306"/>
    <n v="1032952"/>
    <n v="123600"/>
    <n v="1032952"/>
    <n v="0"/>
    <n v="0"/>
    <n v="0"/>
    <m/>
    <m/>
    <m/>
  </r>
  <r>
    <n v="805026250"/>
    <s v="OCCIDENTAL DE INVERSIONES MEDICO QUIRURGICA"/>
    <s v="FE"/>
    <n v="277186"/>
    <s v="FE277186"/>
    <s v="805026250_FE_277186"/>
    <s v="01/04/2023"/>
    <s v="15/04/2023"/>
    <n v="466062"/>
    <n v="466062"/>
    <x v="0"/>
    <x v="0"/>
    <m/>
    <m/>
    <n v="511162"/>
    <n v="0"/>
    <m/>
    <m/>
    <n v="19635"/>
    <n v="511162"/>
    <n v="45100"/>
    <n v="511162"/>
    <n v="0"/>
    <n v="0"/>
    <n v="0"/>
    <m/>
    <m/>
    <m/>
  </r>
  <r>
    <n v="805026250"/>
    <s v="OCCIDENTAL DE INVERSIONES MEDICO QUIRURGICA"/>
    <s v="FE"/>
    <n v="277187"/>
    <s v="FE277187"/>
    <s v="805026250_FE_277187"/>
    <s v="01/04/2023"/>
    <s v="17/04/2023"/>
    <n v="387900"/>
    <n v="387900"/>
    <x v="0"/>
    <x v="0"/>
    <m/>
    <m/>
    <n v="476700"/>
    <n v="0"/>
    <m/>
    <m/>
    <n v="207900"/>
    <n v="476700"/>
    <n v="88800"/>
    <n v="476700"/>
    <n v="0"/>
    <n v="0"/>
    <n v="0"/>
    <m/>
    <m/>
    <m/>
  </r>
  <r>
    <n v="805026250"/>
    <s v="OCCIDENTAL DE INVERSIONES MEDICO QUIRURGICA"/>
    <s v="FE"/>
    <n v="277190"/>
    <s v="FE277190"/>
    <s v="805026250_FE_277190"/>
    <s v="01/04/2023"/>
    <s v="15/04/2023"/>
    <n v="1006632"/>
    <n v="1006632"/>
    <x v="0"/>
    <x v="0"/>
    <m/>
    <m/>
    <n v="1006632"/>
    <n v="0"/>
    <m/>
    <m/>
    <n v="1140253"/>
    <n v="1006632"/>
    <n v="0"/>
    <n v="1006632"/>
    <n v="0"/>
    <n v="0"/>
    <n v="0"/>
    <m/>
    <m/>
    <m/>
  </r>
  <r>
    <n v="805026250"/>
    <s v="OCCIDENTAL DE INVERSIONES MEDICO QUIRURGICA"/>
    <s v="FE"/>
    <n v="277192"/>
    <s v="FE277192"/>
    <s v="805026250_FE_277192"/>
    <s v="01/04/2023"/>
    <s v="15/04/2023"/>
    <n v="18764"/>
    <n v="18764"/>
    <x v="0"/>
    <x v="0"/>
    <m/>
    <m/>
    <n v="39264"/>
    <n v="0"/>
    <m/>
    <m/>
    <n v="0"/>
    <n v="39264"/>
    <n v="20500"/>
    <n v="39264"/>
    <n v="0"/>
    <n v="0"/>
    <n v="0"/>
    <m/>
    <m/>
    <m/>
  </r>
  <r>
    <n v="805026250"/>
    <s v="OCCIDENTAL DE INVERSIONES MEDICO QUIRURGICA"/>
    <s v="FE"/>
    <n v="277355"/>
    <s v="FE277355"/>
    <s v="805026250_FE_277355"/>
    <s v="05/04/2023"/>
    <s v="15/04/2023"/>
    <n v="288432"/>
    <n v="19632"/>
    <x v="1"/>
    <x v="1"/>
    <m/>
    <m/>
    <n v="288432"/>
    <n v="0"/>
    <n v="19632"/>
    <s v="AUT SE DEVUEVLE FACTURA MULTIUSUARIO LA AUTORIZACION QUE ENVAN 200373067343570 ARY WILSON ORDOÑEZ ESTA YA CANCELADA EN L A FACTURA FE 248474 Y LA AUTORIZACION 200203071313537 USUAR IO ALICIA ASPRILLA PEREA CONSULTA NO EXISTE EN SISTEMA SE"/>
    <n v="0"/>
    <n v="288432"/>
    <n v="0"/>
    <n v="0"/>
    <n v="0"/>
    <n v="268800"/>
    <n v="0"/>
    <m/>
    <m/>
    <m/>
  </r>
  <r>
    <n v="805026250"/>
    <s v="OCCIDENTAL DE INVERSIONES MEDICO QUIRURGICA"/>
    <s v="FE"/>
    <n v="277416"/>
    <s v="FE277416"/>
    <s v="805026250_FE_277416"/>
    <s v="11/04/2023"/>
    <s v="17/04/2023"/>
    <n v="1021886"/>
    <n v="1021886"/>
    <x v="0"/>
    <x v="0"/>
    <m/>
    <m/>
    <n v="1082636"/>
    <n v="0"/>
    <m/>
    <m/>
    <n v="19635"/>
    <n v="1082636"/>
    <n v="60750"/>
    <n v="1082636"/>
    <n v="0"/>
    <n v="0"/>
    <n v="0"/>
    <m/>
    <m/>
    <m/>
  </r>
  <r>
    <n v="805026250"/>
    <s v="OCCIDENTAL DE INVERSIONES MEDICO QUIRURGICA"/>
    <s v="FE"/>
    <n v="277418"/>
    <s v="FE277418"/>
    <s v="805026250_FE_277418"/>
    <s v="11/04/2023"/>
    <s v="17/04/2023"/>
    <n v="876440"/>
    <n v="876440"/>
    <x v="0"/>
    <x v="0"/>
    <m/>
    <m/>
    <n v="885440"/>
    <n v="0"/>
    <m/>
    <m/>
    <n v="139940"/>
    <n v="885440"/>
    <n v="9000"/>
    <n v="885440"/>
    <n v="0"/>
    <n v="0"/>
    <n v="0"/>
    <m/>
    <m/>
    <m/>
  </r>
  <r>
    <n v="805026250"/>
    <s v="OCCIDENTAL DE INVERSIONES MEDICO QUIRURGICA"/>
    <s v="FE"/>
    <n v="277419"/>
    <s v="FE277419"/>
    <s v="805026250_FE_277419"/>
    <s v="11/04/2023"/>
    <s v="15/04/2023"/>
    <n v="1512709"/>
    <n v="1512709"/>
    <x v="0"/>
    <x v="0"/>
    <m/>
    <m/>
    <n v="1550309"/>
    <n v="0"/>
    <m/>
    <m/>
    <n v="2052506"/>
    <n v="1550309"/>
    <n v="37600"/>
    <n v="1550309"/>
    <n v="0"/>
    <n v="0"/>
    <n v="0"/>
    <m/>
    <m/>
    <m/>
  </r>
  <r>
    <n v="805026250"/>
    <s v="OCCIDENTAL DE INVERSIONES MEDICO QUIRURGICA"/>
    <s v="FE"/>
    <n v="277590"/>
    <s v="FE277590"/>
    <s v="805026250_FE_277590"/>
    <s v="14/04/2023"/>
    <s v="15/05/2023"/>
    <n v="2502506"/>
    <n v="2502506"/>
    <x v="0"/>
    <x v="0"/>
    <m/>
    <m/>
    <n v="2523006"/>
    <n v="0"/>
    <m/>
    <m/>
    <n v="9082480"/>
    <n v="2523006"/>
    <n v="20500"/>
    <n v="2523006"/>
    <n v="0"/>
    <n v="0"/>
    <n v="0"/>
    <m/>
    <m/>
    <m/>
  </r>
  <r>
    <n v="805026250"/>
    <s v="OCCIDENTAL DE INVERSIONES MEDICO QUIRURGICA"/>
    <s v="FE"/>
    <n v="277591"/>
    <s v="FE277591"/>
    <s v="805026250_FE_277591"/>
    <s v="14/04/2023"/>
    <s v="12/05/2023"/>
    <n v="389264"/>
    <n v="389264"/>
    <x v="0"/>
    <x v="0"/>
    <m/>
    <m/>
    <n v="389264"/>
    <n v="0"/>
    <m/>
    <m/>
    <n v="19635"/>
    <n v="389264"/>
    <n v="0"/>
    <n v="389264"/>
    <n v="0"/>
    <n v="0"/>
    <n v="0"/>
    <m/>
    <m/>
    <m/>
  </r>
  <r>
    <n v="805026250"/>
    <s v="OCCIDENTAL DE INVERSIONES MEDICO QUIRURGICA"/>
    <s v="FE"/>
    <n v="277595"/>
    <s v="FE277595"/>
    <s v="805026250_FE_277595"/>
    <s v="14/04/2023"/>
    <s v="10/05/2023"/>
    <n v="928528"/>
    <n v="928528"/>
    <x v="2"/>
    <x v="2"/>
    <m/>
    <m/>
    <n v="967828"/>
    <n v="0"/>
    <n v="230089"/>
    <s v="SE SOSTIENE GLOSA - NO HAY CONVENIO PARA LO FACTURADO. TARIFA MAYOR VALOR COBRADO EN CODIGO 121102 FACTURAN $ 536.8     74 CONVENIO $ 306.785 SE OBJETA LA DIFERENCIA PAC: 10273976  CARLOS ENRIQUE DIAZ BONIL  - KEVIN YALANDA                                                                                                                                                                                                                                                                                                                                                                                                                                                                                                                                                                                                                                                                                                                                                                                                                                                                                                                                                                                                                                                                                                                                                                                                                                                                                                                             "/>
    <n v="3690464"/>
    <n v="967828"/>
    <n v="39300"/>
    <n v="737739"/>
    <n v="0"/>
    <n v="0"/>
    <n v="0"/>
    <m/>
    <m/>
    <m/>
  </r>
  <r>
    <n v="805026250"/>
    <s v="OCCIDENTAL DE INVERSIONES MEDICO QUIRURGICA"/>
    <s v="FE"/>
    <n v="278000"/>
    <s v="FE278000"/>
    <s v="805026250_FE_278000"/>
    <s v="26/04/2023"/>
    <s v="12/05/2023"/>
    <n v="78528"/>
    <n v="78528"/>
    <x v="0"/>
    <x v="0"/>
    <m/>
    <m/>
    <n v="78528"/>
    <n v="0"/>
    <m/>
    <m/>
    <n v="39270"/>
    <n v="78528"/>
    <n v="0"/>
    <n v="78528"/>
    <n v="0"/>
    <n v="0"/>
    <n v="0"/>
    <m/>
    <m/>
    <m/>
  </r>
  <r>
    <n v="805026250"/>
    <s v="OCCIDENTAL DE INVERSIONES MEDICO QUIRURGICA"/>
    <s v="FE"/>
    <n v="278049"/>
    <s v="FE278049"/>
    <s v="805026250_FE_278049"/>
    <s v="26/04/2023"/>
    <s v="15/05/2023"/>
    <n v="131588"/>
    <n v="131588"/>
    <x v="0"/>
    <x v="0"/>
    <m/>
    <m/>
    <n v="176688"/>
    <n v="0"/>
    <m/>
    <m/>
    <n v="58905"/>
    <n v="176688"/>
    <n v="45100"/>
    <n v="176688"/>
    <n v="0"/>
    <n v="0"/>
    <n v="0"/>
    <m/>
    <m/>
    <m/>
  </r>
  <r>
    <n v="805026250"/>
    <s v="OCCIDENTAL DE INVERSIONES MEDICO QUIRURGICA"/>
    <s v="FE"/>
    <n v="278050"/>
    <s v="FE278050"/>
    <s v="805026250_FE_278050"/>
    <s v="26/04/2023"/>
    <s v="15/05/2023"/>
    <n v="1586600"/>
    <n v="1586600"/>
    <x v="0"/>
    <x v="0"/>
    <m/>
    <m/>
    <n v="1586600"/>
    <n v="0"/>
    <m/>
    <m/>
    <n v="1061258"/>
    <n v="1586600"/>
    <n v="0"/>
    <n v="1586600"/>
    <n v="0"/>
    <n v="0"/>
    <n v="0"/>
    <m/>
    <m/>
    <m/>
  </r>
  <r>
    <n v="805026250"/>
    <s v="OCCIDENTAL DE INVERSIONES MEDICO QUIRURGICA"/>
    <s v="FE"/>
    <n v="278062"/>
    <s v="FE278062"/>
    <s v="805026250_FE_278062"/>
    <s v="26/04/2023"/>
    <s v="10/05/2023"/>
    <n v="1520352"/>
    <n v="1520352"/>
    <x v="0"/>
    <x v="0"/>
    <m/>
    <m/>
    <n v="1752052"/>
    <n v="0"/>
    <m/>
    <m/>
    <n v="3620920"/>
    <n v="1752052"/>
    <n v="0"/>
    <n v="1766852"/>
    <n v="0"/>
    <n v="0"/>
    <n v="0"/>
    <m/>
    <m/>
    <m/>
  </r>
  <r>
    <n v="805026250"/>
    <s v="OCCIDENTAL DE INVERSIONES MEDICO QUIRURGICA"/>
    <s v="FE"/>
    <n v="278210"/>
    <s v="FE278210"/>
    <s v="805026250_FE_278210"/>
    <s v="29/04/2023"/>
    <s v="12/05/2023"/>
    <n v="124256"/>
    <n v="124256"/>
    <x v="0"/>
    <x v="0"/>
    <m/>
    <m/>
    <n v="157056"/>
    <n v="0"/>
    <m/>
    <m/>
    <n v="58905"/>
    <n v="157056"/>
    <n v="32800"/>
    <n v="157056"/>
    <n v="0"/>
    <n v="0"/>
    <n v="0"/>
    <m/>
    <m/>
    <m/>
  </r>
  <r>
    <n v="805026250"/>
    <s v="OCCIDENTAL DE INVERSIONES MEDICO QUIRURGICA"/>
    <s v="FE"/>
    <n v="278211"/>
    <s v="FE278211"/>
    <s v="805026250_FE_278211"/>
    <s v="29/04/2023"/>
    <s v="10/05/2023"/>
    <n v="122600"/>
    <n v="122600"/>
    <x v="0"/>
    <x v="0"/>
    <m/>
    <m/>
    <n v="138600"/>
    <n v="0"/>
    <m/>
    <m/>
    <n v="138600"/>
    <n v="138600"/>
    <n v="16000"/>
    <n v="138600"/>
    <n v="0"/>
    <n v="0"/>
    <n v="0"/>
    <m/>
    <m/>
    <m/>
  </r>
  <r>
    <n v="805026250"/>
    <s v="OCCIDENTAL DE INVERSIONES MEDICO QUIRURGICA"/>
    <s v="FE"/>
    <n v="278212"/>
    <s v="FE278212"/>
    <s v="805026250_FE_278212"/>
    <s v="29/04/2023"/>
    <s v="12/05/2023"/>
    <n v="19632"/>
    <n v="19632"/>
    <x v="0"/>
    <x v="0"/>
    <m/>
    <m/>
    <n v="19632"/>
    <n v="0"/>
    <m/>
    <m/>
    <n v="0"/>
    <n v="19632"/>
    <n v="0"/>
    <n v="19632"/>
    <n v="0"/>
    <n v="0"/>
    <n v="0"/>
    <m/>
    <m/>
    <m/>
  </r>
  <r>
    <n v="805026250"/>
    <s v="OCCIDENTAL DE INVERSIONES MEDICO QUIRURGICA"/>
    <s v="FE"/>
    <n v="278213"/>
    <s v="FE278213"/>
    <s v="805026250_FE_278213"/>
    <s v="29/04/2023"/>
    <s v="12/05/2023"/>
    <n v="696718"/>
    <n v="696718"/>
    <x v="0"/>
    <x v="0"/>
    <m/>
    <m/>
    <n v="696718"/>
    <n v="0"/>
    <m/>
    <m/>
    <n v="1535893"/>
    <n v="696718"/>
    <n v="0"/>
    <n v="696718"/>
    <n v="0"/>
    <n v="0"/>
    <n v="0"/>
    <m/>
    <m/>
    <m/>
  </r>
  <r>
    <n v="805026250"/>
    <s v="OCCIDENTAL DE INVERSIONES MEDICO QUIRURGICA"/>
    <s v="FE"/>
    <n v="278214"/>
    <s v="FE278214"/>
    <s v="805026250_FE_278214"/>
    <s v="29/04/2023"/>
    <s v="12/05/2023"/>
    <n v="1462967"/>
    <n v="1462967"/>
    <x v="0"/>
    <x v="0"/>
    <m/>
    <m/>
    <n v="1565867"/>
    <n v="0"/>
    <m/>
    <m/>
    <n v="6263468"/>
    <n v="1565867"/>
    <n v="0"/>
    <n v="1462967"/>
    <n v="0"/>
    <n v="102900"/>
    <n v="0"/>
    <m/>
    <m/>
    <m/>
  </r>
  <r>
    <n v="805026250"/>
    <s v="OCCIDENTAL DE INVERSIONES MEDICO QUIRURGICA"/>
    <s v="FE"/>
    <n v="278215"/>
    <s v="FE278215"/>
    <s v="805026250_FE_278215"/>
    <s v="29/04/2023"/>
    <s v="12/05/2023"/>
    <n v="139193"/>
    <n v="139193"/>
    <x v="0"/>
    <x v="0"/>
    <m/>
    <m/>
    <n v="157293"/>
    <n v="0"/>
    <m/>
    <m/>
    <n v="212410"/>
    <n v="157293"/>
    <n v="18100"/>
    <n v="157293"/>
    <n v="0"/>
    <n v="0"/>
    <n v="0"/>
    <m/>
    <m/>
    <m/>
  </r>
  <r>
    <n v="805026250"/>
    <s v="OCCIDENTAL DE INVERSIONES MEDICO QUIRURGICA"/>
    <s v="FE"/>
    <n v="278479"/>
    <s v="FE278479"/>
    <s v="805026250_FE_278479"/>
    <s v="09/05/2023"/>
    <s v="15/05/2023"/>
    <n v="838612"/>
    <n v="838612"/>
    <x v="0"/>
    <x v="0"/>
    <m/>
    <m/>
    <n v="1000712"/>
    <n v="0"/>
    <m/>
    <m/>
    <n v="735988"/>
    <n v="1000712"/>
    <n v="162100"/>
    <n v="1000712"/>
    <n v="0"/>
    <n v="0"/>
    <n v="0"/>
    <m/>
    <m/>
    <m/>
  </r>
  <r>
    <n v="805026250"/>
    <s v="OCCIDENTAL DE INVERSIONES MEDICO QUIRURGICA"/>
    <s v="FE"/>
    <n v="278512"/>
    <s v="FE278512"/>
    <s v="805026250_FE_278512"/>
    <s v="09/05/2023"/>
    <s v="15/05/2023"/>
    <n v="1438227"/>
    <n v="1040575"/>
    <x v="2"/>
    <x v="2"/>
    <m/>
    <m/>
    <n v="1574327"/>
    <n v="0"/>
    <n v="128852"/>
    <s v="FACTURACION. SE REALIZA VALIDACION DE LA GLOSA REALIZADA A L A IPS: 1.SE ACEPTA NOTA CREDITO POR VALOR DE $268800 PARA L USUARIO CC16493402 2.SE EVIDENCIA QUE LA AUTORIZACION No. 231098552572179 ES REMITIDA PARA LA CLINICA OFTAMOLOGICA     DE CALI TAL CUAL COMO LA ORDEN ADJUNTA AL SOPORTE DE FACTRA  INICIAL LO INDICA NO ES PROCEDENTE PARA PAGO POR LA EPS E SOLICITA ENVIAR NOTA CREDITO POR VALOR DE $128.852 KEVIN YALANDA                                                                                                                                                                                                                                                                                                                                                                                                                                                                                                                                                                                                                                                                                                                                                                                                                                                                                                                                                                                                                                                                                                                  "/>
    <n v="2973568"/>
    <n v="1574327"/>
    <n v="136100"/>
    <n v="1176675"/>
    <n v="0"/>
    <n v="268800"/>
    <n v="0"/>
    <m/>
    <m/>
    <m/>
  </r>
  <r>
    <n v="805026250"/>
    <s v="OCCIDENTAL DE INVERSIONES MEDICO QUIRURGICA"/>
    <s v="FE"/>
    <n v="278516"/>
    <s v="FE278516"/>
    <s v="805026250_FE_278516"/>
    <s v="09/05/2023"/>
    <s v="15/05/2023"/>
    <n v="829891"/>
    <n v="829891"/>
    <x v="0"/>
    <x v="0"/>
    <m/>
    <m/>
    <n v="829891"/>
    <n v="0"/>
    <m/>
    <m/>
    <n v="1680105"/>
    <n v="829891"/>
    <n v="0"/>
    <n v="829891"/>
    <n v="0"/>
    <n v="0"/>
    <n v="0"/>
    <m/>
    <m/>
    <m/>
  </r>
  <r>
    <n v="805026250"/>
    <s v="OCCIDENTAL DE INVERSIONES MEDICO QUIRURGICA"/>
    <s v="FE"/>
    <n v="278650"/>
    <s v="FE278650"/>
    <s v="805026250_FE_278650"/>
    <s v="12/05/2023"/>
    <s v="15/05/2023"/>
    <n v="1268243"/>
    <n v="999443"/>
    <x v="0"/>
    <x v="0"/>
    <m/>
    <m/>
    <n v="1407843"/>
    <n v="0"/>
    <m/>
    <m/>
    <n v="1968728"/>
    <n v="1407843"/>
    <n v="139600"/>
    <n v="1139043"/>
    <n v="0"/>
    <n v="268800"/>
    <n v="0"/>
    <m/>
    <m/>
    <m/>
  </r>
  <r>
    <n v="805026250"/>
    <s v="OCCIDENTAL DE INVERSIONES MEDICO QUIRURGICA"/>
    <s v="FE"/>
    <n v="278651"/>
    <s v="FE278651"/>
    <s v="805026250_FE_278651"/>
    <s v="12/05/2023"/>
    <s v="15/05/2023"/>
    <n v="698870"/>
    <n v="698870"/>
    <x v="0"/>
    <x v="0"/>
    <m/>
    <m/>
    <n v="735770"/>
    <n v="0"/>
    <m/>
    <m/>
    <n v="5797252"/>
    <n v="735770"/>
    <n v="36900"/>
    <n v="735770"/>
    <n v="0"/>
    <n v="0"/>
    <n v="0"/>
    <m/>
    <m/>
    <m/>
  </r>
  <r>
    <n v="805026250"/>
    <s v="OCCIDENTAL DE INVERSIONES MEDICO QUIRURGICA"/>
    <s v="FE"/>
    <n v="278975"/>
    <s v="FE278975"/>
    <s v="805026250_FE_278975"/>
    <s v="24/05/2023"/>
    <s v="15/06/2023"/>
    <n v="148498"/>
    <n v="148498"/>
    <x v="0"/>
    <x v="0"/>
    <m/>
    <m/>
    <n v="148498"/>
    <n v="0"/>
    <m/>
    <m/>
    <n v="89605"/>
    <n v="148498"/>
    <n v="0"/>
    <n v="148498"/>
    <n v="0"/>
    <n v="0"/>
    <n v="0"/>
    <m/>
    <m/>
    <m/>
  </r>
  <r>
    <n v="805026250"/>
    <s v="OCCIDENTAL DE INVERSIONES MEDICO QUIRURGICA"/>
    <s v="FE"/>
    <n v="278991"/>
    <s v="FE278991"/>
    <s v="805026250_FE_278991"/>
    <s v="24/05/2023"/>
    <s v="15/06/2023"/>
    <n v="924584"/>
    <n v="924584"/>
    <x v="0"/>
    <x v="0"/>
    <m/>
    <m/>
    <n v="1020684"/>
    <n v="0"/>
    <m/>
    <m/>
    <n v="89605"/>
    <n v="1020684"/>
    <n v="96100"/>
    <n v="1020684"/>
    <n v="0"/>
    <n v="0"/>
    <n v="0"/>
    <m/>
    <m/>
    <m/>
  </r>
  <r>
    <n v="805026250"/>
    <s v="OCCIDENTAL DE INVERSIONES MEDICO QUIRURGICA"/>
    <s v="FE"/>
    <n v="278992"/>
    <s v="FE278992"/>
    <s v="805026250_FE_278992"/>
    <s v="24/05/2023"/>
    <s v="15/06/2023"/>
    <n v="1098354"/>
    <n v="1098354"/>
    <x v="2"/>
    <x v="2"/>
    <m/>
    <m/>
    <n v="1219004"/>
    <n v="0"/>
    <n v="30650"/>
    <s v=".AUT: se realiza objecion al validar la autorizacion 231328552289841 paciente RAMIREZ BOLAÑOS EDWIN HERNAN              se encuentra direcionada para otra ips . yufrey hernandez                                                                                                                                                                                                                                                                                                                                                                                                                                                                                                                                                                                                                                                                                                                                                                                                                                                                                                                                                                                                                                                                                                                                                                                                                                                                                                                                                                           "/>
    <n v="727910"/>
    <n v="1219004"/>
    <n v="90000"/>
    <n v="1188354"/>
    <n v="0"/>
    <n v="0"/>
    <n v="0"/>
    <m/>
    <m/>
    <m/>
  </r>
  <r>
    <n v="805026250"/>
    <s v="OCCIDENTAL DE INVERSIONES MEDICO QUIRURGICA"/>
    <s v="FE"/>
    <n v="278994"/>
    <s v="FE278994"/>
    <s v="805026250_FE_278994"/>
    <s v="25/05/2023"/>
    <s v="15/06/2023"/>
    <n v="2772431"/>
    <n v="2772431"/>
    <x v="0"/>
    <x v="0"/>
    <m/>
    <m/>
    <n v="2772430"/>
    <n v="0"/>
    <m/>
    <m/>
    <n v="4688700"/>
    <n v="2772430"/>
    <n v="0"/>
    <n v="2772430"/>
    <n v="0"/>
    <n v="0"/>
    <n v="0"/>
    <m/>
    <m/>
    <m/>
  </r>
  <r>
    <n v="805026250"/>
    <s v="OCCIDENTAL DE INVERSIONES MEDICO QUIRURGICA"/>
    <s v="FE"/>
    <n v="279136"/>
    <s v="FE279136"/>
    <s v="805026250_FE_279136"/>
    <s v="30/05/2023"/>
    <s v="15/06/2023"/>
    <n v="16290000"/>
    <n v="16290000"/>
    <x v="0"/>
    <x v="0"/>
    <m/>
    <m/>
    <n v="16290000"/>
    <n v="0"/>
    <m/>
    <m/>
    <n v="17062140"/>
    <n v="16290000"/>
    <n v="0"/>
    <n v="16290000"/>
    <n v="0"/>
    <n v="0"/>
    <n v="0"/>
    <m/>
    <m/>
    <m/>
  </r>
  <r>
    <n v="805026250"/>
    <s v="OCCIDENTAL DE INVERSIONES MEDICO QUIRURGICA"/>
    <s v="FE"/>
    <n v="279168"/>
    <s v="FE279168"/>
    <s v="805026250_FE_279168"/>
    <s v="31/05/2023"/>
    <s v="15/06/2023"/>
    <n v="10860000"/>
    <n v="10860000"/>
    <x v="0"/>
    <x v="0"/>
    <m/>
    <m/>
    <n v="10860000"/>
    <n v="0"/>
    <m/>
    <m/>
    <n v="11374760"/>
    <n v="10860000"/>
    <n v="0"/>
    <n v="10860000"/>
    <n v="0"/>
    <n v="0"/>
    <n v="0"/>
    <m/>
    <m/>
    <m/>
  </r>
  <r>
    <n v="805026250"/>
    <s v="OCCIDENTAL DE INVERSIONES MEDICO QUIRURGICA"/>
    <s v="FE"/>
    <n v="279197"/>
    <s v="FE279197"/>
    <s v="805026250_FE_279197"/>
    <s v="31/05/2023"/>
    <s v="15/06/2023"/>
    <n v="213858"/>
    <n v="213858"/>
    <x v="0"/>
    <x v="0"/>
    <m/>
    <m/>
    <n v="246658"/>
    <n v="0"/>
    <m/>
    <m/>
    <n v="148510"/>
    <n v="246658"/>
    <n v="32800"/>
    <n v="246658"/>
    <n v="0"/>
    <n v="0"/>
    <n v="0"/>
    <m/>
    <m/>
    <m/>
  </r>
  <r>
    <n v="805026250"/>
    <s v="OCCIDENTAL DE INVERSIONES MEDICO QUIRURGICA"/>
    <s v="FE"/>
    <n v="279199"/>
    <s v="FE279199"/>
    <s v="805026250_FE_279199"/>
    <s v="31/05/2023"/>
    <s v="15/06/2023"/>
    <n v="19632"/>
    <n v="19632"/>
    <x v="0"/>
    <x v="0"/>
    <m/>
    <m/>
    <n v="19632"/>
    <n v="0"/>
    <m/>
    <m/>
    <n v="0"/>
    <n v="19632"/>
    <n v="0"/>
    <n v="19632"/>
    <n v="0"/>
    <n v="0"/>
    <n v="0"/>
    <m/>
    <m/>
    <m/>
  </r>
  <r>
    <n v="805026250"/>
    <s v="OCCIDENTAL DE INVERSIONES MEDICO QUIRURGICA"/>
    <s v="FE"/>
    <n v="279201"/>
    <s v="FE279201"/>
    <s v="805026250_FE_279201"/>
    <s v="31/05/2023"/>
    <s v="15/06/2023"/>
    <n v="949913"/>
    <n v="949913"/>
    <x v="2"/>
    <x v="2"/>
    <m/>
    <m/>
    <n v="1054713"/>
    <n v="0"/>
    <n v="8585"/>
    <s v=".TARIFA: se glosa factura por mayor valor cobrado cup 950610 recuento de celulas v.p$48272 se objeta diferenci          a 4585                                                                                                                                                                                                                                                                                                                                                                                                                                                                                                                                                                                                                  PAC: 29844018 LUZ AIDEE OSORIO LOPEZ                                                                                                                                                                                                                                                                                                                                                                                                                                                                                                                                                                                                                                                                                                                                                                        "/>
    <n v="615662"/>
    <n v="1054713"/>
    <n v="100800"/>
    <n v="1046128"/>
    <n v="0"/>
    <n v="0"/>
    <n v="0"/>
    <m/>
    <m/>
    <m/>
  </r>
  <r>
    <n v="805026250"/>
    <s v="OCCIDENTAL DE INVERSIONES MEDICO QUIRURGICA"/>
    <s v="FE"/>
    <n v="279294"/>
    <s v="FE279294"/>
    <s v="805026250_FE_279294"/>
    <s v="05/06/2023"/>
    <s v="16/06/2023"/>
    <n v="10860000"/>
    <n v="10860000"/>
    <x v="0"/>
    <x v="0"/>
    <m/>
    <m/>
    <n v="10860000"/>
    <n v="0"/>
    <m/>
    <m/>
    <n v="10860000"/>
    <n v="10860000"/>
    <n v="0"/>
    <n v="10860000"/>
    <n v="0"/>
    <n v="0"/>
    <n v="0"/>
    <m/>
    <m/>
    <m/>
  </r>
  <r>
    <n v="805026250"/>
    <s v="OCCIDENTAL DE INVERSIONES MEDICO QUIRURGICA"/>
    <s v="FE"/>
    <n v="279573"/>
    <s v="FE279573"/>
    <s v="805026250_FE_279573"/>
    <s v="15/06/2023"/>
    <s v="21/06/2023"/>
    <n v="16367486"/>
    <n v="16367486"/>
    <x v="3"/>
    <x v="3"/>
    <m/>
    <m/>
    <n v="0"/>
    <n v="0"/>
    <m/>
    <m/>
    <n v="0"/>
    <n v="0"/>
    <n v="0"/>
    <n v="0"/>
    <n v="0"/>
    <n v="0"/>
    <n v="0"/>
    <n v="2201421068"/>
    <n v="16040136"/>
    <d v="2023-08-14T00:00:00"/>
  </r>
  <r>
    <n v="805026250"/>
    <s v="OCCIDENTAL DE INVERSIONES MEDICO QUIRURGICA"/>
    <s v="FE"/>
    <n v="279574"/>
    <s v="FE279574"/>
    <s v="805026250_FE_279574"/>
    <s v="15/06/2023"/>
    <s v="21/06/2023"/>
    <n v="3371290"/>
    <n v="3371290"/>
    <x v="0"/>
    <x v="3"/>
    <m/>
    <m/>
    <n v="0"/>
    <n v="0"/>
    <m/>
    <m/>
    <n v="0"/>
    <n v="0"/>
    <n v="0"/>
    <n v="0"/>
    <n v="0"/>
    <n v="0"/>
    <n v="0"/>
    <n v="4800061044"/>
    <n v="3303864"/>
    <d v="2023-08-31T00:00:00"/>
  </r>
  <r>
    <n v="805026250"/>
    <s v="OCCIDENTAL DE INVERSIONES MEDICO QUIRURGICA"/>
    <s v="FE"/>
    <n v="279575"/>
    <s v="FE279575"/>
    <s v="805026250_FE_279575"/>
    <s v="15/06/2023"/>
    <s v="21/06/2023"/>
    <n v="9154420"/>
    <n v="9154420"/>
    <x v="3"/>
    <x v="3"/>
    <m/>
    <m/>
    <n v="0"/>
    <n v="0"/>
    <m/>
    <m/>
    <n v="0"/>
    <n v="0"/>
    <n v="0"/>
    <n v="0"/>
    <n v="0"/>
    <n v="0"/>
    <n v="0"/>
    <n v="2201421068"/>
    <n v="8971331"/>
    <d v="2023-08-14T00:00:00"/>
  </r>
  <r>
    <n v="805026250"/>
    <s v="OCCIDENTAL DE INVERSIONES MEDICO QUIRURGICA"/>
    <s v="FE"/>
    <n v="279576"/>
    <s v="FE279576"/>
    <s v="805026250_FE_279576"/>
    <s v="15/06/2023"/>
    <s v="21/06/2023"/>
    <n v="1885580"/>
    <n v="1885580"/>
    <x v="0"/>
    <x v="0"/>
    <m/>
    <m/>
    <n v="0"/>
    <n v="0"/>
    <m/>
    <m/>
    <n v="0"/>
    <n v="0"/>
    <n v="0"/>
    <n v="0"/>
    <n v="0"/>
    <n v="0"/>
    <n v="0"/>
    <m/>
    <m/>
    <m/>
  </r>
  <r>
    <n v="805026250"/>
    <s v="OCCIDENTAL DE INVERSIONES MEDICO QUIRURGICA"/>
    <s v="FE"/>
    <n v="280400"/>
    <s v="FE280400"/>
    <s v="805026250_FE_280400"/>
    <s v="10/07/2023"/>
    <s v="13/07/2023"/>
    <n v="19392357"/>
    <n v="19392357"/>
    <x v="0"/>
    <x v="0"/>
    <n v="1222279140"/>
    <n v="19004509"/>
    <n v="0"/>
    <n v="0"/>
    <m/>
    <m/>
    <n v="0"/>
    <n v="0"/>
    <n v="0"/>
    <n v="0"/>
    <n v="0"/>
    <n v="0"/>
    <n v="0"/>
    <m/>
    <m/>
    <m/>
  </r>
  <r>
    <n v="805026250"/>
    <s v="OCCIDENTAL DE INVERSIONES MEDICO QUIRURGICA"/>
    <s v="FE"/>
    <n v="280401"/>
    <s v="FE280401"/>
    <s v="805026250_FE_280401"/>
    <s v="10/07/2023"/>
    <s v="13/07/2023"/>
    <n v="45413114"/>
    <n v="45413114"/>
    <x v="0"/>
    <x v="0"/>
    <n v="1222279141"/>
    <n v="44504851"/>
    <n v="0"/>
    <n v="0"/>
    <m/>
    <m/>
    <n v="0"/>
    <n v="0"/>
    <n v="0"/>
    <n v="0"/>
    <n v="0"/>
    <n v="0"/>
    <n v="0"/>
    <m/>
    <m/>
    <m/>
  </r>
  <r>
    <n v="805026250"/>
    <s v="OCCIDENTAL DE INVERSIONES MEDICO QUIRURGICA"/>
    <s v="FE"/>
    <n v="280402"/>
    <s v="FE280402"/>
    <s v="805026250_FE_280402"/>
    <s v="10/07/2023"/>
    <s v="13/07/2023"/>
    <n v="129647643"/>
    <n v="129647643"/>
    <x v="3"/>
    <x v="3"/>
    <m/>
    <m/>
    <n v="0"/>
    <n v="0"/>
    <m/>
    <m/>
    <n v="0"/>
    <n v="0"/>
    <n v="0"/>
    <n v="0"/>
    <n v="0"/>
    <n v="0"/>
    <n v="0"/>
    <n v="2201421068"/>
    <n v="127054690"/>
    <d v="2023-08-14T00:00:00"/>
  </r>
  <r>
    <n v="805026250"/>
    <s v="OCCIDENTAL DE INVERSIONES MEDICO QUIRURGICA"/>
    <s v="FE"/>
    <n v="280423"/>
    <s v="FE280423"/>
    <s v="805026250_FE_280423"/>
    <s v="11/07/2023"/>
    <s v="13/07/2023"/>
    <n v="190514998"/>
    <n v="190514998"/>
    <x v="3"/>
    <x v="3"/>
    <m/>
    <m/>
    <n v="0"/>
    <n v="0"/>
    <m/>
    <m/>
    <n v="0"/>
    <n v="0"/>
    <n v="0"/>
    <n v="0"/>
    <n v="0"/>
    <n v="0"/>
    <n v="0"/>
    <n v="4800060737"/>
    <n v="185981122"/>
    <d v="2023-07-31T00:00:0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7" cacheId="95"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rowHeaderCaption=" TIPIFICACION">
  <location ref="A3:C8" firstHeaderRow="0" firstDataRow="1" firstDataCol="1"/>
  <pivotFields count="28">
    <pivotField showAll="0"/>
    <pivotField showAll="0"/>
    <pivotField showAll="0"/>
    <pivotField showAll="0"/>
    <pivotField showAll="0"/>
    <pivotField showAll="0"/>
    <pivotField showAll="0"/>
    <pivotField showAll="0"/>
    <pivotField numFmtId="164" showAll="0"/>
    <pivotField dataField="1" numFmtId="164" showAll="0"/>
    <pivotField showAll="0"/>
    <pivotField axis="axisRow" showAll="0" defaultSubtotal="0">
      <items count="4">
        <item x="3"/>
        <item x="2"/>
        <item x="0"/>
        <item x="1"/>
      </items>
    </pivotField>
    <pivotField showAll="0"/>
    <pivotField showAll="0"/>
    <pivotField numFmtId="41" showAll="0"/>
    <pivotField numFmtId="41" showAll="0"/>
    <pivotField showAll="0" defaultSubtotal="0"/>
    <pivotField showAll="0" defaultSubtotal="0"/>
    <pivotField numFmtId="41" showAll="0"/>
    <pivotField numFmtId="41" showAll="0"/>
    <pivotField numFmtId="41" showAll="0"/>
    <pivotField numFmtId="41" showAll="0"/>
    <pivotField numFmtId="41" showAll="0"/>
    <pivotField numFmtId="41" showAll="0"/>
    <pivotField numFmtId="41" showAll="0"/>
    <pivotField showAll="0" defaultSubtotal="0"/>
    <pivotField showAll="0"/>
    <pivotField showAll="0"/>
  </pivotFields>
  <rowFields count="1">
    <field x="11"/>
  </rowFields>
  <rowItems count="5">
    <i>
      <x/>
    </i>
    <i>
      <x v="1"/>
    </i>
    <i>
      <x v="2"/>
    </i>
    <i>
      <x v="3"/>
    </i>
    <i t="grand">
      <x/>
    </i>
  </rowItems>
  <colFields count="1">
    <field x="-2"/>
  </colFields>
  <colItems count="2">
    <i>
      <x/>
    </i>
    <i i="1">
      <x v="1"/>
    </i>
  </colItems>
  <dataFields count="2">
    <dataField name=" CANT FACT" fld="9" subtotal="count" baseField="11" baseItem="0"/>
    <dataField name=" SUMA SALDO IPS" fld="9" baseField="0" baseItem="0" numFmtId="41"/>
  </dataFields>
  <formats count="1">
    <format dxfId="2">
      <pivotArea outline="0" collapsedLevelsAreSubtotals="1" fieldPosition="0">
        <references count="1">
          <reference field="4294967294" count="1" selected="0">
            <x v="1"/>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17"/>
  <sheetViews>
    <sheetView showGridLines="0" workbookViewId="0">
      <selection activeCell="E15" sqref="E15"/>
    </sheetView>
  </sheetViews>
  <sheetFormatPr baseColWidth="10" defaultRowHeight="12.75"/>
  <cols>
    <col min="1" max="1" width="17.140625" bestFit="1" customWidth="1"/>
    <col min="2" max="3" width="13.5703125" bestFit="1" customWidth="1"/>
    <col min="4" max="4" width="21.85546875" customWidth="1"/>
    <col min="5" max="5" width="13.5703125" bestFit="1" customWidth="1"/>
    <col min="6" max="6" width="12.85546875" customWidth="1"/>
    <col min="7" max="7" width="13.5703125" bestFit="1" customWidth="1"/>
  </cols>
  <sheetData>
    <row r="2" spans="1:7" ht="15">
      <c r="A2" s="95" t="s">
        <v>101</v>
      </c>
      <c r="B2" s="96"/>
      <c r="C2" s="96"/>
      <c r="D2" s="96"/>
      <c r="E2" s="96"/>
      <c r="F2" s="96"/>
      <c r="G2" s="97"/>
    </row>
    <row r="3" spans="1:7" ht="14.25">
      <c r="A3" s="3"/>
      <c r="B3" s="3"/>
      <c r="C3" s="3"/>
      <c r="D3" s="3"/>
      <c r="E3" s="3"/>
      <c r="F3" s="3"/>
      <c r="G3" s="3"/>
    </row>
    <row r="4" spans="1:7" ht="15">
      <c r="A4" s="4" t="s">
        <v>98</v>
      </c>
      <c r="B4" s="4" t="s">
        <v>84</v>
      </c>
      <c r="C4" s="4" t="s">
        <v>83</v>
      </c>
      <c r="D4" s="4" t="s">
        <v>85</v>
      </c>
      <c r="E4" s="4" t="s">
        <v>4</v>
      </c>
      <c r="F4" s="4" t="s">
        <v>0</v>
      </c>
      <c r="G4" s="4" t="s">
        <v>99</v>
      </c>
    </row>
    <row r="5" spans="1:7" ht="15">
      <c r="A5" s="5" t="s">
        <v>86</v>
      </c>
      <c r="B5" s="6">
        <v>149040000</v>
      </c>
      <c r="C5" s="6">
        <v>235928112</v>
      </c>
      <c r="D5" s="6"/>
      <c r="E5" s="6"/>
      <c r="F5" s="6"/>
      <c r="G5" s="6">
        <v>384968112</v>
      </c>
    </row>
    <row r="6" spans="1:7" ht="15">
      <c r="A6" s="5" t="s">
        <v>87</v>
      </c>
      <c r="B6" s="6">
        <v>11040000</v>
      </c>
      <c r="C6" s="6">
        <v>19738776</v>
      </c>
      <c r="D6" s="6">
        <v>4820698</v>
      </c>
      <c r="E6" s="6">
        <v>39148442</v>
      </c>
      <c r="F6" s="6">
        <v>168130</v>
      </c>
      <c r="G6" s="6">
        <v>74916046</v>
      </c>
    </row>
    <row r="7" spans="1:7" ht="15">
      <c r="A7" s="5" t="s">
        <v>88</v>
      </c>
      <c r="B7" s="6"/>
      <c r="C7" s="6"/>
      <c r="D7" s="6">
        <v>5441389</v>
      </c>
      <c r="E7" s="6">
        <v>8181310</v>
      </c>
      <c r="F7" s="6">
        <v>487424</v>
      </c>
      <c r="G7" s="6">
        <v>14110123</v>
      </c>
    </row>
    <row r="8" spans="1:7" ht="15">
      <c r="A8" s="5" t="s">
        <v>89</v>
      </c>
      <c r="B8" s="6"/>
      <c r="C8" s="6"/>
      <c r="D8" s="6">
        <v>6699317</v>
      </c>
      <c r="E8" s="6">
        <v>35980275</v>
      </c>
      <c r="F8" s="6">
        <v>11203688</v>
      </c>
      <c r="G8" s="6">
        <v>53883280</v>
      </c>
    </row>
    <row r="9" spans="1:7" ht="15">
      <c r="A9" s="5" t="s">
        <v>90</v>
      </c>
      <c r="B9" s="6"/>
      <c r="C9" s="6"/>
      <c r="D9" s="6">
        <v>1899402</v>
      </c>
      <c r="E9" s="6">
        <v>734206</v>
      </c>
      <c r="F9" s="6">
        <v>428528</v>
      </c>
      <c r="G9" s="6">
        <v>3062136</v>
      </c>
    </row>
    <row r="10" spans="1:7" ht="15">
      <c r="A10" s="5" t="s">
        <v>91</v>
      </c>
      <c r="B10" s="6"/>
      <c r="C10" s="6"/>
      <c r="D10" s="6">
        <v>4064526</v>
      </c>
      <c r="E10" s="6">
        <v>30922032</v>
      </c>
      <c r="F10" s="6">
        <v>117792</v>
      </c>
      <c r="G10" s="6">
        <v>35104350</v>
      </c>
    </row>
    <row r="11" spans="1:7" ht="15">
      <c r="A11" s="5" t="s">
        <v>92</v>
      </c>
      <c r="B11" s="6"/>
      <c r="C11" s="6"/>
      <c r="D11" s="6">
        <v>4883227</v>
      </c>
      <c r="E11" s="6">
        <v>53574706</v>
      </c>
      <c r="F11" s="6">
        <v>767199</v>
      </c>
      <c r="G11" s="6">
        <v>59225132</v>
      </c>
    </row>
    <row r="12" spans="1:7" ht="15">
      <c r="A12" s="5" t="s">
        <v>93</v>
      </c>
      <c r="B12" s="6"/>
      <c r="C12" s="6"/>
      <c r="D12" s="6">
        <v>2867364</v>
      </c>
      <c r="E12" s="6">
        <v>935071</v>
      </c>
      <c r="F12" s="6"/>
      <c r="G12" s="6">
        <v>3802435</v>
      </c>
    </row>
    <row r="13" spans="1:7" ht="15">
      <c r="A13" s="5" t="s">
        <v>94</v>
      </c>
      <c r="B13" s="6"/>
      <c r="C13" s="6"/>
      <c r="D13" s="6">
        <v>1572137</v>
      </c>
      <c r="E13" s="6">
        <v>36796</v>
      </c>
      <c r="F13" s="6">
        <v>69970</v>
      </c>
      <c r="G13" s="6">
        <v>1678903</v>
      </c>
    </row>
    <row r="14" spans="1:7" ht="15">
      <c r="A14" s="5" t="s">
        <v>95</v>
      </c>
      <c r="B14" s="6"/>
      <c r="C14" s="6"/>
      <c r="D14" s="6">
        <v>3605341</v>
      </c>
      <c r="E14" s="6">
        <v>12609848</v>
      </c>
      <c r="F14" s="6">
        <v>778980</v>
      </c>
      <c r="G14" s="6">
        <v>16994169</v>
      </c>
    </row>
    <row r="15" spans="1:7" ht="15">
      <c r="A15" s="5" t="s">
        <v>96</v>
      </c>
      <c r="B15" s="6"/>
      <c r="C15" s="6"/>
      <c r="D15" s="6">
        <v>56985</v>
      </c>
      <c r="E15" s="6">
        <v>3654558</v>
      </c>
      <c r="F15" s="6">
        <v>592864</v>
      </c>
      <c r="G15" s="6">
        <v>4304407</v>
      </c>
    </row>
    <row r="16" spans="1:7" ht="15">
      <c r="A16" s="5" t="s">
        <v>97</v>
      </c>
      <c r="B16" s="6"/>
      <c r="C16" s="6"/>
      <c r="D16" s="6"/>
      <c r="E16" s="6">
        <v>3606419</v>
      </c>
      <c r="F16" s="6"/>
      <c r="G16" s="6">
        <v>3606419</v>
      </c>
    </row>
    <row r="17" spans="1:7" ht="15">
      <c r="A17" s="7" t="s">
        <v>100</v>
      </c>
      <c r="B17" s="8">
        <v>160080000</v>
      </c>
      <c r="C17" s="8">
        <v>255666888</v>
      </c>
      <c r="D17" s="8">
        <v>35910386</v>
      </c>
      <c r="E17" s="8">
        <v>189383663</v>
      </c>
      <c r="F17" s="8">
        <v>14614575</v>
      </c>
      <c r="G17" s="8">
        <v>655655512</v>
      </c>
    </row>
  </sheetData>
  <mergeCells count="1">
    <mergeCell ref="A2:G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128"/>
  <sheetViews>
    <sheetView showGridLines="0" topLeftCell="A104" workbookViewId="0">
      <selection sqref="A1:H122"/>
    </sheetView>
  </sheetViews>
  <sheetFormatPr baseColWidth="10" defaultRowHeight="12.75"/>
  <cols>
    <col min="1" max="1" width="10" bestFit="1" customWidth="1"/>
    <col min="2" max="2" width="49.7109375" bestFit="1" customWidth="1"/>
    <col min="7" max="8" width="13.28515625" style="12" bestFit="1" customWidth="1"/>
  </cols>
  <sheetData>
    <row r="1" spans="1:10" s="11" customFormat="1" ht="30">
      <c r="A1" s="9" t="s">
        <v>102</v>
      </c>
      <c r="B1" s="9" t="s">
        <v>103</v>
      </c>
      <c r="C1" s="9" t="s">
        <v>104</v>
      </c>
      <c r="D1" s="9" t="s">
        <v>105</v>
      </c>
      <c r="E1" s="9" t="s">
        <v>106</v>
      </c>
      <c r="F1" s="9" t="s">
        <v>107</v>
      </c>
      <c r="G1" s="10" t="s">
        <v>108</v>
      </c>
      <c r="H1" s="10" t="s">
        <v>109</v>
      </c>
      <c r="I1" s="9" t="s">
        <v>110</v>
      </c>
      <c r="J1" s="9" t="s">
        <v>111</v>
      </c>
    </row>
    <row r="2" spans="1:10">
      <c r="A2" s="13">
        <v>805026250</v>
      </c>
      <c r="B2" s="13" t="s">
        <v>112</v>
      </c>
      <c r="C2" s="13"/>
      <c r="D2" s="13">
        <v>228033</v>
      </c>
      <c r="E2" s="13" t="s">
        <v>79</v>
      </c>
      <c r="F2" s="13" t="s">
        <v>80</v>
      </c>
      <c r="G2" s="14">
        <v>7705063</v>
      </c>
      <c r="H2" s="14">
        <v>3606419</v>
      </c>
      <c r="I2" s="13" t="s">
        <v>113</v>
      </c>
      <c r="J2" s="13" t="s">
        <v>114</v>
      </c>
    </row>
    <row r="3" spans="1:10">
      <c r="A3" s="13">
        <v>805026250</v>
      </c>
      <c r="B3" s="13" t="s">
        <v>112</v>
      </c>
      <c r="C3" s="13" t="s">
        <v>115</v>
      </c>
      <c r="D3" s="13">
        <v>263646</v>
      </c>
      <c r="E3" s="13" t="s">
        <v>77</v>
      </c>
      <c r="F3" s="13" t="s">
        <v>78</v>
      </c>
      <c r="G3" s="14">
        <v>3670490</v>
      </c>
      <c r="H3" s="14">
        <v>3654558</v>
      </c>
      <c r="I3" s="13" t="s">
        <v>113</v>
      </c>
      <c r="J3" s="13" t="s">
        <v>114</v>
      </c>
    </row>
    <row r="4" spans="1:10">
      <c r="A4" s="13">
        <v>805026250</v>
      </c>
      <c r="B4" s="13" t="s">
        <v>112</v>
      </c>
      <c r="C4" s="13" t="s">
        <v>115</v>
      </c>
      <c r="D4" s="13">
        <v>265548</v>
      </c>
      <c r="E4" s="13" t="s">
        <v>82</v>
      </c>
      <c r="F4" s="13" t="s">
        <v>71</v>
      </c>
      <c r="G4" s="14">
        <v>660509</v>
      </c>
      <c r="H4" s="14">
        <v>25935</v>
      </c>
      <c r="I4" s="13" t="s">
        <v>113</v>
      </c>
      <c r="J4" s="13" t="s">
        <v>114</v>
      </c>
    </row>
    <row r="5" spans="1:10">
      <c r="A5" s="13">
        <v>805026250</v>
      </c>
      <c r="B5" s="13" t="s">
        <v>112</v>
      </c>
      <c r="C5" s="13" t="s">
        <v>115</v>
      </c>
      <c r="D5" s="13">
        <v>266557</v>
      </c>
      <c r="E5" s="13" t="s">
        <v>72</v>
      </c>
      <c r="F5" s="13" t="s">
        <v>71</v>
      </c>
      <c r="G5" s="14">
        <v>658064</v>
      </c>
      <c r="H5" s="14">
        <v>284800</v>
      </c>
      <c r="I5" s="13" t="s">
        <v>113</v>
      </c>
      <c r="J5" s="13" t="s">
        <v>114</v>
      </c>
    </row>
    <row r="6" spans="1:10">
      <c r="A6" s="13">
        <v>805026250</v>
      </c>
      <c r="B6" s="13" t="s">
        <v>112</v>
      </c>
      <c r="C6" s="13" t="s">
        <v>115</v>
      </c>
      <c r="D6" s="13">
        <v>267408</v>
      </c>
      <c r="E6" s="13" t="s">
        <v>70</v>
      </c>
      <c r="F6" s="13" t="s">
        <v>71</v>
      </c>
      <c r="G6" s="14">
        <v>3298482</v>
      </c>
      <c r="H6" s="14">
        <v>31050</v>
      </c>
      <c r="I6" s="13" t="s">
        <v>113</v>
      </c>
      <c r="J6" s="13" t="s">
        <v>114</v>
      </c>
    </row>
    <row r="7" spans="1:10">
      <c r="A7" s="13">
        <v>805026250</v>
      </c>
      <c r="B7" s="13" t="s">
        <v>112</v>
      </c>
      <c r="C7" s="13" t="s">
        <v>115</v>
      </c>
      <c r="D7" s="13">
        <v>267438</v>
      </c>
      <c r="E7" s="13" t="s">
        <v>70</v>
      </c>
      <c r="F7" s="13" t="s">
        <v>76</v>
      </c>
      <c r="G7" s="14">
        <v>5148489</v>
      </c>
      <c r="H7" s="14">
        <v>5014489</v>
      </c>
      <c r="I7" s="13" t="s">
        <v>113</v>
      </c>
      <c r="J7" s="13" t="s">
        <v>114</v>
      </c>
    </row>
    <row r="8" spans="1:10">
      <c r="A8" s="13">
        <v>805026250</v>
      </c>
      <c r="B8" s="13" t="s">
        <v>112</v>
      </c>
      <c r="C8" s="13" t="s">
        <v>115</v>
      </c>
      <c r="D8" s="13">
        <v>267443</v>
      </c>
      <c r="E8" s="13" t="s">
        <v>70</v>
      </c>
      <c r="F8" s="13" t="s">
        <v>71</v>
      </c>
      <c r="G8" s="14">
        <v>308064</v>
      </c>
      <c r="H8" s="14">
        <v>308064</v>
      </c>
      <c r="I8" s="13" t="s">
        <v>113</v>
      </c>
      <c r="J8" s="13" t="s">
        <v>114</v>
      </c>
    </row>
    <row r="9" spans="1:10">
      <c r="A9" s="13">
        <v>805026250</v>
      </c>
      <c r="B9" s="13" t="s">
        <v>112</v>
      </c>
      <c r="C9" s="13" t="s">
        <v>115</v>
      </c>
      <c r="D9" s="13">
        <v>267447</v>
      </c>
      <c r="E9" s="13" t="s">
        <v>70</v>
      </c>
      <c r="F9" s="13" t="s">
        <v>74</v>
      </c>
      <c r="G9" s="14">
        <v>3907579</v>
      </c>
      <c r="H9" s="14">
        <v>3557579</v>
      </c>
      <c r="I9" s="13" t="s">
        <v>113</v>
      </c>
      <c r="J9" s="13" t="s">
        <v>114</v>
      </c>
    </row>
    <row r="10" spans="1:10">
      <c r="A10" s="13">
        <v>805026250</v>
      </c>
      <c r="B10" s="13" t="s">
        <v>112</v>
      </c>
      <c r="C10" s="13" t="s">
        <v>115</v>
      </c>
      <c r="D10" s="13">
        <v>268120</v>
      </c>
      <c r="E10" s="13" t="s">
        <v>75</v>
      </c>
      <c r="F10" s="13" t="s">
        <v>74</v>
      </c>
      <c r="G10" s="14">
        <v>1029339</v>
      </c>
      <c r="H10" s="14">
        <v>1029339</v>
      </c>
      <c r="I10" s="13" t="s">
        <v>113</v>
      </c>
      <c r="J10" s="13" t="s">
        <v>114</v>
      </c>
    </row>
    <row r="11" spans="1:10">
      <c r="A11" s="13">
        <v>805026250</v>
      </c>
      <c r="B11" s="13" t="s">
        <v>112</v>
      </c>
      <c r="C11" s="13" t="s">
        <v>115</v>
      </c>
      <c r="D11" s="13">
        <v>268182</v>
      </c>
      <c r="E11" s="13" t="s">
        <v>73</v>
      </c>
      <c r="F11" s="13" t="s">
        <v>74</v>
      </c>
      <c r="G11" s="14">
        <v>1000164</v>
      </c>
      <c r="H11" s="14">
        <v>1000164</v>
      </c>
      <c r="I11" s="13" t="s">
        <v>113</v>
      </c>
      <c r="J11" s="13" t="s">
        <v>114</v>
      </c>
    </row>
    <row r="12" spans="1:10">
      <c r="A12" s="13">
        <v>805026250</v>
      </c>
      <c r="B12" s="13" t="s">
        <v>112</v>
      </c>
      <c r="C12" s="13" t="s">
        <v>115</v>
      </c>
      <c r="D12" s="13">
        <v>268192</v>
      </c>
      <c r="E12" s="13" t="s">
        <v>73</v>
      </c>
      <c r="F12" s="13" t="s">
        <v>74</v>
      </c>
      <c r="G12" s="14">
        <v>722715</v>
      </c>
      <c r="H12" s="14">
        <v>722715</v>
      </c>
      <c r="I12" s="13" t="s">
        <v>113</v>
      </c>
      <c r="J12" s="13" t="s">
        <v>114</v>
      </c>
    </row>
    <row r="13" spans="1:10">
      <c r="A13" s="13">
        <v>805026250</v>
      </c>
      <c r="B13" s="13" t="s">
        <v>112</v>
      </c>
      <c r="C13" s="13" t="s">
        <v>115</v>
      </c>
      <c r="D13" s="13">
        <v>268356</v>
      </c>
      <c r="E13" s="13" t="s">
        <v>81</v>
      </c>
      <c r="F13" s="13" t="s">
        <v>74</v>
      </c>
      <c r="G13" s="14">
        <v>1077676</v>
      </c>
      <c r="H13" s="14">
        <v>1077676</v>
      </c>
      <c r="I13" s="13" t="s">
        <v>113</v>
      </c>
      <c r="J13" s="13" t="s">
        <v>114</v>
      </c>
    </row>
    <row r="14" spans="1:10">
      <c r="A14" s="13">
        <v>805026250</v>
      </c>
      <c r="B14" s="13" t="s">
        <v>112</v>
      </c>
      <c r="C14" s="13" t="s">
        <v>115</v>
      </c>
      <c r="D14" s="13">
        <v>268469</v>
      </c>
      <c r="E14" s="13" t="s">
        <v>66</v>
      </c>
      <c r="F14" s="13" t="s">
        <v>65</v>
      </c>
      <c r="G14" s="14">
        <v>39264</v>
      </c>
      <c r="H14" s="14">
        <v>19632</v>
      </c>
      <c r="I14" s="13" t="s">
        <v>113</v>
      </c>
      <c r="J14" s="13" t="s">
        <v>114</v>
      </c>
    </row>
    <row r="15" spans="1:10">
      <c r="A15" s="13">
        <v>805026250</v>
      </c>
      <c r="B15" s="13" t="s">
        <v>112</v>
      </c>
      <c r="C15" s="13" t="s">
        <v>115</v>
      </c>
      <c r="D15" s="13">
        <v>268496</v>
      </c>
      <c r="E15" s="13" t="s">
        <v>66</v>
      </c>
      <c r="F15" s="13" t="s">
        <v>74</v>
      </c>
      <c r="G15" s="14">
        <v>106850</v>
      </c>
      <c r="H15" s="14">
        <v>106850</v>
      </c>
      <c r="I15" s="13" t="s">
        <v>113</v>
      </c>
      <c r="J15" s="13" t="s">
        <v>114</v>
      </c>
    </row>
    <row r="16" spans="1:10">
      <c r="A16" s="13">
        <v>805026250</v>
      </c>
      <c r="B16" s="13" t="s">
        <v>112</v>
      </c>
      <c r="C16" s="13" t="s">
        <v>115</v>
      </c>
      <c r="D16" s="13">
        <v>268520</v>
      </c>
      <c r="E16" s="13" t="s">
        <v>66</v>
      </c>
      <c r="F16" s="13" t="s">
        <v>68</v>
      </c>
      <c r="G16" s="14">
        <v>63728</v>
      </c>
      <c r="H16" s="14">
        <v>63728</v>
      </c>
      <c r="I16" s="13" t="s">
        <v>113</v>
      </c>
      <c r="J16" s="13" t="s">
        <v>114</v>
      </c>
    </row>
    <row r="17" spans="1:10">
      <c r="A17" s="13">
        <v>805026250</v>
      </c>
      <c r="B17" s="13" t="s">
        <v>112</v>
      </c>
      <c r="C17" s="13" t="s">
        <v>115</v>
      </c>
      <c r="D17" s="13">
        <v>269041</v>
      </c>
      <c r="E17" s="13" t="s">
        <v>67</v>
      </c>
      <c r="F17" s="13" t="s">
        <v>65</v>
      </c>
      <c r="G17" s="14">
        <v>1526329</v>
      </c>
      <c r="H17" s="14">
        <v>1526329</v>
      </c>
      <c r="I17" s="13" t="s">
        <v>113</v>
      </c>
      <c r="J17" s="13" t="s">
        <v>114</v>
      </c>
    </row>
    <row r="18" spans="1:10">
      <c r="A18" s="13">
        <v>805026250</v>
      </c>
      <c r="B18" s="13" t="s">
        <v>112</v>
      </c>
      <c r="C18" s="13" t="s">
        <v>115</v>
      </c>
      <c r="D18" s="13">
        <v>269050</v>
      </c>
      <c r="E18" s="13" t="s">
        <v>67</v>
      </c>
      <c r="F18" s="13" t="s">
        <v>69</v>
      </c>
      <c r="G18" s="14">
        <v>1331126</v>
      </c>
      <c r="H18" s="14">
        <v>1331126</v>
      </c>
      <c r="I18" s="13" t="s">
        <v>113</v>
      </c>
      <c r="J18" s="13" t="s">
        <v>114</v>
      </c>
    </row>
    <row r="19" spans="1:10">
      <c r="A19" s="13">
        <v>805026250</v>
      </c>
      <c r="B19" s="13" t="s">
        <v>112</v>
      </c>
      <c r="C19" s="13" t="s">
        <v>115</v>
      </c>
      <c r="D19" s="13">
        <v>269938</v>
      </c>
      <c r="E19" s="13" t="s">
        <v>64</v>
      </c>
      <c r="F19" s="13" t="s">
        <v>65</v>
      </c>
      <c r="G19" s="14">
        <v>759348</v>
      </c>
      <c r="H19" s="14">
        <v>759348</v>
      </c>
      <c r="I19" s="13" t="s">
        <v>113</v>
      </c>
      <c r="J19" s="13" t="s">
        <v>114</v>
      </c>
    </row>
    <row r="20" spans="1:10">
      <c r="A20" s="13">
        <v>805026250</v>
      </c>
      <c r="B20" s="13" t="s">
        <v>112</v>
      </c>
      <c r="C20" s="13" t="s">
        <v>115</v>
      </c>
      <c r="D20" s="13">
        <v>269946</v>
      </c>
      <c r="E20" s="13" t="s">
        <v>64</v>
      </c>
      <c r="F20" s="13" t="s">
        <v>65</v>
      </c>
      <c r="G20" s="14">
        <v>57870</v>
      </c>
      <c r="H20" s="14">
        <v>57870</v>
      </c>
      <c r="I20" s="13" t="s">
        <v>113</v>
      </c>
      <c r="J20" s="13" t="s">
        <v>114</v>
      </c>
    </row>
    <row r="21" spans="1:10">
      <c r="A21" s="13">
        <v>805026250</v>
      </c>
      <c r="B21" s="13" t="s">
        <v>112</v>
      </c>
      <c r="C21" s="13" t="s">
        <v>115</v>
      </c>
      <c r="D21" s="13">
        <v>269948</v>
      </c>
      <c r="E21" s="13" t="s">
        <v>64</v>
      </c>
      <c r="F21" s="13" t="s">
        <v>65</v>
      </c>
      <c r="G21" s="14">
        <v>637799</v>
      </c>
      <c r="H21" s="14">
        <v>637799</v>
      </c>
      <c r="I21" s="13" t="s">
        <v>113</v>
      </c>
      <c r="J21" s="13" t="s">
        <v>114</v>
      </c>
    </row>
    <row r="22" spans="1:10">
      <c r="A22" s="13">
        <v>805026250</v>
      </c>
      <c r="B22" s="13" t="s">
        <v>112</v>
      </c>
      <c r="C22" s="13" t="s">
        <v>115</v>
      </c>
      <c r="D22" s="13">
        <v>269966</v>
      </c>
      <c r="E22" s="13" t="s">
        <v>64</v>
      </c>
      <c r="F22" s="13" t="s">
        <v>65</v>
      </c>
      <c r="G22" s="14">
        <v>126091</v>
      </c>
      <c r="H22" s="14">
        <v>89525</v>
      </c>
      <c r="I22" s="13" t="s">
        <v>113</v>
      </c>
      <c r="J22" s="13" t="s">
        <v>114</v>
      </c>
    </row>
    <row r="23" spans="1:10">
      <c r="A23" s="13">
        <v>805026250</v>
      </c>
      <c r="B23" s="13" t="s">
        <v>112</v>
      </c>
      <c r="C23" s="13" t="s">
        <v>115</v>
      </c>
      <c r="D23" s="13">
        <v>270160</v>
      </c>
      <c r="E23" s="13" t="s">
        <v>62</v>
      </c>
      <c r="F23" s="13" t="s">
        <v>63</v>
      </c>
      <c r="G23" s="14">
        <v>987991</v>
      </c>
      <c r="H23" s="14">
        <v>959283</v>
      </c>
      <c r="I23" s="13" t="s">
        <v>113</v>
      </c>
      <c r="J23" s="13" t="s">
        <v>114</v>
      </c>
    </row>
    <row r="24" spans="1:10">
      <c r="A24" s="13">
        <v>805026250</v>
      </c>
      <c r="B24" s="13" t="s">
        <v>112</v>
      </c>
      <c r="C24" s="13" t="s">
        <v>115</v>
      </c>
      <c r="D24" s="13">
        <v>270164</v>
      </c>
      <c r="E24" s="13" t="s">
        <v>62</v>
      </c>
      <c r="F24" s="13" t="s">
        <v>63</v>
      </c>
      <c r="G24" s="14">
        <v>69970</v>
      </c>
      <c r="H24" s="14">
        <v>69970</v>
      </c>
      <c r="I24" s="13" t="s">
        <v>113</v>
      </c>
      <c r="J24" s="13" t="s">
        <v>114</v>
      </c>
    </row>
    <row r="25" spans="1:10">
      <c r="A25" s="13">
        <v>805026250</v>
      </c>
      <c r="B25" s="13" t="s">
        <v>112</v>
      </c>
      <c r="C25" s="13" t="s">
        <v>115</v>
      </c>
      <c r="D25" s="13">
        <v>270174</v>
      </c>
      <c r="E25" s="13" t="s">
        <v>62</v>
      </c>
      <c r="F25" s="13" t="s">
        <v>63</v>
      </c>
      <c r="G25" s="14">
        <v>36796</v>
      </c>
      <c r="H25" s="14">
        <v>36796</v>
      </c>
      <c r="I25" s="13" t="s">
        <v>113</v>
      </c>
      <c r="J25" s="13" t="s">
        <v>114</v>
      </c>
    </row>
    <row r="26" spans="1:10">
      <c r="A26" s="13">
        <v>805026250</v>
      </c>
      <c r="B26" s="13" t="s">
        <v>112</v>
      </c>
      <c r="C26" s="13" t="s">
        <v>115</v>
      </c>
      <c r="D26" s="13">
        <v>270198</v>
      </c>
      <c r="E26" s="13" t="s">
        <v>60</v>
      </c>
      <c r="F26" s="13" t="s">
        <v>61</v>
      </c>
      <c r="G26" s="14">
        <v>612854</v>
      </c>
      <c r="H26" s="14">
        <v>612854</v>
      </c>
      <c r="I26" s="13" t="s">
        <v>113</v>
      </c>
      <c r="J26" s="13" t="s">
        <v>114</v>
      </c>
    </row>
    <row r="27" spans="1:10">
      <c r="A27" s="13">
        <v>805026250</v>
      </c>
      <c r="B27" s="13" t="s">
        <v>112</v>
      </c>
      <c r="C27" s="13" t="s">
        <v>115</v>
      </c>
      <c r="D27" s="13">
        <v>270614</v>
      </c>
      <c r="E27" s="13" t="s">
        <v>55</v>
      </c>
      <c r="F27" s="13" t="s">
        <v>48</v>
      </c>
      <c r="G27" s="14">
        <v>3598000</v>
      </c>
      <c r="H27" s="14">
        <v>3598000</v>
      </c>
      <c r="I27" s="13" t="s">
        <v>113</v>
      </c>
      <c r="J27" s="13" t="s">
        <v>114</v>
      </c>
    </row>
    <row r="28" spans="1:10">
      <c r="A28" s="13">
        <v>805026250</v>
      </c>
      <c r="B28" s="13" t="s">
        <v>112</v>
      </c>
      <c r="C28" s="13" t="s">
        <v>115</v>
      </c>
      <c r="D28" s="13">
        <v>270744</v>
      </c>
      <c r="E28" s="13" t="s">
        <v>54</v>
      </c>
      <c r="F28" s="13" t="s">
        <v>59</v>
      </c>
      <c r="G28" s="14">
        <v>1082820</v>
      </c>
      <c r="H28" s="14">
        <v>1082820</v>
      </c>
      <c r="I28" s="13" t="s">
        <v>113</v>
      </c>
      <c r="J28" s="13" t="s">
        <v>114</v>
      </c>
    </row>
    <row r="29" spans="1:10">
      <c r="A29" s="13">
        <v>805026250</v>
      </c>
      <c r="B29" s="13" t="s">
        <v>112</v>
      </c>
      <c r="C29" s="13" t="s">
        <v>115</v>
      </c>
      <c r="D29" s="13">
        <v>270745</v>
      </c>
      <c r="E29" s="13" t="s">
        <v>54</v>
      </c>
      <c r="F29" s="13" t="s">
        <v>53</v>
      </c>
      <c r="G29" s="14">
        <v>624639</v>
      </c>
      <c r="H29" s="14">
        <v>624639</v>
      </c>
      <c r="I29" s="13" t="s">
        <v>113</v>
      </c>
      <c r="J29" s="13" t="s">
        <v>114</v>
      </c>
    </row>
    <row r="30" spans="1:10">
      <c r="A30" s="13">
        <v>805026250</v>
      </c>
      <c r="B30" s="13" t="s">
        <v>112</v>
      </c>
      <c r="C30" s="13" t="s">
        <v>115</v>
      </c>
      <c r="D30" s="13">
        <v>271611</v>
      </c>
      <c r="E30" s="13" t="s">
        <v>49</v>
      </c>
      <c r="F30" s="13" t="s">
        <v>48</v>
      </c>
      <c r="G30" s="14">
        <v>792779</v>
      </c>
      <c r="H30" s="14">
        <v>358303</v>
      </c>
      <c r="I30" s="13" t="s">
        <v>113</v>
      </c>
      <c r="J30" s="13" t="s">
        <v>114</v>
      </c>
    </row>
    <row r="31" spans="1:10">
      <c r="A31" s="13">
        <v>805026250</v>
      </c>
      <c r="B31" s="13" t="s">
        <v>112</v>
      </c>
      <c r="C31" s="13" t="s">
        <v>115</v>
      </c>
      <c r="D31" s="13">
        <v>271652</v>
      </c>
      <c r="E31" s="13" t="s">
        <v>49</v>
      </c>
      <c r="F31" s="13" t="s">
        <v>57</v>
      </c>
      <c r="G31" s="14">
        <v>935071</v>
      </c>
      <c r="H31" s="14">
        <v>935071</v>
      </c>
      <c r="I31" s="13" t="s">
        <v>113</v>
      </c>
      <c r="J31" s="13" t="s">
        <v>114</v>
      </c>
    </row>
    <row r="32" spans="1:10">
      <c r="A32" s="13">
        <v>805026250</v>
      </c>
      <c r="B32" s="13" t="s">
        <v>112</v>
      </c>
      <c r="C32" s="13" t="s">
        <v>115</v>
      </c>
      <c r="D32" s="13">
        <v>271725</v>
      </c>
      <c r="E32" s="13" t="s">
        <v>58</v>
      </c>
      <c r="F32" s="13" t="s">
        <v>59</v>
      </c>
      <c r="G32" s="14">
        <v>1784544</v>
      </c>
      <c r="H32" s="14">
        <v>1784544</v>
      </c>
      <c r="I32" s="13" t="s">
        <v>113</v>
      </c>
      <c r="J32" s="13" t="s">
        <v>114</v>
      </c>
    </row>
    <row r="33" spans="1:10">
      <c r="A33" s="13">
        <v>805026250</v>
      </c>
      <c r="B33" s="13" t="s">
        <v>112</v>
      </c>
      <c r="C33" s="13" t="s">
        <v>115</v>
      </c>
      <c r="D33" s="13">
        <v>272174</v>
      </c>
      <c r="E33" s="13" t="s">
        <v>47</v>
      </c>
      <c r="F33" s="13" t="s">
        <v>48</v>
      </c>
      <c r="G33" s="14">
        <v>369632</v>
      </c>
      <c r="H33" s="14">
        <v>369632</v>
      </c>
      <c r="I33" s="13" t="s">
        <v>113</v>
      </c>
      <c r="J33" s="13" t="s">
        <v>114</v>
      </c>
    </row>
    <row r="34" spans="1:10">
      <c r="A34" s="13">
        <v>805026250</v>
      </c>
      <c r="B34" s="13" t="s">
        <v>112</v>
      </c>
      <c r="C34" s="13" t="s">
        <v>115</v>
      </c>
      <c r="D34" s="13">
        <v>272181</v>
      </c>
      <c r="E34" s="13" t="s">
        <v>47</v>
      </c>
      <c r="F34" s="13" t="s">
        <v>48</v>
      </c>
      <c r="G34" s="14">
        <v>336088</v>
      </c>
      <c r="H34" s="14">
        <v>336088</v>
      </c>
      <c r="I34" s="13" t="s">
        <v>113</v>
      </c>
      <c r="J34" s="13" t="s">
        <v>114</v>
      </c>
    </row>
    <row r="35" spans="1:10">
      <c r="A35" s="13">
        <v>805026250</v>
      </c>
      <c r="B35" s="13" t="s">
        <v>112</v>
      </c>
      <c r="C35" s="13" t="s">
        <v>115</v>
      </c>
      <c r="D35" s="13">
        <v>272204</v>
      </c>
      <c r="E35" s="13" t="s">
        <v>47</v>
      </c>
      <c r="F35" s="13" t="s">
        <v>48</v>
      </c>
      <c r="G35" s="14">
        <v>5687380</v>
      </c>
      <c r="H35" s="14">
        <v>5687380</v>
      </c>
      <c r="I35" s="13" t="s">
        <v>113</v>
      </c>
      <c r="J35" s="13" t="s">
        <v>114</v>
      </c>
    </row>
    <row r="36" spans="1:10">
      <c r="A36" s="13">
        <v>805026250</v>
      </c>
      <c r="B36" s="13" t="s">
        <v>112</v>
      </c>
      <c r="C36" s="13" t="s">
        <v>115</v>
      </c>
      <c r="D36" s="13">
        <v>273137</v>
      </c>
      <c r="E36" s="13" t="s">
        <v>50</v>
      </c>
      <c r="F36" s="13" t="s">
        <v>51</v>
      </c>
      <c r="G36" s="14">
        <v>460760</v>
      </c>
      <c r="H36" s="14">
        <v>441128</v>
      </c>
      <c r="I36" s="13" t="s">
        <v>113</v>
      </c>
      <c r="J36" s="13" t="s">
        <v>114</v>
      </c>
    </row>
    <row r="37" spans="1:10">
      <c r="A37" s="13">
        <v>805026250</v>
      </c>
      <c r="B37" s="13" t="s">
        <v>112</v>
      </c>
      <c r="C37" s="13" t="s">
        <v>115</v>
      </c>
      <c r="D37" s="13">
        <v>273139</v>
      </c>
      <c r="E37" s="13" t="s">
        <v>50</v>
      </c>
      <c r="F37" s="13" t="s">
        <v>53</v>
      </c>
      <c r="G37" s="14">
        <v>302400</v>
      </c>
      <c r="H37" s="14">
        <v>302400</v>
      </c>
      <c r="I37" s="13" t="s">
        <v>113</v>
      </c>
      <c r="J37" s="13" t="s">
        <v>114</v>
      </c>
    </row>
    <row r="38" spans="1:10">
      <c r="A38" s="13">
        <v>805026250</v>
      </c>
      <c r="B38" s="13" t="s">
        <v>112</v>
      </c>
      <c r="C38" s="13" t="s">
        <v>115</v>
      </c>
      <c r="D38" s="13">
        <v>273155</v>
      </c>
      <c r="E38" s="13" t="s">
        <v>50</v>
      </c>
      <c r="F38" s="13" t="s">
        <v>53</v>
      </c>
      <c r="G38" s="14">
        <v>2554111</v>
      </c>
      <c r="H38" s="14">
        <v>2554111</v>
      </c>
      <c r="I38" s="13" t="s">
        <v>113</v>
      </c>
      <c r="J38" s="13" t="s">
        <v>114</v>
      </c>
    </row>
    <row r="39" spans="1:10">
      <c r="A39" s="13">
        <v>805026250</v>
      </c>
      <c r="B39" s="13" t="s">
        <v>112</v>
      </c>
      <c r="C39" s="13" t="s">
        <v>115</v>
      </c>
      <c r="D39" s="13">
        <v>273188</v>
      </c>
      <c r="E39" s="13" t="s">
        <v>45</v>
      </c>
      <c r="F39" s="13" t="s">
        <v>53</v>
      </c>
      <c r="G39" s="14">
        <v>18640000</v>
      </c>
      <c r="H39" s="14">
        <v>18640000</v>
      </c>
      <c r="I39" s="13" t="s">
        <v>113</v>
      </c>
      <c r="J39" s="13" t="s">
        <v>114</v>
      </c>
    </row>
    <row r="40" spans="1:10">
      <c r="A40" s="13">
        <v>805026250</v>
      </c>
      <c r="B40" s="13" t="s">
        <v>112</v>
      </c>
      <c r="C40" s="13" t="s">
        <v>115</v>
      </c>
      <c r="D40" s="13">
        <v>273199</v>
      </c>
      <c r="E40" s="13" t="s">
        <v>45</v>
      </c>
      <c r="F40" s="13" t="s">
        <v>46</v>
      </c>
      <c r="G40" s="14">
        <v>39264</v>
      </c>
      <c r="H40" s="14">
        <v>39264</v>
      </c>
      <c r="I40" s="13" t="s">
        <v>113</v>
      </c>
      <c r="J40" s="13" t="s">
        <v>114</v>
      </c>
    </row>
    <row r="41" spans="1:10">
      <c r="A41" s="13">
        <v>805026250</v>
      </c>
      <c r="B41" s="13" t="s">
        <v>112</v>
      </c>
      <c r="C41" s="13" t="s">
        <v>115</v>
      </c>
      <c r="D41" s="13">
        <v>273203</v>
      </c>
      <c r="E41" s="13" t="s">
        <v>45</v>
      </c>
      <c r="F41" s="13" t="s">
        <v>53</v>
      </c>
      <c r="G41" s="14">
        <v>1991132</v>
      </c>
      <c r="H41" s="14">
        <v>1991132</v>
      </c>
      <c r="I41" s="13" t="s">
        <v>113</v>
      </c>
      <c r="J41" s="13" t="s">
        <v>114</v>
      </c>
    </row>
    <row r="42" spans="1:10">
      <c r="A42" s="13">
        <v>805026250</v>
      </c>
      <c r="B42" s="13" t="s">
        <v>112</v>
      </c>
      <c r="C42" s="13" t="s">
        <v>115</v>
      </c>
      <c r="D42" s="13">
        <v>273210</v>
      </c>
      <c r="E42" s="13" t="s">
        <v>52</v>
      </c>
      <c r="F42" s="13" t="s">
        <v>53</v>
      </c>
      <c r="G42" s="14">
        <v>9320000</v>
      </c>
      <c r="H42" s="14">
        <v>9320000</v>
      </c>
      <c r="I42" s="13" t="s">
        <v>113</v>
      </c>
      <c r="J42" s="13" t="s">
        <v>114</v>
      </c>
    </row>
    <row r="43" spans="1:10">
      <c r="A43" s="13">
        <v>805026250</v>
      </c>
      <c r="B43" s="13" t="s">
        <v>112</v>
      </c>
      <c r="C43" s="13" t="s">
        <v>115</v>
      </c>
      <c r="D43" s="13">
        <v>273211</v>
      </c>
      <c r="E43" s="13" t="s">
        <v>52</v>
      </c>
      <c r="F43" s="13" t="s">
        <v>53</v>
      </c>
      <c r="G43" s="14">
        <v>12373360</v>
      </c>
      <c r="H43" s="14">
        <v>12373360</v>
      </c>
      <c r="I43" s="13" t="s">
        <v>113</v>
      </c>
      <c r="J43" s="13" t="s">
        <v>114</v>
      </c>
    </row>
    <row r="44" spans="1:10">
      <c r="A44" s="13">
        <v>805026250</v>
      </c>
      <c r="B44" s="13" t="s">
        <v>112</v>
      </c>
      <c r="C44" s="13" t="s">
        <v>115</v>
      </c>
      <c r="D44" s="13">
        <v>273297</v>
      </c>
      <c r="E44" s="13" t="s">
        <v>53</v>
      </c>
      <c r="F44" s="13" t="s">
        <v>56</v>
      </c>
      <c r="G44" s="14">
        <v>2589695</v>
      </c>
      <c r="H44" s="14">
        <v>2589695</v>
      </c>
      <c r="I44" s="13" t="s">
        <v>113</v>
      </c>
      <c r="J44" s="13" t="s">
        <v>114</v>
      </c>
    </row>
    <row r="45" spans="1:10">
      <c r="A45" s="13">
        <v>805026250</v>
      </c>
      <c r="B45" s="13" t="s">
        <v>112</v>
      </c>
      <c r="C45" s="13" t="s">
        <v>115</v>
      </c>
      <c r="D45" s="13">
        <v>274103</v>
      </c>
      <c r="E45" s="13" t="s">
        <v>44</v>
      </c>
      <c r="F45" s="13" t="s">
        <v>36</v>
      </c>
      <c r="G45" s="14">
        <v>815889</v>
      </c>
      <c r="H45" s="14">
        <v>815889</v>
      </c>
      <c r="I45" s="13" t="s">
        <v>113</v>
      </c>
      <c r="J45" s="13" t="s">
        <v>114</v>
      </c>
    </row>
    <row r="46" spans="1:10">
      <c r="A46" s="13">
        <v>805026250</v>
      </c>
      <c r="B46" s="13" t="s">
        <v>112</v>
      </c>
      <c r="C46" s="13" t="s">
        <v>115</v>
      </c>
      <c r="D46" s="13">
        <v>274142</v>
      </c>
      <c r="E46" s="13" t="s">
        <v>38</v>
      </c>
      <c r="F46" s="13" t="s">
        <v>36</v>
      </c>
      <c r="G46" s="14">
        <v>1192131</v>
      </c>
      <c r="H46" s="14">
        <v>1161440</v>
      </c>
      <c r="I46" s="13" t="s">
        <v>113</v>
      </c>
      <c r="J46" s="13" t="s">
        <v>114</v>
      </c>
    </row>
    <row r="47" spans="1:10">
      <c r="A47" s="13">
        <v>805026250</v>
      </c>
      <c r="B47" s="13" t="s">
        <v>112</v>
      </c>
      <c r="C47" s="13" t="s">
        <v>115</v>
      </c>
      <c r="D47" s="13">
        <v>274178</v>
      </c>
      <c r="E47" s="13" t="s">
        <v>38</v>
      </c>
      <c r="F47" s="13" t="s">
        <v>36</v>
      </c>
      <c r="G47" s="14">
        <v>78528</v>
      </c>
      <c r="H47" s="14">
        <v>78528</v>
      </c>
      <c r="I47" s="13" t="s">
        <v>113</v>
      </c>
      <c r="J47" s="13" t="s">
        <v>114</v>
      </c>
    </row>
    <row r="48" spans="1:10">
      <c r="A48" s="13">
        <v>805026250</v>
      </c>
      <c r="B48" s="13" t="s">
        <v>112</v>
      </c>
      <c r="C48" s="13" t="s">
        <v>115</v>
      </c>
      <c r="D48" s="13">
        <v>274377</v>
      </c>
      <c r="E48" s="13" t="s">
        <v>43</v>
      </c>
      <c r="F48" s="13" t="s">
        <v>37</v>
      </c>
      <c r="G48" s="14">
        <v>10040000</v>
      </c>
      <c r="H48" s="14">
        <v>10040000</v>
      </c>
      <c r="I48" s="13" t="s">
        <v>113</v>
      </c>
      <c r="J48" s="13" t="s">
        <v>114</v>
      </c>
    </row>
    <row r="49" spans="1:10">
      <c r="A49" s="13">
        <v>805026250</v>
      </c>
      <c r="B49" s="13" t="s">
        <v>112</v>
      </c>
      <c r="C49" s="13" t="s">
        <v>115</v>
      </c>
      <c r="D49" s="13">
        <v>274481</v>
      </c>
      <c r="E49" s="13" t="s">
        <v>42</v>
      </c>
      <c r="F49" s="13" t="s">
        <v>37</v>
      </c>
      <c r="G49" s="14">
        <v>5020000</v>
      </c>
      <c r="H49" s="14">
        <v>5020000</v>
      </c>
      <c r="I49" s="13" t="s">
        <v>113</v>
      </c>
      <c r="J49" s="13" t="s">
        <v>114</v>
      </c>
    </row>
    <row r="50" spans="1:10">
      <c r="A50" s="13">
        <v>805026250</v>
      </c>
      <c r="B50" s="13" t="s">
        <v>112</v>
      </c>
      <c r="C50" s="13" t="s">
        <v>115</v>
      </c>
      <c r="D50" s="13">
        <v>274498</v>
      </c>
      <c r="E50" s="13" t="s">
        <v>42</v>
      </c>
      <c r="F50" s="13" t="s">
        <v>36</v>
      </c>
      <c r="G50" s="14">
        <v>873126</v>
      </c>
      <c r="H50" s="14">
        <v>873126</v>
      </c>
      <c r="I50" s="13" t="s">
        <v>113</v>
      </c>
      <c r="J50" s="13" t="s">
        <v>114</v>
      </c>
    </row>
    <row r="51" spans="1:10">
      <c r="A51" s="13">
        <v>805026250</v>
      </c>
      <c r="B51" s="13" t="s">
        <v>112</v>
      </c>
      <c r="C51" s="13" t="s">
        <v>115</v>
      </c>
      <c r="D51" s="13">
        <v>274502</v>
      </c>
      <c r="E51" s="13" t="s">
        <v>42</v>
      </c>
      <c r="F51" s="13" t="s">
        <v>36</v>
      </c>
      <c r="G51" s="14">
        <v>860176</v>
      </c>
      <c r="H51" s="14">
        <v>860176</v>
      </c>
      <c r="I51" s="13" t="s">
        <v>113</v>
      </c>
      <c r="J51" s="13" t="s">
        <v>114</v>
      </c>
    </row>
    <row r="52" spans="1:10">
      <c r="A52" s="13">
        <v>805026250</v>
      </c>
      <c r="B52" s="13" t="s">
        <v>112</v>
      </c>
      <c r="C52" s="13" t="s">
        <v>115</v>
      </c>
      <c r="D52" s="13">
        <v>274872</v>
      </c>
      <c r="E52" s="13" t="s">
        <v>39</v>
      </c>
      <c r="F52" s="13" t="s">
        <v>40</v>
      </c>
      <c r="G52" s="14">
        <v>10040000</v>
      </c>
      <c r="H52" s="14">
        <v>10040000</v>
      </c>
      <c r="I52" s="13" t="s">
        <v>113</v>
      </c>
      <c r="J52" s="13" t="s">
        <v>114</v>
      </c>
    </row>
    <row r="53" spans="1:10">
      <c r="A53" s="13">
        <v>805026250</v>
      </c>
      <c r="B53" s="13" t="s">
        <v>112</v>
      </c>
      <c r="C53" s="13" t="s">
        <v>115</v>
      </c>
      <c r="D53" s="13">
        <v>275066</v>
      </c>
      <c r="E53" s="13" t="s">
        <v>41</v>
      </c>
      <c r="F53" s="13" t="s">
        <v>37</v>
      </c>
      <c r="G53" s="14">
        <v>1201967</v>
      </c>
      <c r="H53" s="14">
        <v>1201967</v>
      </c>
      <c r="I53" s="13" t="s">
        <v>113</v>
      </c>
      <c r="J53" s="13" t="s">
        <v>114</v>
      </c>
    </row>
    <row r="54" spans="1:10">
      <c r="A54" s="13">
        <v>805026250</v>
      </c>
      <c r="B54" s="13" t="s">
        <v>112</v>
      </c>
      <c r="C54" s="13" t="s">
        <v>115</v>
      </c>
      <c r="D54" s="13">
        <v>275069</v>
      </c>
      <c r="E54" s="13" t="s">
        <v>41</v>
      </c>
      <c r="F54" s="13" t="s">
        <v>37</v>
      </c>
      <c r="G54" s="14">
        <v>2944000</v>
      </c>
      <c r="H54" s="14">
        <v>2944000</v>
      </c>
      <c r="I54" s="13" t="s">
        <v>113</v>
      </c>
      <c r="J54" s="13" t="s">
        <v>114</v>
      </c>
    </row>
    <row r="55" spans="1:10">
      <c r="A55" s="13">
        <v>805026250</v>
      </c>
      <c r="B55" s="13" t="s">
        <v>112</v>
      </c>
      <c r="C55" s="13" t="s">
        <v>115</v>
      </c>
      <c r="D55" s="13">
        <v>275072</v>
      </c>
      <c r="E55" s="13" t="s">
        <v>41</v>
      </c>
      <c r="F55" s="13" t="s">
        <v>37</v>
      </c>
      <c r="G55" s="14">
        <v>1634885</v>
      </c>
      <c r="H55" s="14">
        <v>1634885</v>
      </c>
      <c r="I55" s="13" t="s">
        <v>113</v>
      </c>
      <c r="J55" s="13" t="s">
        <v>114</v>
      </c>
    </row>
    <row r="56" spans="1:10">
      <c r="A56" s="13">
        <v>805026250</v>
      </c>
      <c r="B56" s="13" t="s">
        <v>112</v>
      </c>
      <c r="C56" s="13" t="s">
        <v>115</v>
      </c>
      <c r="D56" s="13">
        <v>275077</v>
      </c>
      <c r="E56" s="13" t="s">
        <v>36</v>
      </c>
      <c r="F56" s="13" t="s">
        <v>37</v>
      </c>
      <c r="G56" s="14">
        <v>39264</v>
      </c>
      <c r="H56" s="14">
        <v>39264</v>
      </c>
      <c r="I56" s="13" t="s">
        <v>113</v>
      </c>
      <c r="J56" s="13" t="s">
        <v>114</v>
      </c>
    </row>
    <row r="57" spans="1:10">
      <c r="A57" s="13">
        <v>805026250</v>
      </c>
      <c r="B57" s="13" t="s">
        <v>112</v>
      </c>
      <c r="C57" s="13" t="s">
        <v>115</v>
      </c>
      <c r="D57" s="13">
        <v>275078</v>
      </c>
      <c r="E57" s="13" t="s">
        <v>36</v>
      </c>
      <c r="F57" s="13" t="s">
        <v>37</v>
      </c>
      <c r="G57" s="14">
        <v>395075</v>
      </c>
      <c r="H57" s="14">
        <v>395075</v>
      </c>
      <c r="I57" s="13" t="s">
        <v>113</v>
      </c>
      <c r="J57" s="13" t="s">
        <v>114</v>
      </c>
    </row>
    <row r="58" spans="1:10">
      <c r="A58" s="13">
        <v>805026250</v>
      </c>
      <c r="B58" s="13" t="s">
        <v>112</v>
      </c>
      <c r="C58" s="13" t="s">
        <v>115</v>
      </c>
      <c r="D58" s="13">
        <v>275513</v>
      </c>
      <c r="E58" s="13" t="s">
        <v>35</v>
      </c>
      <c r="F58" s="13" t="s">
        <v>33</v>
      </c>
      <c r="G58" s="14">
        <v>279022</v>
      </c>
      <c r="H58" s="14">
        <v>279022</v>
      </c>
      <c r="I58" s="13" t="s">
        <v>113</v>
      </c>
      <c r="J58" s="13" t="s">
        <v>114</v>
      </c>
    </row>
    <row r="59" spans="1:10">
      <c r="A59" s="13">
        <v>805026250</v>
      </c>
      <c r="B59" s="13" t="s">
        <v>112</v>
      </c>
      <c r="C59" s="13" t="s">
        <v>115</v>
      </c>
      <c r="D59" s="13">
        <v>275514</v>
      </c>
      <c r="E59" s="13" t="s">
        <v>35</v>
      </c>
      <c r="F59" s="13" t="s">
        <v>25</v>
      </c>
      <c r="G59" s="14">
        <v>864076</v>
      </c>
      <c r="H59" s="14">
        <v>864076</v>
      </c>
      <c r="I59" s="13" t="s">
        <v>113</v>
      </c>
      <c r="J59" s="13" t="s">
        <v>114</v>
      </c>
    </row>
    <row r="60" spans="1:10">
      <c r="A60" s="13">
        <v>805026250</v>
      </c>
      <c r="B60" s="13" t="s">
        <v>112</v>
      </c>
      <c r="C60" s="13" t="s">
        <v>115</v>
      </c>
      <c r="D60" s="13">
        <v>275516</v>
      </c>
      <c r="E60" s="13" t="s">
        <v>34</v>
      </c>
      <c r="F60" s="13" t="s">
        <v>33</v>
      </c>
      <c r="G60" s="14">
        <v>78528</v>
      </c>
      <c r="H60" s="14">
        <v>78528</v>
      </c>
      <c r="I60" s="13" t="s">
        <v>113</v>
      </c>
      <c r="J60" s="13" t="s">
        <v>114</v>
      </c>
    </row>
    <row r="61" spans="1:10">
      <c r="A61" s="13">
        <v>805026250</v>
      </c>
      <c r="B61" s="13" t="s">
        <v>112</v>
      </c>
      <c r="C61" s="13" t="s">
        <v>115</v>
      </c>
      <c r="D61" s="13">
        <v>275779</v>
      </c>
      <c r="E61" s="13" t="s">
        <v>32</v>
      </c>
      <c r="F61" s="13" t="s">
        <v>25</v>
      </c>
      <c r="G61" s="14">
        <v>1035326</v>
      </c>
      <c r="H61" s="14">
        <v>1035326</v>
      </c>
      <c r="I61" s="13" t="s">
        <v>113</v>
      </c>
      <c r="J61" s="13" t="s">
        <v>114</v>
      </c>
    </row>
    <row r="62" spans="1:10">
      <c r="A62" s="13">
        <v>805026250</v>
      </c>
      <c r="B62" s="13" t="s">
        <v>112</v>
      </c>
      <c r="C62" s="13" t="s">
        <v>115</v>
      </c>
      <c r="D62" s="13">
        <v>275782</v>
      </c>
      <c r="E62" s="13" t="s">
        <v>32</v>
      </c>
      <c r="F62" s="13" t="s">
        <v>33</v>
      </c>
      <c r="G62" s="14">
        <v>455184</v>
      </c>
      <c r="H62" s="14">
        <v>455184</v>
      </c>
      <c r="I62" s="13" t="s">
        <v>113</v>
      </c>
      <c r="J62" s="13" t="s">
        <v>114</v>
      </c>
    </row>
    <row r="63" spans="1:10">
      <c r="A63" s="13">
        <v>805026250</v>
      </c>
      <c r="B63" s="13" t="s">
        <v>112</v>
      </c>
      <c r="C63" s="13" t="s">
        <v>115</v>
      </c>
      <c r="D63" s="13">
        <v>275785</v>
      </c>
      <c r="E63" s="13" t="s">
        <v>32</v>
      </c>
      <c r="F63" s="13" t="s">
        <v>33</v>
      </c>
      <c r="G63" s="14">
        <v>350000</v>
      </c>
      <c r="H63" s="14">
        <v>350000</v>
      </c>
      <c r="I63" s="13" t="s">
        <v>113</v>
      </c>
      <c r="J63" s="13" t="s">
        <v>114</v>
      </c>
    </row>
    <row r="64" spans="1:10">
      <c r="A64" s="13">
        <v>805026250</v>
      </c>
      <c r="B64" s="13" t="s">
        <v>112</v>
      </c>
      <c r="C64" s="13" t="s">
        <v>115</v>
      </c>
      <c r="D64" s="13">
        <v>276303</v>
      </c>
      <c r="E64" s="13" t="s">
        <v>28</v>
      </c>
      <c r="F64" s="13" t="s">
        <v>26</v>
      </c>
      <c r="G64" s="14">
        <v>673691</v>
      </c>
      <c r="H64" s="14">
        <v>673691</v>
      </c>
      <c r="I64" s="13" t="s">
        <v>113</v>
      </c>
      <c r="J64" s="13" t="s">
        <v>114</v>
      </c>
    </row>
    <row r="65" spans="1:10">
      <c r="A65" s="13">
        <v>805026250</v>
      </c>
      <c r="B65" s="13" t="s">
        <v>112</v>
      </c>
      <c r="C65" s="13" t="s">
        <v>115</v>
      </c>
      <c r="D65" s="13">
        <v>276313</v>
      </c>
      <c r="E65" s="13" t="s">
        <v>28</v>
      </c>
      <c r="F65" s="13" t="s">
        <v>26</v>
      </c>
      <c r="G65" s="14">
        <v>819434</v>
      </c>
      <c r="H65" s="14">
        <v>819434</v>
      </c>
      <c r="I65" s="13" t="s">
        <v>113</v>
      </c>
      <c r="J65" s="13" t="s">
        <v>114</v>
      </c>
    </row>
    <row r="66" spans="1:10">
      <c r="A66" s="13">
        <v>805026250</v>
      </c>
      <c r="B66" s="13" t="s">
        <v>112</v>
      </c>
      <c r="C66" s="13" t="s">
        <v>115</v>
      </c>
      <c r="D66" s="13">
        <v>276319</v>
      </c>
      <c r="E66" s="13" t="s">
        <v>28</v>
      </c>
      <c r="F66" s="13" t="s">
        <v>26</v>
      </c>
      <c r="G66" s="14">
        <v>58896</v>
      </c>
      <c r="H66" s="14">
        <v>58896</v>
      </c>
      <c r="I66" s="13" t="s">
        <v>113</v>
      </c>
      <c r="J66" s="13" t="s">
        <v>114</v>
      </c>
    </row>
    <row r="67" spans="1:10">
      <c r="A67" s="13">
        <v>805026250</v>
      </c>
      <c r="B67" s="13" t="s">
        <v>112</v>
      </c>
      <c r="C67" s="13" t="s">
        <v>115</v>
      </c>
      <c r="D67" s="13">
        <v>276324</v>
      </c>
      <c r="E67" s="13" t="s">
        <v>28</v>
      </c>
      <c r="F67" s="13" t="s">
        <v>26</v>
      </c>
      <c r="G67" s="14">
        <v>2103948</v>
      </c>
      <c r="H67" s="14">
        <v>2103948</v>
      </c>
      <c r="I67" s="13" t="s">
        <v>113</v>
      </c>
      <c r="J67" s="13" t="s">
        <v>114</v>
      </c>
    </row>
    <row r="68" spans="1:10">
      <c r="A68" s="13">
        <v>805026250</v>
      </c>
      <c r="B68" s="13" t="s">
        <v>112</v>
      </c>
      <c r="C68" s="13" t="s">
        <v>115</v>
      </c>
      <c r="D68" s="13">
        <v>276526</v>
      </c>
      <c r="E68" s="13" t="s">
        <v>27</v>
      </c>
      <c r="F68" s="13" t="s">
        <v>26</v>
      </c>
      <c r="G68" s="14">
        <v>5020000</v>
      </c>
      <c r="H68" s="14">
        <v>5020000</v>
      </c>
      <c r="I68" s="13" t="s">
        <v>113</v>
      </c>
      <c r="J68" s="13" t="s">
        <v>114</v>
      </c>
    </row>
    <row r="69" spans="1:10">
      <c r="A69" s="13">
        <v>805026250</v>
      </c>
      <c r="B69" s="13" t="s">
        <v>112</v>
      </c>
      <c r="C69" s="13" t="s">
        <v>115</v>
      </c>
      <c r="D69" s="13">
        <v>276527</v>
      </c>
      <c r="E69" s="13" t="s">
        <v>27</v>
      </c>
      <c r="F69" s="13" t="s">
        <v>26</v>
      </c>
      <c r="G69" s="14">
        <v>15060000</v>
      </c>
      <c r="H69" s="14">
        <v>15060000</v>
      </c>
      <c r="I69" s="13" t="s">
        <v>113</v>
      </c>
      <c r="J69" s="13" t="s">
        <v>114</v>
      </c>
    </row>
    <row r="70" spans="1:10">
      <c r="A70" s="13">
        <v>805026250</v>
      </c>
      <c r="B70" s="13" t="s">
        <v>112</v>
      </c>
      <c r="C70" s="13" t="s">
        <v>115</v>
      </c>
      <c r="D70" s="13">
        <v>276531</v>
      </c>
      <c r="E70" s="13" t="s">
        <v>27</v>
      </c>
      <c r="F70" s="13" t="s">
        <v>26</v>
      </c>
      <c r="G70" s="14">
        <v>10860000</v>
      </c>
      <c r="H70" s="14">
        <v>10860000</v>
      </c>
      <c r="I70" s="13" t="s">
        <v>113</v>
      </c>
      <c r="J70" s="13" t="s">
        <v>114</v>
      </c>
    </row>
    <row r="71" spans="1:10">
      <c r="A71" s="13">
        <v>805026250</v>
      </c>
      <c r="B71" s="13" t="s">
        <v>112</v>
      </c>
      <c r="C71" s="13" t="s">
        <v>115</v>
      </c>
      <c r="D71" s="13">
        <v>276553</v>
      </c>
      <c r="E71" s="13" t="s">
        <v>30</v>
      </c>
      <c r="F71" s="13" t="s">
        <v>26</v>
      </c>
      <c r="G71" s="14">
        <v>5430000</v>
      </c>
      <c r="H71" s="14">
        <v>5430000</v>
      </c>
      <c r="I71" s="13" t="s">
        <v>113</v>
      </c>
      <c r="J71" s="13" t="s">
        <v>114</v>
      </c>
    </row>
    <row r="72" spans="1:10">
      <c r="A72" s="13">
        <v>805026250</v>
      </c>
      <c r="B72" s="13" t="s">
        <v>112</v>
      </c>
      <c r="C72" s="13" t="s">
        <v>115</v>
      </c>
      <c r="D72" s="13">
        <v>276634</v>
      </c>
      <c r="E72" s="13" t="s">
        <v>25</v>
      </c>
      <c r="F72" s="13" t="s">
        <v>26</v>
      </c>
      <c r="G72" s="14">
        <v>5020000</v>
      </c>
      <c r="H72" s="14">
        <v>5020000</v>
      </c>
      <c r="I72" s="13" t="s">
        <v>113</v>
      </c>
      <c r="J72" s="13" t="s">
        <v>114</v>
      </c>
    </row>
    <row r="73" spans="1:10">
      <c r="A73" s="13">
        <v>805026250</v>
      </c>
      <c r="B73" s="13" t="s">
        <v>112</v>
      </c>
      <c r="C73" s="13" t="s">
        <v>115</v>
      </c>
      <c r="D73" s="13">
        <v>276879</v>
      </c>
      <c r="E73" s="13" t="s">
        <v>20</v>
      </c>
      <c r="F73" s="13" t="s">
        <v>23</v>
      </c>
      <c r="G73" s="14">
        <v>340196</v>
      </c>
      <c r="H73" s="14">
        <v>340196</v>
      </c>
      <c r="I73" s="13" t="s">
        <v>113</v>
      </c>
      <c r="J73" s="13" t="s">
        <v>114</v>
      </c>
    </row>
    <row r="74" spans="1:10">
      <c r="A74" s="13">
        <v>805026250</v>
      </c>
      <c r="B74" s="13" t="s">
        <v>112</v>
      </c>
      <c r="C74" s="13" t="s">
        <v>115</v>
      </c>
      <c r="D74" s="13">
        <v>276889</v>
      </c>
      <c r="E74" s="13" t="s">
        <v>20</v>
      </c>
      <c r="F74" s="13" t="s">
        <v>21</v>
      </c>
      <c r="G74" s="14">
        <v>78528</v>
      </c>
      <c r="H74" s="14">
        <v>78528</v>
      </c>
      <c r="I74" s="13" t="s">
        <v>113</v>
      </c>
      <c r="J74" s="13" t="s">
        <v>114</v>
      </c>
    </row>
    <row r="75" spans="1:10">
      <c r="A75" s="13">
        <v>805026250</v>
      </c>
      <c r="B75" s="13" t="s">
        <v>112</v>
      </c>
      <c r="C75" s="13" t="s">
        <v>115</v>
      </c>
      <c r="D75" s="13">
        <v>276908</v>
      </c>
      <c r="E75" s="13" t="s">
        <v>20</v>
      </c>
      <c r="F75" s="13" t="s">
        <v>23</v>
      </c>
      <c r="G75" s="14">
        <v>1233236</v>
      </c>
      <c r="H75" s="14">
        <v>1233236</v>
      </c>
      <c r="I75" s="13" t="s">
        <v>113</v>
      </c>
      <c r="J75" s="13" t="s">
        <v>114</v>
      </c>
    </row>
    <row r="76" spans="1:10">
      <c r="A76" s="13">
        <v>805026250</v>
      </c>
      <c r="B76" s="13" t="s">
        <v>112</v>
      </c>
      <c r="C76" s="13" t="s">
        <v>115</v>
      </c>
      <c r="D76" s="13">
        <v>276922</v>
      </c>
      <c r="E76" s="13" t="s">
        <v>31</v>
      </c>
      <c r="F76" s="13" t="s">
        <v>21</v>
      </c>
      <c r="G76" s="14">
        <v>965974</v>
      </c>
      <c r="H76" s="14">
        <v>965974</v>
      </c>
      <c r="I76" s="13" t="s">
        <v>113</v>
      </c>
      <c r="J76" s="13" t="s">
        <v>114</v>
      </c>
    </row>
    <row r="77" spans="1:10">
      <c r="A77" s="13">
        <v>805026250</v>
      </c>
      <c r="B77" s="13" t="s">
        <v>112</v>
      </c>
      <c r="C77" s="13" t="s">
        <v>115</v>
      </c>
      <c r="D77" s="13">
        <v>276967</v>
      </c>
      <c r="E77" s="13" t="s">
        <v>31</v>
      </c>
      <c r="F77" s="13" t="s">
        <v>23</v>
      </c>
      <c r="G77" s="14">
        <v>909352</v>
      </c>
      <c r="H77" s="14">
        <v>909352</v>
      </c>
      <c r="I77" s="13" t="s">
        <v>113</v>
      </c>
      <c r="J77" s="13" t="s">
        <v>114</v>
      </c>
    </row>
    <row r="78" spans="1:10">
      <c r="A78" s="13">
        <v>805026250</v>
      </c>
      <c r="B78" s="13" t="s">
        <v>112</v>
      </c>
      <c r="C78" s="13" t="s">
        <v>115</v>
      </c>
      <c r="D78" s="13">
        <v>277186</v>
      </c>
      <c r="E78" s="13" t="s">
        <v>24</v>
      </c>
      <c r="F78" s="13" t="s">
        <v>23</v>
      </c>
      <c r="G78" s="14">
        <v>466062</v>
      </c>
      <c r="H78" s="14">
        <v>466062</v>
      </c>
      <c r="I78" s="13" t="s">
        <v>113</v>
      </c>
      <c r="J78" s="13" t="s">
        <v>114</v>
      </c>
    </row>
    <row r="79" spans="1:10">
      <c r="A79" s="13">
        <v>805026250</v>
      </c>
      <c r="B79" s="13" t="s">
        <v>112</v>
      </c>
      <c r="C79" s="13" t="s">
        <v>115</v>
      </c>
      <c r="D79" s="13">
        <v>277187</v>
      </c>
      <c r="E79" s="13" t="s">
        <v>24</v>
      </c>
      <c r="F79" s="13" t="s">
        <v>21</v>
      </c>
      <c r="G79" s="14">
        <v>387900</v>
      </c>
      <c r="H79" s="14">
        <v>387900</v>
      </c>
      <c r="I79" s="13" t="s">
        <v>113</v>
      </c>
      <c r="J79" s="13" t="s">
        <v>114</v>
      </c>
    </row>
    <row r="80" spans="1:10">
      <c r="A80" s="13">
        <v>805026250</v>
      </c>
      <c r="B80" s="13" t="s">
        <v>112</v>
      </c>
      <c r="C80" s="13" t="s">
        <v>115</v>
      </c>
      <c r="D80" s="13">
        <v>277190</v>
      </c>
      <c r="E80" s="13" t="s">
        <v>24</v>
      </c>
      <c r="F80" s="13" t="s">
        <v>23</v>
      </c>
      <c r="G80" s="14">
        <v>1006632</v>
      </c>
      <c r="H80" s="14">
        <v>1006632</v>
      </c>
      <c r="I80" s="13" t="s">
        <v>113</v>
      </c>
      <c r="J80" s="13" t="s">
        <v>114</v>
      </c>
    </row>
    <row r="81" spans="1:10">
      <c r="A81" s="13">
        <v>805026250</v>
      </c>
      <c r="B81" s="13" t="s">
        <v>112</v>
      </c>
      <c r="C81" s="13" t="s">
        <v>115</v>
      </c>
      <c r="D81" s="13">
        <v>277192</v>
      </c>
      <c r="E81" s="13" t="s">
        <v>24</v>
      </c>
      <c r="F81" s="13" t="s">
        <v>23</v>
      </c>
      <c r="G81" s="14">
        <v>18764</v>
      </c>
      <c r="H81" s="14">
        <v>18764</v>
      </c>
      <c r="I81" s="13" t="s">
        <v>113</v>
      </c>
      <c r="J81" s="13" t="s">
        <v>114</v>
      </c>
    </row>
    <row r="82" spans="1:10">
      <c r="A82" s="13">
        <v>805026250</v>
      </c>
      <c r="B82" s="13" t="s">
        <v>112</v>
      </c>
      <c r="C82" s="13" t="s">
        <v>115</v>
      </c>
      <c r="D82" s="13">
        <v>277355</v>
      </c>
      <c r="E82" s="13" t="s">
        <v>22</v>
      </c>
      <c r="F82" s="13" t="s">
        <v>23</v>
      </c>
      <c r="G82" s="14">
        <v>288432</v>
      </c>
      <c r="H82" s="14">
        <v>19632</v>
      </c>
      <c r="I82" s="13" t="s">
        <v>113</v>
      </c>
      <c r="J82" s="13" t="s">
        <v>114</v>
      </c>
    </row>
    <row r="83" spans="1:10">
      <c r="A83" s="13">
        <v>805026250</v>
      </c>
      <c r="B83" s="13" t="s">
        <v>112</v>
      </c>
      <c r="C83" s="13" t="s">
        <v>115</v>
      </c>
      <c r="D83" s="13">
        <v>277416</v>
      </c>
      <c r="E83" s="13" t="s">
        <v>29</v>
      </c>
      <c r="F83" s="13" t="s">
        <v>21</v>
      </c>
      <c r="G83" s="14">
        <v>1021886</v>
      </c>
      <c r="H83" s="14">
        <v>1021886</v>
      </c>
      <c r="I83" s="13" t="s">
        <v>113</v>
      </c>
      <c r="J83" s="13" t="s">
        <v>114</v>
      </c>
    </row>
    <row r="84" spans="1:10">
      <c r="A84" s="13">
        <v>805026250</v>
      </c>
      <c r="B84" s="13" t="s">
        <v>112</v>
      </c>
      <c r="C84" s="13" t="s">
        <v>115</v>
      </c>
      <c r="D84" s="13">
        <v>277418</v>
      </c>
      <c r="E84" s="13" t="s">
        <v>29</v>
      </c>
      <c r="F84" s="13" t="s">
        <v>21</v>
      </c>
      <c r="G84" s="14">
        <v>876440</v>
      </c>
      <c r="H84" s="14">
        <v>876440</v>
      </c>
      <c r="I84" s="13" t="s">
        <v>113</v>
      </c>
      <c r="J84" s="13" t="s">
        <v>114</v>
      </c>
    </row>
    <row r="85" spans="1:10">
      <c r="A85" s="13">
        <v>805026250</v>
      </c>
      <c r="B85" s="13" t="s">
        <v>112</v>
      </c>
      <c r="C85" s="13" t="s">
        <v>115</v>
      </c>
      <c r="D85" s="13">
        <v>277419</v>
      </c>
      <c r="E85" s="13" t="s">
        <v>29</v>
      </c>
      <c r="F85" s="13" t="s">
        <v>23</v>
      </c>
      <c r="G85" s="14">
        <v>1512709</v>
      </c>
      <c r="H85" s="14">
        <v>1512709</v>
      </c>
      <c r="I85" s="13" t="s">
        <v>113</v>
      </c>
      <c r="J85" s="13" t="s">
        <v>114</v>
      </c>
    </row>
    <row r="86" spans="1:10">
      <c r="A86" s="13">
        <v>805026250</v>
      </c>
      <c r="B86" s="13" t="s">
        <v>112</v>
      </c>
      <c r="C86" s="13" t="s">
        <v>115</v>
      </c>
      <c r="D86" s="13">
        <v>277590</v>
      </c>
      <c r="E86" s="13" t="s">
        <v>16</v>
      </c>
      <c r="F86" s="13" t="s">
        <v>17</v>
      </c>
      <c r="G86" s="14">
        <v>2502506</v>
      </c>
      <c r="H86" s="14">
        <v>2502506</v>
      </c>
      <c r="I86" s="13" t="s">
        <v>113</v>
      </c>
      <c r="J86" s="13" t="s">
        <v>114</v>
      </c>
    </row>
    <row r="87" spans="1:10">
      <c r="A87" s="13">
        <v>805026250</v>
      </c>
      <c r="B87" s="13" t="s">
        <v>112</v>
      </c>
      <c r="C87" s="13" t="s">
        <v>115</v>
      </c>
      <c r="D87" s="13">
        <v>277591</v>
      </c>
      <c r="E87" s="13" t="s">
        <v>16</v>
      </c>
      <c r="F87" s="13" t="s">
        <v>14</v>
      </c>
      <c r="G87" s="14">
        <v>389264</v>
      </c>
      <c r="H87" s="14">
        <v>389264</v>
      </c>
      <c r="I87" s="13" t="s">
        <v>113</v>
      </c>
      <c r="J87" s="13" t="s">
        <v>114</v>
      </c>
    </row>
    <row r="88" spans="1:10">
      <c r="A88" s="13">
        <v>805026250</v>
      </c>
      <c r="B88" s="13" t="s">
        <v>112</v>
      </c>
      <c r="C88" s="13" t="s">
        <v>115</v>
      </c>
      <c r="D88" s="13">
        <v>277595</v>
      </c>
      <c r="E88" s="13" t="s">
        <v>16</v>
      </c>
      <c r="F88" s="13" t="s">
        <v>19</v>
      </c>
      <c r="G88" s="14">
        <v>928528</v>
      </c>
      <c r="H88" s="14">
        <v>928528</v>
      </c>
      <c r="I88" s="13" t="s">
        <v>113</v>
      </c>
      <c r="J88" s="13" t="s">
        <v>114</v>
      </c>
    </row>
    <row r="89" spans="1:10">
      <c r="A89" s="13">
        <v>805026250</v>
      </c>
      <c r="B89" s="13" t="s">
        <v>112</v>
      </c>
      <c r="C89" s="13" t="s">
        <v>115</v>
      </c>
      <c r="D89" s="13">
        <v>278000</v>
      </c>
      <c r="E89" s="13" t="s">
        <v>15</v>
      </c>
      <c r="F89" s="13" t="s">
        <v>14</v>
      </c>
      <c r="G89" s="14">
        <v>78528</v>
      </c>
      <c r="H89" s="14">
        <v>78528</v>
      </c>
      <c r="I89" s="13" t="s">
        <v>113</v>
      </c>
      <c r="J89" s="13" t="s">
        <v>114</v>
      </c>
    </row>
    <row r="90" spans="1:10">
      <c r="A90" s="13">
        <v>805026250</v>
      </c>
      <c r="B90" s="13" t="s">
        <v>112</v>
      </c>
      <c r="C90" s="13" t="s">
        <v>115</v>
      </c>
      <c r="D90" s="13">
        <v>278049</v>
      </c>
      <c r="E90" s="13" t="s">
        <v>15</v>
      </c>
      <c r="F90" s="13" t="s">
        <v>17</v>
      </c>
      <c r="G90" s="14">
        <v>131588</v>
      </c>
      <c r="H90" s="14">
        <v>131588</v>
      </c>
      <c r="I90" s="13" t="s">
        <v>113</v>
      </c>
      <c r="J90" s="13" t="s">
        <v>114</v>
      </c>
    </row>
    <row r="91" spans="1:10">
      <c r="A91" s="13">
        <v>805026250</v>
      </c>
      <c r="B91" s="13" t="s">
        <v>112</v>
      </c>
      <c r="C91" s="13" t="s">
        <v>115</v>
      </c>
      <c r="D91" s="13">
        <v>278050</v>
      </c>
      <c r="E91" s="13" t="s">
        <v>15</v>
      </c>
      <c r="F91" s="13" t="s">
        <v>17</v>
      </c>
      <c r="G91" s="14">
        <v>1586600</v>
      </c>
      <c r="H91" s="14">
        <v>1586600</v>
      </c>
      <c r="I91" s="13" t="s">
        <v>113</v>
      </c>
      <c r="J91" s="13" t="s">
        <v>114</v>
      </c>
    </row>
    <row r="92" spans="1:10">
      <c r="A92" s="13">
        <v>805026250</v>
      </c>
      <c r="B92" s="13" t="s">
        <v>112</v>
      </c>
      <c r="C92" s="13" t="s">
        <v>115</v>
      </c>
      <c r="D92" s="13">
        <v>278062</v>
      </c>
      <c r="E92" s="13" t="s">
        <v>15</v>
      </c>
      <c r="F92" s="13" t="s">
        <v>19</v>
      </c>
      <c r="G92" s="14">
        <v>1520352</v>
      </c>
      <c r="H92" s="14">
        <v>1520352</v>
      </c>
      <c r="I92" s="13" t="s">
        <v>113</v>
      </c>
      <c r="J92" s="13" t="s">
        <v>114</v>
      </c>
    </row>
    <row r="93" spans="1:10">
      <c r="A93" s="13">
        <v>805026250</v>
      </c>
      <c r="B93" s="13" t="s">
        <v>112</v>
      </c>
      <c r="C93" s="13" t="s">
        <v>115</v>
      </c>
      <c r="D93" s="13">
        <v>278210</v>
      </c>
      <c r="E93" s="13" t="s">
        <v>13</v>
      </c>
      <c r="F93" s="13" t="s">
        <v>14</v>
      </c>
      <c r="G93" s="14">
        <v>124256</v>
      </c>
      <c r="H93" s="14">
        <v>124256</v>
      </c>
      <c r="I93" s="13" t="s">
        <v>113</v>
      </c>
      <c r="J93" s="13" t="s">
        <v>114</v>
      </c>
    </row>
    <row r="94" spans="1:10">
      <c r="A94" s="13">
        <v>805026250</v>
      </c>
      <c r="B94" s="13" t="s">
        <v>112</v>
      </c>
      <c r="C94" s="13" t="s">
        <v>115</v>
      </c>
      <c r="D94" s="13">
        <v>278211</v>
      </c>
      <c r="E94" s="13" t="s">
        <v>13</v>
      </c>
      <c r="F94" s="13" t="s">
        <v>19</v>
      </c>
      <c r="G94" s="14">
        <v>122600</v>
      </c>
      <c r="H94" s="14">
        <v>122600</v>
      </c>
      <c r="I94" s="13" t="s">
        <v>113</v>
      </c>
      <c r="J94" s="13" t="s">
        <v>114</v>
      </c>
    </row>
    <row r="95" spans="1:10">
      <c r="A95" s="13">
        <v>805026250</v>
      </c>
      <c r="B95" s="13" t="s">
        <v>112</v>
      </c>
      <c r="C95" s="13" t="s">
        <v>115</v>
      </c>
      <c r="D95" s="13">
        <v>278212</v>
      </c>
      <c r="E95" s="13" t="s">
        <v>13</v>
      </c>
      <c r="F95" s="13" t="s">
        <v>14</v>
      </c>
      <c r="G95" s="14">
        <v>19632</v>
      </c>
      <c r="H95" s="14">
        <v>19632</v>
      </c>
      <c r="I95" s="13" t="s">
        <v>113</v>
      </c>
      <c r="J95" s="13" t="s">
        <v>114</v>
      </c>
    </row>
    <row r="96" spans="1:10">
      <c r="A96" s="13">
        <v>805026250</v>
      </c>
      <c r="B96" s="13" t="s">
        <v>112</v>
      </c>
      <c r="C96" s="13" t="s">
        <v>115</v>
      </c>
      <c r="D96" s="13">
        <v>278213</v>
      </c>
      <c r="E96" s="13" t="s">
        <v>13</v>
      </c>
      <c r="F96" s="13" t="s">
        <v>14</v>
      </c>
      <c r="G96" s="14">
        <v>696718</v>
      </c>
      <c r="H96" s="14">
        <v>696718</v>
      </c>
      <c r="I96" s="13" t="s">
        <v>113</v>
      </c>
      <c r="J96" s="13" t="s">
        <v>114</v>
      </c>
    </row>
    <row r="97" spans="1:10">
      <c r="A97" s="13">
        <v>805026250</v>
      </c>
      <c r="B97" s="13" t="s">
        <v>112</v>
      </c>
      <c r="C97" s="13" t="s">
        <v>115</v>
      </c>
      <c r="D97" s="13">
        <v>278214</v>
      </c>
      <c r="E97" s="13" t="s">
        <v>13</v>
      </c>
      <c r="F97" s="13" t="s">
        <v>14</v>
      </c>
      <c r="G97" s="14">
        <v>1462967</v>
      </c>
      <c r="H97" s="14">
        <v>1462967</v>
      </c>
      <c r="I97" s="13" t="s">
        <v>113</v>
      </c>
      <c r="J97" s="13" t="s">
        <v>114</v>
      </c>
    </row>
    <row r="98" spans="1:10">
      <c r="A98" s="13">
        <v>805026250</v>
      </c>
      <c r="B98" s="13" t="s">
        <v>112</v>
      </c>
      <c r="C98" s="13" t="s">
        <v>115</v>
      </c>
      <c r="D98" s="13">
        <v>278215</v>
      </c>
      <c r="E98" s="13" t="s">
        <v>13</v>
      </c>
      <c r="F98" s="13" t="s">
        <v>14</v>
      </c>
      <c r="G98" s="14">
        <v>139193</v>
      </c>
      <c r="H98" s="14">
        <v>139193</v>
      </c>
      <c r="I98" s="13" t="s">
        <v>113</v>
      </c>
      <c r="J98" s="13" t="s">
        <v>114</v>
      </c>
    </row>
    <row r="99" spans="1:10">
      <c r="A99" s="13">
        <v>805026250</v>
      </c>
      <c r="B99" s="13" t="s">
        <v>112</v>
      </c>
      <c r="C99" s="13" t="s">
        <v>115</v>
      </c>
      <c r="D99" s="13">
        <v>278479</v>
      </c>
      <c r="E99" s="13" t="s">
        <v>18</v>
      </c>
      <c r="F99" s="13" t="s">
        <v>17</v>
      </c>
      <c r="G99" s="14">
        <v>838612</v>
      </c>
      <c r="H99" s="14">
        <v>838612</v>
      </c>
      <c r="I99" s="13" t="s">
        <v>113</v>
      </c>
      <c r="J99" s="13" t="s">
        <v>114</v>
      </c>
    </row>
    <row r="100" spans="1:10">
      <c r="A100" s="13">
        <v>805026250</v>
      </c>
      <c r="B100" s="13" t="s">
        <v>112</v>
      </c>
      <c r="C100" s="13" t="s">
        <v>115</v>
      </c>
      <c r="D100" s="13">
        <v>278512</v>
      </c>
      <c r="E100" s="13" t="s">
        <v>18</v>
      </c>
      <c r="F100" s="13" t="s">
        <v>17</v>
      </c>
      <c r="G100" s="14">
        <v>1438227</v>
      </c>
      <c r="H100" s="14">
        <v>1040575</v>
      </c>
      <c r="I100" s="13" t="s">
        <v>113</v>
      </c>
      <c r="J100" s="13" t="s">
        <v>114</v>
      </c>
    </row>
    <row r="101" spans="1:10">
      <c r="A101" s="13">
        <v>805026250</v>
      </c>
      <c r="B101" s="13" t="s">
        <v>112</v>
      </c>
      <c r="C101" s="13" t="s">
        <v>115</v>
      </c>
      <c r="D101" s="13">
        <v>278516</v>
      </c>
      <c r="E101" s="13" t="s">
        <v>18</v>
      </c>
      <c r="F101" s="13" t="s">
        <v>17</v>
      </c>
      <c r="G101" s="14">
        <v>829891</v>
      </c>
      <c r="H101" s="14">
        <v>829891</v>
      </c>
      <c r="I101" s="13" t="s">
        <v>113</v>
      </c>
      <c r="J101" s="13" t="s">
        <v>114</v>
      </c>
    </row>
    <row r="102" spans="1:10">
      <c r="A102" s="13">
        <v>805026250</v>
      </c>
      <c r="B102" s="13" t="s">
        <v>112</v>
      </c>
      <c r="C102" s="13" t="s">
        <v>115</v>
      </c>
      <c r="D102" s="13">
        <v>278650</v>
      </c>
      <c r="E102" s="13" t="s">
        <v>14</v>
      </c>
      <c r="F102" s="13" t="s">
        <v>17</v>
      </c>
      <c r="G102" s="14">
        <v>1268243</v>
      </c>
      <c r="H102" s="14">
        <v>999443</v>
      </c>
      <c r="I102" s="13" t="s">
        <v>113</v>
      </c>
      <c r="J102" s="13" t="s">
        <v>114</v>
      </c>
    </row>
    <row r="103" spans="1:10">
      <c r="A103" s="13">
        <v>805026250</v>
      </c>
      <c r="B103" s="13" t="s">
        <v>112</v>
      </c>
      <c r="C103" s="13" t="s">
        <v>115</v>
      </c>
      <c r="D103" s="13">
        <v>278651</v>
      </c>
      <c r="E103" s="13" t="s">
        <v>14</v>
      </c>
      <c r="F103" s="13" t="s">
        <v>17</v>
      </c>
      <c r="G103" s="14">
        <v>698870</v>
      </c>
      <c r="H103" s="14">
        <v>698870</v>
      </c>
      <c r="I103" s="13" t="s">
        <v>113</v>
      </c>
      <c r="J103" s="13" t="s">
        <v>114</v>
      </c>
    </row>
    <row r="104" spans="1:10">
      <c r="A104" s="13">
        <v>805026250</v>
      </c>
      <c r="B104" s="13" t="s">
        <v>112</v>
      </c>
      <c r="C104" s="13" t="s">
        <v>115</v>
      </c>
      <c r="D104" s="13">
        <v>278975</v>
      </c>
      <c r="E104" s="13" t="s">
        <v>3</v>
      </c>
      <c r="F104" s="13" t="s">
        <v>2</v>
      </c>
      <c r="G104" s="14">
        <v>148498</v>
      </c>
      <c r="H104" s="14">
        <v>148498</v>
      </c>
      <c r="I104" s="13" t="s">
        <v>113</v>
      </c>
      <c r="J104" s="13" t="s">
        <v>114</v>
      </c>
    </row>
    <row r="105" spans="1:10">
      <c r="A105" s="13">
        <v>805026250</v>
      </c>
      <c r="B105" s="13" t="s">
        <v>112</v>
      </c>
      <c r="C105" s="13" t="s">
        <v>115</v>
      </c>
      <c r="D105" s="13">
        <v>278991</v>
      </c>
      <c r="E105" s="13" t="s">
        <v>3</v>
      </c>
      <c r="F105" s="13" t="s">
        <v>2</v>
      </c>
      <c r="G105" s="14">
        <v>924584</v>
      </c>
      <c r="H105" s="14">
        <v>924584</v>
      </c>
      <c r="I105" s="13" t="s">
        <v>113</v>
      </c>
      <c r="J105" s="13" t="s">
        <v>114</v>
      </c>
    </row>
    <row r="106" spans="1:10">
      <c r="A106" s="13">
        <v>805026250</v>
      </c>
      <c r="B106" s="13" t="s">
        <v>112</v>
      </c>
      <c r="C106" s="13" t="s">
        <v>115</v>
      </c>
      <c r="D106" s="13">
        <v>278992</v>
      </c>
      <c r="E106" s="13" t="s">
        <v>3</v>
      </c>
      <c r="F106" s="13" t="s">
        <v>2</v>
      </c>
      <c r="G106" s="14">
        <v>1098354</v>
      </c>
      <c r="H106" s="14">
        <v>1098354</v>
      </c>
      <c r="I106" s="13" t="s">
        <v>113</v>
      </c>
      <c r="J106" s="13" t="s">
        <v>114</v>
      </c>
    </row>
    <row r="107" spans="1:10">
      <c r="A107" s="13">
        <v>805026250</v>
      </c>
      <c r="B107" s="13" t="s">
        <v>112</v>
      </c>
      <c r="C107" s="13" t="s">
        <v>115</v>
      </c>
      <c r="D107" s="13">
        <v>278994</v>
      </c>
      <c r="E107" s="13" t="s">
        <v>11</v>
      </c>
      <c r="F107" s="13" t="s">
        <v>2</v>
      </c>
      <c r="G107" s="14">
        <v>2772431</v>
      </c>
      <c r="H107" s="14">
        <v>2772431</v>
      </c>
      <c r="I107" s="13" t="s">
        <v>113</v>
      </c>
      <c r="J107" s="13" t="s">
        <v>114</v>
      </c>
    </row>
    <row r="108" spans="1:10">
      <c r="A108" s="13">
        <v>805026250</v>
      </c>
      <c r="B108" s="13" t="s">
        <v>112</v>
      </c>
      <c r="C108" s="13" t="s">
        <v>115</v>
      </c>
      <c r="D108" s="13">
        <v>279136</v>
      </c>
      <c r="E108" s="13" t="s">
        <v>7</v>
      </c>
      <c r="F108" s="13" t="s">
        <v>2</v>
      </c>
      <c r="G108" s="14">
        <v>16290000</v>
      </c>
      <c r="H108" s="14">
        <v>16290000</v>
      </c>
      <c r="I108" s="13" t="s">
        <v>113</v>
      </c>
      <c r="J108" s="13" t="s">
        <v>114</v>
      </c>
    </row>
    <row r="109" spans="1:10">
      <c r="A109" s="13">
        <v>805026250</v>
      </c>
      <c r="B109" s="13" t="s">
        <v>112</v>
      </c>
      <c r="C109" s="13" t="s">
        <v>115</v>
      </c>
      <c r="D109" s="13">
        <v>279168</v>
      </c>
      <c r="E109" s="13" t="s">
        <v>1</v>
      </c>
      <c r="F109" s="13" t="s">
        <v>2</v>
      </c>
      <c r="G109" s="14">
        <v>10860000</v>
      </c>
      <c r="H109" s="14">
        <v>10860000</v>
      </c>
      <c r="I109" s="13" t="s">
        <v>113</v>
      </c>
      <c r="J109" s="13" t="s">
        <v>114</v>
      </c>
    </row>
    <row r="110" spans="1:10">
      <c r="A110" s="13">
        <v>805026250</v>
      </c>
      <c r="B110" s="13" t="s">
        <v>112</v>
      </c>
      <c r="C110" s="13" t="s">
        <v>115</v>
      </c>
      <c r="D110" s="13">
        <v>279197</v>
      </c>
      <c r="E110" s="13" t="s">
        <v>1</v>
      </c>
      <c r="F110" s="13" t="s">
        <v>2</v>
      </c>
      <c r="G110" s="14">
        <v>213858</v>
      </c>
      <c r="H110" s="14">
        <v>213858</v>
      </c>
      <c r="I110" s="13" t="s">
        <v>113</v>
      </c>
      <c r="J110" s="13" t="s">
        <v>114</v>
      </c>
    </row>
    <row r="111" spans="1:10">
      <c r="A111" s="13">
        <v>805026250</v>
      </c>
      <c r="B111" s="13" t="s">
        <v>112</v>
      </c>
      <c r="C111" s="13" t="s">
        <v>115</v>
      </c>
      <c r="D111" s="13">
        <v>279199</v>
      </c>
      <c r="E111" s="13" t="s">
        <v>1</v>
      </c>
      <c r="F111" s="13" t="s">
        <v>2</v>
      </c>
      <c r="G111" s="14">
        <v>19632</v>
      </c>
      <c r="H111" s="14">
        <v>19632</v>
      </c>
      <c r="I111" s="13" t="s">
        <v>113</v>
      </c>
      <c r="J111" s="13" t="s">
        <v>114</v>
      </c>
    </row>
    <row r="112" spans="1:10">
      <c r="A112" s="13">
        <v>805026250</v>
      </c>
      <c r="B112" s="13" t="s">
        <v>112</v>
      </c>
      <c r="C112" s="13" t="s">
        <v>115</v>
      </c>
      <c r="D112" s="13">
        <v>279201</v>
      </c>
      <c r="E112" s="13" t="s">
        <v>1</v>
      </c>
      <c r="F112" s="13" t="s">
        <v>2</v>
      </c>
      <c r="G112" s="14">
        <v>949913</v>
      </c>
      <c r="H112" s="14">
        <v>949913</v>
      </c>
      <c r="I112" s="13" t="s">
        <v>113</v>
      </c>
      <c r="J112" s="13" t="s">
        <v>114</v>
      </c>
    </row>
    <row r="113" spans="1:10">
      <c r="A113" s="13">
        <v>805026250</v>
      </c>
      <c r="B113" s="13" t="s">
        <v>112</v>
      </c>
      <c r="C113" s="13" t="s">
        <v>115</v>
      </c>
      <c r="D113" s="13">
        <v>279294</v>
      </c>
      <c r="E113" s="13" t="s">
        <v>5</v>
      </c>
      <c r="F113" s="13" t="s">
        <v>6</v>
      </c>
      <c r="G113" s="14">
        <v>10860000</v>
      </c>
      <c r="H113" s="14">
        <v>10860000</v>
      </c>
      <c r="I113" s="13" t="s">
        <v>113</v>
      </c>
      <c r="J113" s="13" t="s">
        <v>114</v>
      </c>
    </row>
    <row r="114" spans="1:10">
      <c r="A114" s="13">
        <v>805026250</v>
      </c>
      <c r="B114" s="13" t="s">
        <v>112</v>
      </c>
      <c r="C114" s="13" t="s">
        <v>115</v>
      </c>
      <c r="D114" s="13">
        <v>279573</v>
      </c>
      <c r="E114" s="13" t="s">
        <v>2</v>
      </c>
      <c r="F114" s="13" t="s">
        <v>10</v>
      </c>
      <c r="G114" s="14">
        <v>16367486</v>
      </c>
      <c r="H114" s="14">
        <v>16367486</v>
      </c>
      <c r="I114" s="13" t="s">
        <v>113</v>
      </c>
      <c r="J114" s="13" t="s">
        <v>114</v>
      </c>
    </row>
    <row r="115" spans="1:10">
      <c r="A115" s="13">
        <v>805026250</v>
      </c>
      <c r="B115" s="13" t="s">
        <v>112</v>
      </c>
      <c r="C115" s="13" t="s">
        <v>115</v>
      </c>
      <c r="D115" s="13">
        <v>279574</v>
      </c>
      <c r="E115" s="13" t="s">
        <v>2</v>
      </c>
      <c r="F115" s="13" t="s">
        <v>10</v>
      </c>
      <c r="G115" s="14">
        <v>3371290</v>
      </c>
      <c r="H115" s="14">
        <v>3371290</v>
      </c>
      <c r="I115" s="13" t="s">
        <v>113</v>
      </c>
      <c r="J115" s="13" t="s">
        <v>114</v>
      </c>
    </row>
    <row r="116" spans="1:10">
      <c r="A116" s="13">
        <v>805026250</v>
      </c>
      <c r="B116" s="13" t="s">
        <v>112</v>
      </c>
      <c r="C116" s="13" t="s">
        <v>115</v>
      </c>
      <c r="D116" s="13">
        <v>279575</v>
      </c>
      <c r="E116" s="13" t="s">
        <v>2</v>
      </c>
      <c r="F116" s="13" t="s">
        <v>10</v>
      </c>
      <c r="G116" s="14">
        <v>9154420</v>
      </c>
      <c r="H116" s="14">
        <v>9154420</v>
      </c>
      <c r="I116" s="13" t="s">
        <v>113</v>
      </c>
      <c r="J116" s="13" t="s">
        <v>114</v>
      </c>
    </row>
    <row r="117" spans="1:10">
      <c r="A117" s="13">
        <v>805026250</v>
      </c>
      <c r="B117" s="13" t="s">
        <v>112</v>
      </c>
      <c r="C117" s="13" t="s">
        <v>115</v>
      </c>
      <c r="D117" s="13">
        <v>279576</v>
      </c>
      <c r="E117" s="13" t="s">
        <v>2</v>
      </c>
      <c r="F117" s="13" t="s">
        <v>10</v>
      </c>
      <c r="G117" s="14">
        <v>1885580</v>
      </c>
      <c r="H117" s="14">
        <v>1885580</v>
      </c>
      <c r="I117" s="13" t="s">
        <v>113</v>
      </c>
      <c r="J117" s="13" t="s">
        <v>114</v>
      </c>
    </row>
    <row r="118" spans="1:10">
      <c r="A118" s="13">
        <v>805026250</v>
      </c>
      <c r="B118" s="13" t="s">
        <v>112</v>
      </c>
      <c r="C118" s="13" t="s">
        <v>115</v>
      </c>
      <c r="D118" s="13">
        <v>280400</v>
      </c>
      <c r="E118" s="13" t="s">
        <v>8</v>
      </c>
      <c r="F118" s="13" t="s">
        <v>9</v>
      </c>
      <c r="G118" s="14">
        <v>19392357</v>
      </c>
      <c r="H118" s="14">
        <v>19392357</v>
      </c>
      <c r="I118" s="13" t="s">
        <v>113</v>
      </c>
      <c r="J118" s="13" t="s">
        <v>114</v>
      </c>
    </row>
    <row r="119" spans="1:10">
      <c r="A119" s="13">
        <v>805026250</v>
      </c>
      <c r="B119" s="13" t="s">
        <v>112</v>
      </c>
      <c r="C119" s="13" t="s">
        <v>115</v>
      </c>
      <c r="D119" s="13">
        <v>280401</v>
      </c>
      <c r="E119" s="13" t="s">
        <v>8</v>
      </c>
      <c r="F119" s="13" t="s">
        <v>9</v>
      </c>
      <c r="G119" s="14">
        <v>45413114</v>
      </c>
      <c r="H119" s="14">
        <v>45413114</v>
      </c>
      <c r="I119" s="13" t="s">
        <v>113</v>
      </c>
      <c r="J119" s="13" t="s">
        <v>114</v>
      </c>
    </row>
    <row r="120" spans="1:10">
      <c r="A120" s="13">
        <v>805026250</v>
      </c>
      <c r="B120" s="13" t="s">
        <v>112</v>
      </c>
      <c r="C120" s="13" t="s">
        <v>115</v>
      </c>
      <c r="D120" s="13">
        <v>280402</v>
      </c>
      <c r="E120" s="13" t="s">
        <v>8</v>
      </c>
      <c r="F120" s="13" t="s">
        <v>9</v>
      </c>
      <c r="G120" s="14">
        <v>129647643</v>
      </c>
      <c r="H120" s="14">
        <v>129647643</v>
      </c>
      <c r="I120" s="13" t="s">
        <v>113</v>
      </c>
      <c r="J120" s="13" t="s">
        <v>114</v>
      </c>
    </row>
    <row r="121" spans="1:10">
      <c r="A121" s="13">
        <v>805026250</v>
      </c>
      <c r="B121" s="13" t="s">
        <v>112</v>
      </c>
      <c r="C121" s="13" t="s">
        <v>115</v>
      </c>
      <c r="D121" s="13">
        <v>280423</v>
      </c>
      <c r="E121" s="13" t="s">
        <v>12</v>
      </c>
      <c r="F121" s="13" t="s">
        <v>9</v>
      </c>
      <c r="G121" s="14">
        <v>190514998</v>
      </c>
      <c r="H121" s="14">
        <v>190514998</v>
      </c>
      <c r="I121" s="13" t="s">
        <v>113</v>
      </c>
      <c r="J121" s="13" t="s">
        <v>114</v>
      </c>
    </row>
    <row r="122" spans="1:10" s="15" customFormat="1" ht="17.25" customHeight="1">
      <c r="A122" s="98" t="s">
        <v>116</v>
      </c>
      <c r="B122" s="99"/>
      <c r="C122" s="99"/>
      <c r="D122" s="99"/>
      <c r="E122" s="99"/>
      <c r="F122" s="100"/>
      <c r="G122" s="2">
        <f>SUM(G2:G121)</f>
        <v>666034315</v>
      </c>
      <c r="H122" s="2">
        <f>SUM(H2:H121)</f>
        <v>655655512</v>
      </c>
      <c r="I122" s="1"/>
      <c r="J122" s="1"/>
    </row>
    <row r="125" spans="1:10">
      <c r="A125" s="16" t="s">
        <v>117</v>
      </c>
    </row>
    <row r="126" spans="1:10">
      <c r="A126" s="16" t="s">
        <v>118</v>
      </c>
    </row>
    <row r="127" spans="1:10">
      <c r="A127" s="16" t="s">
        <v>119</v>
      </c>
    </row>
    <row r="128" spans="1:10">
      <c r="A128" s="17">
        <v>45140</v>
      </c>
    </row>
  </sheetData>
  <mergeCells count="1">
    <mergeCell ref="A122:F122"/>
  </mergeCells>
  <conditionalFormatting sqref="E1">
    <cfRule type="duplicateValues" dxfId="1" priority="1"/>
  </conditionalFormatting>
  <dataValidations count="1">
    <dataValidation type="whole" operator="greaterThan" allowBlank="1" showInputMessage="1" showErrorMessage="1" errorTitle="DATO ERRADO" error="El valor debe ser diferente de cero" sqref="G1:H1">
      <formula1>1</formula1>
    </dataValidation>
  </dataValidations>
  <pageMargins left="0.7" right="0.7" top="0.75" bottom="0.75" header="0.3" footer="0.3"/>
  <pageSetup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C8"/>
  <sheetViews>
    <sheetView workbookViewId="0">
      <selection activeCell="A17" sqref="A17"/>
    </sheetView>
  </sheetViews>
  <sheetFormatPr baseColWidth="10" defaultRowHeight="12.75"/>
  <cols>
    <col min="1" max="1" width="60.85546875" bestFit="1" customWidth="1"/>
    <col min="2" max="2" width="14.140625" customWidth="1"/>
    <col min="3" max="3" width="18.85546875" customWidth="1"/>
  </cols>
  <sheetData>
    <row r="3" spans="1:3">
      <c r="A3" s="114" t="s">
        <v>413</v>
      </c>
      <c r="B3" t="s">
        <v>414</v>
      </c>
      <c r="C3" t="s">
        <v>429</v>
      </c>
    </row>
    <row r="4" spans="1:3">
      <c r="A4" s="115" t="s">
        <v>411</v>
      </c>
      <c r="B4" s="116">
        <v>5</v>
      </c>
      <c r="C4" s="117">
        <v>349055837</v>
      </c>
    </row>
    <row r="5" spans="1:3">
      <c r="A5" s="115" t="s">
        <v>423</v>
      </c>
      <c r="B5" s="116">
        <v>4</v>
      </c>
      <c r="C5" s="117">
        <v>4017370</v>
      </c>
    </row>
    <row r="6" spans="1:3">
      <c r="A6" s="115" t="s">
        <v>157</v>
      </c>
      <c r="B6" s="116">
        <v>110</v>
      </c>
      <c r="C6" s="117">
        <v>302562673</v>
      </c>
    </row>
    <row r="7" spans="1:3">
      <c r="A7" s="115" t="s">
        <v>134</v>
      </c>
      <c r="B7" s="116">
        <v>1</v>
      </c>
      <c r="C7" s="117">
        <v>19632</v>
      </c>
    </row>
    <row r="8" spans="1:3">
      <c r="A8" s="115" t="s">
        <v>412</v>
      </c>
      <c r="B8" s="116">
        <v>120</v>
      </c>
      <c r="C8" s="117">
        <v>655655512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B122"/>
  <sheetViews>
    <sheetView workbookViewId="0">
      <selection activeCell="L12" sqref="L12"/>
    </sheetView>
  </sheetViews>
  <sheetFormatPr baseColWidth="10" defaultRowHeight="12.75"/>
  <cols>
    <col min="2" max="2" width="46.7109375" customWidth="1"/>
    <col min="6" max="6" width="20.5703125" customWidth="1"/>
    <col min="9" max="9" width="14.28515625" customWidth="1"/>
    <col min="10" max="10" width="13.85546875" customWidth="1"/>
    <col min="11" max="11" width="30" customWidth="1"/>
    <col min="12" max="12" width="23.28515625" customWidth="1"/>
    <col min="13" max="13" width="26.7109375" customWidth="1"/>
    <col min="14" max="14" width="16.7109375" customWidth="1"/>
    <col min="15" max="15" width="15.28515625" customWidth="1"/>
    <col min="19" max="19" width="14" customWidth="1"/>
    <col min="20" max="20" width="14.140625" customWidth="1"/>
    <col min="21" max="21" width="14" customWidth="1"/>
    <col min="22" max="22" width="13.7109375" customWidth="1"/>
    <col min="26" max="26" width="13.85546875" bestFit="1" customWidth="1"/>
    <col min="27" max="27" width="12.28515625" bestFit="1" customWidth="1"/>
  </cols>
  <sheetData>
    <row r="1" spans="1:28">
      <c r="I1" s="78">
        <f>SUBTOTAL(9,I3:I122)</f>
        <v>666034315</v>
      </c>
      <c r="J1" s="78">
        <f>SUBTOTAL(9,J3:J122)</f>
        <v>655655512</v>
      </c>
      <c r="K1" s="78">
        <f t="shared" ref="K1:Y1" si="0">SUBTOTAL(9,K3:K122)</f>
        <v>0</v>
      </c>
      <c r="L1" s="78"/>
      <c r="M1" s="78"/>
      <c r="N1" s="78">
        <f t="shared" si="0"/>
        <v>63509360</v>
      </c>
      <c r="O1" s="78">
        <f t="shared" si="0"/>
        <v>256640726</v>
      </c>
      <c r="P1" s="78">
        <f t="shared" si="0"/>
        <v>0</v>
      </c>
      <c r="Q1" s="78">
        <f>SUBTOTAL(9,Q83:Q113)</f>
        <v>417808</v>
      </c>
      <c r="R1" s="78"/>
      <c r="S1" s="78">
        <f t="shared" si="0"/>
        <v>614776361</v>
      </c>
      <c r="T1" s="78">
        <f t="shared" si="0"/>
        <v>256640726</v>
      </c>
      <c r="U1" s="78">
        <f t="shared" si="0"/>
        <v>5978900</v>
      </c>
      <c r="V1" s="78">
        <f t="shared" si="0"/>
        <v>245105243</v>
      </c>
      <c r="W1" s="78">
        <f t="shared" si="0"/>
        <v>134000</v>
      </c>
      <c r="X1" s="78">
        <f t="shared" si="0"/>
        <v>3029715</v>
      </c>
      <c r="Y1" s="78">
        <f t="shared" si="0"/>
        <v>0</v>
      </c>
    </row>
    <row r="2" spans="1:28" ht="38.25">
      <c r="A2" s="74" t="s">
        <v>102</v>
      </c>
      <c r="B2" s="74" t="s">
        <v>103</v>
      </c>
      <c r="C2" s="74" t="s">
        <v>104</v>
      </c>
      <c r="D2" s="74" t="s">
        <v>105</v>
      </c>
      <c r="E2" s="76" t="s">
        <v>273</v>
      </c>
      <c r="F2" s="76" t="s">
        <v>154</v>
      </c>
      <c r="G2" s="74" t="s">
        <v>106</v>
      </c>
      <c r="H2" s="74" t="s">
        <v>107</v>
      </c>
      <c r="I2" s="75" t="s">
        <v>108</v>
      </c>
      <c r="J2" s="77" t="s">
        <v>109</v>
      </c>
      <c r="K2" s="84" t="s">
        <v>407</v>
      </c>
      <c r="L2" s="84" t="s">
        <v>419</v>
      </c>
      <c r="M2" s="85" t="s">
        <v>408</v>
      </c>
      <c r="N2" s="85" t="s">
        <v>155</v>
      </c>
      <c r="O2" s="79" t="s">
        <v>398</v>
      </c>
      <c r="P2" s="79" t="s">
        <v>399</v>
      </c>
      <c r="Q2" s="112" t="s">
        <v>420</v>
      </c>
      <c r="R2" s="112" t="s">
        <v>421</v>
      </c>
      <c r="S2" s="79" t="s">
        <v>400</v>
      </c>
      <c r="T2" s="79" t="s">
        <v>401</v>
      </c>
      <c r="U2" s="79" t="s">
        <v>402</v>
      </c>
      <c r="V2" s="79" t="s">
        <v>403</v>
      </c>
      <c r="W2" s="79" t="s">
        <v>404</v>
      </c>
      <c r="X2" s="79" t="s">
        <v>405</v>
      </c>
      <c r="Y2" s="79" t="s">
        <v>406</v>
      </c>
      <c r="Z2" s="111" t="s">
        <v>428</v>
      </c>
      <c r="AA2" s="94" t="s">
        <v>409</v>
      </c>
      <c r="AB2" s="94" t="s">
        <v>410</v>
      </c>
    </row>
    <row r="3" spans="1:28">
      <c r="A3" s="13">
        <v>805026250</v>
      </c>
      <c r="B3" s="13" t="s">
        <v>112</v>
      </c>
      <c r="C3" s="13"/>
      <c r="D3" s="13">
        <v>228033</v>
      </c>
      <c r="E3" s="13" t="s">
        <v>274</v>
      </c>
      <c r="F3" s="13" t="s">
        <v>263</v>
      </c>
      <c r="G3" s="13" t="s">
        <v>79</v>
      </c>
      <c r="H3" s="13" t="s">
        <v>80</v>
      </c>
      <c r="I3" s="80">
        <v>7705063</v>
      </c>
      <c r="J3" s="14">
        <v>3606419</v>
      </c>
      <c r="K3" s="83" t="s">
        <v>157</v>
      </c>
      <c r="L3" s="83" t="s">
        <v>157</v>
      </c>
      <c r="M3" s="83"/>
      <c r="N3" s="83"/>
      <c r="O3" s="82">
        <v>7705063</v>
      </c>
      <c r="P3" s="82">
        <v>0</v>
      </c>
      <c r="Q3" s="82"/>
      <c r="R3" s="82"/>
      <c r="S3" s="82">
        <v>71888028</v>
      </c>
      <c r="T3" s="82">
        <v>7705063</v>
      </c>
      <c r="U3" s="82">
        <v>235500</v>
      </c>
      <c r="V3" s="82">
        <v>6659820</v>
      </c>
      <c r="W3" s="82">
        <v>0</v>
      </c>
      <c r="X3" s="82">
        <v>1280743</v>
      </c>
      <c r="Y3" s="82">
        <v>0</v>
      </c>
      <c r="Z3" s="81"/>
      <c r="AA3" s="81"/>
      <c r="AB3" s="81"/>
    </row>
    <row r="4" spans="1:28">
      <c r="A4" s="13">
        <v>805026250</v>
      </c>
      <c r="B4" s="13" t="s">
        <v>112</v>
      </c>
      <c r="C4" s="13" t="s">
        <v>115</v>
      </c>
      <c r="D4" s="13">
        <v>263646</v>
      </c>
      <c r="E4" s="13" t="s">
        <v>275</v>
      </c>
      <c r="F4" s="13" t="s">
        <v>264</v>
      </c>
      <c r="G4" s="13" t="s">
        <v>77</v>
      </c>
      <c r="H4" s="13" t="s">
        <v>78</v>
      </c>
      <c r="I4" s="80">
        <v>3670490</v>
      </c>
      <c r="J4" s="14">
        <v>3654558</v>
      </c>
      <c r="K4" s="83" t="s">
        <v>157</v>
      </c>
      <c r="L4" s="83" t="s">
        <v>157</v>
      </c>
      <c r="M4" s="83"/>
      <c r="N4" s="83"/>
      <c r="O4" s="82">
        <v>3982790</v>
      </c>
      <c r="P4" s="82">
        <v>0</v>
      </c>
      <c r="Q4" s="82"/>
      <c r="R4" s="82"/>
      <c r="S4" s="82">
        <v>5757914</v>
      </c>
      <c r="T4" s="82">
        <v>3982790</v>
      </c>
      <c r="U4" s="82">
        <v>0</v>
      </c>
      <c r="V4" s="82">
        <v>0</v>
      </c>
      <c r="W4" s="82">
        <v>0</v>
      </c>
      <c r="X4" s="82">
        <v>15932</v>
      </c>
      <c r="Y4" s="82">
        <v>0</v>
      </c>
      <c r="Z4" s="81"/>
      <c r="AA4" s="81"/>
      <c r="AB4" s="81"/>
    </row>
    <row r="5" spans="1:28">
      <c r="A5" s="13">
        <v>805026250</v>
      </c>
      <c r="B5" s="13" t="s">
        <v>112</v>
      </c>
      <c r="C5" s="13" t="s">
        <v>115</v>
      </c>
      <c r="D5" s="13">
        <v>265548</v>
      </c>
      <c r="E5" s="13" t="s">
        <v>276</v>
      </c>
      <c r="F5" s="13" t="s">
        <v>174</v>
      </c>
      <c r="G5" s="13" t="s">
        <v>82</v>
      </c>
      <c r="H5" s="13" t="s">
        <v>71</v>
      </c>
      <c r="I5" s="80">
        <v>660509</v>
      </c>
      <c r="J5" s="14">
        <v>25935</v>
      </c>
      <c r="K5" s="83" t="s">
        <v>157</v>
      </c>
      <c r="L5" s="83" t="s">
        <v>157</v>
      </c>
      <c r="M5" s="83"/>
      <c r="N5" s="83"/>
      <c r="O5" s="82">
        <v>842409</v>
      </c>
      <c r="P5" s="82">
        <v>0</v>
      </c>
      <c r="Q5" s="82"/>
      <c r="R5" s="82"/>
      <c r="S5" s="82">
        <v>3404496</v>
      </c>
      <c r="T5" s="82">
        <v>842409</v>
      </c>
      <c r="U5" s="82">
        <v>181900</v>
      </c>
      <c r="V5" s="82">
        <v>842409</v>
      </c>
      <c r="W5" s="82">
        <v>0</v>
      </c>
      <c r="X5" s="82">
        <v>0</v>
      </c>
      <c r="Y5" s="82">
        <v>0</v>
      </c>
      <c r="Z5" s="81"/>
      <c r="AA5" s="81"/>
      <c r="AB5" s="81"/>
    </row>
    <row r="6" spans="1:28">
      <c r="A6" s="13">
        <v>805026250</v>
      </c>
      <c r="B6" s="13" t="s">
        <v>112</v>
      </c>
      <c r="C6" s="13" t="s">
        <v>115</v>
      </c>
      <c r="D6" s="13">
        <v>266557</v>
      </c>
      <c r="E6" s="13" t="s">
        <v>277</v>
      </c>
      <c r="F6" s="13" t="s">
        <v>175</v>
      </c>
      <c r="G6" s="13" t="s">
        <v>72</v>
      </c>
      <c r="H6" s="13" t="s">
        <v>71</v>
      </c>
      <c r="I6" s="80">
        <v>658064</v>
      </c>
      <c r="J6" s="14">
        <v>284800</v>
      </c>
      <c r="K6" s="83" t="s">
        <v>157</v>
      </c>
      <c r="L6" s="83" t="s">
        <v>157</v>
      </c>
      <c r="M6" s="83"/>
      <c r="N6" s="83"/>
      <c r="O6" s="82">
        <v>658064</v>
      </c>
      <c r="P6" s="82">
        <v>0</v>
      </c>
      <c r="Q6" s="82"/>
      <c r="R6" s="82"/>
      <c r="S6" s="82">
        <v>1139200</v>
      </c>
      <c r="T6" s="82">
        <v>658064</v>
      </c>
      <c r="U6" s="82">
        <v>0</v>
      </c>
      <c r="V6" s="82">
        <v>658064</v>
      </c>
      <c r="W6" s="82">
        <v>0</v>
      </c>
      <c r="X6" s="82">
        <v>0</v>
      </c>
      <c r="Y6" s="82">
        <v>0</v>
      </c>
      <c r="Z6" s="81"/>
      <c r="AA6" s="81"/>
      <c r="AB6" s="81"/>
    </row>
    <row r="7" spans="1:28">
      <c r="A7" s="13">
        <v>805026250</v>
      </c>
      <c r="B7" s="13" t="s">
        <v>112</v>
      </c>
      <c r="C7" s="13" t="s">
        <v>115</v>
      </c>
      <c r="D7" s="13">
        <v>267408</v>
      </c>
      <c r="E7" s="13" t="s">
        <v>278</v>
      </c>
      <c r="F7" s="13" t="s">
        <v>176</v>
      </c>
      <c r="G7" s="13" t="s">
        <v>70</v>
      </c>
      <c r="H7" s="13" t="s">
        <v>71</v>
      </c>
      <c r="I7" s="80">
        <v>3298482</v>
      </c>
      <c r="J7" s="14">
        <v>31050</v>
      </c>
      <c r="K7" s="83" t="s">
        <v>157</v>
      </c>
      <c r="L7" s="83" t="s">
        <v>157</v>
      </c>
      <c r="M7" s="83"/>
      <c r="N7" s="83"/>
      <c r="O7" s="82">
        <v>3627782</v>
      </c>
      <c r="P7" s="82">
        <v>0</v>
      </c>
      <c r="Q7" s="82"/>
      <c r="R7" s="82"/>
      <c r="S7" s="82">
        <v>9426696</v>
      </c>
      <c r="T7" s="82">
        <v>3627782</v>
      </c>
      <c r="U7" s="82">
        <v>329300</v>
      </c>
      <c r="V7" s="82">
        <v>3627782</v>
      </c>
      <c r="W7" s="82">
        <v>0</v>
      </c>
      <c r="X7" s="82">
        <v>0</v>
      </c>
      <c r="Y7" s="82">
        <v>0</v>
      </c>
      <c r="Z7" s="81"/>
      <c r="AA7" s="81"/>
      <c r="AB7" s="81"/>
    </row>
    <row r="8" spans="1:28">
      <c r="A8" s="13">
        <v>805026250</v>
      </c>
      <c r="B8" s="13" t="s">
        <v>112</v>
      </c>
      <c r="C8" s="13" t="s">
        <v>115</v>
      </c>
      <c r="D8" s="13">
        <v>267438</v>
      </c>
      <c r="E8" s="13" t="s">
        <v>279</v>
      </c>
      <c r="F8" s="13" t="s">
        <v>262</v>
      </c>
      <c r="G8" s="13" t="s">
        <v>70</v>
      </c>
      <c r="H8" s="13" t="s">
        <v>76</v>
      </c>
      <c r="I8" s="80">
        <v>5148489</v>
      </c>
      <c r="J8" s="14">
        <v>5014489</v>
      </c>
      <c r="K8" s="83" t="s">
        <v>157</v>
      </c>
      <c r="L8" s="83" t="s">
        <v>157</v>
      </c>
      <c r="M8" s="83"/>
      <c r="N8" s="83"/>
      <c r="O8" s="82">
        <v>5241589</v>
      </c>
      <c r="P8" s="82">
        <v>0</v>
      </c>
      <c r="Q8" s="82"/>
      <c r="R8" s="82"/>
      <c r="S8" s="82">
        <v>34151988</v>
      </c>
      <c r="T8" s="82">
        <v>5241589</v>
      </c>
      <c r="U8" s="82">
        <v>93100</v>
      </c>
      <c r="V8" s="82">
        <v>5107589</v>
      </c>
      <c r="W8" s="82">
        <v>134000</v>
      </c>
      <c r="X8" s="82">
        <v>0</v>
      </c>
      <c r="Y8" s="82">
        <v>0</v>
      </c>
      <c r="Z8" s="81"/>
      <c r="AA8" s="81"/>
      <c r="AB8" s="81"/>
    </row>
    <row r="9" spans="1:28">
      <c r="A9" s="13">
        <v>805026250</v>
      </c>
      <c r="B9" s="13" t="s">
        <v>112</v>
      </c>
      <c r="C9" s="13" t="s">
        <v>115</v>
      </c>
      <c r="D9" s="13">
        <v>267443</v>
      </c>
      <c r="E9" s="13" t="s">
        <v>280</v>
      </c>
      <c r="F9" s="13" t="s">
        <v>168</v>
      </c>
      <c r="G9" s="13" t="s">
        <v>70</v>
      </c>
      <c r="H9" s="13" t="s">
        <v>71</v>
      </c>
      <c r="I9" s="80">
        <v>308064</v>
      </c>
      <c r="J9" s="14">
        <v>308064</v>
      </c>
      <c r="K9" s="83" t="s">
        <v>157</v>
      </c>
      <c r="L9" s="83" t="s">
        <v>157</v>
      </c>
      <c r="M9" s="83"/>
      <c r="N9" s="83"/>
      <c r="O9" s="82">
        <v>308064</v>
      </c>
      <c r="P9" s="82">
        <v>0</v>
      </c>
      <c r="Q9" s="82"/>
      <c r="R9" s="82"/>
      <c r="S9" s="82">
        <v>0</v>
      </c>
      <c r="T9" s="82">
        <v>308064</v>
      </c>
      <c r="U9" s="82">
        <v>0</v>
      </c>
      <c r="V9" s="82">
        <v>308064</v>
      </c>
      <c r="W9" s="82">
        <v>0</v>
      </c>
      <c r="X9" s="82">
        <v>0</v>
      </c>
      <c r="Y9" s="82">
        <v>0</v>
      </c>
      <c r="Z9" s="81"/>
      <c r="AA9" s="81"/>
      <c r="AB9" s="81"/>
    </row>
    <row r="10" spans="1:28">
      <c r="A10" s="13">
        <v>805026250</v>
      </c>
      <c r="B10" s="13" t="s">
        <v>112</v>
      </c>
      <c r="C10" s="13" t="s">
        <v>115</v>
      </c>
      <c r="D10" s="13">
        <v>267447</v>
      </c>
      <c r="E10" s="13" t="s">
        <v>281</v>
      </c>
      <c r="F10" s="13" t="s">
        <v>266</v>
      </c>
      <c r="G10" s="13" t="s">
        <v>70</v>
      </c>
      <c r="H10" s="13" t="s">
        <v>74</v>
      </c>
      <c r="I10" s="80">
        <v>3907579</v>
      </c>
      <c r="J10" s="14">
        <v>3557579</v>
      </c>
      <c r="K10" s="83" t="s">
        <v>157</v>
      </c>
      <c r="L10" s="83" t="s">
        <v>157</v>
      </c>
      <c r="M10" s="83"/>
      <c r="N10" s="83"/>
      <c r="O10" s="82">
        <v>4064929</v>
      </c>
      <c r="P10" s="82">
        <v>0</v>
      </c>
      <c r="Q10" s="82"/>
      <c r="R10" s="82"/>
      <c r="S10" s="82">
        <v>1984230</v>
      </c>
      <c r="T10" s="82">
        <v>4064929</v>
      </c>
      <c r="U10" s="82">
        <v>0</v>
      </c>
      <c r="V10" s="82">
        <v>0</v>
      </c>
      <c r="W10" s="82">
        <v>0</v>
      </c>
      <c r="X10" s="82">
        <v>350000</v>
      </c>
      <c r="Y10" s="82">
        <v>0</v>
      </c>
      <c r="Z10" s="81"/>
      <c r="AA10" s="81"/>
      <c r="AB10" s="81"/>
    </row>
    <row r="11" spans="1:28">
      <c r="A11" s="13">
        <v>805026250</v>
      </c>
      <c r="B11" s="13" t="s">
        <v>112</v>
      </c>
      <c r="C11" s="13" t="s">
        <v>115</v>
      </c>
      <c r="D11" s="13">
        <v>268120</v>
      </c>
      <c r="E11" s="13" t="s">
        <v>282</v>
      </c>
      <c r="F11" s="13" t="s">
        <v>177</v>
      </c>
      <c r="G11" s="13" t="s">
        <v>75</v>
      </c>
      <c r="H11" s="13" t="s">
        <v>74</v>
      </c>
      <c r="I11" s="80">
        <v>1029339</v>
      </c>
      <c r="J11" s="14">
        <v>1029339</v>
      </c>
      <c r="K11" s="83" t="s">
        <v>157</v>
      </c>
      <c r="L11" s="83" t="s">
        <v>157</v>
      </c>
      <c r="M11" s="83"/>
      <c r="N11" s="83"/>
      <c r="O11" s="82">
        <v>1086139</v>
      </c>
      <c r="P11" s="82">
        <v>0</v>
      </c>
      <c r="Q11" s="82"/>
      <c r="R11" s="82"/>
      <c r="S11" s="82">
        <v>0</v>
      </c>
      <c r="T11" s="82">
        <v>1086139</v>
      </c>
      <c r="U11" s="82">
        <v>56800</v>
      </c>
      <c r="V11" s="82">
        <v>1086139</v>
      </c>
      <c r="W11" s="82">
        <v>0</v>
      </c>
      <c r="X11" s="82">
        <v>0</v>
      </c>
      <c r="Y11" s="82">
        <v>0</v>
      </c>
      <c r="Z11" s="81"/>
      <c r="AA11" s="81"/>
      <c r="AB11" s="81"/>
    </row>
    <row r="12" spans="1:28">
      <c r="A12" s="13">
        <v>805026250</v>
      </c>
      <c r="B12" s="13" t="s">
        <v>112</v>
      </c>
      <c r="C12" s="13" t="s">
        <v>115</v>
      </c>
      <c r="D12" s="13">
        <v>268182</v>
      </c>
      <c r="E12" s="13" t="s">
        <v>283</v>
      </c>
      <c r="F12" s="13" t="s">
        <v>178</v>
      </c>
      <c r="G12" s="13" t="s">
        <v>73</v>
      </c>
      <c r="H12" s="13" t="s">
        <v>74</v>
      </c>
      <c r="I12" s="80">
        <v>1000164</v>
      </c>
      <c r="J12" s="14">
        <v>1000164</v>
      </c>
      <c r="K12" s="83" t="s">
        <v>157</v>
      </c>
      <c r="L12" s="83" t="s">
        <v>157</v>
      </c>
      <c r="M12" s="83"/>
      <c r="N12" s="83"/>
      <c r="O12" s="82">
        <v>1099564</v>
      </c>
      <c r="P12" s="82">
        <v>0</v>
      </c>
      <c r="Q12" s="82"/>
      <c r="R12" s="82"/>
      <c r="S12" s="82">
        <v>2212352</v>
      </c>
      <c r="T12" s="82">
        <v>1099564</v>
      </c>
      <c r="U12" s="82">
        <v>99400</v>
      </c>
      <c r="V12" s="82">
        <v>1099564</v>
      </c>
      <c r="W12" s="82">
        <v>0</v>
      </c>
      <c r="X12" s="82">
        <v>0</v>
      </c>
      <c r="Y12" s="82">
        <v>0</v>
      </c>
      <c r="Z12" s="81"/>
      <c r="AA12" s="81"/>
      <c r="AB12" s="81"/>
    </row>
    <row r="13" spans="1:28">
      <c r="A13" s="13">
        <v>805026250</v>
      </c>
      <c r="B13" s="13" t="s">
        <v>112</v>
      </c>
      <c r="C13" s="13" t="s">
        <v>115</v>
      </c>
      <c r="D13" s="13">
        <v>268192</v>
      </c>
      <c r="E13" s="13" t="s">
        <v>284</v>
      </c>
      <c r="F13" s="13" t="s">
        <v>179</v>
      </c>
      <c r="G13" s="13" t="s">
        <v>73</v>
      </c>
      <c r="H13" s="13" t="s">
        <v>74</v>
      </c>
      <c r="I13" s="80">
        <v>722715</v>
      </c>
      <c r="J13" s="14">
        <v>722715</v>
      </c>
      <c r="K13" s="83" t="s">
        <v>157</v>
      </c>
      <c r="L13" s="83" t="s">
        <v>157</v>
      </c>
      <c r="M13" s="83"/>
      <c r="N13" s="83"/>
      <c r="O13" s="82">
        <v>726415</v>
      </c>
      <c r="P13" s="82">
        <v>0</v>
      </c>
      <c r="Q13" s="82"/>
      <c r="R13" s="82"/>
      <c r="S13" s="82">
        <v>676732</v>
      </c>
      <c r="T13" s="82">
        <v>726415</v>
      </c>
      <c r="U13" s="82">
        <v>3700</v>
      </c>
      <c r="V13" s="82">
        <v>726415</v>
      </c>
      <c r="W13" s="82">
        <v>0</v>
      </c>
      <c r="X13" s="82">
        <v>0</v>
      </c>
      <c r="Y13" s="82">
        <v>0</v>
      </c>
      <c r="Z13" s="81"/>
      <c r="AA13" s="81"/>
      <c r="AB13" s="81"/>
    </row>
    <row r="14" spans="1:28">
      <c r="A14" s="13">
        <v>805026250</v>
      </c>
      <c r="B14" s="13" t="s">
        <v>112</v>
      </c>
      <c r="C14" s="13" t="s">
        <v>115</v>
      </c>
      <c r="D14" s="13">
        <v>268356</v>
      </c>
      <c r="E14" s="13" t="s">
        <v>285</v>
      </c>
      <c r="F14" s="13" t="s">
        <v>180</v>
      </c>
      <c r="G14" s="13" t="s">
        <v>81</v>
      </c>
      <c r="H14" s="13" t="s">
        <v>74</v>
      </c>
      <c r="I14" s="80">
        <v>1077676</v>
      </c>
      <c r="J14" s="14">
        <v>1077676</v>
      </c>
      <c r="K14" s="83" t="s">
        <v>157</v>
      </c>
      <c r="L14" s="83" t="s">
        <v>157</v>
      </c>
      <c r="M14" s="83"/>
      <c r="N14" s="83"/>
      <c r="O14" s="82">
        <v>1296676</v>
      </c>
      <c r="P14" s="82">
        <v>0</v>
      </c>
      <c r="Q14" s="82"/>
      <c r="R14" s="82"/>
      <c r="S14" s="82">
        <v>1144925</v>
      </c>
      <c r="T14" s="82">
        <v>1296676</v>
      </c>
      <c r="U14" s="82">
        <v>219000</v>
      </c>
      <c r="V14" s="82">
        <v>1296676</v>
      </c>
      <c r="W14" s="82">
        <v>0</v>
      </c>
      <c r="X14" s="82">
        <v>0</v>
      </c>
      <c r="Y14" s="82">
        <v>0</v>
      </c>
      <c r="Z14" s="81"/>
      <c r="AA14" s="81"/>
      <c r="AB14" s="81"/>
    </row>
    <row r="15" spans="1:28">
      <c r="A15" s="13">
        <v>805026250</v>
      </c>
      <c r="B15" s="13" t="s">
        <v>112</v>
      </c>
      <c r="C15" s="13" t="s">
        <v>115</v>
      </c>
      <c r="D15" s="13">
        <v>268469</v>
      </c>
      <c r="E15" s="13" t="s">
        <v>286</v>
      </c>
      <c r="F15" s="13" t="s">
        <v>261</v>
      </c>
      <c r="G15" s="13" t="s">
        <v>66</v>
      </c>
      <c r="H15" s="13" t="s">
        <v>65</v>
      </c>
      <c r="I15" s="80">
        <v>39264</v>
      </c>
      <c r="J15" s="14">
        <v>19632</v>
      </c>
      <c r="K15" s="83" t="s">
        <v>157</v>
      </c>
      <c r="L15" s="83" t="s">
        <v>157</v>
      </c>
      <c r="M15" s="83"/>
      <c r="N15" s="83"/>
      <c r="O15" s="82">
        <v>39264</v>
      </c>
      <c r="P15" s="82">
        <v>0</v>
      </c>
      <c r="Q15" s="82"/>
      <c r="R15" s="82"/>
      <c r="S15" s="82">
        <v>0</v>
      </c>
      <c r="T15" s="82">
        <v>39264</v>
      </c>
      <c r="U15" s="82">
        <v>0</v>
      </c>
      <c r="V15" s="82">
        <v>0</v>
      </c>
      <c r="W15" s="82">
        <v>0</v>
      </c>
      <c r="X15" s="82">
        <v>19632</v>
      </c>
      <c r="Y15" s="82">
        <v>0</v>
      </c>
      <c r="Z15" s="81"/>
      <c r="AA15" s="81"/>
      <c r="AB15" s="81"/>
    </row>
    <row r="16" spans="1:28">
      <c r="A16" s="13">
        <v>805026250</v>
      </c>
      <c r="B16" s="13" t="s">
        <v>112</v>
      </c>
      <c r="C16" s="13" t="s">
        <v>115</v>
      </c>
      <c r="D16" s="13">
        <v>268496</v>
      </c>
      <c r="E16" s="13" t="s">
        <v>287</v>
      </c>
      <c r="F16" s="13" t="s">
        <v>181</v>
      </c>
      <c r="G16" s="13" t="s">
        <v>66</v>
      </c>
      <c r="H16" s="13" t="s">
        <v>74</v>
      </c>
      <c r="I16" s="80">
        <v>106850</v>
      </c>
      <c r="J16" s="14">
        <v>106850</v>
      </c>
      <c r="K16" s="83" t="s">
        <v>157</v>
      </c>
      <c r="L16" s="83" t="s">
        <v>157</v>
      </c>
      <c r="M16" s="83"/>
      <c r="N16" s="83"/>
      <c r="O16" s="82">
        <v>173250</v>
      </c>
      <c r="P16" s="82">
        <v>0</v>
      </c>
      <c r="Q16" s="82"/>
      <c r="R16" s="82"/>
      <c r="S16" s="82">
        <v>173250</v>
      </c>
      <c r="T16" s="82">
        <v>173250</v>
      </c>
      <c r="U16" s="82">
        <v>66400</v>
      </c>
      <c r="V16" s="82">
        <v>173250</v>
      </c>
      <c r="W16" s="82">
        <v>0</v>
      </c>
      <c r="X16" s="82">
        <v>0</v>
      </c>
      <c r="Y16" s="82">
        <v>0</v>
      </c>
      <c r="Z16" s="81"/>
      <c r="AA16" s="81"/>
      <c r="AB16" s="81"/>
    </row>
    <row r="17" spans="1:28">
      <c r="A17" s="13">
        <v>805026250</v>
      </c>
      <c r="B17" s="13" t="s">
        <v>112</v>
      </c>
      <c r="C17" s="13" t="s">
        <v>115</v>
      </c>
      <c r="D17" s="13">
        <v>268520</v>
      </c>
      <c r="E17" s="13" t="s">
        <v>288</v>
      </c>
      <c r="F17" s="13" t="s">
        <v>182</v>
      </c>
      <c r="G17" s="13" t="s">
        <v>66</v>
      </c>
      <c r="H17" s="13" t="s">
        <v>68</v>
      </c>
      <c r="I17" s="80">
        <v>63728</v>
      </c>
      <c r="J17" s="14">
        <v>63728</v>
      </c>
      <c r="K17" s="83" t="s">
        <v>157</v>
      </c>
      <c r="L17" s="83" t="s">
        <v>157</v>
      </c>
      <c r="M17" s="83"/>
      <c r="N17" s="83"/>
      <c r="O17" s="82">
        <v>78528</v>
      </c>
      <c r="P17" s="82">
        <v>0</v>
      </c>
      <c r="Q17" s="82"/>
      <c r="R17" s="82"/>
      <c r="S17" s="82">
        <v>0</v>
      </c>
      <c r="T17" s="82">
        <v>78528</v>
      </c>
      <c r="U17" s="82">
        <v>14800</v>
      </c>
      <c r="V17" s="82">
        <v>78528</v>
      </c>
      <c r="W17" s="82">
        <v>0</v>
      </c>
      <c r="X17" s="82">
        <v>0</v>
      </c>
      <c r="Y17" s="82">
        <v>0</v>
      </c>
      <c r="Z17" s="81"/>
      <c r="AA17" s="81"/>
      <c r="AB17" s="81"/>
    </row>
    <row r="18" spans="1:28">
      <c r="A18" s="13">
        <v>805026250</v>
      </c>
      <c r="B18" s="13" t="s">
        <v>112</v>
      </c>
      <c r="C18" s="13" t="s">
        <v>115</v>
      </c>
      <c r="D18" s="13">
        <v>269041</v>
      </c>
      <c r="E18" s="13" t="s">
        <v>289</v>
      </c>
      <c r="F18" s="13" t="s">
        <v>183</v>
      </c>
      <c r="G18" s="13" t="s">
        <v>67</v>
      </c>
      <c r="H18" s="13" t="s">
        <v>65</v>
      </c>
      <c r="I18" s="80">
        <v>1526329</v>
      </c>
      <c r="J18" s="14">
        <v>1526329</v>
      </c>
      <c r="K18" s="83" t="s">
        <v>157</v>
      </c>
      <c r="L18" s="83" t="s">
        <v>157</v>
      </c>
      <c r="M18" s="83"/>
      <c r="N18" s="83"/>
      <c r="O18" s="82">
        <v>1672879</v>
      </c>
      <c r="P18" s="82">
        <v>0</v>
      </c>
      <c r="Q18" s="82"/>
      <c r="R18" s="82"/>
      <c r="S18" s="82">
        <v>224841</v>
      </c>
      <c r="T18" s="82">
        <v>1672879</v>
      </c>
      <c r="U18" s="82">
        <v>146550</v>
      </c>
      <c r="V18" s="82">
        <v>1672879</v>
      </c>
      <c r="W18" s="82">
        <v>0</v>
      </c>
      <c r="X18" s="82">
        <v>0</v>
      </c>
      <c r="Y18" s="82">
        <v>0</v>
      </c>
      <c r="Z18" s="81"/>
      <c r="AA18" s="81"/>
      <c r="AB18" s="81"/>
    </row>
    <row r="19" spans="1:28">
      <c r="A19" s="13">
        <v>805026250</v>
      </c>
      <c r="B19" s="13" t="s">
        <v>112</v>
      </c>
      <c r="C19" s="13" t="s">
        <v>115</v>
      </c>
      <c r="D19" s="13">
        <v>269050</v>
      </c>
      <c r="E19" s="13" t="s">
        <v>290</v>
      </c>
      <c r="F19" s="13" t="s">
        <v>184</v>
      </c>
      <c r="G19" s="13" t="s">
        <v>67</v>
      </c>
      <c r="H19" s="13" t="s">
        <v>69</v>
      </c>
      <c r="I19" s="80">
        <v>1331126</v>
      </c>
      <c r="J19" s="14">
        <v>1331126</v>
      </c>
      <c r="K19" s="83" t="s">
        <v>157</v>
      </c>
      <c r="L19" s="83" t="s">
        <v>157</v>
      </c>
      <c r="M19" s="83"/>
      <c r="N19" s="83"/>
      <c r="O19" s="82">
        <v>1417926</v>
      </c>
      <c r="P19" s="82">
        <v>0</v>
      </c>
      <c r="Q19" s="82"/>
      <c r="R19" s="82"/>
      <c r="S19" s="82">
        <v>938382</v>
      </c>
      <c r="T19" s="82">
        <v>1417926</v>
      </c>
      <c r="U19" s="82">
        <v>86800</v>
      </c>
      <c r="V19" s="82">
        <v>1417926</v>
      </c>
      <c r="W19" s="82">
        <v>0</v>
      </c>
      <c r="X19" s="82">
        <v>0</v>
      </c>
      <c r="Y19" s="82">
        <v>0</v>
      </c>
      <c r="Z19" s="81"/>
      <c r="AA19" s="81"/>
      <c r="AB19" s="81"/>
    </row>
    <row r="20" spans="1:28">
      <c r="A20" s="13">
        <v>805026250</v>
      </c>
      <c r="B20" s="13" t="s">
        <v>112</v>
      </c>
      <c r="C20" s="13" t="s">
        <v>115</v>
      </c>
      <c r="D20" s="13">
        <v>269938</v>
      </c>
      <c r="E20" s="13" t="s">
        <v>291</v>
      </c>
      <c r="F20" s="13" t="s">
        <v>185</v>
      </c>
      <c r="G20" s="13" t="s">
        <v>64</v>
      </c>
      <c r="H20" s="13" t="s">
        <v>65</v>
      </c>
      <c r="I20" s="80">
        <v>759348</v>
      </c>
      <c r="J20" s="14">
        <v>759348</v>
      </c>
      <c r="K20" s="83" t="s">
        <v>157</v>
      </c>
      <c r="L20" s="83" t="s">
        <v>157</v>
      </c>
      <c r="M20" s="83"/>
      <c r="N20" s="83"/>
      <c r="O20" s="82">
        <v>759348</v>
      </c>
      <c r="P20" s="82">
        <v>0</v>
      </c>
      <c r="Q20" s="82"/>
      <c r="R20" s="82"/>
      <c r="S20" s="82">
        <v>0</v>
      </c>
      <c r="T20" s="82">
        <v>759348</v>
      </c>
      <c r="U20" s="82">
        <v>0</v>
      </c>
      <c r="V20" s="82">
        <v>759348</v>
      </c>
      <c r="W20" s="82">
        <v>0</v>
      </c>
      <c r="X20" s="82">
        <v>0</v>
      </c>
      <c r="Y20" s="82">
        <v>0</v>
      </c>
      <c r="Z20" s="81"/>
      <c r="AA20" s="81"/>
      <c r="AB20" s="81"/>
    </row>
    <row r="21" spans="1:28">
      <c r="A21" s="13">
        <v>805026250</v>
      </c>
      <c r="B21" s="13" t="s">
        <v>112</v>
      </c>
      <c r="C21" s="13" t="s">
        <v>115</v>
      </c>
      <c r="D21" s="13">
        <v>269946</v>
      </c>
      <c r="E21" s="13" t="s">
        <v>292</v>
      </c>
      <c r="F21" s="13" t="s">
        <v>186</v>
      </c>
      <c r="G21" s="13" t="s">
        <v>64</v>
      </c>
      <c r="H21" s="13" t="s">
        <v>65</v>
      </c>
      <c r="I21" s="80">
        <v>57870</v>
      </c>
      <c r="J21" s="14">
        <v>57870</v>
      </c>
      <c r="K21" s="83" t="s">
        <v>157</v>
      </c>
      <c r="L21" s="83" t="s">
        <v>157</v>
      </c>
      <c r="M21" s="83"/>
      <c r="N21" s="83"/>
      <c r="O21" s="82">
        <v>69970</v>
      </c>
      <c r="P21" s="82">
        <v>0</v>
      </c>
      <c r="Q21" s="82"/>
      <c r="R21" s="82"/>
      <c r="S21" s="82">
        <v>69970</v>
      </c>
      <c r="T21" s="82">
        <v>69970</v>
      </c>
      <c r="U21" s="82">
        <v>12100</v>
      </c>
      <c r="V21" s="82">
        <v>69970</v>
      </c>
      <c r="W21" s="82">
        <v>0</v>
      </c>
      <c r="X21" s="82">
        <v>0</v>
      </c>
      <c r="Y21" s="82">
        <v>0</v>
      </c>
      <c r="Z21" s="81"/>
      <c r="AA21" s="81"/>
      <c r="AB21" s="81"/>
    </row>
    <row r="22" spans="1:28">
      <c r="A22" s="13">
        <v>805026250</v>
      </c>
      <c r="B22" s="13" t="s">
        <v>112</v>
      </c>
      <c r="C22" s="13" t="s">
        <v>115</v>
      </c>
      <c r="D22" s="13">
        <v>269948</v>
      </c>
      <c r="E22" s="13" t="s">
        <v>293</v>
      </c>
      <c r="F22" s="13" t="s">
        <v>187</v>
      </c>
      <c r="G22" s="13" t="s">
        <v>64</v>
      </c>
      <c r="H22" s="13" t="s">
        <v>65</v>
      </c>
      <c r="I22" s="80">
        <v>637799</v>
      </c>
      <c r="J22" s="14">
        <v>637799</v>
      </c>
      <c r="K22" s="83" t="s">
        <v>157</v>
      </c>
      <c r="L22" s="83" t="s">
        <v>157</v>
      </c>
      <c r="M22" s="83"/>
      <c r="N22" s="83"/>
      <c r="O22" s="82">
        <v>723899</v>
      </c>
      <c r="P22" s="82">
        <v>0</v>
      </c>
      <c r="Q22" s="82"/>
      <c r="R22" s="82"/>
      <c r="S22" s="82">
        <v>0</v>
      </c>
      <c r="T22" s="82">
        <v>723899</v>
      </c>
      <c r="U22" s="82">
        <v>86100</v>
      </c>
      <c r="V22" s="82">
        <v>723899</v>
      </c>
      <c r="W22" s="82">
        <v>0</v>
      </c>
      <c r="X22" s="82">
        <v>0</v>
      </c>
      <c r="Y22" s="82">
        <v>0</v>
      </c>
      <c r="Z22" s="81"/>
      <c r="AA22" s="81"/>
      <c r="AB22" s="81"/>
    </row>
    <row r="23" spans="1:28">
      <c r="A23" s="13">
        <v>805026250</v>
      </c>
      <c r="B23" s="13" t="s">
        <v>112</v>
      </c>
      <c r="C23" s="13" t="s">
        <v>115</v>
      </c>
      <c r="D23" s="13">
        <v>269966</v>
      </c>
      <c r="E23" s="13" t="s">
        <v>294</v>
      </c>
      <c r="F23" s="13" t="s">
        <v>188</v>
      </c>
      <c r="G23" s="13" t="s">
        <v>64</v>
      </c>
      <c r="H23" s="13" t="s">
        <v>65</v>
      </c>
      <c r="I23" s="80">
        <v>126091</v>
      </c>
      <c r="J23" s="14">
        <v>89525</v>
      </c>
      <c r="K23" s="83" t="s">
        <v>157</v>
      </c>
      <c r="L23" s="83" t="s">
        <v>157</v>
      </c>
      <c r="M23" s="83"/>
      <c r="N23" s="83"/>
      <c r="O23" s="82">
        <v>126091</v>
      </c>
      <c r="P23" s="82">
        <v>0</v>
      </c>
      <c r="Q23" s="82"/>
      <c r="R23" s="82"/>
      <c r="S23" s="82">
        <v>72052</v>
      </c>
      <c r="T23" s="82">
        <v>126091</v>
      </c>
      <c r="U23" s="82">
        <v>0</v>
      </c>
      <c r="V23" s="82">
        <v>126091</v>
      </c>
      <c r="W23" s="82">
        <v>0</v>
      </c>
      <c r="X23" s="82">
        <v>0</v>
      </c>
      <c r="Y23" s="82">
        <v>0</v>
      </c>
      <c r="Z23" s="81"/>
      <c r="AA23" s="81"/>
      <c r="AB23" s="81"/>
    </row>
    <row r="24" spans="1:28">
      <c r="A24" s="13">
        <v>805026250</v>
      </c>
      <c r="B24" s="13" t="s">
        <v>112</v>
      </c>
      <c r="C24" s="13" t="s">
        <v>115</v>
      </c>
      <c r="D24" s="13">
        <v>270160</v>
      </c>
      <c r="E24" s="13" t="s">
        <v>295</v>
      </c>
      <c r="F24" s="13" t="s">
        <v>189</v>
      </c>
      <c r="G24" s="13" t="s">
        <v>62</v>
      </c>
      <c r="H24" s="13" t="s">
        <v>63</v>
      </c>
      <c r="I24" s="80">
        <v>987991</v>
      </c>
      <c r="J24" s="14">
        <v>959283</v>
      </c>
      <c r="K24" s="83" t="s">
        <v>157</v>
      </c>
      <c r="L24" s="83" t="s">
        <v>157</v>
      </c>
      <c r="M24" s="83"/>
      <c r="N24" s="83"/>
      <c r="O24" s="82">
        <v>1075891</v>
      </c>
      <c r="P24" s="82">
        <v>0</v>
      </c>
      <c r="Q24" s="82"/>
      <c r="R24" s="82"/>
      <c r="S24" s="82">
        <v>975704</v>
      </c>
      <c r="T24" s="82">
        <v>1075891</v>
      </c>
      <c r="U24" s="82">
        <v>0</v>
      </c>
      <c r="V24" s="82">
        <v>34650</v>
      </c>
      <c r="W24" s="82">
        <v>0</v>
      </c>
      <c r="X24" s="82">
        <v>0</v>
      </c>
      <c r="Y24" s="82">
        <v>0</v>
      </c>
      <c r="Z24" s="81"/>
      <c r="AA24" s="81"/>
      <c r="AB24" s="81"/>
    </row>
    <row r="25" spans="1:28">
      <c r="A25" s="13">
        <v>805026250</v>
      </c>
      <c r="B25" s="13" t="s">
        <v>112</v>
      </c>
      <c r="C25" s="13" t="s">
        <v>115</v>
      </c>
      <c r="D25" s="13">
        <v>270164</v>
      </c>
      <c r="E25" s="13" t="s">
        <v>296</v>
      </c>
      <c r="F25" s="13" t="s">
        <v>190</v>
      </c>
      <c r="G25" s="13" t="s">
        <v>62</v>
      </c>
      <c r="H25" s="13" t="s">
        <v>63</v>
      </c>
      <c r="I25" s="80">
        <v>69970</v>
      </c>
      <c r="J25" s="14">
        <v>69970</v>
      </c>
      <c r="K25" s="83" t="s">
        <v>157</v>
      </c>
      <c r="L25" s="83" t="s">
        <v>157</v>
      </c>
      <c r="M25" s="83"/>
      <c r="N25" s="83"/>
      <c r="O25" s="82">
        <v>69970</v>
      </c>
      <c r="P25" s="82">
        <v>0</v>
      </c>
      <c r="Q25" s="82"/>
      <c r="R25" s="82"/>
      <c r="S25" s="82">
        <v>69970</v>
      </c>
      <c r="T25" s="82">
        <v>69970</v>
      </c>
      <c r="U25" s="82">
        <v>0</v>
      </c>
      <c r="V25" s="82">
        <v>69970</v>
      </c>
      <c r="W25" s="82">
        <v>0</v>
      </c>
      <c r="X25" s="82">
        <v>0</v>
      </c>
      <c r="Y25" s="82">
        <v>0</v>
      </c>
      <c r="Z25" s="81"/>
      <c r="AA25" s="81"/>
      <c r="AB25" s="81"/>
    </row>
    <row r="26" spans="1:28">
      <c r="A26" s="13">
        <v>805026250</v>
      </c>
      <c r="B26" s="13" t="s">
        <v>112</v>
      </c>
      <c r="C26" s="13" t="s">
        <v>115</v>
      </c>
      <c r="D26" s="13">
        <v>270174</v>
      </c>
      <c r="E26" s="13" t="s">
        <v>297</v>
      </c>
      <c r="F26" s="13" t="s">
        <v>191</v>
      </c>
      <c r="G26" s="13" t="s">
        <v>62</v>
      </c>
      <c r="H26" s="13" t="s">
        <v>63</v>
      </c>
      <c r="I26" s="80">
        <v>36796</v>
      </c>
      <c r="J26" s="14">
        <v>36796</v>
      </c>
      <c r="K26" s="83" t="s">
        <v>157</v>
      </c>
      <c r="L26" s="83" t="s">
        <v>157</v>
      </c>
      <c r="M26" s="83"/>
      <c r="N26" s="83"/>
      <c r="O26" s="82">
        <v>58896</v>
      </c>
      <c r="P26" s="82">
        <v>0</v>
      </c>
      <c r="Q26" s="82"/>
      <c r="R26" s="82"/>
      <c r="S26" s="82">
        <v>19635</v>
      </c>
      <c r="T26" s="82">
        <v>58896</v>
      </c>
      <c r="U26" s="82">
        <v>22100</v>
      </c>
      <c r="V26" s="82">
        <v>58896</v>
      </c>
      <c r="W26" s="82">
        <v>0</v>
      </c>
      <c r="X26" s="82">
        <v>0</v>
      </c>
      <c r="Y26" s="82">
        <v>0</v>
      </c>
      <c r="Z26" s="81"/>
      <c r="AA26" s="81"/>
      <c r="AB26" s="81"/>
    </row>
    <row r="27" spans="1:28">
      <c r="A27" s="13">
        <v>805026250</v>
      </c>
      <c r="B27" s="13" t="s">
        <v>112</v>
      </c>
      <c r="C27" s="13" t="s">
        <v>115</v>
      </c>
      <c r="D27" s="13">
        <v>270198</v>
      </c>
      <c r="E27" s="13" t="s">
        <v>298</v>
      </c>
      <c r="F27" s="13" t="s">
        <v>192</v>
      </c>
      <c r="G27" s="13" t="s">
        <v>60</v>
      </c>
      <c r="H27" s="13" t="s">
        <v>61</v>
      </c>
      <c r="I27" s="80">
        <v>612854</v>
      </c>
      <c r="J27" s="14">
        <v>612854</v>
      </c>
      <c r="K27" s="83" t="s">
        <v>157</v>
      </c>
      <c r="L27" s="83" t="s">
        <v>157</v>
      </c>
      <c r="M27" s="83"/>
      <c r="N27" s="83"/>
      <c r="O27" s="82">
        <v>708154</v>
      </c>
      <c r="P27" s="82">
        <v>0</v>
      </c>
      <c r="Q27" s="82"/>
      <c r="R27" s="82"/>
      <c r="S27" s="82">
        <v>597710</v>
      </c>
      <c r="T27" s="82">
        <v>708154</v>
      </c>
      <c r="U27" s="82">
        <v>95300</v>
      </c>
      <c r="V27" s="82">
        <v>708154</v>
      </c>
      <c r="W27" s="82">
        <v>0</v>
      </c>
      <c r="X27" s="82">
        <v>0</v>
      </c>
      <c r="Y27" s="82">
        <v>0</v>
      </c>
      <c r="Z27" s="81"/>
      <c r="AA27" s="81"/>
      <c r="AB27" s="81"/>
    </row>
    <row r="28" spans="1:28">
      <c r="A28" s="13">
        <v>805026250</v>
      </c>
      <c r="B28" s="13" t="s">
        <v>112</v>
      </c>
      <c r="C28" s="13" t="s">
        <v>115</v>
      </c>
      <c r="D28" s="13">
        <v>270614</v>
      </c>
      <c r="E28" s="13" t="s">
        <v>299</v>
      </c>
      <c r="F28" s="13" t="s">
        <v>193</v>
      </c>
      <c r="G28" s="13" t="s">
        <v>55</v>
      </c>
      <c r="H28" s="13" t="s">
        <v>48</v>
      </c>
      <c r="I28" s="80">
        <v>3598000</v>
      </c>
      <c r="J28" s="14">
        <v>3598000</v>
      </c>
      <c r="K28" s="83" t="s">
        <v>157</v>
      </c>
      <c r="L28" s="83" t="s">
        <v>157</v>
      </c>
      <c r="M28" s="83"/>
      <c r="N28" s="83"/>
      <c r="O28" s="82">
        <v>3598000</v>
      </c>
      <c r="P28" s="82">
        <v>0</v>
      </c>
      <c r="Q28" s="82"/>
      <c r="R28" s="82"/>
      <c r="S28" s="82">
        <v>0</v>
      </c>
      <c r="T28" s="82">
        <v>3598000</v>
      </c>
      <c r="U28" s="82">
        <v>0</v>
      </c>
      <c r="V28" s="82">
        <v>3598000</v>
      </c>
      <c r="W28" s="82">
        <v>0</v>
      </c>
      <c r="X28" s="82">
        <v>0</v>
      </c>
      <c r="Y28" s="82">
        <v>0</v>
      </c>
      <c r="Z28" s="81"/>
      <c r="AA28" s="81"/>
      <c r="AB28" s="81"/>
    </row>
    <row r="29" spans="1:28">
      <c r="A29" s="13">
        <v>805026250</v>
      </c>
      <c r="B29" s="13" t="s">
        <v>112</v>
      </c>
      <c r="C29" s="13" t="s">
        <v>115</v>
      </c>
      <c r="D29" s="13">
        <v>270744</v>
      </c>
      <c r="E29" s="13" t="s">
        <v>300</v>
      </c>
      <c r="F29" s="13" t="s">
        <v>194</v>
      </c>
      <c r="G29" s="13" t="s">
        <v>54</v>
      </c>
      <c r="H29" s="13" t="s">
        <v>59</v>
      </c>
      <c r="I29" s="80">
        <v>1082820</v>
      </c>
      <c r="J29" s="14">
        <v>1082820</v>
      </c>
      <c r="K29" s="83" t="s">
        <v>157</v>
      </c>
      <c r="L29" s="83" t="s">
        <v>157</v>
      </c>
      <c r="M29" s="83"/>
      <c r="N29" s="83"/>
      <c r="O29" s="82">
        <v>1220120</v>
      </c>
      <c r="P29" s="82">
        <v>0</v>
      </c>
      <c r="Q29" s="82"/>
      <c r="R29" s="82"/>
      <c r="S29" s="82">
        <v>900528</v>
      </c>
      <c r="T29" s="82">
        <v>1220120</v>
      </c>
      <c r="U29" s="82">
        <v>137300</v>
      </c>
      <c r="V29" s="82">
        <v>1220120</v>
      </c>
      <c r="W29" s="82">
        <v>0</v>
      </c>
      <c r="X29" s="82">
        <v>0</v>
      </c>
      <c r="Y29" s="82">
        <v>0</v>
      </c>
      <c r="Z29" s="81"/>
      <c r="AA29" s="81"/>
      <c r="AB29" s="81"/>
    </row>
    <row r="30" spans="1:28">
      <c r="A30" s="13">
        <v>805026250</v>
      </c>
      <c r="B30" s="13" t="s">
        <v>112</v>
      </c>
      <c r="C30" s="13" t="s">
        <v>115</v>
      </c>
      <c r="D30" s="13">
        <v>270745</v>
      </c>
      <c r="E30" s="13" t="s">
        <v>301</v>
      </c>
      <c r="F30" s="13" t="s">
        <v>195</v>
      </c>
      <c r="G30" s="13" t="s">
        <v>54</v>
      </c>
      <c r="H30" s="13" t="s">
        <v>53</v>
      </c>
      <c r="I30" s="80">
        <v>624639</v>
      </c>
      <c r="J30" s="14">
        <v>624639</v>
      </c>
      <c r="K30" s="83" t="s">
        <v>157</v>
      </c>
      <c r="L30" s="83" t="s">
        <v>157</v>
      </c>
      <c r="M30" s="83"/>
      <c r="N30" s="83"/>
      <c r="O30" s="82">
        <v>676239</v>
      </c>
      <c r="P30" s="82">
        <v>0</v>
      </c>
      <c r="Q30" s="82"/>
      <c r="R30" s="82"/>
      <c r="S30" s="82">
        <v>0</v>
      </c>
      <c r="T30" s="82">
        <v>676239</v>
      </c>
      <c r="U30" s="82">
        <v>51600</v>
      </c>
      <c r="V30" s="82">
        <v>676239</v>
      </c>
      <c r="W30" s="82">
        <v>0</v>
      </c>
      <c r="X30" s="82">
        <v>0</v>
      </c>
      <c r="Y30" s="82">
        <v>0</v>
      </c>
      <c r="Z30" s="81"/>
      <c r="AA30" s="81"/>
      <c r="AB30" s="81"/>
    </row>
    <row r="31" spans="1:28">
      <c r="A31" s="13">
        <v>805026250</v>
      </c>
      <c r="B31" s="13" t="s">
        <v>112</v>
      </c>
      <c r="C31" s="13" t="s">
        <v>115</v>
      </c>
      <c r="D31" s="13">
        <v>271611</v>
      </c>
      <c r="E31" s="13" t="s">
        <v>302</v>
      </c>
      <c r="F31" s="13" t="s">
        <v>260</v>
      </c>
      <c r="G31" s="13" t="s">
        <v>49</v>
      </c>
      <c r="H31" s="13" t="s">
        <v>48</v>
      </c>
      <c r="I31" s="80">
        <v>792779</v>
      </c>
      <c r="J31" s="14">
        <v>358303</v>
      </c>
      <c r="K31" s="83" t="s">
        <v>157</v>
      </c>
      <c r="L31" s="83" t="s">
        <v>157</v>
      </c>
      <c r="M31" s="83"/>
      <c r="N31" s="83"/>
      <c r="O31" s="82">
        <v>792779</v>
      </c>
      <c r="P31" s="82">
        <v>0</v>
      </c>
      <c r="Q31" s="82"/>
      <c r="R31" s="82"/>
      <c r="S31" s="82">
        <v>1129520</v>
      </c>
      <c r="T31" s="82">
        <v>792779</v>
      </c>
      <c r="U31" s="82">
        <v>0</v>
      </c>
      <c r="V31" s="82">
        <v>358303</v>
      </c>
      <c r="W31" s="82">
        <v>0</v>
      </c>
      <c r="X31" s="82">
        <v>434476</v>
      </c>
      <c r="Y31" s="82">
        <v>0</v>
      </c>
      <c r="Z31" s="81"/>
      <c r="AA31" s="81"/>
      <c r="AB31" s="81"/>
    </row>
    <row r="32" spans="1:28">
      <c r="A32" s="13">
        <v>805026250</v>
      </c>
      <c r="B32" s="13" t="s">
        <v>112</v>
      </c>
      <c r="C32" s="13" t="s">
        <v>115</v>
      </c>
      <c r="D32" s="13">
        <v>271652</v>
      </c>
      <c r="E32" s="13" t="s">
        <v>303</v>
      </c>
      <c r="F32" s="13" t="s">
        <v>241</v>
      </c>
      <c r="G32" s="13" t="s">
        <v>49</v>
      </c>
      <c r="H32" s="13" t="s">
        <v>57</v>
      </c>
      <c r="I32" s="80">
        <v>935071</v>
      </c>
      <c r="J32" s="14">
        <v>935071</v>
      </c>
      <c r="K32" s="83" t="s">
        <v>157</v>
      </c>
      <c r="L32" s="83" t="s">
        <v>157</v>
      </c>
      <c r="M32" s="83"/>
      <c r="N32" s="83"/>
      <c r="O32" s="82">
        <v>964671</v>
      </c>
      <c r="P32" s="82">
        <v>0</v>
      </c>
      <c r="Q32" s="82"/>
      <c r="R32" s="82"/>
      <c r="S32" s="82">
        <v>116311</v>
      </c>
      <c r="T32" s="82">
        <v>964671</v>
      </c>
      <c r="U32" s="82">
        <v>29600</v>
      </c>
      <c r="V32" s="82">
        <v>964671</v>
      </c>
      <c r="W32" s="82">
        <v>0</v>
      </c>
      <c r="X32" s="82">
        <v>0</v>
      </c>
      <c r="Y32" s="82">
        <v>0</v>
      </c>
      <c r="Z32" s="81"/>
      <c r="AA32" s="81"/>
      <c r="AB32" s="81"/>
    </row>
    <row r="33" spans="1:28">
      <c r="A33" s="13">
        <v>805026250</v>
      </c>
      <c r="B33" s="13" t="s">
        <v>112</v>
      </c>
      <c r="C33" s="13" t="s">
        <v>115</v>
      </c>
      <c r="D33" s="13">
        <v>271725</v>
      </c>
      <c r="E33" s="13" t="s">
        <v>304</v>
      </c>
      <c r="F33" s="13" t="s">
        <v>242</v>
      </c>
      <c r="G33" s="13" t="s">
        <v>58</v>
      </c>
      <c r="H33" s="13" t="s">
        <v>59</v>
      </c>
      <c r="I33" s="80">
        <v>1784544</v>
      </c>
      <c r="J33" s="14">
        <v>1784544</v>
      </c>
      <c r="K33" s="83" t="s">
        <v>157</v>
      </c>
      <c r="L33" s="83" t="s">
        <v>157</v>
      </c>
      <c r="M33" s="83"/>
      <c r="N33" s="83"/>
      <c r="O33" s="82">
        <v>2056744</v>
      </c>
      <c r="P33" s="82">
        <v>0</v>
      </c>
      <c r="Q33" s="82"/>
      <c r="R33" s="82"/>
      <c r="S33" s="82">
        <v>1029884</v>
      </c>
      <c r="T33" s="82">
        <v>2056744</v>
      </c>
      <c r="U33" s="82">
        <v>272200</v>
      </c>
      <c r="V33" s="82">
        <v>2056744</v>
      </c>
      <c r="W33" s="82">
        <v>0</v>
      </c>
      <c r="X33" s="82">
        <v>0</v>
      </c>
      <c r="Y33" s="82">
        <v>0</v>
      </c>
      <c r="Z33" s="81"/>
      <c r="AA33" s="81"/>
      <c r="AB33" s="81"/>
    </row>
    <row r="34" spans="1:28">
      <c r="A34" s="13">
        <v>805026250</v>
      </c>
      <c r="B34" s="13" t="s">
        <v>112</v>
      </c>
      <c r="C34" s="13" t="s">
        <v>115</v>
      </c>
      <c r="D34" s="13">
        <v>272174</v>
      </c>
      <c r="E34" s="13" t="s">
        <v>305</v>
      </c>
      <c r="F34" s="13" t="s">
        <v>243</v>
      </c>
      <c r="G34" s="13" t="s">
        <v>47</v>
      </c>
      <c r="H34" s="13" t="s">
        <v>48</v>
      </c>
      <c r="I34" s="80">
        <v>369632</v>
      </c>
      <c r="J34" s="14">
        <v>369632</v>
      </c>
      <c r="K34" s="83" t="s">
        <v>157</v>
      </c>
      <c r="L34" s="83" t="s">
        <v>157</v>
      </c>
      <c r="M34" s="83"/>
      <c r="N34" s="83"/>
      <c r="O34" s="82">
        <v>369632</v>
      </c>
      <c r="P34" s="82">
        <v>0</v>
      </c>
      <c r="Q34" s="82"/>
      <c r="R34" s="82"/>
      <c r="S34" s="82">
        <v>0</v>
      </c>
      <c r="T34" s="82">
        <v>369632</v>
      </c>
      <c r="U34" s="82">
        <v>0</v>
      </c>
      <c r="V34" s="82">
        <v>369632</v>
      </c>
      <c r="W34" s="82">
        <v>0</v>
      </c>
      <c r="X34" s="82">
        <v>0</v>
      </c>
      <c r="Y34" s="82">
        <v>0</v>
      </c>
      <c r="Z34" s="81"/>
      <c r="AA34" s="81"/>
      <c r="AB34" s="81"/>
    </row>
    <row r="35" spans="1:28">
      <c r="A35" s="13">
        <v>805026250</v>
      </c>
      <c r="B35" s="13" t="s">
        <v>112</v>
      </c>
      <c r="C35" s="13" t="s">
        <v>115</v>
      </c>
      <c r="D35" s="13">
        <v>272181</v>
      </c>
      <c r="E35" s="13" t="s">
        <v>306</v>
      </c>
      <c r="F35" s="13" t="s">
        <v>244</v>
      </c>
      <c r="G35" s="13" t="s">
        <v>47</v>
      </c>
      <c r="H35" s="13" t="s">
        <v>48</v>
      </c>
      <c r="I35" s="80">
        <v>336088</v>
      </c>
      <c r="J35" s="14">
        <v>336088</v>
      </c>
      <c r="K35" s="83" t="s">
        <v>157</v>
      </c>
      <c r="L35" s="83" t="s">
        <v>157</v>
      </c>
      <c r="M35" s="83"/>
      <c r="N35" s="83"/>
      <c r="O35" s="82">
        <v>376688</v>
      </c>
      <c r="P35" s="82">
        <v>0</v>
      </c>
      <c r="Q35" s="82"/>
      <c r="R35" s="82"/>
      <c r="S35" s="82">
        <v>0</v>
      </c>
      <c r="T35" s="82">
        <v>376688</v>
      </c>
      <c r="U35" s="82">
        <v>40600</v>
      </c>
      <c r="V35" s="82">
        <v>376688</v>
      </c>
      <c r="W35" s="82">
        <v>0</v>
      </c>
      <c r="X35" s="82">
        <v>0</v>
      </c>
      <c r="Y35" s="82">
        <v>0</v>
      </c>
      <c r="Z35" s="81"/>
      <c r="AA35" s="81"/>
      <c r="AB35" s="81"/>
    </row>
    <row r="36" spans="1:28">
      <c r="A36" s="13">
        <v>805026250</v>
      </c>
      <c r="B36" s="13" t="s">
        <v>112</v>
      </c>
      <c r="C36" s="13" t="s">
        <v>115</v>
      </c>
      <c r="D36" s="13">
        <v>272204</v>
      </c>
      <c r="E36" s="13" t="s">
        <v>307</v>
      </c>
      <c r="F36" s="13" t="s">
        <v>245</v>
      </c>
      <c r="G36" s="13" t="s">
        <v>47</v>
      </c>
      <c r="H36" s="13" t="s">
        <v>48</v>
      </c>
      <c r="I36" s="80">
        <v>5687380</v>
      </c>
      <c r="J36" s="14">
        <v>5687380</v>
      </c>
      <c r="K36" s="83" t="s">
        <v>157</v>
      </c>
      <c r="L36" s="83" t="s">
        <v>157</v>
      </c>
      <c r="M36" s="83"/>
      <c r="N36" s="83"/>
      <c r="O36" s="82">
        <v>5687380</v>
      </c>
      <c r="P36" s="82">
        <v>0</v>
      </c>
      <c r="Q36" s="82"/>
      <c r="R36" s="82"/>
      <c r="S36" s="82">
        <v>3797501</v>
      </c>
      <c r="T36" s="82">
        <v>5687380</v>
      </c>
      <c r="U36" s="82">
        <v>0</v>
      </c>
      <c r="V36" s="82">
        <v>5687380</v>
      </c>
      <c r="W36" s="82">
        <v>0</v>
      </c>
      <c r="X36" s="82">
        <v>0</v>
      </c>
      <c r="Y36" s="82">
        <v>0</v>
      </c>
      <c r="Z36" s="81"/>
      <c r="AA36" s="81"/>
      <c r="AB36" s="81"/>
    </row>
    <row r="37" spans="1:28">
      <c r="A37" s="13">
        <v>805026250</v>
      </c>
      <c r="B37" s="13" t="s">
        <v>112</v>
      </c>
      <c r="C37" s="13" t="s">
        <v>115</v>
      </c>
      <c r="D37" s="13">
        <v>273137</v>
      </c>
      <c r="E37" s="13" t="s">
        <v>308</v>
      </c>
      <c r="F37" s="13" t="s">
        <v>259</v>
      </c>
      <c r="G37" s="13" t="s">
        <v>50</v>
      </c>
      <c r="H37" s="13" t="s">
        <v>51</v>
      </c>
      <c r="I37" s="80">
        <v>460760</v>
      </c>
      <c r="J37" s="14">
        <v>441128</v>
      </c>
      <c r="K37" s="83" t="s">
        <v>157</v>
      </c>
      <c r="L37" s="83" t="s">
        <v>157</v>
      </c>
      <c r="M37" s="83"/>
      <c r="N37" s="83"/>
      <c r="O37" s="82">
        <v>520060</v>
      </c>
      <c r="P37" s="82">
        <v>0</v>
      </c>
      <c r="Q37" s="82"/>
      <c r="R37" s="82"/>
      <c r="S37" s="82">
        <v>235620</v>
      </c>
      <c r="T37" s="82">
        <v>520060</v>
      </c>
      <c r="U37" s="82">
        <v>59300</v>
      </c>
      <c r="V37" s="82">
        <v>500428</v>
      </c>
      <c r="W37" s="82">
        <v>0</v>
      </c>
      <c r="X37" s="82">
        <v>19632</v>
      </c>
      <c r="Y37" s="82">
        <v>0</v>
      </c>
      <c r="Z37" s="81"/>
      <c r="AA37" s="81"/>
      <c r="AB37" s="81"/>
    </row>
    <row r="38" spans="1:28">
      <c r="A38" s="13">
        <v>805026250</v>
      </c>
      <c r="B38" s="13" t="s">
        <v>112</v>
      </c>
      <c r="C38" s="13" t="s">
        <v>115</v>
      </c>
      <c r="D38" s="13">
        <v>273139</v>
      </c>
      <c r="E38" s="13" t="s">
        <v>309</v>
      </c>
      <c r="F38" s="13" t="s">
        <v>196</v>
      </c>
      <c r="G38" s="13" t="s">
        <v>50</v>
      </c>
      <c r="H38" s="13" t="s">
        <v>53</v>
      </c>
      <c r="I38" s="80">
        <v>302400</v>
      </c>
      <c r="J38" s="14">
        <v>302400</v>
      </c>
      <c r="K38" s="83" t="s">
        <v>157</v>
      </c>
      <c r="L38" s="83" t="s">
        <v>157</v>
      </c>
      <c r="M38" s="83"/>
      <c r="N38" s="83"/>
      <c r="O38" s="82">
        <v>415800</v>
      </c>
      <c r="P38" s="82">
        <v>0</v>
      </c>
      <c r="Q38" s="82"/>
      <c r="R38" s="82"/>
      <c r="S38" s="82">
        <v>415800</v>
      </c>
      <c r="T38" s="82">
        <v>415800</v>
      </c>
      <c r="U38" s="82">
        <v>113400</v>
      </c>
      <c r="V38" s="82">
        <v>415800</v>
      </c>
      <c r="W38" s="82">
        <v>0</v>
      </c>
      <c r="X38" s="82">
        <v>0</v>
      </c>
      <c r="Y38" s="82">
        <v>0</v>
      </c>
      <c r="Z38" s="81"/>
      <c r="AA38" s="81"/>
      <c r="AB38" s="81"/>
    </row>
    <row r="39" spans="1:28">
      <c r="A39" s="13">
        <v>805026250</v>
      </c>
      <c r="B39" s="13" t="s">
        <v>112</v>
      </c>
      <c r="C39" s="13" t="s">
        <v>115</v>
      </c>
      <c r="D39" s="13">
        <v>273155</v>
      </c>
      <c r="E39" s="13" t="s">
        <v>310</v>
      </c>
      <c r="F39" s="13" t="s">
        <v>197</v>
      </c>
      <c r="G39" s="13" t="s">
        <v>50</v>
      </c>
      <c r="H39" s="13" t="s">
        <v>53</v>
      </c>
      <c r="I39" s="80">
        <v>2554111</v>
      </c>
      <c r="J39" s="14">
        <v>2554111</v>
      </c>
      <c r="K39" s="83" t="s">
        <v>157</v>
      </c>
      <c r="L39" s="83" t="s">
        <v>157</v>
      </c>
      <c r="M39" s="83"/>
      <c r="N39" s="83"/>
      <c r="O39" s="82">
        <v>2757611</v>
      </c>
      <c r="P39" s="82">
        <v>0</v>
      </c>
      <c r="Q39" s="82"/>
      <c r="R39" s="82"/>
      <c r="S39" s="82">
        <v>3074919</v>
      </c>
      <c r="T39" s="82">
        <v>2757611</v>
      </c>
      <c r="U39" s="82">
        <v>203500</v>
      </c>
      <c r="V39" s="82">
        <v>2757611</v>
      </c>
      <c r="W39" s="82">
        <v>0</v>
      </c>
      <c r="X39" s="82">
        <v>0</v>
      </c>
      <c r="Y39" s="82">
        <v>0</v>
      </c>
      <c r="Z39" s="81"/>
      <c r="AA39" s="81"/>
      <c r="AB39" s="81"/>
    </row>
    <row r="40" spans="1:28">
      <c r="A40" s="13">
        <v>805026250</v>
      </c>
      <c r="B40" s="13" t="s">
        <v>112</v>
      </c>
      <c r="C40" s="13" t="s">
        <v>115</v>
      </c>
      <c r="D40" s="13">
        <v>273188</v>
      </c>
      <c r="E40" s="13" t="s">
        <v>311</v>
      </c>
      <c r="F40" s="13" t="s">
        <v>198</v>
      </c>
      <c r="G40" s="13" t="s">
        <v>45</v>
      </c>
      <c r="H40" s="13" t="s">
        <v>53</v>
      </c>
      <c r="I40" s="80">
        <v>18640000</v>
      </c>
      <c r="J40" s="14">
        <v>18640000</v>
      </c>
      <c r="K40" s="83" t="s">
        <v>157</v>
      </c>
      <c r="L40" s="83" t="s">
        <v>157</v>
      </c>
      <c r="M40" s="83"/>
      <c r="N40" s="83"/>
      <c r="O40" s="82">
        <v>18640000</v>
      </c>
      <c r="P40" s="82">
        <v>0</v>
      </c>
      <c r="Q40" s="82"/>
      <c r="R40" s="82"/>
      <c r="S40" s="82">
        <v>60760016</v>
      </c>
      <c r="T40" s="82">
        <v>18640000</v>
      </c>
      <c r="U40" s="82">
        <v>0</v>
      </c>
      <c r="V40" s="82">
        <v>18640000</v>
      </c>
      <c r="W40" s="82">
        <v>0</v>
      </c>
      <c r="X40" s="82">
        <v>0</v>
      </c>
      <c r="Y40" s="82">
        <v>0</v>
      </c>
      <c r="Z40" s="81"/>
      <c r="AA40" s="81"/>
      <c r="AB40" s="81"/>
    </row>
    <row r="41" spans="1:28">
      <c r="A41" s="13">
        <v>805026250</v>
      </c>
      <c r="B41" s="13" t="s">
        <v>112</v>
      </c>
      <c r="C41" s="13" t="s">
        <v>115</v>
      </c>
      <c r="D41" s="13">
        <v>273199</v>
      </c>
      <c r="E41" s="13" t="s">
        <v>312</v>
      </c>
      <c r="F41" s="13" t="s">
        <v>199</v>
      </c>
      <c r="G41" s="13" t="s">
        <v>45</v>
      </c>
      <c r="H41" s="13" t="s">
        <v>46</v>
      </c>
      <c r="I41" s="80">
        <v>39264</v>
      </c>
      <c r="J41" s="14">
        <v>39264</v>
      </c>
      <c r="K41" s="83" t="s">
        <v>157</v>
      </c>
      <c r="L41" s="83" t="s">
        <v>157</v>
      </c>
      <c r="M41" s="83"/>
      <c r="N41" s="83"/>
      <c r="O41" s="82">
        <v>39264</v>
      </c>
      <c r="P41" s="82">
        <v>0</v>
      </c>
      <c r="Q41" s="82"/>
      <c r="R41" s="82"/>
      <c r="S41" s="82">
        <v>0</v>
      </c>
      <c r="T41" s="82">
        <v>39264</v>
      </c>
      <c r="U41" s="82">
        <v>0</v>
      </c>
      <c r="V41" s="82">
        <v>39264</v>
      </c>
      <c r="W41" s="82">
        <v>0</v>
      </c>
      <c r="X41" s="82">
        <v>0</v>
      </c>
      <c r="Y41" s="82">
        <v>0</v>
      </c>
      <c r="Z41" s="81"/>
      <c r="AA41" s="81"/>
      <c r="AB41" s="81"/>
    </row>
    <row r="42" spans="1:28">
      <c r="A42" s="13">
        <v>805026250</v>
      </c>
      <c r="B42" s="13" t="s">
        <v>112</v>
      </c>
      <c r="C42" s="13" t="s">
        <v>115</v>
      </c>
      <c r="D42" s="13">
        <v>273203</v>
      </c>
      <c r="E42" s="13" t="s">
        <v>313</v>
      </c>
      <c r="F42" s="13" t="s">
        <v>200</v>
      </c>
      <c r="G42" s="13" t="s">
        <v>45</v>
      </c>
      <c r="H42" s="13" t="s">
        <v>53</v>
      </c>
      <c r="I42" s="80">
        <v>1991132</v>
      </c>
      <c r="J42" s="14">
        <v>1991132</v>
      </c>
      <c r="K42" s="83" t="s">
        <v>157</v>
      </c>
      <c r="L42" s="83" t="s">
        <v>157</v>
      </c>
      <c r="M42" s="83"/>
      <c r="N42" s="83"/>
      <c r="O42" s="82">
        <v>1994732</v>
      </c>
      <c r="P42" s="82">
        <v>0</v>
      </c>
      <c r="Q42" s="82"/>
      <c r="R42" s="82"/>
      <c r="S42" s="82">
        <v>3400110</v>
      </c>
      <c r="T42" s="82">
        <v>1994732</v>
      </c>
      <c r="U42" s="82">
        <v>3600</v>
      </c>
      <c r="V42" s="82">
        <v>1994732</v>
      </c>
      <c r="W42" s="82">
        <v>0</v>
      </c>
      <c r="X42" s="82">
        <v>0</v>
      </c>
      <c r="Y42" s="82">
        <v>0</v>
      </c>
      <c r="Z42" s="81"/>
      <c r="AA42" s="81"/>
      <c r="AB42" s="81"/>
    </row>
    <row r="43" spans="1:28">
      <c r="A43" s="13">
        <v>805026250</v>
      </c>
      <c r="B43" s="13" t="s">
        <v>112</v>
      </c>
      <c r="C43" s="13" t="s">
        <v>115</v>
      </c>
      <c r="D43" s="13">
        <v>273210</v>
      </c>
      <c r="E43" s="13" t="s">
        <v>314</v>
      </c>
      <c r="F43" s="13" t="s">
        <v>201</v>
      </c>
      <c r="G43" s="13" t="s">
        <v>52</v>
      </c>
      <c r="H43" s="13" t="s">
        <v>53</v>
      </c>
      <c r="I43" s="80">
        <v>9320000</v>
      </c>
      <c r="J43" s="14">
        <v>9320000</v>
      </c>
      <c r="K43" s="83" t="s">
        <v>157</v>
      </c>
      <c r="L43" s="83" t="s">
        <v>157</v>
      </c>
      <c r="M43" s="83"/>
      <c r="N43" s="83"/>
      <c r="O43" s="82">
        <v>9320000</v>
      </c>
      <c r="P43" s="82">
        <v>0</v>
      </c>
      <c r="Q43" s="82"/>
      <c r="R43" s="82"/>
      <c r="S43" s="82">
        <v>30380008</v>
      </c>
      <c r="T43" s="82">
        <v>9320000</v>
      </c>
      <c r="U43" s="82">
        <v>0</v>
      </c>
      <c r="V43" s="82">
        <v>9320000</v>
      </c>
      <c r="W43" s="82">
        <v>0</v>
      </c>
      <c r="X43" s="82">
        <v>0</v>
      </c>
      <c r="Y43" s="82">
        <v>0</v>
      </c>
      <c r="Z43" s="81"/>
      <c r="AA43" s="81"/>
      <c r="AB43" s="81"/>
    </row>
    <row r="44" spans="1:28">
      <c r="A44" s="13">
        <v>805026250</v>
      </c>
      <c r="B44" s="13" t="s">
        <v>112</v>
      </c>
      <c r="C44" s="13" t="s">
        <v>115</v>
      </c>
      <c r="D44" s="13">
        <v>273211</v>
      </c>
      <c r="E44" s="13" t="s">
        <v>315</v>
      </c>
      <c r="F44" s="13" t="s">
        <v>202</v>
      </c>
      <c r="G44" s="13" t="s">
        <v>52</v>
      </c>
      <c r="H44" s="13" t="s">
        <v>53</v>
      </c>
      <c r="I44" s="80">
        <v>12373360</v>
      </c>
      <c r="J44" s="14">
        <v>12373360</v>
      </c>
      <c r="K44" s="83" t="s">
        <v>157</v>
      </c>
      <c r="L44" s="83" t="s">
        <v>157</v>
      </c>
      <c r="M44" s="83"/>
      <c r="N44" s="83"/>
      <c r="O44" s="82">
        <v>12373360</v>
      </c>
      <c r="P44" s="82">
        <v>0</v>
      </c>
      <c r="Q44" s="82"/>
      <c r="R44" s="82"/>
      <c r="S44" s="82">
        <v>30380008</v>
      </c>
      <c r="T44" s="82">
        <v>12373360</v>
      </c>
      <c r="U44" s="82">
        <v>521400</v>
      </c>
      <c r="V44" s="82">
        <v>12894760</v>
      </c>
      <c r="W44" s="82">
        <v>0</v>
      </c>
      <c r="X44" s="82">
        <v>0</v>
      </c>
      <c r="Y44" s="82">
        <v>0</v>
      </c>
      <c r="Z44" s="81"/>
      <c r="AA44" s="81"/>
      <c r="AB44" s="81"/>
    </row>
    <row r="45" spans="1:28">
      <c r="A45" s="13">
        <v>805026250</v>
      </c>
      <c r="B45" s="13" t="s">
        <v>112</v>
      </c>
      <c r="C45" s="13" t="s">
        <v>115</v>
      </c>
      <c r="D45" s="13">
        <v>273297</v>
      </c>
      <c r="E45" s="13" t="s">
        <v>316</v>
      </c>
      <c r="F45" s="13" t="s">
        <v>203</v>
      </c>
      <c r="G45" s="13" t="s">
        <v>53</v>
      </c>
      <c r="H45" s="13" t="s">
        <v>56</v>
      </c>
      <c r="I45" s="80">
        <v>2589695</v>
      </c>
      <c r="J45" s="14">
        <v>2589695</v>
      </c>
      <c r="K45" s="83" t="s">
        <v>157</v>
      </c>
      <c r="L45" s="83" t="s">
        <v>157</v>
      </c>
      <c r="M45" s="83"/>
      <c r="N45" s="83"/>
      <c r="O45" s="82">
        <v>2736795</v>
      </c>
      <c r="P45" s="82">
        <v>0</v>
      </c>
      <c r="Q45" s="82"/>
      <c r="R45" s="82"/>
      <c r="S45" s="82">
        <v>6851644</v>
      </c>
      <c r="T45" s="82">
        <v>2736795</v>
      </c>
      <c r="U45" s="82">
        <v>0</v>
      </c>
      <c r="V45" s="82">
        <v>2750095</v>
      </c>
      <c r="W45" s="82">
        <v>0</v>
      </c>
      <c r="X45" s="82">
        <v>0</v>
      </c>
      <c r="Y45" s="82">
        <v>0</v>
      </c>
      <c r="Z45" s="81"/>
      <c r="AA45" s="81"/>
      <c r="AB45" s="81"/>
    </row>
    <row r="46" spans="1:28">
      <c r="A46" s="13">
        <v>805026250</v>
      </c>
      <c r="B46" s="13" t="s">
        <v>112</v>
      </c>
      <c r="C46" s="13" t="s">
        <v>115</v>
      </c>
      <c r="D46" s="13">
        <v>274103</v>
      </c>
      <c r="E46" s="13" t="s">
        <v>317</v>
      </c>
      <c r="F46" s="13" t="s">
        <v>204</v>
      </c>
      <c r="G46" s="13" t="s">
        <v>44</v>
      </c>
      <c r="H46" s="13" t="s">
        <v>36</v>
      </c>
      <c r="I46" s="80">
        <v>815889</v>
      </c>
      <c r="J46" s="14">
        <v>815889</v>
      </c>
      <c r="K46" s="83" t="s">
        <v>157</v>
      </c>
      <c r="L46" s="83" t="s">
        <v>157</v>
      </c>
      <c r="M46" s="83"/>
      <c r="N46" s="83"/>
      <c r="O46" s="82">
        <v>896889</v>
      </c>
      <c r="P46" s="82">
        <v>0</v>
      </c>
      <c r="Q46" s="82"/>
      <c r="R46" s="82"/>
      <c r="S46" s="82">
        <v>39270</v>
      </c>
      <c r="T46" s="82">
        <v>896889</v>
      </c>
      <c r="U46" s="82">
        <v>81000</v>
      </c>
      <c r="V46" s="82">
        <v>896889</v>
      </c>
      <c r="W46" s="82">
        <v>0</v>
      </c>
      <c r="X46" s="82">
        <v>0</v>
      </c>
      <c r="Y46" s="82">
        <v>0</v>
      </c>
      <c r="Z46" s="81"/>
      <c r="AA46" s="81"/>
      <c r="AB46" s="81"/>
    </row>
    <row r="47" spans="1:28">
      <c r="A47" s="13">
        <v>805026250</v>
      </c>
      <c r="B47" s="13" t="s">
        <v>112</v>
      </c>
      <c r="C47" s="13" t="s">
        <v>115</v>
      </c>
      <c r="D47" s="13">
        <v>274142</v>
      </c>
      <c r="E47" s="13" t="s">
        <v>318</v>
      </c>
      <c r="F47" s="13" t="s">
        <v>205</v>
      </c>
      <c r="G47" s="13" t="s">
        <v>38</v>
      </c>
      <c r="H47" s="13" t="s">
        <v>36</v>
      </c>
      <c r="I47" s="80">
        <v>1192131</v>
      </c>
      <c r="J47" s="14">
        <v>1161440</v>
      </c>
      <c r="K47" s="83" t="s">
        <v>157</v>
      </c>
      <c r="L47" s="83" t="s">
        <v>157</v>
      </c>
      <c r="M47" s="83"/>
      <c r="N47" s="83"/>
      <c r="O47" s="82">
        <v>1412931</v>
      </c>
      <c r="P47" s="82">
        <v>0</v>
      </c>
      <c r="Q47" s="82"/>
      <c r="R47" s="82"/>
      <c r="S47" s="82">
        <v>6063408</v>
      </c>
      <c r="T47" s="82">
        <v>1412931</v>
      </c>
      <c r="U47" s="82">
        <v>220800</v>
      </c>
      <c r="V47" s="82">
        <v>1412931</v>
      </c>
      <c r="W47" s="82">
        <v>0</v>
      </c>
      <c r="X47" s="82">
        <v>0</v>
      </c>
      <c r="Y47" s="82">
        <v>0</v>
      </c>
      <c r="Z47" s="81"/>
      <c r="AA47" s="81"/>
      <c r="AB47" s="81"/>
    </row>
    <row r="48" spans="1:28">
      <c r="A48" s="13">
        <v>805026250</v>
      </c>
      <c r="B48" s="13" t="s">
        <v>112</v>
      </c>
      <c r="C48" s="13" t="s">
        <v>115</v>
      </c>
      <c r="D48" s="13">
        <v>274178</v>
      </c>
      <c r="E48" s="13" t="s">
        <v>319</v>
      </c>
      <c r="F48" s="13" t="s">
        <v>206</v>
      </c>
      <c r="G48" s="13" t="s">
        <v>38</v>
      </c>
      <c r="H48" s="13" t="s">
        <v>36</v>
      </c>
      <c r="I48" s="80">
        <v>78528</v>
      </c>
      <c r="J48" s="14">
        <v>78528</v>
      </c>
      <c r="K48" s="83" t="s">
        <v>157</v>
      </c>
      <c r="L48" s="83" t="s">
        <v>157</v>
      </c>
      <c r="M48" s="83"/>
      <c r="N48" s="83"/>
      <c r="O48" s="82">
        <v>78528</v>
      </c>
      <c r="P48" s="82">
        <v>0</v>
      </c>
      <c r="Q48" s="82"/>
      <c r="R48" s="82"/>
      <c r="S48" s="82">
        <v>19635</v>
      </c>
      <c r="T48" s="82">
        <v>78528</v>
      </c>
      <c r="U48" s="82">
        <v>0</v>
      </c>
      <c r="V48" s="82">
        <v>78528</v>
      </c>
      <c r="W48" s="82">
        <v>0</v>
      </c>
      <c r="X48" s="82">
        <v>0</v>
      </c>
      <c r="Y48" s="82">
        <v>0</v>
      </c>
      <c r="Z48" s="81"/>
      <c r="AA48" s="81"/>
      <c r="AB48" s="81"/>
    </row>
    <row r="49" spans="1:28">
      <c r="A49" s="13">
        <v>805026250</v>
      </c>
      <c r="B49" s="13" t="s">
        <v>112</v>
      </c>
      <c r="C49" s="13" t="s">
        <v>115</v>
      </c>
      <c r="D49" s="13">
        <v>274377</v>
      </c>
      <c r="E49" s="13" t="s">
        <v>320</v>
      </c>
      <c r="F49" s="13" t="s">
        <v>207</v>
      </c>
      <c r="G49" s="13" t="s">
        <v>43</v>
      </c>
      <c r="H49" s="13" t="s">
        <v>37</v>
      </c>
      <c r="I49" s="80">
        <v>10040000</v>
      </c>
      <c r="J49" s="14">
        <v>10040000</v>
      </c>
      <c r="K49" s="83" t="s">
        <v>157</v>
      </c>
      <c r="L49" s="83" t="s">
        <v>157</v>
      </c>
      <c r="M49" s="83"/>
      <c r="N49" s="83"/>
      <c r="O49" s="82">
        <v>10040000</v>
      </c>
      <c r="P49" s="82">
        <v>0</v>
      </c>
      <c r="Q49" s="82"/>
      <c r="R49" s="82"/>
      <c r="S49" s="82">
        <v>46797488</v>
      </c>
      <c r="T49" s="82">
        <v>10040000</v>
      </c>
      <c r="U49" s="82">
        <v>0</v>
      </c>
      <c r="V49" s="82">
        <v>10040000</v>
      </c>
      <c r="W49" s="82">
        <v>0</v>
      </c>
      <c r="X49" s="82">
        <v>0</v>
      </c>
      <c r="Y49" s="82">
        <v>0</v>
      </c>
      <c r="Z49" s="81"/>
      <c r="AA49" s="81"/>
      <c r="AB49" s="81"/>
    </row>
    <row r="50" spans="1:28">
      <c r="A50" s="13">
        <v>805026250</v>
      </c>
      <c r="B50" s="13" t="s">
        <v>112</v>
      </c>
      <c r="C50" s="13" t="s">
        <v>115</v>
      </c>
      <c r="D50" s="13">
        <v>274481</v>
      </c>
      <c r="E50" s="13" t="s">
        <v>321</v>
      </c>
      <c r="F50" s="13" t="s">
        <v>208</v>
      </c>
      <c r="G50" s="13" t="s">
        <v>42</v>
      </c>
      <c r="H50" s="13" t="s">
        <v>37</v>
      </c>
      <c r="I50" s="80">
        <v>5020000</v>
      </c>
      <c r="J50" s="14">
        <v>5020000</v>
      </c>
      <c r="K50" s="83" t="s">
        <v>157</v>
      </c>
      <c r="L50" s="83" t="s">
        <v>157</v>
      </c>
      <c r="M50" s="83"/>
      <c r="N50" s="83"/>
      <c r="O50" s="82">
        <v>5020000</v>
      </c>
      <c r="P50" s="82">
        <v>0</v>
      </c>
      <c r="Q50" s="82"/>
      <c r="R50" s="82"/>
      <c r="S50" s="82">
        <v>23398744</v>
      </c>
      <c r="T50" s="82">
        <v>5020000</v>
      </c>
      <c r="U50" s="82">
        <v>0</v>
      </c>
      <c r="V50" s="82">
        <v>5020000</v>
      </c>
      <c r="W50" s="82">
        <v>0</v>
      </c>
      <c r="X50" s="82">
        <v>0</v>
      </c>
      <c r="Y50" s="82">
        <v>0</v>
      </c>
      <c r="Z50" s="81"/>
      <c r="AA50" s="81"/>
      <c r="AB50" s="81"/>
    </row>
    <row r="51" spans="1:28">
      <c r="A51" s="13">
        <v>805026250</v>
      </c>
      <c r="B51" s="13" t="s">
        <v>112</v>
      </c>
      <c r="C51" s="13" t="s">
        <v>115</v>
      </c>
      <c r="D51" s="13">
        <v>274498</v>
      </c>
      <c r="E51" s="13" t="s">
        <v>322</v>
      </c>
      <c r="F51" s="13" t="s">
        <v>209</v>
      </c>
      <c r="G51" s="13" t="s">
        <v>42</v>
      </c>
      <c r="H51" s="13" t="s">
        <v>36</v>
      </c>
      <c r="I51" s="80">
        <v>873126</v>
      </c>
      <c r="J51" s="14">
        <v>873126</v>
      </c>
      <c r="K51" s="83" t="s">
        <v>157</v>
      </c>
      <c r="L51" s="83" t="s">
        <v>157</v>
      </c>
      <c r="M51" s="83"/>
      <c r="N51" s="83"/>
      <c r="O51" s="82">
        <v>1012226</v>
      </c>
      <c r="P51" s="82">
        <v>0</v>
      </c>
      <c r="Q51" s="82"/>
      <c r="R51" s="82"/>
      <c r="S51" s="82">
        <v>1003893</v>
      </c>
      <c r="T51" s="82">
        <v>1012226</v>
      </c>
      <c r="U51" s="82">
        <v>139100</v>
      </c>
      <c r="V51" s="82">
        <v>1012226</v>
      </c>
      <c r="W51" s="82">
        <v>0</v>
      </c>
      <c r="X51" s="82">
        <v>0</v>
      </c>
      <c r="Y51" s="82">
        <v>0</v>
      </c>
      <c r="Z51" s="81"/>
      <c r="AA51" s="81"/>
      <c r="AB51" s="81"/>
    </row>
    <row r="52" spans="1:28">
      <c r="A52" s="13">
        <v>805026250</v>
      </c>
      <c r="B52" s="13" t="s">
        <v>112</v>
      </c>
      <c r="C52" s="13" t="s">
        <v>115</v>
      </c>
      <c r="D52" s="13">
        <v>274502</v>
      </c>
      <c r="E52" s="13" t="s">
        <v>323</v>
      </c>
      <c r="F52" s="13" t="s">
        <v>210</v>
      </c>
      <c r="G52" s="13" t="s">
        <v>42</v>
      </c>
      <c r="H52" s="13" t="s">
        <v>36</v>
      </c>
      <c r="I52" s="80">
        <v>860176</v>
      </c>
      <c r="J52" s="14">
        <v>860176</v>
      </c>
      <c r="K52" s="83" t="s">
        <v>157</v>
      </c>
      <c r="L52" s="83" t="s">
        <v>157</v>
      </c>
      <c r="M52" s="83"/>
      <c r="N52" s="83"/>
      <c r="O52" s="82">
        <v>921676</v>
      </c>
      <c r="P52" s="82">
        <v>0</v>
      </c>
      <c r="Q52" s="82"/>
      <c r="R52" s="82"/>
      <c r="S52" s="82">
        <v>462674</v>
      </c>
      <c r="T52" s="82">
        <v>921676</v>
      </c>
      <c r="U52" s="82">
        <v>61500</v>
      </c>
      <c r="V52" s="82">
        <v>921676</v>
      </c>
      <c r="W52" s="82">
        <v>0</v>
      </c>
      <c r="X52" s="82">
        <v>0</v>
      </c>
      <c r="Y52" s="82">
        <v>0</v>
      </c>
      <c r="Z52" s="81"/>
      <c r="AA52" s="81"/>
      <c r="AB52" s="81"/>
    </row>
    <row r="53" spans="1:28">
      <c r="A53" s="13">
        <v>805026250</v>
      </c>
      <c r="B53" s="13" t="s">
        <v>112</v>
      </c>
      <c r="C53" s="13" t="s">
        <v>115</v>
      </c>
      <c r="D53" s="13">
        <v>274872</v>
      </c>
      <c r="E53" s="13" t="s">
        <v>324</v>
      </c>
      <c r="F53" s="13" t="s">
        <v>211</v>
      </c>
      <c r="G53" s="13" t="s">
        <v>39</v>
      </c>
      <c r="H53" s="13" t="s">
        <v>40</v>
      </c>
      <c r="I53" s="80">
        <v>10040000</v>
      </c>
      <c r="J53" s="14">
        <v>10040000</v>
      </c>
      <c r="K53" s="83" t="s">
        <v>157</v>
      </c>
      <c r="L53" s="83" t="s">
        <v>157</v>
      </c>
      <c r="M53" s="83"/>
      <c r="N53" s="83"/>
      <c r="O53" s="82">
        <v>10040000</v>
      </c>
      <c r="P53" s="82">
        <v>0</v>
      </c>
      <c r="Q53" s="82"/>
      <c r="R53" s="82"/>
      <c r="S53" s="82">
        <v>50128592</v>
      </c>
      <c r="T53" s="82">
        <v>10040000</v>
      </c>
      <c r="U53" s="82">
        <v>0</v>
      </c>
      <c r="V53" s="82">
        <v>10040000</v>
      </c>
      <c r="W53" s="82">
        <v>0</v>
      </c>
      <c r="X53" s="82">
        <v>0</v>
      </c>
      <c r="Y53" s="82">
        <v>0</v>
      </c>
      <c r="Z53" s="81"/>
      <c r="AA53" s="81"/>
      <c r="AB53" s="81"/>
    </row>
    <row r="54" spans="1:28">
      <c r="A54" s="13">
        <v>805026250</v>
      </c>
      <c r="B54" s="13" t="s">
        <v>112</v>
      </c>
      <c r="C54" s="13" t="s">
        <v>115</v>
      </c>
      <c r="D54" s="13">
        <v>275066</v>
      </c>
      <c r="E54" s="13" t="s">
        <v>325</v>
      </c>
      <c r="F54" s="13" t="s">
        <v>212</v>
      </c>
      <c r="G54" s="13" t="s">
        <v>41</v>
      </c>
      <c r="H54" s="13" t="s">
        <v>37</v>
      </c>
      <c r="I54" s="80">
        <v>1201967</v>
      </c>
      <c r="J54" s="14">
        <v>1201967</v>
      </c>
      <c r="K54" s="83" t="s">
        <v>157</v>
      </c>
      <c r="L54" s="83" t="s">
        <v>157</v>
      </c>
      <c r="M54" s="83"/>
      <c r="N54" s="83"/>
      <c r="O54" s="82">
        <v>1222467</v>
      </c>
      <c r="P54" s="82">
        <v>0</v>
      </c>
      <c r="Q54" s="82"/>
      <c r="R54" s="82"/>
      <c r="S54" s="82">
        <v>987000</v>
      </c>
      <c r="T54" s="82">
        <v>1222467</v>
      </c>
      <c r="U54" s="82">
        <v>20500</v>
      </c>
      <c r="V54" s="82">
        <v>1222467</v>
      </c>
      <c r="W54" s="82">
        <v>0</v>
      </c>
      <c r="X54" s="82">
        <v>0</v>
      </c>
      <c r="Y54" s="82">
        <v>0</v>
      </c>
      <c r="Z54" s="81"/>
      <c r="AA54" s="81"/>
      <c r="AB54" s="81"/>
    </row>
    <row r="55" spans="1:28">
      <c r="A55" s="13">
        <v>805026250</v>
      </c>
      <c r="B55" s="13" t="s">
        <v>112</v>
      </c>
      <c r="C55" s="13" t="s">
        <v>115</v>
      </c>
      <c r="D55" s="13">
        <v>275069</v>
      </c>
      <c r="E55" s="13" t="s">
        <v>326</v>
      </c>
      <c r="F55" s="13" t="s">
        <v>213</v>
      </c>
      <c r="G55" s="13" t="s">
        <v>41</v>
      </c>
      <c r="H55" s="13" t="s">
        <v>37</v>
      </c>
      <c r="I55" s="80">
        <v>2944000</v>
      </c>
      <c r="J55" s="14">
        <v>2944000</v>
      </c>
      <c r="K55" s="83" t="s">
        <v>157</v>
      </c>
      <c r="L55" s="83" t="s">
        <v>157</v>
      </c>
      <c r="M55" s="83"/>
      <c r="N55" s="83"/>
      <c r="O55" s="82">
        <v>2944000</v>
      </c>
      <c r="P55" s="82">
        <v>0</v>
      </c>
      <c r="Q55" s="82"/>
      <c r="R55" s="82"/>
      <c r="S55" s="82">
        <v>24698720</v>
      </c>
      <c r="T55" s="82">
        <v>2944000</v>
      </c>
      <c r="U55" s="82">
        <v>0</v>
      </c>
      <c r="V55" s="82">
        <v>2944000</v>
      </c>
      <c r="W55" s="82">
        <v>0</v>
      </c>
      <c r="X55" s="82">
        <v>0</v>
      </c>
      <c r="Y55" s="82">
        <v>0</v>
      </c>
      <c r="Z55" s="81"/>
      <c r="AA55" s="81"/>
      <c r="AB55" s="81"/>
    </row>
    <row r="56" spans="1:28">
      <c r="A56" s="13">
        <v>805026250</v>
      </c>
      <c r="B56" s="13" t="s">
        <v>112</v>
      </c>
      <c r="C56" s="13" t="s">
        <v>115</v>
      </c>
      <c r="D56" s="13">
        <v>275072</v>
      </c>
      <c r="E56" s="13" t="s">
        <v>327</v>
      </c>
      <c r="F56" s="13" t="s">
        <v>214</v>
      </c>
      <c r="G56" s="13" t="s">
        <v>41</v>
      </c>
      <c r="H56" s="13" t="s">
        <v>37</v>
      </c>
      <c r="I56" s="80">
        <v>1634885</v>
      </c>
      <c r="J56" s="14">
        <v>1634885</v>
      </c>
      <c r="K56" s="83" t="s">
        <v>157</v>
      </c>
      <c r="L56" s="83" t="s">
        <v>157</v>
      </c>
      <c r="M56" s="83"/>
      <c r="N56" s="83"/>
      <c r="O56" s="82">
        <v>1839285</v>
      </c>
      <c r="P56" s="82">
        <v>0</v>
      </c>
      <c r="Q56" s="82"/>
      <c r="R56" s="82"/>
      <c r="S56" s="82">
        <v>1330100</v>
      </c>
      <c r="T56" s="82">
        <v>1839285</v>
      </c>
      <c r="U56" s="82">
        <v>204400</v>
      </c>
      <c r="V56" s="82">
        <v>1839285</v>
      </c>
      <c r="W56" s="82">
        <v>0</v>
      </c>
      <c r="X56" s="82">
        <v>0</v>
      </c>
      <c r="Y56" s="82">
        <v>0</v>
      </c>
      <c r="Z56" s="81"/>
      <c r="AA56" s="81"/>
      <c r="AB56" s="81"/>
    </row>
    <row r="57" spans="1:28">
      <c r="A57" s="13">
        <v>805026250</v>
      </c>
      <c r="B57" s="13" t="s">
        <v>112</v>
      </c>
      <c r="C57" s="13" t="s">
        <v>115</v>
      </c>
      <c r="D57" s="13">
        <v>275077</v>
      </c>
      <c r="E57" s="13" t="s">
        <v>328</v>
      </c>
      <c r="F57" s="13" t="s">
        <v>215</v>
      </c>
      <c r="G57" s="13" t="s">
        <v>36</v>
      </c>
      <c r="H57" s="13" t="s">
        <v>37</v>
      </c>
      <c r="I57" s="80">
        <v>39264</v>
      </c>
      <c r="J57" s="14">
        <v>39264</v>
      </c>
      <c r="K57" s="83" t="s">
        <v>157</v>
      </c>
      <c r="L57" s="83" t="s">
        <v>157</v>
      </c>
      <c r="M57" s="83"/>
      <c r="N57" s="83"/>
      <c r="O57" s="82">
        <v>39264</v>
      </c>
      <c r="P57" s="82">
        <v>0</v>
      </c>
      <c r="Q57" s="82"/>
      <c r="R57" s="82"/>
      <c r="S57" s="82">
        <v>0</v>
      </c>
      <c r="T57" s="82">
        <v>39264</v>
      </c>
      <c r="U57" s="82">
        <v>0</v>
      </c>
      <c r="V57" s="82">
        <v>39264</v>
      </c>
      <c r="W57" s="82">
        <v>0</v>
      </c>
      <c r="X57" s="82">
        <v>0</v>
      </c>
      <c r="Y57" s="82">
        <v>0</v>
      </c>
      <c r="Z57" s="81"/>
      <c r="AA57" s="81"/>
      <c r="AB57" s="81"/>
    </row>
    <row r="58" spans="1:28">
      <c r="A58" s="13">
        <v>805026250</v>
      </c>
      <c r="B58" s="13" t="s">
        <v>112</v>
      </c>
      <c r="C58" s="13" t="s">
        <v>115</v>
      </c>
      <c r="D58" s="13">
        <v>275078</v>
      </c>
      <c r="E58" s="13" t="s">
        <v>329</v>
      </c>
      <c r="F58" s="13" t="s">
        <v>216</v>
      </c>
      <c r="G58" s="13" t="s">
        <v>36</v>
      </c>
      <c r="H58" s="13" t="s">
        <v>37</v>
      </c>
      <c r="I58" s="80">
        <v>395075</v>
      </c>
      <c r="J58" s="14">
        <v>395075</v>
      </c>
      <c r="K58" s="83" t="s">
        <v>157</v>
      </c>
      <c r="L58" s="83" t="s">
        <v>157</v>
      </c>
      <c r="M58" s="83"/>
      <c r="N58" s="83"/>
      <c r="O58" s="82">
        <v>395075</v>
      </c>
      <c r="P58" s="82">
        <v>0</v>
      </c>
      <c r="Q58" s="82"/>
      <c r="R58" s="82"/>
      <c r="S58" s="82">
        <v>864929</v>
      </c>
      <c r="T58" s="82">
        <v>395075</v>
      </c>
      <c r="U58" s="82">
        <v>0</v>
      </c>
      <c r="V58" s="82">
        <v>395075</v>
      </c>
      <c r="W58" s="82">
        <v>0</v>
      </c>
      <c r="X58" s="82">
        <v>0</v>
      </c>
      <c r="Y58" s="82">
        <v>0</v>
      </c>
      <c r="Z58" s="81"/>
      <c r="AA58" s="81"/>
      <c r="AB58" s="81"/>
    </row>
    <row r="59" spans="1:28">
      <c r="A59" s="13">
        <v>805026250</v>
      </c>
      <c r="B59" s="13" t="s">
        <v>112</v>
      </c>
      <c r="C59" s="13" t="s">
        <v>115</v>
      </c>
      <c r="D59" s="13">
        <v>275513</v>
      </c>
      <c r="E59" s="13" t="s">
        <v>330</v>
      </c>
      <c r="F59" s="13" t="s">
        <v>217</v>
      </c>
      <c r="G59" s="13" t="s">
        <v>35</v>
      </c>
      <c r="H59" s="13" t="s">
        <v>33</v>
      </c>
      <c r="I59" s="80">
        <v>279022</v>
      </c>
      <c r="J59" s="14">
        <v>279022</v>
      </c>
      <c r="K59" s="83" t="s">
        <v>157</v>
      </c>
      <c r="L59" s="83" t="s">
        <v>157</v>
      </c>
      <c r="M59" s="83"/>
      <c r="N59" s="83"/>
      <c r="O59" s="82">
        <v>336422</v>
      </c>
      <c r="P59" s="82">
        <v>0</v>
      </c>
      <c r="Q59" s="82"/>
      <c r="R59" s="82"/>
      <c r="S59" s="82">
        <v>0</v>
      </c>
      <c r="T59" s="82">
        <v>336422</v>
      </c>
      <c r="U59" s="82">
        <v>0</v>
      </c>
      <c r="V59" s="82">
        <v>340122</v>
      </c>
      <c r="W59" s="82">
        <v>0</v>
      </c>
      <c r="X59" s="82">
        <v>0</v>
      </c>
      <c r="Y59" s="82">
        <v>0</v>
      </c>
      <c r="Z59" s="81"/>
      <c r="AA59" s="81"/>
      <c r="AB59" s="81"/>
    </row>
    <row r="60" spans="1:28">
      <c r="A60" s="13">
        <v>805026250</v>
      </c>
      <c r="B60" s="13" t="s">
        <v>112</v>
      </c>
      <c r="C60" s="13" t="s">
        <v>115</v>
      </c>
      <c r="D60" s="13">
        <v>275514</v>
      </c>
      <c r="E60" s="13" t="s">
        <v>331</v>
      </c>
      <c r="F60" s="13" t="s">
        <v>218</v>
      </c>
      <c r="G60" s="13" t="s">
        <v>35</v>
      </c>
      <c r="H60" s="13" t="s">
        <v>25</v>
      </c>
      <c r="I60" s="80">
        <v>864076</v>
      </c>
      <c r="J60" s="14">
        <v>864076</v>
      </c>
      <c r="K60" s="83" t="s">
        <v>157</v>
      </c>
      <c r="L60" s="83" t="s">
        <v>157</v>
      </c>
      <c r="M60" s="83"/>
      <c r="N60" s="83"/>
      <c r="O60" s="82">
        <v>977576</v>
      </c>
      <c r="P60" s="82">
        <v>0</v>
      </c>
      <c r="Q60" s="82"/>
      <c r="R60" s="82"/>
      <c r="S60" s="82">
        <v>962386</v>
      </c>
      <c r="T60" s="82">
        <v>977576</v>
      </c>
      <c r="U60" s="82">
        <v>113500</v>
      </c>
      <c r="V60" s="82">
        <v>977576</v>
      </c>
      <c r="W60" s="82">
        <v>0</v>
      </c>
      <c r="X60" s="82">
        <v>0</v>
      </c>
      <c r="Y60" s="82">
        <v>0</v>
      </c>
      <c r="Z60" s="81"/>
      <c r="AA60" s="81"/>
      <c r="AB60" s="81"/>
    </row>
    <row r="61" spans="1:28">
      <c r="A61" s="13">
        <v>805026250</v>
      </c>
      <c r="B61" s="13" t="s">
        <v>112</v>
      </c>
      <c r="C61" s="13" t="s">
        <v>115</v>
      </c>
      <c r="D61" s="13">
        <v>275516</v>
      </c>
      <c r="E61" s="13" t="s">
        <v>332</v>
      </c>
      <c r="F61" s="13" t="s">
        <v>219</v>
      </c>
      <c r="G61" s="13" t="s">
        <v>34</v>
      </c>
      <c r="H61" s="13" t="s">
        <v>33</v>
      </c>
      <c r="I61" s="80">
        <v>78528</v>
      </c>
      <c r="J61" s="14">
        <v>78528</v>
      </c>
      <c r="K61" s="83" t="s">
        <v>157</v>
      </c>
      <c r="L61" s="83" t="s">
        <v>157</v>
      </c>
      <c r="M61" s="83"/>
      <c r="N61" s="83"/>
      <c r="O61" s="82">
        <v>78528</v>
      </c>
      <c r="P61" s="82">
        <v>0</v>
      </c>
      <c r="Q61" s="82"/>
      <c r="R61" s="82"/>
      <c r="S61" s="82">
        <v>39270</v>
      </c>
      <c r="T61" s="82">
        <v>78528</v>
      </c>
      <c r="U61" s="82">
        <v>0</v>
      </c>
      <c r="V61" s="82">
        <v>78528</v>
      </c>
      <c r="W61" s="82">
        <v>0</v>
      </c>
      <c r="X61" s="82">
        <v>0</v>
      </c>
      <c r="Y61" s="82">
        <v>0</v>
      </c>
      <c r="Z61" s="81"/>
      <c r="AA61" s="81"/>
      <c r="AB61" s="81"/>
    </row>
    <row r="62" spans="1:28">
      <c r="A62" s="13">
        <v>805026250</v>
      </c>
      <c r="B62" s="13" t="s">
        <v>112</v>
      </c>
      <c r="C62" s="13" t="s">
        <v>115</v>
      </c>
      <c r="D62" s="13">
        <v>275779</v>
      </c>
      <c r="E62" s="13" t="s">
        <v>333</v>
      </c>
      <c r="F62" s="13" t="s">
        <v>220</v>
      </c>
      <c r="G62" s="13" t="s">
        <v>32</v>
      </c>
      <c r="H62" s="13" t="s">
        <v>25</v>
      </c>
      <c r="I62" s="80">
        <v>1035326</v>
      </c>
      <c r="J62" s="14">
        <v>1035326</v>
      </c>
      <c r="K62" s="83" t="s">
        <v>157</v>
      </c>
      <c r="L62" s="83" t="s">
        <v>157</v>
      </c>
      <c r="M62" s="83"/>
      <c r="N62" s="83"/>
      <c r="O62" s="82">
        <v>1152126</v>
      </c>
      <c r="P62" s="82">
        <v>0</v>
      </c>
      <c r="Q62" s="82"/>
      <c r="R62" s="82"/>
      <c r="S62" s="82">
        <v>993655</v>
      </c>
      <c r="T62" s="82">
        <v>1152126</v>
      </c>
      <c r="U62" s="82">
        <v>116800</v>
      </c>
      <c r="V62" s="82">
        <v>1152126</v>
      </c>
      <c r="W62" s="82">
        <v>0</v>
      </c>
      <c r="X62" s="82">
        <v>0</v>
      </c>
      <c r="Y62" s="82">
        <v>0</v>
      </c>
      <c r="Z62" s="81"/>
      <c r="AA62" s="81"/>
      <c r="AB62" s="81"/>
    </row>
    <row r="63" spans="1:28">
      <c r="A63" s="13">
        <v>805026250</v>
      </c>
      <c r="B63" s="13" t="s">
        <v>112</v>
      </c>
      <c r="C63" s="13" t="s">
        <v>115</v>
      </c>
      <c r="D63" s="13">
        <v>275782</v>
      </c>
      <c r="E63" s="13" t="s">
        <v>334</v>
      </c>
      <c r="F63" s="13" t="s">
        <v>221</v>
      </c>
      <c r="G63" s="13" t="s">
        <v>32</v>
      </c>
      <c r="H63" s="13" t="s">
        <v>33</v>
      </c>
      <c r="I63" s="80">
        <v>455184</v>
      </c>
      <c r="J63" s="14">
        <v>455184</v>
      </c>
      <c r="K63" s="83" t="s">
        <v>157</v>
      </c>
      <c r="L63" s="83" t="s">
        <v>157</v>
      </c>
      <c r="M63" s="83"/>
      <c r="N63" s="83"/>
      <c r="O63" s="82">
        <v>504384</v>
      </c>
      <c r="P63" s="82">
        <v>0</v>
      </c>
      <c r="Q63" s="82"/>
      <c r="R63" s="82"/>
      <c r="S63" s="82">
        <v>39270</v>
      </c>
      <c r="T63" s="82">
        <v>504384</v>
      </c>
      <c r="U63" s="82">
        <v>49200</v>
      </c>
      <c r="V63" s="82">
        <v>504384</v>
      </c>
      <c r="W63" s="82">
        <v>0</v>
      </c>
      <c r="X63" s="82">
        <v>0</v>
      </c>
      <c r="Y63" s="82">
        <v>0</v>
      </c>
      <c r="Z63" s="81"/>
      <c r="AA63" s="81"/>
      <c r="AB63" s="81"/>
    </row>
    <row r="64" spans="1:28">
      <c r="A64" s="13">
        <v>805026250</v>
      </c>
      <c r="B64" s="13" t="s">
        <v>112</v>
      </c>
      <c r="C64" s="13" t="s">
        <v>115</v>
      </c>
      <c r="D64" s="13">
        <v>275785</v>
      </c>
      <c r="E64" s="13" t="s">
        <v>335</v>
      </c>
      <c r="F64" s="13" t="s">
        <v>222</v>
      </c>
      <c r="G64" s="13" t="s">
        <v>32</v>
      </c>
      <c r="H64" s="13" t="s">
        <v>33</v>
      </c>
      <c r="I64" s="80">
        <v>350000</v>
      </c>
      <c r="J64" s="14">
        <v>350000</v>
      </c>
      <c r="K64" s="83" t="s">
        <v>157</v>
      </c>
      <c r="L64" s="83" t="s">
        <v>157</v>
      </c>
      <c r="M64" s="83"/>
      <c r="N64" s="83"/>
      <c r="O64" s="82">
        <v>350000</v>
      </c>
      <c r="P64" s="82">
        <v>0</v>
      </c>
      <c r="Q64" s="82"/>
      <c r="R64" s="82"/>
      <c r="S64" s="82">
        <v>0</v>
      </c>
      <c r="T64" s="82">
        <v>350000</v>
      </c>
      <c r="U64" s="82">
        <v>0</v>
      </c>
      <c r="V64" s="82">
        <v>350000</v>
      </c>
      <c r="W64" s="82">
        <v>0</v>
      </c>
      <c r="X64" s="82">
        <v>0</v>
      </c>
      <c r="Y64" s="82">
        <v>0</v>
      </c>
      <c r="Z64" s="81"/>
      <c r="AA64" s="81"/>
      <c r="AB64" s="81"/>
    </row>
    <row r="65" spans="1:28">
      <c r="A65" s="13">
        <v>805026250</v>
      </c>
      <c r="B65" s="13" t="s">
        <v>112</v>
      </c>
      <c r="C65" s="13" t="s">
        <v>115</v>
      </c>
      <c r="D65" s="13">
        <v>276303</v>
      </c>
      <c r="E65" s="13" t="s">
        <v>336</v>
      </c>
      <c r="F65" s="13" t="s">
        <v>223</v>
      </c>
      <c r="G65" s="13" t="s">
        <v>28</v>
      </c>
      <c r="H65" s="13" t="s">
        <v>26</v>
      </c>
      <c r="I65" s="80">
        <v>673691</v>
      </c>
      <c r="J65" s="14">
        <v>673691</v>
      </c>
      <c r="K65" s="83" t="s">
        <v>157</v>
      </c>
      <c r="L65" s="83" t="s">
        <v>157</v>
      </c>
      <c r="M65" s="83"/>
      <c r="N65" s="83"/>
      <c r="O65" s="82">
        <v>722891</v>
      </c>
      <c r="P65" s="82">
        <v>0</v>
      </c>
      <c r="Q65" s="82"/>
      <c r="R65" s="82"/>
      <c r="S65" s="82">
        <v>58905</v>
      </c>
      <c r="T65" s="82">
        <v>722891</v>
      </c>
      <c r="U65" s="82">
        <v>49200</v>
      </c>
      <c r="V65" s="82">
        <v>722891</v>
      </c>
      <c r="W65" s="82">
        <v>0</v>
      </c>
      <c r="X65" s="82">
        <v>0</v>
      </c>
      <c r="Y65" s="82">
        <v>0</v>
      </c>
      <c r="Z65" s="81"/>
      <c r="AA65" s="81"/>
      <c r="AB65" s="81"/>
    </row>
    <row r="66" spans="1:28">
      <c r="A66" s="13">
        <v>805026250</v>
      </c>
      <c r="B66" s="13" t="s">
        <v>112</v>
      </c>
      <c r="C66" s="13" t="s">
        <v>115</v>
      </c>
      <c r="D66" s="13">
        <v>276313</v>
      </c>
      <c r="E66" s="13" t="s">
        <v>337</v>
      </c>
      <c r="F66" s="13" t="s">
        <v>224</v>
      </c>
      <c r="G66" s="13" t="s">
        <v>28</v>
      </c>
      <c r="H66" s="13" t="s">
        <v>26</v>
      </c>
      <c r="I66" s="80">
        <v>819434</v>
      </c>
      <c r="J66" s="14">
        <v>819434</v>
      </c>
      <c r="K66" s="83" t="s">
        <v>157</v>
      </c>
      <c r="L66" s="83" t="s">
        <v>157</v>
      </c>
      <c r="M66" s="83"/>
      <c r="N66" s="83"/>
      <c r="O66" s="82">
        <v>927034</v>
      </c>
      <c r="P66" s="82">
        <v>0</v>
      </c>
      <c r="Q66" s="82"/>
      <c r="R66" s="82"/>
      <c r="S66" s="82">
        <v>494934</v>
      </c>
      <c r="T66" s="82">
        <v>927034</v>
      </c>
      <c r="U66" s="82">
        <v>107600</v>
      </c>
      <c r="V66" s="82">
        <v>927034</v>
      </c>
      <c r="W66" s="82">
        <v>0</v>
      </c>
      <c r="X66" s="82">
        <v>0</v>
      </c>
      <c r="Y66" s="82">
        <v>0</v>
      </c>
      <c r="Z66" s="81"/>
      <c r="AA66" s="81"/>
      <c r="AB66" s="81"/>
    </row>
    <row r="67" spans="1:28">
      <c r="A67" s="13">
        <v>805026250</v>
      </c>
      <c r="B67" s="13" t="s">
        <v>112</v>
      </c>
      <c r="C67" s="13" t="s">
        <v>115</v>
      </c>
      <c r="D67" s="13">
        <v>276319</v>
      </c>
      <c r="E67" s="13" t="s">
        <v>338</v>
      </c>
      <c r="F67" s="13" t="s">
        <v>225</v>
      </c>
      <c r="G67" s="13" t="s">
        <v>28</v>
      </c>
      <c r="H67" s="13" t="s">
        <v>26</v>
      </c>
      <c r="I67" s="80">
        <v>58896</v>
      </c>
      <c r="J67" s="14">
        <v>58896</v>
      </c>
      <c r="K67" s="83" t="s">
        <v>157</v>
      </c>
      <c r="L67" s="83" t="s">
        <v>157</v>
      </c>
      <c r="M67" s="83"/>
      <c r="N67" s="83"/>
      <c r="O67" s="82">
        <v>58896</v>
      </c>
      <c r="P67" s="82">
        <v>0</v>
      </c>
      <c r="Q67" s="82"/>
      <c r="R67" s="82"/>
      <c r="S67" s="82">
        <v>0</v>
      </c>
      <c r="T67" s="82">
        <v>58896</v>
      </c>
      <c r="U67" s="82">
        <v>0</v>
      </c>
      <c r="V67" s="82">
        <v>58896</v>
      </c>
      <c r="W67" s="82">
        <v>0</v>
      </c>
      <c r="X67" s="82">
        <v>0</v>
      </c>
      <c r="Y67" s="82">
        <v>0</v>
      </c>
      <c r="Z67" s="81"/>
      <c r="AA67" s="81"/>
      <c r="AB67" s="81"/>
    </row>
    <row r="68" spans="1:28">
      <c r="A68" s="13">
        <v>805026250</v>
      </c>
      <c r="B68" s="13" t="s">
        <v>112</v>
      </c>
      <c r="C68" s="13" t="s">
        <v>115</v>
      </c>
      <c r="D68" s="13">
        <v>276324</v>
      </c>
      <c r="E68" s="13" t="s">
        <v>339</v>
      </c>
      <c r="F68" s="13" t="s">
        <v>226</v>
      </c>
      <c r="G68" s="13" t="s">
        <v>28</v>
      </c>
      <c r="H68" s="13" t="s">
        <v>26</v>
      </c>
      <c r="I68" s="80">
        <v>2103948</v>
      </c>
      <c r="J68" s="14">
        <v>2103948</v>
      </c>
      <c r="K68" s="83" t="s">
        <v>157</v>
      </c>
      <c r="L68" s="83" t="s">
        <v>157</v>
      </c>
      <c r="M68" s="83"/>
      <c r="N68" s="83"/>
      <c r="O68" s="82">
        <v>2103948</v>
      </c>
      <c r="P68" s="82">
        <v>0</v>
      </c>
      <c r="Q68" s="82"/>
      <c r="R68" s="82"/>
      <c r="S68" s="82">
        <v>3307500</v>
      </c>
      <c r="T68" s="82">
        <v>2103948</v>
      </c>
      <c r="U68" s="82">
        <v>0</v>
      </c>
      <c r="V68" s="82">
        <v>2103948</v>
      </c>
      <c r="W68" s="82">
        <v>0</v>
      </c>
      <c r="X68" s="82">
        <v>0</v>
      </c>
      <c r="Y68" s="82">
        <v>0</v>
      </c>
      <c r="Z68" s="81"/>
      <c r="AA68" s="81"/>
      <c r="AB68" s="81"/>
    </row>
    <row r="69" spans="1:28">
      <c r="A69" s="13">
        <v>805026250</v>
      </c>
      <c r="B69" s="13" t="s">
        <v>112</v>
      </c>
      <c r="C69" s="13" t="s">
        <v>115</v>
      </c>
      <c r="D69" s="13">
        <v>276526</v>
      </c>
      <c r="E69" s="13" t="s">
        <v>340</v>
      </c>
      <c r="F69" s="13" t="s">
        <v>227</v>
      </c>
      <c r="G69" s="13" t="s">
        <v>27</v>
      </c>
      <c r="H69" s="13" t="s">
        <v>26</v>
      </c>
      <c r="I69" s="80">
        <v>5020000</v>
      </c>
      <c r="J69" s="14">
        <v>5020000</v>
      </c>
      <c r="K69" s="83" t="s">
        <v>157</v>
      </c>
      <c r="L69" s="83" t="s">
        <v>157</v>
      </c>
      <c r="M69" s="83"/>
      <c r="N69" s="83"/>
      <c r="O69" s="82">
        <v>5020000</v>
      </c>
      <c r="P69" s="82">
        <v>0</v>
      </c>
      <c r="Q69" s="82"/>
      <c r="R69" s="82"/>
      <c r="S69" s="82">
        <v>3200364</v>
      </c>
      <c r="T69" s="82">
        <v>5020000</v>
      </c>
      <c r="U69" s="82">
        <v>0</v>
      </c>
      <c r="V69" s="82">
        <v>5020000</v>
      </c>
      <c r="W69" s="82">
        <v>0</v>
      </c>
      <c r="X69" s="82">
        <v>0</v>
      </c>
      <c r="Y69" s="82">
        <v>0</v>
      </c>
      <c r="Z69" s="81"/>
      <c r="AA69" s="81"/>
      <c r="AB69" s="81"/>
    </row>
    <row r="70" spans="1:28">
      <c r="A70" s="13">
        <v>805026250</v>
      </c>
      <c r="B70" s="13" t="s">
        <v>112</v>
      </c>
      <c r="C70" s="13" t="s">
        <v>115</v>
      </c>
      <c r="D70" s="13">
        <v>276527</v>
      </c>
      <c r="E70" s="13" t="s">
        <v>341</v>
      </c>
      <c r="F70" s="13" t="s">
        <v>228</v>
      </c>
      <c r="G70" s="13" t="s">
        <v>27</v>
      </c>
      <c r="H70" s="13" t="s">
        <v>26</v>
      </c>
      <c r="I70" s="80">
        <v>15060000</v>
      </c>
      <c r="J70" s="14">
        <v>15060000</v>
      </c>
      <c r="K70" s="83" t="s">
        <v>157</v>
      </c>
      <c r="L70" s="83" t="s">
        <v>157</v>
      </c>
      <c r="M70" s="83"/>
      <c r="N70" s="83"/>
      <c r="O70" s="82">
        <v>15060000</v>
      </c>
      <c r="P70" s="82">
        <v>0</v>
      </c>
      <c r="Q70" s="82"/>
      <c r="R70" s="82"/>
      <c r="S70" s="82">
        <v>18798222</v>
      </c>
      <c r="T70" s="82">
        <v>15060000</v>
      </c>
      <c r="U70" s="82">
        <v>0</v>
      </c>
      <c r="V70" s="82">
        <v>15060000</v>
      </c>
      <c r="W70" s="82">
        <v>0</v>
      </c>
      <c r="X70" s="82">
        <v>0</v>
      </c>
      <c r="Y70" s="82">
        <v>0</v>
      </c>
      <c r="Z70" s="81"/>
      <c r="AA70" s="81"/>
      <c r="AB70" s="81"/>
    </row>
    <row r="71" spans="1:28">
      <c r="A71" s="13">
        <v>805026250</v>
      </c>
      <c r="B71" s="13" t="s">
        <v>112</v>
      </c>
      <c r="C71" s="13" t="s">
        <v>115</v>
      </c>
      <c r="D71" s="13">
        <v>276531</v>
      </c>
      <c r="E71" s="13" t="s">
        <v>342</v>
      </c>
      <c r="F71" s="13" t="s">
        <v>229</v>
      </c>
      <c r="G71" s="13" t="s">
        <v>27</v>
      </c>
      <c r="H71" s="13" t="s">
        <v>26</v>
      </c>
      <c r="I71" s="80">
        <v>10860000</v>
      </c>
      <c r="J71" s="14">
        <v>10860000</v>
      </c>
      <c r="K71" s="83" t="s">
        <v>157</v>
      </c>
      <c r="L71" s="83" t="s">
        <v>157</v>
      </c>
      <c r="M71" s="83"/>
      <c r="N71" s="83"/>
      <c r="O71" s="82">
        <v>10860000</v>
      </c>
      <c r="P71" s="82">
        <v>0</v>
      </c>
      <c r="Q71" s="82"/>
      <c r="R71" s="82"/>
      <c r="S71" s="82">
        <v>50128592</v>
      </c>
      <c r="T71" s="82">
        <v>10860000</v>
      </c>
      <c r="U71" s="82">
        <v>0</v>
      </c>
      <c r="V71" s="82">
        <v>10860000</v>
      </c>
      <c r="W71" s="82">
        <v>0</v>
      </c>
      <c r="X71" s="82">
        <v>0</v>
      </c>
      <c r="Y71" s="82">
        <v>0</v>
      </c>
      <c r="Z71" s="81"/>
      <c r="AA71" s="81"/>
      <c r="AB71" s="81"/>
    </row>
    <row r="72" spans="1:28">
      <c r="A72" s="13">
        <v>805026250</v>
      </c>
      <c r="B72" s="13" t="s">
        <v>112</v>
      </c>
      <c r="C72" s="13" t="s">
        <v>115</v>
      </c>
      <c r="D72" s="13">
        <v>276553</v>
      </c>
      <c r="E72" s="13" t="s">
        <v>343</v>
      </c>
      <c r="F72" s="13" t="s">
        <v>230</v>
      </c>
      <c r="G72" s="13" t="s">
        <v>30</v>
      </c>
      <c r="H72" s="13" t="s">
        <v>26</v>
      </c>
      <c r="I72" s="80">
        <v>5430000</v>
      </c>
      <c r="J72" s="14">
        <v>5430000</v>
      </c>
      <c r="K72" s="83" t="s">
        <v>157</v>
      </c>
      <c r="L72" s="83" t="s">
        <v>157</v>
      </c>
      <c r="M72" s="83"/>
      <c r="N72" s="83"/>
      <c r="O72" s="82">
        <v>5430000</v>
      </c>
      <c r="P72" s="82">
        <v>0</v>
      </c>
      <c r="Q72" s="82"/>
      <c r="R72" s="82"/>
      <c r="S72" s="82">
        <v>6266074</v>
      </c>
      <c r="T72" s="82">
        <v>5430000</v>
      </c>
      <c r="U72" s="82">
        <v>0</v>
      </c>
      <c r="V72" s="82">
        <v>5430000</v>
      </c>
      <c r="W72" s="82">
        <v>0</v>
      </c>
      <c r="X72" s="82">
        <v>0</v>
      </c>
      <c r="Y72" s="82">
        <v>0</v>
      </c>
      <c r="Z72" s="81"/>
      <c r="AA72" s="81"/>
      <c r="AB72" s="81"/>
    </row>
    <row r="73" spans="1:28">
      <c r="A73" s="13">
        <v>805026250</v>
      </c>
      <c r="B73" s="13" t="s">
        <v>112</v>
      </c>
      <c r="C73" s="13" t="s">
        <v>115</v>
      </c>
      <c r="D73" s="13">
        <v>276634</v>
      </c>
      <c r="E73" s="13" t="s">
        <v>344</v>
      </c>
      <c r="F73" s="13" t="s">
        <v>231</v>
      </c>
      <c r="G73" s="13" t="s">
        <v>25</v>
      </c>
      <c r="H73" s="13" t="s">
        <v>26</v>
      </c>
      <c r="I73" s="80">
        <v>5020000</v>
      </c>
      <c r="J73" s="14">
        <v>5020000</v>
      </c>
      <c r="K73" s="83" t="s">
        <v>157</v>
      </c>
      <c r="L73" s="83" t="s">
        <v>157</v>
      </c>
      <c r="M73" s="83"/>
      <c r="N73" s="83"/>
      <c r="O73" s="82">
        <v>5020000</v>
      </c>
      <c r="P73" s="82">
        <v>0</v>
      </c>
      <c r="Q73" s="82"/>
      <c r="R73" s="82"/>
      <c r="S73" s="82">
        <v>5263376</v>
      </c>
      <c r="T73" s="82">
        <v>5020000</v>
      </c>
      <c r="U73" s="82">
        <v>0</v>
      </c>
      <c r="V73" s="82">
        <v>5020000</v>
      </c>
      <c r="W73" s="82">
        <v>0</v>
      </c>
      <c r="X73" s="82">
        <v>0</v>
      </c>
      <c r="Y73" s="82">
        <v>0</v>
      </c>
      <c r="Z73" s="81"/>
      <c r="AA73" s="81"/>
      <c r="AB73" s="81"/>
    </row>
    <row r="74" spans="1:28">
      <c r="A74" s="13">
        <v>805026250</v>
      </c>
      <c r="B74" s="13" t="s">
        <v>112</v>
      </c>
      <c r="C74" s="13" t="s">
        <v>115</v>
      </c>
      <c r="D74" s="13">
        <v>276879</v>
      </c>
      <c r="E74" s="13" t="s">
        <v>345</v>
      </c>
      <c r="F74" s="13" t="s">
        <v>232</v>
      </c>
      <c r="G74" s="13" t="s">
        <v>20</v>
      </c>
      <c r="H74" s="13" t="s">
        <v>23</v>
      </c>
      <c r="I74" s="80">
        <v>340196</v>
      </c>
      <c r="J74" s="14">
        <v>340196</v>
      </c>
      <c r="K74" s="83" t="s">
        <v>157</v>
      </c>
      <c r="L74" s="83" t="s">
        <v>157</v>
      </c>
      <c r="M74" s="83"/>
      <c r="N74" s="83"/>
      <c r="O74" s="82">
        <v>414796</v>
      </c>
      <c r="P74" s="82">
        <v>0</v>
      </c>
      <c r="Q74" s="82"/>
      <c r="R74" s="82"/>
      <c r="S74" s="82">
        <v>39270</v>
      </c>
      <c r="T74" s="82">
        <v>414796</v>
      </c>
      <c r="U74" s="82">
        <v>74600</v>
      </c>
      <c r="V74" s="82">
        <v>414796</v>
      </c>
      <c r="W74" s="82">
        <v>0</v>
      </c>
      <c r="X74" s="82">
        <v>0</v>
      </c>
      <c r="Y74" s="82">
        <v>0</v>
      </c>
      <c r="Z74" s="81"/>
      <c r="AA74" s="81"/>
      <c r="AB74" s="81"/>
    </row>
    <row r="75" spans="1:28">
      <c r="A75" s="13">
        <v>805026250</v>
      </c>
      <c r="B75" s="13" t="s">
        <v>112</v>
      </c>
      <c r="C75" s="13" t="s">
        <v>115</v>
      </c>
      <c r="D75" s="13">
        <v>276889</v>
      </c>
      <c r="E75" s="13" t="s">
        <v>346</v>
      </c>
      <c r="F75" s="13" t="s">
        <v>233</v>
      </c>
      <c r="G75" s="13" t="s">
        <v>20</v>
      </c>
      <c r="H75" s="13" t="s">
        <v>21</v>
      </c>
      <c r="I75" s="80">
        <v>78528</v>
      </c>
      <c r="J75" s="14">
        <v>78528</v>
      </c>
      <c r="K75" s="83" t="s">
        <v>157</v>
      </c>
      <c r="L75" s="83" t="s">
        <v>157</v>
      </c>
      <c r="M75" s="83"/>
      <c r="N75" s="83"/>
      <c r="O75" s="82">
        <v>78528</v>
      </c>
      <c r="P75" s="82">
        <v>0</v>
      </c>
      <c r="Q75" s="82"/>
      <c r="R75" s="82"/>
      <c r="S75" s="82">
        <v>19635</v>
      </c>
      <c r="T75" s="82">
        <v>78528</v>
      </c>
      <c r="U75" s="82">
        <v>0</v>
      </c>
      <c r="V75" s="82">
        <v>78528</v>
      </c>
      <c r="W75" s="82">
        <v>0</v>
      </c>
      <c r="X75" s="82">
        <v>0</v>
      </c>
      <c r="Y75" s="82">
        <v>0</v>
      </c>
      <c r="Z75" s="81"/>
      <c r="AA75" s="81"/>
      <c r="AB75" s="81"/>
    </row>
    <row r="76" spans="1:28">
      <c r="A76" s="13">
        <v>805026250</v>
      </c>
      <c r="B76" s="13" t="s">
        <v>112</v>
      </c>
      <c r="C76" s="13" t="s">
        <v>115</v>
      </c>
      <c r="D76" s="13">
        <v>276908</v>
      </c>
      <c r="E76" s="13" t="s">
        <v>347</v>
      </c>
      <c r="F76" s="13" t="s">
        <v>234</v>
      </c>
      <c r="G76" s="13" t="s">
        <v>20</v>
      </c>
      <c r="H76" s="13" t="s">
        <v>23</v>
      </c>
      <c r="I76" s="80">
        <v>1233236</v>
      </c>
      <c r="J76" s="14">
        <v>1233236</v>
      </c>
      <c r="K76" s="83" t="s">
        <v>157</v>
      </c>
      <c r="L76" s="83" t="s">
        <v>157</v>
      </c>
      <c r="M76" s="83"/>
      <c r="N76" s="83"/>
      <c r="O76" s="82">
        <v>1393436</v>
      </c>
      <c r="P76" s="82">
        <v>0</v>
      </c>
      <c r="Q76" s="82"/>
      <c r="R76" s="82"/>
      <c r="S76" s="82">
        <v>2311479</v>
      </c>
      <c r="T76" s="82">
        <v>1393436</v>
      </c>
      <c r="U76" s="82">
        <v>160200</v>
      </c>
      <c r="V76" s="82">
        <v>1393436</v>
      </c>
      <c r="W76" s="82">
        <v>0</v>
      </c>
      <c r="X76" s="82">
        <v>0</v>
      </c>
      <c r="Y76" s="82">
        <v>0</v>
      </c>
      <c r="Z76" s="81"/>
      <c r="AA76" s="81"/>
      <c r="AB76" s="81"/>
    </row>
    <row r="77" spans="1:28">
      <c r="A77" s="13">
        <v>805026250</v>
      </c>
      <c r="B77" s="13" t="s">
        <v>112</v>
      </c>
      <c r="C77" s="13" t="s">
        <v>115</v>
      </c>
      <c r="D77" s="13">
        <v>276922</v>
      </c>
      <c r="E77" s="13" t="s">
        <v>348</v>
      </c>
      <c r="F77" s="13" t="s">
        <v>235</v>
      </c>
      <c r="G77" s="13" t="s">
        <v>31</v>
      </c>
      <c r="H77" s="13" t="s">
        <v>21</v>
      </c>
      <c r="I77" s="80">
        <v>965974</v>
      </c>
      <c r="J77" s="14">
        <v>965974</v>
      </c>
      <c r="K77" s="83" t="s">
        <v>157</v>
      </c>
      <c r="L77" s="83" t="s">
        <v>157</v>
      </c>
      <c r="M77" s="83"/>
      <c r="N77" s="83"/>
      <c r="O77" s="82">
        <v>1013574</v>
      </c>
      <c r="P77" s="82">
        <v>0</v>
      </c>
      <c r="Q77" s="82"/>
      <c r="R77" s="82"/>
      <c r="S77" s="82">
        <v>834116</v>
      </c>
      <c r="T77" s="82">
        <v>1013574</v>
      </c>
      <c r="U77" s="82">
        <v>47600</v>
      </c>
      <c r="V77" s="82">
        <v>1013574</v>
      </c>
      <c r="W77" s="82">
        <v>0</v>
      </c>
      <c r="X77" s="82">
        <v>0</v>
      </c>
      <c r="Y77" s="82">
        <v>0</v>
      </c>
      <c r="Z77" s="81"/>
      <c r="AA77" s="81"/>
      <c r="AB77" s="81"/>
    </row>
    <row r="78" spans="1:28">
      <c r="A78" s="13">
        <v>805026250</v>
      </c>
      <c r="B78" s="13" t="s">
        <v>112</v>
      </c>
      <c r="C78" s="13" t="s">
        <v>115</v>
      </c>
      <c r="D78" s="13">
        <v>276967</v>
      </c>
      <c r="E78" s="13" t="s">
        <v>349</v>
      </c>
      <c r="F78" s="13" t="s">
        <v>236</v>
      </c>
      <c r="G78" s="13" t="s">
        <v>31</v>
      </c>
      <c r="H78" s="13" t="s">
        <v>23</v>
      </c>
      <c r="I78" s="80">
        <v>909352</v>
      </c>
      <c r="J78" s="14">
        <v>909352</v>
      </c>
      <c r="K78" s="83" t="s">
        <v>157</v>
      </c>
      <c r="L78" s="83" t="s">
        <v>157</v>
      </c>
      <c r="M78" s="83"/>
      <c r="N78" s="83"/>
      <c r="O78" s="82">
        <v>1032952</v>
      </c>
      <c r="P78" s="82">
        <v>0</v>
      </c>
      <c r="Q78" s="82"/>
      <c r="R78" s="82"/>
      <c r="S78" s="82">
        <v>650306</v>
      </c>
      <c r="T78" s="82">
        <v>1032952</v>
      </c>
      <c r="U78" s="82">
        <v>123600</v>
      </c>
      <c r="V78" s="82">
        <v>1032952</v>
      </c>
      <c r="W78" s="82">
        <v>0</v>
      </c>
      <c r="X78" s="82">
        <v>0</v>
      </c>
      <c r="Y78" s="82">
        <v>0</v>
      </c>
      <c r="Z78" s="81"/>
      <c r="AA78" s="81"/>
      <c r="AB78" s="81"/>
    </row>
    <row r="79" spans="1:28">
      <c r="A79" s="13">
        <v>805026250</v>
      </c>
      <c r="B79" s="13" t="s">
        <v>112</v>
      </c>
      <c r="C79" s="13" t="s">
        <v>115</v>
      </c>
      <c r="D79" s="13">
        <v>277186</v>
      </c>
      <c r="E79" s="13" t="s">
        <v>350</v>
      </c>
      <c r="F79" s="13" t="s">
        <v>237</v>
      </c>
      <c r="G79" s="13" t="s">
        <v>24</v>
      </c>
      <c r="H79" s="13" t="s">
        <v>23</v>
      </c>
      <c r="I79" s="80">
        <v>466062</v>
      </c>
      <c r="J79" s="14">
        <v>466062</v>
      </c>
      <c r="K79" s="83" t="s">
        <v>157</v>
      </c>
      <c r="L79" s="83" t="s">
        <v>157</v>
      </c>
      <c r="M79" s="83"/>
      <c r="N79" s="83"/>
      <c r="O79" s="82">
        <v>511162</v>
      </c>
      <c r="P79" s="82">
        <v>0</v>
      </c>
      <c r="Q79" s="82"/>
      <c r="R79" s="82"/>
      <c r="S79" s="82">
        <v>19635</v>
      </c>
      <c r="T79" s="82">
        <v>511162</v>
      </c>
      <c r="U79" s="82">
        <v>45100</v>
      </c>
      <c r="V79" s="82">
        <v>511162</v>
      </c>
      <c r="W79" s="82">
        <v>0</v>
      </c>
      <c r="X79" s="82">
        <v>0</v>
      </c>
      <c r="Y79" s="82">
        <v>0</v>
      </c>
      <c r="Z79" s="81"/>
      <c r="AA79" s="81"/>
      <c r="AB79" s="81"/>
    </row>
    <row r="80" spans="1:28">
      <c r="A80" s="13">
        <v>805026250</v>
      </c>
      <c r="B80" s="13" t="s">
        <v>112</v>
      </c>
      <c r="C80" s="13" t="s">
        <v>115</v>
      </c>
      <c r="D80" s="13">
        <v>277187</v>
      </c>
      <c r="E80" s="13" t="s">
        <v>351</v>
      </c>
      <c r="F80" s="13" t="s">
        <v>238</v>
      </c>
      <c r="G80" s="13" t="s">
        <v>24</v>
      </c>
      <c r="H80" s="13" t="s">
        <v>21</v>
      </c>
      <c r="I80" s="80">
        <v>387900</v>
      </c>
      <c r="J80" s="14">
        <v>387900</v>
      </c>
      <c r="K80" s="83" t="s">
        <v>157</v>
      </c>
      <c r="L80" s="83" t="s">
        <v>157</v>
      </c>
      <c r="M80" s="83"/>
      <c r="N80" s="83"/>
      <c r="O80" s="82">
        <v>476700</v>
      </c>
      <c r="P80" s="82">
        <v>0</v>
      </c>
      <c r="Q80" s="82"/>
      <c r="R80" s="82"/>
      <c r="S80" s="82">
        <v>207900</v>
      </c>
      <c r="T80" s="82">
        <v>476700</v>
      </c>
      <c r="U80" s="82">
        <v>88800</v>
      </c>
      <c r="V80" s="82">
        <v>476700</v>
      </c>
      <c r="W80" s="82">
        <v>0</v>
      </c>
      <c r="X80" s="82">
        <v>0</v>
      </c>
      <c r="Y80" s="82">
        <v>0</v>
      </c>
      <c r="Z80" s="81"/>
      <c r="AA80" s="81"/>
      <c r="AB80" s="81"/>
    </row>
    <row r="81" spans="1:28">
      <c r="A81" s="13">
        <v>805026250</v>
      </c>
      <c r="B81" s="13" t="s">
        <v>112</v>
      </c>
      <c r="C81" s="13" t="s">
        <v>115</v>
      </c>
      <c r="D81" s="13">
        <v>277190</v>
      </c>
      <c r="E81" s="13" t="s">
        <v>352</v>
      </c>
      <c r="F81" s="13" t="s">
        <v>239</v>
      </c>
      <c r="G81" s="13" t="s">
        <v>24</v>
      </c>
      <c r="H81" s="13" t="s">
        <v>23</v>
      </c>
      <c r="I81" s="80">
        <v>1006632</v>
      </c>
      <c r="J81" s="14">
        <v>1006632</v>
      </c>
      <c r="K81" s="83" t="s">
        <v>157</v>
      </c>
      <c r="L81" s="83" t="s">
        <v>157</v>
      </c>
      <c r="M81" s="83"/>
      <c r="N81" s="83"/>
      <c r="O81" s="82">
        <v>1006632</v>
      </c>
      <c r="P81" s="82">
        <v>0</v>
      </c>
      <c r="Q81" s="82"/>
      <c r="R81" s="82"/>
      <c r="S81" s="82">
        <v>1140253</v>
      </c>
      <c r="T81" s="82">
        <v>1006632</v>
      </c>
      <c r="U81" s="82">
        <v>0</v>
      </c>
      <c r="V81" s="82">
        <v>1006632</v>
      </c>
      <c r="W81" s="82">
        <v>0</v>
      </c>
      <c r="X81" s="82">
        <v>0</v>
      </c>
      <c r="Y81" s="82">
        <v>0</v>
      </c>
      <c r="Z81" s="81"/>
      <c r="AA81" s="81"/>
      <c r="AB81" s="81"/>
    </row>
    <row r="82" spans="1:28">
      <c r="A82" s="13">
        <v>805026250</v>
      </c>
      <c r="B82" s="13" t="s">
        <v>112</v>
      </c>
      <c r="C82" s="13" t="s">
        <v>115</v>
      </c>
      <c r="D82" s="13">
        <v>277192</v>
      </c>
      <c r="E82" s="13" t="s">
        <v>353</v>
      </c>
      <c r="F82" s="13" t="s">
        <v>240</v>
      </c>
      <c r="G82" s="13" t="s">
        <v>24</v>
      </c>
      <c r="H82" s="13" t="s">
        <v>23</v>
      </c>
      <c r="I82" s="80">
        <v>18764</v>
      </c>
      <c r="J82" s="14">
        <v>18764</v>
      </c>
      <c r="K82" s="83" t="s">
        <v>157</v>
      </c>
      <c r="L82" s="83" t="s">
        <v>157</v>
      </c>
      <c r="M82" s="83"/>
      <c r="N82" s="83"/>
      <c r="O82" s="82">
        <v>39264</v>
      </c>
      <c r="P82" s="82">
        <v>0</v>
      </c>
      <c r="Q82" s="82"/>
      <c r="R82" s="82"/>
      <c r="S82" s="82">
        <v>0</v>
      </c>
      <c r="T82" s="82">
        <v>39264</v>
      </c>
      <c r="U82" s="82">
        <v>20500</v>
      </c>
      <c r="V82" s="82">
        <v>39264</v>
      </c>
      <c r="W82" s="82">
        <v>0</v>
      </c>
      <c r="X82" s="82">
        <v>0</v>
      </c>
      <c r="Y82" s="82">
        <v>0</v>
      </c>
      <c r="Z82" s="81"/>
      <c r="AA82" s="81"/>
      <c r="AB82" s="81"/>
    </row>
    <row r="83" spans="1:28">
      <c r="A83" s="13">
        <v>805026250</v>
      </c>
      <c r="B83" s="13" t="s">
        <v>112</v>
      </c>
      <c r="C83" s="13" t="s">
        <v>115</v>
      </c>
      <c r="D83" s="13">
        <v>277355</v>
      </c>
      <c r="E83" s="13" t="s">
        <v>354</v>
      </c>
      <c r="F83" s="13" t="s">
        <v>269</v>
      </c>
      <c r="G83" s="13" t="s">
        <v>22</v>
      </c>
      <c r="H83" s="13" t="s">
        <v>23</v>
      </c>
      <c r="I83" s="80">
        <v>288432</v>
      </c>
      <c r="J83" s="14">
        <v>19632</v>
      </c>
      <c r="K83" s="83" t="s">
        <v>134</v>
      </c>
      <c r="L83" s="83" t="s">
        <v>134</v>
      </c>
      <c r="M83" s="83"/>
      <c r="N83" s="83"/>
      <c r="O83" s="82">
        <v>288432</v>
      </c>
      <c r="P83" s="82">
        <v>0</v>
      </c>
      <c r="Q83" s="82">
        <v>19632</v>
      </c>
      <c r="R83" s="113" t="s">
        <v>422</v>
      </c>
      <c r="S83" s="82">
        <v>0</v>
      </c>
      <c r="T83" s="82">
        <v>288432</v>
      </c>
      <c r="U83" s="82">
        <v>0</v>
      </c>
      <c r="V83" s="82">
        <v>0</v>
      </c>
      <c r="W83" s="82">
        <v>0</v>
      </c>
      <c r="X83" s="82">
        <v>268800</v>
      </c>
      <c r="Y83" s="82">
        <v>0</v>
      </c>
      <c r="Z83" s="81"/>
      <c r="AA83" s="81"/>
      <c r="AB83" s="81"/>
    </row>
    <row r="84" spans="1:28">
      <c r="A84" s="13">
        <v>805026250</v>
      </c>
      <c r="B84" s="13" t="s">
        <v>112</v>
      </c>
      <c r="C84" s="13" t="s">
        <v>115</v>
      </c>
      <c r="D84" s="13">
        <v>277416</v>
      </c>
      <c r="E84" s="13" t="s">
        <v>355</v>
      </c>
      <c r="F84" s="13" t="s">
        <v>246</v>
      </c>
      <c r="G84" s="13" t="s">
        <v>29</v>
      </c>
      <c r="H84" s="13" t="s">
        <v>21</v>
      </c>
      <c r="I84" s="80">
        <v>1021886</v>
      </c>
      <c r="J84" s="14">
        <v>1021886</v>
      </c>
      <c r="K84" s="83" t="s">
        <v>157</v>
      </c>
      <c r="L84" s="83" t="s">
        <v>157</v>
      </c>
      <c r="M84" s="83"/>
      <c r="N84" s="83"/>
      <c r="O84" s="82">
        <v>1082636</v>
      </c>
      <c r="P84" s="82">
        <v>0</v>
      </c>
      <c r="Q84" s="82"/>
      <c r="R84" s="82"/>
      <c r="S84" s="82">
        <v>19635</v>
      </c>
      <c r="T84" s="82">
        <v>1082636</v>
      </c>
      <c r="U84" s="82">
        <v>60750</v>
      </c>
      <c r="V84" s="82">
        <v>1082636</v>
      </c>
      <c r="W84" s="82">
        <v>0</v>
      </c>
      <c r="X84" s="82">
        <v>0</v>
      </c>
      <c r="Y84" s="82">
        <v>0</v>
      </c>
      <c r="Z84" s="81"/>
      <c r="AA84" s="81"/>
      <c r="AB84" s="81"/>
    </row>
    <row r="85" spans="1:28">
      <c r="A85" s="13">
        <v>805026250</v>
      </c>
      <c r="B85" s="13" t="s">
        <v>112</v>
      </c>
      <c r="C85" s="13" t="s">
        <v>115</v>
      </c>
      <c r="D85" s="13">
        <v>277418</v>
      </c>
      <c r="E85" s="13" t="s">
        <v>356</v>
      </c>
      <c r="F85" s="13" t="s">
        <v>247</v>
      </c>
      <c r="G85" s="13" t="s">
        <v>29</v>
      </c>
      <c r="H85" s="13" t="s">
        <v>21</v>
      </c>
      <c r="I85" s="80">
        <v>876440</v>
      </c>
      <c r="J85" s="14">
        <v>876440</v>
      </c>
      <c r="K85" s="83" t="s">
        <v>157</v>
      </c>
      <c r="L85" s="83" t="s">
        <v>157</v>
      </c>
      <c r="M85" s="83"/>
      <c r="N85" s="83"/>
      <c r="O85" s="82">
        <v>885440</v>
      </c>
      <c r="P85" s="82">
        <v>0</v>
      </c>
      <c r="Q85" s="82"/>
      <c r="R85" s="82"/>
      <c r="S85" s="82">
        <v>139940</v>
      </c>
      <c r="T85" s="82">
        <v>885440</v>
      </c>
      <c r="U85" s="82">
        <v>9000</v>
      </c>
      <c r="V85" s="82">
        <v>885440</v>
      </c>
      <c r="W85" s="82">
        <v>0</v>
      </c>
      <c r="X85" s="82">
        <v>0</v>
      </c>
      <c r="Y85" s="82">
        <v>0</v>
      </c>
      <c r="Z85" s="81"/>
      <c r="AA85" s="81"/>
      <c r="AB85" s="81"/>
    </row>
    <row r="86" spans="1:28">
      <c r="A86" s="13">
        <v>805026250</v>
      </c>
      <c r="B86" s="13" t="s">
        <v>112</v>
      </c>
      <c r="C86" s="13" t="s">
        <v>115</v>
      </c>
      <c r="D86" s="13">
        <v>277419</v>
      </c>
      <c r="E86" s="13" t="s">
        <v>357</v>
      </c>
      <c r="F86" s="13" t="s">
        <v>248</v>
      </c>
      <c r="G86" s="13" t="s">
        <v>29</v>
      </c>
      <c r="H86" s="13" t="s">
        <v>23</v>
      </c>
      <c r="I86" s="80">
        <v>1512709</v>
      </c>
      <c r="J86" s="14">
        <v>1512709</v>
      </c>
      <c r="K86" s="83" t="s">
        <v>157</v>
      </c>
      <c r="L86" s="83" t="s">
        <v>157</v>
      </c>
      <c r="M86" s="83"/>
      <c r="N86" s="83"/>
      <c r="O86" s="82">
        <v>1550309</v>
      </c>
      <c r="P86" s="82">
        <v>0</v>
      </c>
      <c r="Q86" s="82"/>
      <c r="R86" s="82"/>
      <c r="S86" s="82">
        <v>2052506</v>
      </c>
      <c r="T86" s="82">
        <v>1550309</v>
      </c>
      <c r="U86" s="82">
        <v>37600</v>
      </c>
      <c r="V86" s="82">
        <v>1550309</v>
      </c>
      <c r="W86" s="82">
        <v>0</v>
      </c>
      <c r="X86" s="82">
        <v>0</v>
      </c>
      <c r="Y86" s="82">
        <v>0</v>
      </c>
      <c r="Z86" s="81"/>
      <c r="AA86" s="81"/>
      <c r="AB86" s="81"/>
    </row>
    <row r="87" spans="1:28">
      <c r="A87" s="13">
        <v>805026250</v>
      </c>
      <c r="B87" s="13" t="s">
        <v>112</v>
      </c>
      <c r="C87" s="13" t="s">
        <v>115</v>
      </c>
      <c r="D87" s="13">
        <v>277590</v>
      </c>
      <c r="E87" s="13" t="s">
        <v>358</v>
      </c>
      <c r="F87" s="13" t="s">
        <v>249</v>
      </c>
      <c r="G87" s="13" t="s">
        <v>16</v>
      </c>
      <c r="H87" s="13" t="s">
        <v>17</v>
      </c>
      <c r="I87" s="80">
        <v>2502506</v>
      </c>
      <c r="J87" s="14">
        <v>2502506</v>
      </c>
      <c r="K87" s="83" t="s">
        <v>157</v>
      </c>
      <c r="L87" s="83" t="s">
        <v>157</v>
      </c>
      <c r="M87" s="83"/>
      <c r="N87" s="83"/>
      <c r="O87" s="82">
        <v>2523006</v>
      </c>
      <c r="P87" s="82">
        <v>0</v>
      </c>
      <c r="Q87" s="82"/>
      <c r="R87" s="82"/>
      <c r="S87" s="82">
        <v>9082480</v>
      </c>
      <c r="T87" s="82">
        <v>2523006</v>
      </c>
      <c r="U87" s="82">
        <v>20500</v>
      </c>
      <c r="V87" s="82">
        <v>2523006</v>
      </c>
      <c r="W87" s="82">
        <v>0</v>
      </c>
      <c r="X87" s="82">
        <v>0</v>
      </c>
      <c r="Y87" s="82">
        <v>0</v>
      </c>
      <c r="Z87" s="81"/>
      <c r="AA87" s="81"/>
      <c r="AB87" s="81"/>
    </row>
    <row r="88" spans="1:28">
      <c r="A88" s="13">
        <v>805026250</v>
      </c>
      <c r="B88" s="13" t="s">
        <v>112</v>
      </c>
      <c r="C88" s="13" t="s">
        <v>115</v>
      </c>
      <c r="D88" s="13">
        <v>277591</v>
      </c>
      <c r="E88" s="13" t="s">
        <v>359</v>
      </c>
      <c r="F88" s="13" t="s">
        <v>250</v>
      </c>
      <c r="G88" s="13" t="s">
        <v>16</v>
      </c>
      <c r="H88" s="13" t="s">
        <v>14</v>
      </c>
      <c r="I88" s="80">
        <v>389264</v>
      </c>
      <c r="J88" s="14">
        <v>389264</v>
      </c>
      <c r="K88" s="83" t="s">
        <v>157</v>
      </c>
      <c r="L88" s="83" t="s">
        <v>157</v>
      </c>
      <c r="M88" s="83"/>
      <c r="N88" s="83"/>
      <c r="O88" s="82">
        <v>389264</v>
      </c>
      <c r="P88" s="82">
        <v>0</v>
      </c>
      <c r="Q88" s="82"/>
      <c r="R88" s="82"/>
      <c r="S88" s="82">
        <v>19635</v>
      </c>
      <c r="T88" s="82">
        <v>389264</v>
      </c>
      <c r="U88" s="82">
        <v>0</v>
      </c>
      <c r="V88" s="82">
        <v>389264</v>
      </c>
      <c r="W88" s="82">
        <v>0</v>
      </c>
      <c r="X88" s="82">
        <v>0</v>
      </c>
      <c r="Y88" s="82">
        <v>0</v>
      </c>
      <c r="Z88" s="81"/>
      <c r="AA88" s="81"/>
      <c r="AB88" s="81"/>
    </row>
    <row r="89" spans="1:28">
      <c r="A89" s="13">
        <v>805026250</v>
      </c>
      <c r="B89" s="13" t="s">
        <v>112</v>
      </c>
      <c r="C89" s="13" t="s">
        <v>115</v>
      </c>
      <c r="D89" s="13">
        <v>277595</v>
      </c>
      <c r="E89" s="13" t="s">
        <v>360</v>
      </c>
      <c r="F89" s="13" t="s">
        <v>268</v>
      </c>
      <c r="G89" s="13" t="s">
        <v>16</v>
      </c>
      <c r="H89" s="13" t="s">
        <v>19</v>
      </c>
      <c r="I89" s="80">
        <v>928528</v>
      </c>
      <c r="J89" s="14">
        <v>928528</v>
      </c>
      <c r="K89" s="90" t="s">
        <v>423</v>
      </c>
      <c r="L89" s="90" t="s">
        <v>423</v>
      </c>
      <c r="M89" s="83"/>
      <c r="N89" s="83"/>
      <c r="O89" s="82">
        <v>967828</v>
      </c>
      <c r="P89" s="82">
        <v>0</v>
      </c>
      <c r="Q89" s="82">
        <v>230089</v>
      </c>
      <c r="R89" s="81" t="s">
        <v>424</v>
      </c>
      <c r="S89" s="82">
        <v>3690464</v>
      </c>
      <c r="T89" s="82">
        <v>967828</v>
      </c>
      <c r="U89" s="82">
        <v>39300</v>
      </c>
      <c r="V89" s="82">
        <v>737739</v>
      </c>
      <c r="W89" s="82">
        <v>0</v>
      </c>
      <c r="X89" s="82">
        <v>0</v>
      </c>
      <c r="Y89" s="82">
        <v>0</v>
      </c>
      <c r="Z89" s="81"/>
      <c r="AA89" s="81"/>
      <c r="AB89" s="81"/>
    </row>
    <row r="90" spans="1:28">
      <c r="A90" s="13">
        <v>805026250</v>
      </c>
      <c r="B90" s="13" t="s">
        <v>112</v>
      </c>
      <c r="C90" s="13" t="s">
        <v>115</v>
      </c>
      <c r="D90" s="13">
        <v>278000</v>
      </c>
      <c r="E90" s="13" t="s">
        <v>361</v>
      </c>
      <c r="F90" s="13" t="s">
        <v>251</v>
      </c>
      <c r="G90" s="13" t="s">
        <v>15</v>
      </c>
      <c r="H90" s="13" t="s">
        <v>14</v>
      </c>
      <c r="I90" s="80">
        <v>78528</v>
      </c>
      <c r="J90" s="14">
        <v>78528</v>
      </c>
      <c r="K90" s="83" t="s">
        <v>157</v>
      </c>
      <c r="L90" s="83" t="s">
        <v>157</v>
      </c>
      <c r="M90" s="83"/>
      <c r="N90" s="83"/>
      <c r="O90" s="82">
        <v>78528</v>
      </c>
      <c r="P90" s="82">
        <v>0</v>
      </c>
      <c r="Q90" s="82"/>
      <c r="R90" s="82"/>
      <c r="S90" s="82">
        <v>39270</v>
      </c>
      <c r="T90" s="82">
        <v>78528</v>
      </c>
      <c r="U90" s="82">
        <v>0</v>
      </c>
      <c r="V90" s="82">
        <v>78528</v>
      </c>
      <c r="W90" s="82">
        <v>0</v>
      </c>
      <c r="X90" s="82">
        <v>0</v>
      </c>
      <c r="Y90" s="82">
        <v>0</v>
      </c>
      <c r="Z90" s="81"/>
      <c r="AA90" s="81"/>
      <c r="AB90" s="81"/>
    </row>
    <row r="91" spans="1:28">
      <c r="A91" s="13">
        <v>805026250</v>
      </c>
      <c r="B91" s="13" t="s">
        <v>112</v>
      </c>
      <c r="C91" s="13" t="s">
        <v>115</v>
      </c>
      <c r="D91" s="13">
        <v>278049</v>
      </c>
      <c r="E91" s="13" t="s">
        <v>362</v>
      </c>
      <c r="F91" s="13" t="s">
        <v>252</v>
      </c>
      <c r="G91" s="13" t="s">
        <v>15</v>
      </c>
      <c r="H91" s="13" t="s">
        <v>17</v>
      </c>
      <c r="I91" s="80">
        <v>131588</v>
      </c>
      <c r="J91" s="14">
        <v>131588</v>
      </c>
      <c r="K91" s="83" t="s">
        <v>157</v>
      </c>
      <c r="L91" s="83" t="s">
        <v>157</v>
      </c>
      <c r="M91" s="83"/>
      <c r="N91" s="83"/>
      <c r="O91" s="82">
        <v>176688</v>
      </c>
      <c r="P91" s="82">
        <v>0</v>
      </c>
      <c r="Q91" s="82"/>
      <c r="R91" s="82"/>
      <c r="S91" s="82">
        <v>58905</v>
      </c>
      <c r="T91" s="82">
        <v>176688</v>
      </c>
      <c r="U91" s="82">
        <v>45100</v>
      </c>
      <c r="V91" s="82">
        <v>176688</v>
      </c>
      <c r="W91" s="82">
        <v>0</v>
      </c>
      <c r="X91" s="82">
        <v>0</v>
      </c>
      <c r="Y91" s="82">
        <v>0</v>
      </c>
      <c r="Z91" s="81"/>
      <c r="AA91" s="81"/>
      <c r="AB91" s="81"/>
    </row>
    <row r="92" spans="1:28">
      <c r="A92" s="13">
        <v>805026250</v>
      </c>
      <c r="B92" s="13" t="s">
        <v>112</v>
      </c>
      <c r="C92" s="13" t="s">
        <v>115</v>
      </c>
      <c r="D92" s="13">
        <v>278050</v>
      </c>
      <c r="E92" s="13" t="s">
        <v>363</v>
      </c>
      <c r="F92" s="13" t="s">
        <v>253</v>
      </c>
      <c r="G92" s="13" t="s">
        <v>15</v>
      </c>
      <c r="H92" s="13" t="s">
        <v>17</v>
      </c>
      <c r="I92" s="80">
        <v>1586600</v>
      </c>
      <c r="J92" s="14">
        <v>1586600</v>
      </c>
      <c r="K92" s="83" t="s">
        <v>157</v>
      </c>
      <c r="L92" s="83" t="s">
        <v>157</v>
      </c>
      <c r="M92" s="83"/>
      <c r="N92" s="83"/>
      <c r="O92" s="82">
        <v>1586600</v>
      </c>
      <c r="P92" s="82">
        <v>0</v>
      </c>
      <c r="Q92" s="82"/>
      <c r="R92" s="82"/>
      <c r="S92" s="82">
        <v>1061258</v>
      </c>
      <c r="T92" s="82">
        <v>1586600</v>
      </c>
      <c r="U92" s="82">
        <v>0</v>
      </c>
      <c r="V92" s="82">
        <v>1586600</v>
      </c>
      <c r="W92" s="82">
        <v>0</v>
      </c>
      <c r="X92" s="82">
        <v>0</v>
      </c>
      <c r="Y92" s="82">
        <v>0</v>
      </c>
      <c r="Z92" s="81"/>
      <c r="AA92" s="81"/>
      <c r="AB92" s="81"/>
    </row>
    <row r="93" spans="1:28">
      <c r="A93" s="13">
        <v>805026250</v>
      </c>
      <c r="B93" s="13" t="s">
        <v>112</v>
      </c>
      <c r="C93" s="13" t="s">
        <v>115</v>
      </c>
      <c r="D93" s="13">
        <v>278062</v>
      </c>
      <c r="E93" s="13" t="s">
        <v>364</v>
      </c>
      <c r="F93" s="13" t="s">
        <v>254</v>
      </c>
      <c r="G93" s="13" t="s">
        <v>15</v>
      </c>
      <c r="H93" s="13" t="s">
        <v>19</v>
      </c>
      <c r="I93" s="80">
        <v>1520352</v>
      </c>
      <c r="J93" s="14">
        <v>1520352</v>
      </c>
      <c r="K93" s="83" t="s">
        <v>157</v>
      </c>
      <c r="L93" s="83" t="s">
        <v>157</v>
      </c>
      <c r="M93" s="83"/>
      <c r="N93" s="83"/>
      <c r="O93" s="82">
        <v>1752052</v>
      </c>
      <c r="P93" s="82">
        <v>0</v>
      </c>
      <c r="Q93" s="82"/>
      <c r="R93" s="82"/>
      <c r="S93" s="82">
        <v>3620920</v>
      </c>
      <c r="T93" s="82">
        <v>1752052</v>
      </c>
      <c r="U93" s="82">
        <v>0</v>
      </c>
      <c r="V93" s="82">
        <v>1766852</v>
      </c>
      <c r="W93" s="82">
        <v>0</v>
      </c>
      <c r="X93" s="82">
        <v>0</v>
      </c>
      <c r="Y93" s="82">
        <v>0</v>
      </c>
      <c r="Z93" s="81"/>
      <c r="AA93" s="81"/>
      <c r="AB93" s="81"/>
    </row>
    <row r="94" spans="1:28">
      <c r="A94" s="13">
        <v>805026250</v>
      </c>
      <c r="B94" s="13" t="s">
        <v>112</v>
      </c>
      <c r="C94" s="13" t="s">
        <v>115</v>
      </c>
      <c r="D94" s="13">
        <v>278210</v>
      </c>
      <c r="E94" s="13" t="s">
        <v>365</v>
      </c>
      <c r="F94" s="13" t="s">
        <v>255</v>
      </c>
      <c r="G94" s="13" t="s">
        <v>13</v>
      </c>
      <c r="H94" s="13" t="s">
        <v>14</v>
      </c>
      <c r="I94" s="80">
        <v>124256</v>
      </c>
      <c r="J94" s="14">
        <v>124256</v>
      </c>
      <c r="K94" s="83" t="s">
        <v>157</v>
      </c>
      <c r="L94" s="83" t="s">
        <v>157</v>
      </c>
      <c r="M94" s="83"/>
      <c r="N94" s="83"/>
      <c r="O94" s="82">
        <v>157056</v>
      </c>
      <c r="P94" s="82">
        <v>0</v>
      </c>
      <c r="Q94" s="82"/>
      <c r="R94" s="82"/>
      <c r="S94" s="82">
        <v>58905</v>
      </c>
      <c r="T94" s="82">
        <v>157056</v>
      </c>
      <c r="U94" s="82">
        <v>32800</v>
      </c>
      <c r="V94" s="82">
        <v>157056</v>
      </c>
      <c r="W94" s="82">
        <v>0</v>
      </c>
      <c r="X94" s="82">
        <v>0</v>
      </c>
      <c r="Y94" s="82">
        <v>0</v>
      </c>
      <c r="Z94" s="81"/>
      <c r="AA94" s="81"/>
      <c r="AB94" s="81"/>
    </row>
    <row r="95" spans="1:28">
      <c r="A95" s="13">
        <v>805026250</v>
      </c>
      <c r="B95" s="13" t="s">
        <v>112</v>
      </c>
      <c r="C95" s="13" t="s">
        <v>115</v>
      </c>
      <c r="D95" s="13">
        <v>278211</v>
      </c>
      <c r="E95" s="13" t="s">
        <v>366</v>
      </c>
      <c r="F95" s="13" t="s">
        <v>256</v>
      </c>
      <c r="G95" s="13" t="s">
        <v>13</v>
      </c>
      <c r="H95" s="13" t="s">
        <v>19</v>
      </c>
      <c r="I95" s="80">
        <v>122600</v>
      </c>
      <c r="J95" s="14">
        <v>122600</v>
      </c>
      <c r="K95" s="83" t="s">
        <v>157</v>
      </c>
      <c r="L95" s="83" t="s">
        <v>157</v>
      </c>
      <c r="M95" s="83"/>
      <c r="N95" s="83"/>
      <c r="O95" s="82">
        <v>138600</v>
      </c>
      <c r="P95" s="82">
        <v>0</v>
      </c>
      <c r="Q95" s="82"/>
      <c r="R95" s="82"/>
      <c r="S95" s="82">
        <v>138600</v>
      </c>
      <c r="T95" s="82">
        <v>138600</v>
      </c>
      <c r="U95" s="82">
        <v>16000</v>
      </c>
      <c r="V95" s="82">
        <v>138600</v>
      </c>
      <c r="W95" s="82">
        <v>0</v>
      </c>
      <c r="X95" s="82">
        <v>0</v>
      </c>
      <c r="Y95" s="82">
        <v>0</v>
      </c>
      <c r="Z95" s="81"/>
      <c r="AA95" s="81"/>
      <c r="AB95" s="81"/>
    </row>
    <row r="96" spans="1:28">
      <c r="A96" s="13">
        <v>805026250</v>
      </c>
      <c r="B96" s="13" t="s">
        <v>112</v>
      </c>
      <c r="C96" s="13" t="s">
        <v>115</v>
      </c>
      <c r="D96" s="13">
        <v>278212</v>
      </c>
      <c r="E96" s="13" t="s">
        <v>367</v>
      </c>
      <c r="F96" s="13" t="s">
        <v>257</v>
      </c>
      <c r="G96" s="13" t="s">
        <v>13</v>
      </c>
      <c r="H96" s="13" t="s">
        <v>14</v>
      </c>
      <c r="I96" s="80">
        <v>19632</v>
      </c>
      <c r="J96" s="14">
        <v>19632</v>
      </c>
      <c r="K96" s="83" t="s">
        <v>157</v>
      </c>
      <c r="L96" s="83" t="s">
        <v>157</v>
      </c>
      <c r="M96" s="83"/>
      <c r="N96" s="83"/>
      <c r="O96" s="82">
        <v>19632</v>
      </c>
      <c r="P96" s="82">
        <v>0</v>
      </c>
      <c r="Q96" s="82"/>
      <c r="R96" s="82"/>
      <c r="S96" s="82">
        <v>0</v>
      </c>
      <c r="T96" s="82">
        <v>19632</v>
      </c>
      <c r="U96" s="82">
        <v>0</v>
      </c>
      <c r="V96" s="82">
        <v>19632</v>
      </c>
      <c r="W96" s="82">
        <v>0</v>
      </c>
      <c r="X96" s="82">
        <v>0</v>
      </c>
      <c r="Y96" s="82">
        <v>0</v>
      </c>
      <c r="Z96" s="81"/>
      <c r="AA96" s="81"/>
      <c r="AB96" s="81"/>
    </row>
    <row r="97" spans="1:28">
      <c r="A97" s="13">
        <v>805026250</v>
      </c>
      <c r="B97" s="13" t="s">
        <v>112</v>
      </c>
      <c r="C97" s="13" t="s">
        <v>115</v>
      </c>
      <c r="D97" s="13">
        <v>278213</v>
      </c>
      <c r="E97" s="13" t="s">
        <v>368</v>
      </c>
      <c r="F97" s="13" t="s">
        <v>258</v>
      </c>
      <c r="G97" s="13" t="s">
        <v>13</v>
      </c>
      <c r="H97" s="13" t="s">
        <v>14</v>
      </c>
      <c r="I97" s="80">
        <v>696718</v>
      </c>
      <c r="J97" s="14">
        <v>696718</v>
      </c>
      <c r="K97" s="83" t="s">
        <v>157</v>
      </c>
      <c r="L97" s="83" t="s">
        <v>157</v>
      </c>
      <c r="M97" s="83"/>
      <c r="N97" s="83"/>
      <c r="O97" s="82">
        <v>696718</v>
      </c>
      <c r="P97" s="82">
        <v>0</v>
      </c>
      <c r="Q97" s="82"/>
      <c r="R97" s="82"/>
      <c r="S97" s="82">
        <v>1535893</v>
      </c>
      <c r="T97" s="82">
        <v>696718</v>
      </c>
      <c r="U97" s="82">
        <v>0</v>
      </c>
      <c r="V97" s="82">
        <v>696718</v>
      </c>
      <c r="W97" s="82">
        <v>0</v>
      </c>
      <c r="X97" s="82">
        <v>0</v>
      </c>
      <c r="Y97" s="82">
        <v>0</v>
      </c>
      <c r="Z97" s="81"/>
      <c r="AA97" s="81"/>
      <c r="AB97" s="81"/>
    </row>
    <row r="98" spans="1:28">
      <c r="A98" s="13">
        <v>805026250</v>
      </c>
      <c r="B98" s="13" t="s">
        <v>112</v>
      </c>
      <c r="C98" s="13" t="s">
        <v>115</v>
      </c>
      <c r="D98" s="13">
        <v>278214</v>
      </c>
      <c r="E98" s="13" t="s">
        <v>369</v>
      </c>
      <c r="F98" s="13" t="s">
        <v>173</v>
      </c>
      <c r="G98" s="13" t="s">
        <v>13</v>
      </c>
      <c r="H98" s="13" t="s">
        <v>14</v>
      </c>
      <c r="I98" s="80">
        <v>1462967</v>
      </c>
      <c r="J98" s="14">
        <v>1462967</v>
      </c>
      <c r="K98" s="83" t="s">
        <v>157</v>
      </c>
      <c r="L98" s="83" t="s">
        <v>157</v>
      </c>
      <c r="M98" s="83"/>
      <c r="N98" s="83"/>
      <c r="O98" s="82">
        <v>1565867</v>
      </c>
      <c r="P98" s="82">
        <v>0</v>
      </c>
      <c r="Q98" s="82"/>
      <c r="R98" s="82"/>
      <c r="S98" s="82">
        <v>6263468</v>
      </c>
      <c r="T98" s="82">
        <v>1565867</v>
      </c>
      <c r="U98" s="82">
        <v>0</v>
      </c>
      <c r="V98" s="82">
        <v>1462967</v>
      </c>
      <c r="W98" s="82">
        <v>0</v>
      </c>
      <c r="X98" s="82">
        <v>102900</v>
      </c>
      <c r="Y98" s="82">
        <v>0</v>
      </c>
      <c r="Z98" s="81"/>
      <c r="AA98" s="81"/>
      <c r="AB98" s="81"/>
    </row>
    <row r="99" spans="1:28">
      <c r="A99" s="13">
        <v>805026250</v>
      </c>
      <c r="B99" s="13" t="s">
        <v>112</v>
      </c>
      <c r="C99" s="13" t="s">
        <v>115</v>
      </c>
      <c r="D99" s="13">
        <v>278215</v>
      </c>
      <c r="E99" s="13" t="s">
        <v>370</v>
      </c>
      <c r="F99" s="13" t="s">
        <v>166</v>
      </c>
      <c r="G99" s="13" t="s">
        <v>13</v>
      </c>
      <c r="H99" s="13" t="s">
        <v>14</v>
      </c>
      <c r="I99" s="80">
        <v>139193</v>
      </c>
      <c r="J99" s="14">
        <v>139193</v>
      </c>
      <c r="K99" s="83" t="s">
        <v>157</v>
      </c>
      <c r="L99" s="83" t="s">
        <v>157</v>
      </c>
      <c r="M99" s="83"/>
      <c r="N99" s="83"/>
      <c r="O99" s="82">
        <v>157293</v>
      </c>
      <c r="P99" s="82">
        <v>0</v>
      </c>
      <c r="Q99" s="82"/>
      <c r="R99" s="82"/>
      <c r="S99" s="82">
        <v>212410</v>
      </c>
      <c r="T99" s="82">
        <v>157293</v>
      </c>
      <c r="U99" s="82">
        <v>18100</v>
      </c>
      <c r="V99" s="82">
        <v>157293</v>
      </c>
      <c r="W99" s="82">
        <v>0</v>
      </c>
      <c r="X99" s="82">
        <v>0</v>
      </c>
      <c r="Y99" s="82">
        <v>0</v>
      </c>
      <c r="Z99" s="81"/>
      <c r="AA99" s="81"/>
      <c r="AB99" s="81"/>
    </row>
    <row r="100" spans="1:28">
      <c r="A100" s="13">
        <v>805026250</v>
      </c>
      <c r="B100" s="13" t="s">
        <v>112</v>
      </c>
      <c r="C100" s="13" t="s">
        <v>115</v>
      </c>
      <c r="D100" s="13">
        <v>278479</v>
      </c>
      <c r="E100" s="13" t="s">
        <v>371</v>
      </c>
      <c r="F100" s="13" t="s">
        <v>167</v>
      </c>
      <c r="G100" s="13" t="s">
        <v>18</v>
      </c>
      <c r="H100" s="13" t="s">
        <v>17</v>
      </c>
      <c r="I100" s="80">
        <v>838612</v>
      </c>
      <c r="J100" s="14">
        <v>838612</v>
      </c>
      <c r="K100" s="83" t="s">
        <v>157</v>
      </c>
      <c r="L100" s="83" t="s">
        <v>157</v>
      </c>
      <c r="M100" s="83"/>
      <c r="N100" s="83"/>
      <c r="O100" s="82">
        <v>1000712</v>
      </c>
      <c r="P100" s="82">
        <v>0</v>
      </c>
      <c r="Q100" s="82"/>
      <c r="R100" s="82"/>
      <c r="S100" s="82">
        <v>735988</v>
      </c>
      <c r="T100" s="82">
        <v>1000712</v>
      </c>
      <c r="U100" s="82">
        <v>162100</v>
      </c>
      <c r="V100" s="82">
        <v>1000712</v>
      </c>
      <c r="W100" s="82">
        <v>0</v>
      </c>
      <c r="X100" s="82">
        <v>0</v>
      </c>
      <c r="Y100" s="82">
        <v>0</v>
      </c>
      <c r="Z100" s="81"/>
      <c r="AA100" s="81"/>
      <c r="AB100" s="81"/>
    </row>
    <row r="101" spans="1:28">
      <c r="A101" s="13">
        <v>805026250</v>
      </c>
      <c r="B101" s="13" t="s">
        <v>112</v>
      </c>
      <c r="C101" s="13" t="s">
        <v>115</v>
      </c>
      <c r="D101" s="13">
        <v>278512</v>
      </c>
      <c r="E101" s="13" t="s">
        <v>372</v>
      </c>
      <c r="F101" s="13" t="s">
        <v>270</v>
      </c>
      <c r="G101" s="13" t="s">
        <v>18</v>
      </c>
      <c r="H101" s="13" t="s">
        <v>17</v>
      </c>
      <c r="I101" s="80">
        <v>1438227</v>
      </c>
      <c r="J101" s="14">
        <v>1040575</v>
      </c>
      <c r="K101" s="90" t="s">
        <v>423</v>
      </c>
      <c r="L101" s="90" t="s">
        <v>423</v>
      </c>
      <c r="M101" s="83"/>
      <c r="N101" s="83"/>
      <c r="O101" s="82">
        <v>1574327</v>
      </c>
      <c r="P101" s="82">
        <v>0</v>
      </c>
      <c r="Q101" s="82">
        <v>128852</v>
      </c>
      <c r="R101" s="81" t="s">
        <v>425</v>
      </c>
      <c r="S101" s="82">
        <v>2973568</v>
      </c>
      <c r="T101" s="82">
        <v>1574327</v>
      </c>
      <c r="U101" s="82">
        <v>136100</v>
      </c>
      <c r="V101" s="82">
        <v>1176675</v>
      </c>
      <c r="W101" s="82">
        <v>0</v>
      </c>
      <c r="X101" s="82">
        <v>268800</v>
      </c>
      <c r="Y101" s="82">
        <v>0</v>
      </c>
      <c r="Z101" s="81"/>
      <c r="AA101" s="81"/>
      <c r="AB101" s="81"/>
    </row>
    <row r="102" spans="1:28">
      <c r="A102" s="13">
        <v>805026250</v>
      </c>
      <c r="B102" s="13" t="s">
        <v>112</v>
      </c>
      <c r="C102" s="13" t="s">
        <v>115</v>
      </c>
      <c r="D102" s="13">
        <v>278516</v>
      </c>
      <c r="E102" s="13" t="s">
        <v>373</v>
      </c>
      <c r="F102" s="13" t="s">
        <v>169</v>
      </c>
      <c r="G102" s="13" t="s">
        <v>18</v>
      </c>
      <c r="H102" s="13" t="s">
        <v>17</v>
      </c>
      <c r="I102" s="80">
        <v>829891</v>
      </c>
      <c r="J102" s="14">
        <v>829891</v>
      </c>
      <c r="K102" s="83" t="s">
        <v>157</v>
      </c>
      <c r="L102" s="83" t="s">
        <v>157</v>
      </c>
      <c r="M102" s="83"/>
      <c r="N102" s="83"/>
      <c r="O102" s="82">
        <v>829891</v>
      </c>
      <c r="P102" s="82">
        <v>0</v>
      </c>
      <c r="Q102" s="82"/>
      <c r="R102" s="82"/>
      <c r="S102" s="82">
        <v>1680105</v>
      </c>
      <c r="T102" s="82">
        <v>829891</v>
      </c>
      <c r="U102" s="82">
        <v>0</v>
      </c>
      <c r="V102" s="82">
        <v>829891</v>
      </c>
      <c r="W102" s="82">
        <v>0</v>
      </c>
      <c r="X102" s="82">
        <v>0</v>
      </c>
      <c r="Y102" s="82">
        <v>0</v>
      </c>
      <c r="Z102" s="81"/>
      <c r="AA102" s="81"/>
      <c r="AB102" s="81"/>
    </row>
    <row r="103" spans="1:28">
      <c r="A103" s="13">
        <v>805026250</v>
      </c>
      <c r="B103" s="13" t="s">
        <v>112</v>
      </c>
      <c r="C103" s="13" t="s">
        <v>115</v>
      </c>
      <c r="D103" s="13">
        <v>278650</v>
      </c>
      <c r="E103" s="13" t="s">
        <v>374</v>
      </c>
      <c r="F103" s="13" t="s">
        <v>265</v>
      </c>
      <c r="G103" s="13" t="s">
        <v>14</v>
      </c>
      <c r="H103" s="13" t="s">
        <v>17</v>
      </c>
      <c r="I103" s="80">
        <v>1268243</v>
      </c>
      <c r="J103" s="14">
        <v>999443</v>
      </c>
      <c r="K103" s="83" t="s">
        <v>157</v>
      </c>
      <c r="L103" s="83" t="s">
        <v>157</v>
      </c>
      <c r="M103" s="83"/>
      <c r="N103" s="83"/>
      <c r="O103" s="82">
        <v>1407843</v>
      </c>
      <c r="P103" s="82">
        <v>0</v>
      </c>
      <c r="Q103" s="82"/>
      <c r="R103" s="82"/>
      <c r="S103" s="82">
        <v>1968728</v>
      </c>
      <c r="T103" s="82">
        <v>1407843</v>
      </c>
      <c r="U103" s="82">
        <v>139600</v>
      </c>
      <c r="V103" s="82">
        <v>1139043</v>
      </c>
      <c r="W103" s="82">
        <v>0</v>
      </c>
      <c r="X103" s="82">
        <v>268800</v>
      </c>
      <c r="Y103" s="82">
        <v>0</v>
      </c>
      <c r="Z103" s="81"/>
      <c r="AA103" s="81"/>
      <c r="AB103" s="81"/>
    </row>
    <row r="104" spans="1:28">
      <c r="A104" s="13">
        <v>805026250</v>
      </c>
      <c r="B104" s="13" t="s">
        <v>112</v>
      </c>
      <c r="C104" s="13" t="s">
        <v>115</v>
      </c>
      <c r="D104" s="13">
        <v>278651</v>
      </c>
      <c r="E104" s="13" t="s">
        <v>375</v>
      </c>
      <c r="F104" s="13" t="s">
        <v>170</v>
      </c>
      <c r="G104" s="13" t="s">
        <v>14</v>
      </c>
      <c r="H104" s="13" t="s">
        <v>17</v>
      </c>
      <c r="I104" s="80">
        <v>698870</v>
      </c>
      <c r="J104" s="14">
        <v>698870</v>
      </c>
      <c r="K104" s="83" t="s">
        <v>157</v>
      </c>
      <c r="L104" s="83" t="s">
        <v>157</v>
      </c>
      <c r="M104" s="83"/>
      <c r="N104" s="83"/>
      <c r="O104" s="82">
        <v>735770</v>
      </c>
      <c r="P104" s="82">
        <v>0</v>
      </c>
      <c r="Q104" s="82"/>
      <c r="R104" s="82"/>
      <c r="S104" s="82">
        <v>5797252</v>
      </c>
      <c r="T104" s="82">
        <v>735770</v>
      </c>
      <c r="U104" s="82">
        <v>36900</v>
      </c>
      <c r="V104" s="82">
        <v>735770</v>
      </c>
      <c r="W104" s="82">
        <v>0</v>
      </c>
      <c r="X104" s="82">
        <v>0</v>
      </c>
      <c r="Y104" s="82">
        <v>0</v>
      </c>
      <c r="Z104" s="81"/>
      <c r="AA104" s="81"/>
      <c r="AB104" s="81"/>
    </row>
    <row r="105" spans="1:28">
      <c r="A105" s="13">
        <v>805026250</v>
      </c>
      <c r="B105" s="13" t="s">
        <v>112</v>
      </c>
      <c r="C105" s="13" t="s">
        <v>115</v>
      </c>
      <c r="D105" s="13">
        <v>278975</v>
      </c>
      <c r="E105" s="13" t="s">
        <v>376</v>
      </c>
      <c r="F105" s="13" t="s">
        <v>171</v>
      </c>
      <c r="G105" s="13" t="s">
        <v>3</v>
      </c>
      <c r="H105" s="13" t="s">
        <v>2</v>
      </c>
      <c r="I105" s="80">
        <v>148498</v>
      </c>
      <c r="J105" s="14">
        <v>148498</v>
      </c>
      <c r="K105" s="83" t="s">
        <v>157</v>
      </c>
      <c r="L105" s="83" t="s">
        <v>157</v>
      </c>
      <c r="M105" s="83"/>
      <c r="N105" s="83"/>
      <c r="O105" s="82">
        <v>148498</v>
      </c>
      <c r="P105" s="82">
        <v>0</v>
      </c>
      <c r="Q105" s="82"/>
      <c r="R105" s="82"/>
      <c r="S105" s="82">
        <v>89605</v>
      </c>
      <c r="T105" s="82">
        <v>148498</v>
      </c>
      <c r="U105" s="82">
        <v>0</v>
      </c>
      <c r="V105" s="82">
        <v>148498</v>
      </c>
      <c r="W105" s="82">
        <v>0</v>
      </c>
      <c r="X105" s="82">
        <v>0</v>
      </c>
      <c r="Y105" s="82">
        <v>0</v>
      </c>
      <c r="Z105" s="81"/>
      <c r="AA105" s="81"/>
      <c r="AB105" s="81"/>
    </row>
    <row r="106" spans="1:28">
      <c r="A106" s="13">
        <v>805026250</v>
      </c>
      <c r="B106" s="13" t="s">
        <v>112</v>
      </c>
      <c r="C106" s="13" t="s">
        <v>115</v>
      </c>
      <c r="D106" s="13">
        <v>278991</v>
      </c>
      <c r="E106" s="13" t="s">
        <v>377</v>
      </c>
      <c r="F106" s="13" t="s">
        <v>172</v>
      </c>
      <c r="G106" s="13" t="s">
        <v>3</v>
      </c>
      <c r="H106" s="13" t="s">
        <v>2</v>
      </c>
      <c r="I106" s="80">
        <v>924584</v>
      </c>
      <c r="J106" s="14">
        <v>924584</v>
      </c>
      <c r="K106" s="83" t="s">
        <v>157</v>
      </c>
      <c r="L106" s="83" t="s">
        <v>157</v>
      </c>
      <c r="M106" s="83"/>
      <c r="N106" s="83"/>
      <c r="O106" s="82">
        <v>1020684</v>
      </c>
      <c r="P106" s="82">
        <v>0</v>
      </c>
      <c r="Q106" s="82"/>
      <c r="R106" s="82"/>
      <c r="S106" s="82">
        <v>89605</v>
      </c>
      <c r="T106" s="82">
        <v>1020684</v>
      </c>
      <c r="U106" s="82">
        <v>96100</v>
      </c>
      <c r="V106" s="82">
        <v>1020684</v>
      </c>
      <c r="W106" s="82">
        <v>0</v>
      </c>
      <c r="X106" s="82">
        <v>0</v>
      </c>
      <c r="Y106" s="82">
        <v>0</v>
      </c>
      <c r="Z106" s="81"/>
      <c r="AA106" s="81"/>
      <c r="AB106" s="81"/>
    </row>
    <row r="107" spans="1:28">
      <c r="A107" s="13">
        <v>805026250</v>
      </c>
      <c r="B107" s="13" t="s">
        <v>112</v>
      </c>
      <c r="C107" s="13" t="s">
        <v>115</v>
      </c>
      <c r="D107" s="13">
        <v>278992</v>
      </c>
      <c r="E107" s="13" t="s">
        <v>378</v>
      </c>
      <c r="F107" s="13" t="s">
        <v>271</v>
      </c>
      <c r="G107" s="13" t="s">
        <v>3</v>
      </c>
      <c r="H107" s="13" t="s">
        <v>2</v>
      </c>
      <c r="I107" s="80">
        <v>1098354</v>
      </c>
      <c r="J107" s="14">
        <v>1098354</v>
      </c>
      <c r="K107" s="90" t="s">
        <v>423</v>
      </c>
      <c r="L107" s="90" t="s">
        <v>423</v>
      </c>
      <c r="M107" s="83"/>
      <c r="N107" s="83"/>
      <c r="O107" s="82">
        <v>1219004</v>
      </c>
      <c r="P107" s="82">
        <v>0</v>
      </c>
      <c r="Q107" s="82">
        <v>30650</v>
      </c>
      <c r="R107" s="81" t="s">
        <v>426</v>
      </c>
      <c r="S107" s="82">
        <v>727910</v>
      </c>
      <c r="T107" s="82">
        <v>1219004</v>
      </c>
      <c r="U107" s="82">
        <v>90000</v>
      </c>
      <c r="V107" s="82">
        <v>1188354</v>
      </c>
      <c r="W107" s="82">
        <v>0</v>
      </c>
      <c r="X107" s="82">
        <v>0</v>
      </c>
      <c r="Y107" s="82">
        <v>0</v>
      </c>
      <c r="Z107" s="81"/>
      <c r="AA107" s="81"/>
      <c r="AB107" s="81"/>
    </row>
    <row r="108" spans="1:28">
      <c r="A108" s="13">
        <v>805026250</v>
      </c>
      <c r="B108" s="13" t="s">
        <v>112</v>
      </c>
      <c r="C108" s="13" t="s">
        <v>115</v>
      </c>
      <c r="D108" s="13">
        <v>278994</v>
      </c>
      <c r="E108" s="13" t="s">
        <v>379</v>
      </c>
      <c r="F108" s="13" t="s">
        <v>267</v>
      </c>
      <c r="G108" s="13" t="s">
        <v>11</v>
      </c>
      <c r="H108" s="13" t="s">
        <v>2</v>
      </c>
      <c r="I108" s="80">
        <v>2772431</v>
      </c>
      <c r="J108" s="14">
        <v>2772431</v>
      </c>
      <c r="K108" s="83" t="s">
        <v>157</v>
      </c>
      <c r="L108" s="83" t="s">
        <v>157</v>
      </c>
      <c r="M108" s="83"/>
      <c r="N108" s="83"/>
      <c r="O108" s="82">
        <v>2772430</v>
      </c>
      <c r="P108" s="82">
        <v>0</v>
      </c>
      <c r="Q108" s="82"/>
      <c r="R108" s="82"/>
      <c r="S108" s="82">
        <v>4688700</v>
      </c>
      <c r="T108" s="82">
        <v>2772430</v>
      </c>
      <c r="U108" s="82">
        <v>0</v>
      </c>
      <c r="V108" s="82">
        <v>2772430</v>
      </c>
      <c r="W108" s="82">
        <v>0</v>
      </c>
      <c r="X108" s="82">
        <v>0</v>
      </c>
      <c r="Y108" s="82">
        <v>0</v>
      </c>
      <c r="Z108" s="81"/>
      <c r="AA108" s="81"/>
      <c r="AB108" s="81"/>
    </row>
    <row r="109" spans="1:28">
      <c r="A109" s="13">
        <v>805026250</v>
      </c>
      <c r="B109" s="13" t="s">
        <v>112</v>
      </c>
      <c r="C109" s="13" t="s">
        <v>115</v>
      </c>
      <c r="D109" s="13">
        <v>279136</v>
      </c>
      <c r="E109" s="13" t="s">
        <v>380</v>
      </c>
      <c r="F109" s="13" t="s">
        <v>162</v>
      </c>
      <c r="G109" s="13" t="s">
        <v>7</v>
      </c>
      <c r="H109" s="13" t="s">
        <v>2</v>
      </c>
      <c r="I109" s="80">
        <v>16290000</v>
      </c>
      <c r="J109" s="14">
        <v>16290000</v>
      </c>
      <c r="K109" s="83" t="s">
        <v>157</v>
      </c>
      <c r="L109" s="83" t="s">
        <v>157</v>
      </c>
      <c r="M109" s="83"/>
      <c r="N109" s="83"/>
      <c r="O109" s="82">
        <v>16290000</v>
      </c>
      <c r="P109" s="82">
        <v>0</v>
      </c>
      <c r="Q109" s="82"/>
      <c r="R109" s="82"/>
      <c r="S109" s="82">
        <v>17062140</v>
      </c>
      <c r="T109" s="82">
        <v>16290000</v>
      </c>
      <c r="U109" s="82">
        <v>0</v>
      </c>
      <c r="V109" s="82">
        <v>16290000</v>
      </c>
      <c r="W109" s="82">
        <v>0</v>
      </c>
      <c r="X109" s="82">
        <v>0</v>
      </c>
      <c r="Y109" s="82">
        <v>0</v>
      </c>
      <c r="Z109" s="81"/>
      <c r="AA109" s="81"/>
      <c r="AB109" s="81"/>
    </row>
    <row r="110" spans="1:28">
      <c r="A110" s="13">
        <v>805026250</v>
      </c>
      <c r="B110" s="13" t="s">
        <v>112</v>
      </c>
      <c r="C110" s="13" t="s">
        <v>115</v>
      </c>
      <c r="D110" s="13">
        <v>279168</v>
      </c>
      <c r="E110" s="13" t="s">
        <v>381</v>
      </c>
      <c r="F110" s="13" t="s">
        <v>163</v>
      </c>
      <c r="G110" s="13" t="s">
        <v>1</v>
      </c>
      <c r="H110" s="13" t="s">
        <v>2</v>
      </c>
      <c r="I110" s="80">
        <v>10860000</v>
      </c>
      <c r="J110" s="14">
        <v>10860000</v>
      </c>
      <c r="K110" s="83" t="s">
        <v>157</v>
      </c>
      <c r="L110" s="83" t="s">
        <v>157</v>
      </c>
      <c r="M110" s="83"/>
      <c r="N110" s="83"/>
      <c r="O110" s="82">
        <v>10860000</v>
      </c>
      <c r="P110" s="82">
        <v>0</v>
      </c>
      <c r="Q110" s="82"/>
      <c r="R110" s="82"/>
      <c r="S110" s="82">
        <v>11374760</v>
      </c>
      <c r="T110" s="82">
        <v>10860000</v>
      </c>
      <c r="U110" s="82">
        <v>0</v>
      </c>
      <c r="V110" s="82">
        <v>10860000</v>
      </c>
      <c r="W110" s="82">
        <v>0</v>
      </c>
      <c r="X110" s="82">
        <v>0</v>
      </c>
      <c r="Y110" s="82">
        <v>0</v>
      </c>
      <c r="Z110" s="81"/>
      <c r="AA110" s="81"/>
      <c r="AB110" s="81"/>
    </row>
    <row r="111" spans="1:28">
      <c r="A111" s="13">
        <v>805026250</v>
      </c>
      <c r="B111" s="13" t="s">
        <v>112</v>
      </c>
      <c r="C111" s="13" t="s">
        <v>115</v>
      </c>
      <c r="D111" s="13">
        <v>279197</v>
      </c>
      <c r="E111" s="13" t="s">
        <v>382</v>
      </c>
      <c r="F111" s="13" t="s">
        <v>164</v>
      </c>
      <c r="G111" s="13" t="s">
        <v>1</v>
      </c>
      <c r="H111" s="13" t="s">
        <v>2</v>
      </c>
      <c r="I111" s="80">
        <v>213858</v>
      </c>
      <c r="J111" s="14">
        <v>213858</v>
      </c>
      <c r="K111" s="83" t="s">
        <v>157</v>
      </c>
      <c r="L111" s="83" t="s">
        <v>157</v>
      </c>
      <c r="M111" s="83"/>
      <c r="N111" s="83"/>
      <c r="O111" s="82">
        <v>246658</v>
      </c>
      <c r="P111" s="82">
        <v>0</v>
      </c>
      <c r="Q111" s="82"/>
      <c r="R111" s="82"/>
      <c r="S111" s="82">
        <v>148510</v>
      </c>
      <c r="T111" s="82">
        <v>246658</v>
      </c>
      <c r="U111" s="82">
        <v>32800</v>
      </c>
      <c r="V111" s="82">
        <v>246658</v>
      </c>
      <c r="W111" s="82">
        <v>0</v>
      </c>
      <c r="X111" s="82">
        <v>0</v>
      </c>
      <c r="Y111" s="82">
        <v>0</v>
      </c>
      <c r="Z111" s="81"/>
      <c r="AA111" s="81"/>
      <c r="AB111" s="81"/>
    </row>
    <row r="112" spans="1:28">
      <c r="A112" s="13">
        <v>805026250</v>
      </c>
      <c r="B112" s="13" t="s">
        <v>112</v>
      </c>
      <c r="C112" s="13" t="s">
        <v>115</v>
      </c>
      <c r="D112" s="13">
        <v>279199</v>
      </c>
      <c r="E112" s="13" t="s">
        <v>383</v>
      </c>
      <c r="F112" s="13" t="s">
        <v>165</v>
      </c>
      <c r="G112" s="13" t="s">
        <v>1</v>
      </c>
      <c r="H112" s="13" t="s">
        <v>2</v>
      </c>
      <c r="I112" s="80">
        <v>19632</v>
      </c>
      <c r="J112" s="14">
        <v>19632</v>
      </c>
      <c r="K112" s="83" t="s">
        <v>157</v>
      </c>
      <c r="L112" s="83" t="s">
        <v>157</v>
      </c>
      <c r="M112" s="83"/>
      <c r="N112" s="83"/>
      <c r="O112" s="82">
        <v>19632</v>
      </c>
      <c r="P112" s="82">
        <v>0</v>
      </c>
      <c r="Q112" s="82"/>
      <c r="R112" s="82"/>
      <c r="S112" s="82">
        <v>0</v>
      </c>
      <c r="T112" s="82">
        <v>19632</v>
      </c>
      <c r="U112" s="82">
        <v>0</v>
      </c>
      <c r="V112" s="82">
        <v>19632</v>
      </c>
      <c r="W112" s="82">
        <v>0</v>
      </c>
      <c r="X112" s="82">
        <v>0</v>
      </c>
      <c r="Y112" s="82">
        <v>0</v>
      </c>
      <c r="Z112" s="81"/>
      <c r="AA112" s="81"/>
      <c r="AB112" s="81"/>
    </row>
    <row r="113" spans="1:28">
      <c r="A113" s="13">
        <v>805026250</v>
      </c>
      <c r="B113" s="13" t="s">
        <v>112</v>
      </c>
      <c r="C113" s="13" t="s">
        <v>115</v>
      </c>
      <c r="D113" s="13">
        <v>279201</v>
      </c>
      <c r="E113" s="13" t="s">
        <v>384</v>
      </c>
      <c r="F113" s="13" t="s">
        <v>272</v>
      </c>
      <c r="G113" s="13" t="s">
        <v>1</v>
      </c>
      <c r="H113" s="13" t="s">
        <v>2</v>
      </c>
      <c r="I113" s="80">
        <v>949913</v>
      </c>
      <c r="J113" s="14">
        <v>949913</v>
      </c>
      <c r="K113" s="90" t="s">
        <v>423</v>
      </c>
      <c r="L113" s="90" t="s">
        <v>423</v>
      </c>
      <c r="M113" s="83"/>
      <c r="N113" s="83"/>
      <c r="O113" s="82">
        <v>1054713</v>
      </c>
      <c r="P113" s="82">
        <v>0</v>
      </c>
      <c r="Q113" s="82">
        <v>8585</v>
      </c>
      <c r="R113" s="81" t="s">
        <v>427</v>
      </c>
      <c r="S113" s="82">
        <v>615662</v>
      </c>
      <c r="T113" s="82">
        <v>1054713</v>
      </c>
      <c r="U113" s="82">
        <v>100800</v>
      </c>
      <c r="V113" s="82">
        <v>1046128</v>
      </c>
      <c r="W113" s="82">
        <v>0</v>
      </c>
      <c r="X113" s="82">
        <v>0</v>
      </c>
      <c r="Y113" s="82">
        <v>0</v>
      </c>
      <c r="Z113" s="81"/>
      <c r="AA113" s="81"/>
      <c r="AB113" s="81"/>
    </row>
    <row r="114" spans="1:28">
      <c r="A114" s="13">
        <v>805026250</v>
      </c>
      <c r="B114" s="13" t="s">
        <v>112</v>
      </c>
      <c r="C114" s="13" t="s">
        <v>115</v>
      </c>
      <c r="D114" s="13">
        <v>279294</v>
      </c>
      <c r="E114" s="13" t="s">
        <v>385</v>
      </c>
      <c r="F114" s="13" t="s">
        <v>161</v>
      </c>
      <c r="G114" s="13" t="s">
        <v>5</v>
      </c>
      <c r="H114" s="13" t="s">
        <v>6</v>
      </c>
      <c r="I114" s="80">
        <v>10860000</v>
      </c>
      <c r="J114" s="14">
        <v>10860000</v>
      </c>
      <c r="K114" s="83" t="s">
        <v>157</v>
      </c>
      <c r="L114" s="83" t="s">
        <v>157</v>
      </c>
      <c r="M114" s="83"/>
      <c r="N114" s="83"/>
      <c r="O114" s="82">
        <v>10860000</v>
      </c>
      <c r="P114" s="82">
        <v>0</v>
      </c>
      <c r="Q114" s="82"/>
      <c r="R114" s="82"/>
      <c r="S114" s="82">
        <v>10860000</v>
      </c>
      <c r="T114" s="82">
        <v>10860000</v>
      </c>
      <c r="U114" s="82">
        <v>0</v>
      </c>
      <c r="V114" s="82">
        <v>10860000</v>
      </c>
      <c r="W114" s="82">
        <v>0</v>
      </c>
      <c r="X114" s="82">
        <v>0</v>
      </c>
      <c r="Y114" s="82">
        <v>0</v>
      </c>
      <c r="Z114" s="81"/>
      <c r="AA114" s="81"/>
      <c r="AB114" s="81"/>
    </row>
    <row r="115" spans="1:28">
      <c r="A115" s="13">
        <v>805026250</v>
      </c>
      <c r="B115" s="13" t="s">
        <v>112</v>
      </c>
      <c r="C115" s="13" t="s">
        <v>115</v>
      </c>
      <c r="D115" s="13">
        <v>279573</v>
      </c>
      <c r="E115" s="13" t="s">
        <v>386</v>
      </c>
      <c r="F115" s="13" t="s">
        <v>156</v>
      </c>
      <c r="G115" s="13" t="s">
        <v>2</v>
      </c>
      <c r="H115" s="13" t="s">
        <v>10</v>
      </c>
      <c r="I115" s="80">
        <v>16367486</v>
      </c>
      <c r="J115" s="14">
        <v>16367486</v>
      </c>
      <c r="K115" s="90" t="s">
        <v>411</v>
      </c>
      <c r="L115" s="90" t="s">
        <v>411</v>
      </c>
      <c r="M115" s="83"/>
      <c r="N115" s="83"/>
      <c r="O115" s="82">
        <v>0</v>
      </c>
      <c r="P115" s="82">
        <v>0</v>
      </c>
      <c r="Q115" s="82"/>
      <c r="R115" s="82"/>
      <c r="S115" s="82">
        <v>0</v>
      </c>
      <c r="T115" s="82">
        <v>0</v>
      </c>
      <c r="U115" s="82">
        <v>0</v>
      </c>
      <c r="V115" s="82">
        <v>0</v>
      </c>
      <c r="W115" s="82">
        <v>0</v>
      </c>
      <c r="X115" s="82">
        <v>0</v>
      </c>
      <c r="Y115" s="82">
        <v>0</v>
      </c>
      <c r="Z115" s="92">
        <v>2201421068</v>
      </c>
      <c r="AA115" s="91">
        <v>16040136</v>
      </c>
      <c r="AB115" s="88">
        <v>45152</v>
      </c>
    </row>
    <row r="116" spans="1:28">
      <c r="A116" s="13">
        <v>805026250</v>
      </c>
      <c r="B116" s="13" t="s">
        <v>112</v>
      </c>
      <c r="C116" s="13" t="s">
        <v>115</v>
      </c>
      <c r="D116" s="13">
        <v>279574</v>
      </c>
      <c r="E116" s="13" t="s">
        <v>387</v>
      </c>
      <c r="F116" s="13" t="s">
        <v>158</v>
      </c>
      <c r="G116" s="13" t="s">
        <v>2</v>
      </c>
      <c r="H116" s="13" t="s">
        <v>10</v>
      </c>
      <c r="I116" s="80">
        <v>3371290</v>
      </c>
      <c r="J116" s="14">
        <v>3371290</v>
      </c>
      <c r="K116" s="83" t="s">
        <v>157</v>
      </c>
      <c r="L116" s="90" t="s">
        <v>411</v>
      </c>
      <c r="M116" s="83"/>
      <c r="N116" s="83"/>
      <c r="O116" s="82">
        <v>0</v>
      </c>
      <c r="P116" s="82">
        <v>0</v>
      </c>
      <c r="Q116" s="82"/>
      <c r="R116" s="82"/>
      <c r="S116" s="82">
        <v>0</v>
      </c>
      <c r="T116" s="82">
        <v>0</v>
      </c>
      <c r="U116" s="82">
        <v>0</v>
      </c>
      <c r="V116" s="82">
        <v>0</v>
      </c>
      <c r="W116" s="82">
        <v>0</v>
      </c>
      <c r="X116" s="82">
        <v>0</v>
      </c>
      <c r="Y116" s="82">
        <v>0</v>
      </c>
      <c r="Z116" s="93">
        <v>4800061044</v>
      </c>
      <c r="AA116" s="87">
        <v>3303864</v>
      </c>
      <c r="AB116" s="88">
        <v>45169</v>
      </c>
    </row>
    <row r="117" spans="1:28">
      <c r="A117" s="13">
        <v>805026250</v>
      </c>
      <c r="B117" s="13" t="s">
        <v>112</v>
      </c>
      <c r="C117" s="13" t="s">
        <v>115</v>
      </c>
      <c r="D117" s="13">
        <v>279575</v>
      </c>
      <c r="E117" s="13" t="s">
        <v>388</v>
      </c>
      <c r="F117" s="13" t="s">
        <v>159</v>
      </c>
      <c r="G117" s="13" t="s">
        <v>2</v>
      </c>
      <c r="H117" s="13" t="s">
        <v>10</v>
      </c>
      <c r="I117" s="80">
        <v>9154420</v>
      </c>
      <c r="J117" s="14">
        <v>9154420</v>
      </c>
      <c r="K117" s="90" t="s">
        <v>411</v>
      </c>
      <c r="L117" s="90" t="s">
        <v>411</v>
      </c>
      <c r="M117" s="83"/>
      <c r="N117" s="83"/>
      <c r="O117" s="82">
        <v>0</v>
      </c>
      <c r="P117" s="82">
        <v>0</v>
      </c>
      <c r="Q117" s="82"/>
      <c r="R117" s="82"/>
      <c r="S117" s="82">
        <v>0</v>
      </c>
      <c r="T117" s="82">
        <v>0</v>
      </c>
      <c r="U117" s="82">
        <v>0</v>
      </c>
      <c r="V117" s="82">
        <v>0</v>
      </c>
      <c r="W117" s="82">
        <v>0</v>
      </c>
      <c r="X117" s="82">
        <v>0</v>
      </c>
      <c r="Y117" s="82">
        <v>0</v>
      </c>
      <c r="Z117" s="92">
        <v>2201421068</v>
      </c>
      <c r="AA117" s="91">
        <v>8971331</v>
      </c>
      <c r="AB117" s="88">
        <v>45152</v>
      </c>
    </row>
    <row r="118" spans="1:28">
      <c r="A118" s="13">
        <v>805026250</v>
      </c>
      <c r="B118" s="13" t="s">
        <v>112</v>
      </c>
      <c r="C118" s="13" t="s">
        <v>115</v>
      </c>
      <c r="D118" s="13">
        <v>279576</v>
      </c>
      <c r="E118" s="13" t="s">
        <v>389</v>
      </c>
      <c r="F118" s="13" t="s">
        <v>160</v>
      </c>
      <c r="G118" s="13" t="s">
        <v>2</v>
      </c>
      <c r="H118" s="13" t="s">
        <v>10</v>
      </c>
      <c r="I118" s="80">
        <v>1885580</v>
      </c>
      <c r="J118" s="14">
        <v>1885580</v>
      </c>
      <c r="K118" s="83" t="s">
        <v>157</v>
      </c>
      <c r="L118" s="83" t="s">
        <v>157</v>
      </c>
      <c r="M118" s="83"/>
      <c r="N118" s="83"/>
      <c r="O118" s="82">
        <v>0</v>
      </c>
      <c r="P118" s="82">
        <v>0</v>
      </c>
      <c r="Q118" s="82"/>
      <c r="R118" s="82"/>
      <c r="S118" s="82">
        <v>0</v>
      </c>
      <c r="T118" s="82">
        <v>0</v>
      </c>
      <c r="U118" s="82">
        <v>0</v>
      </c>
      <c r="V118" s="82">
        <v>0</v>
      </c>
      <c r="W118" s="82">
        <v>0</v>
      </c>
      <c r="X118" s="82">
        <v>0</v>
      </c>
      <c r="Y118" s="82">
        <v>0</v>
      </c>
      <c r="Z118" s="81"/>
      <c r="AA118" s="81"/>
      <c r="AB118" s="81"/>
    </row>
    <row r="119" spans="1:28">
      <c r="A119" s="13">
        <v>805026250</v>
      </c>
      <c r="B119" s="13" t="s">
        <v>112</v>
      </c>
      <c r="C119" s="13" t="s">
        <v>115</v>
      </c>
      <c r="D119" s="13">
        <v>280400</v>
      </c>
      <c r="E119" s="13" t="s">
        <v>390</v>
      </c>
      <c r="F119" s="13" t="s">
        <v>394</v>
      </c>
      <c r="G119" s="13" t="s">
        <v>8</v>
      </c>
      <c r="H119" s="13" t="s">
        <v>9</v>
      </c>
      <c r="I119" s="80">
        <v>19392357</v>
      </c>
      <c r="J119" s="14">
        <v>19392357</v>
      </c>
      <c r="K119" s="89" t="s">
        <v>157</v>
      </c>
      <c r="L119" s="83" t="s">
        <v>157</v>
      </c>
      <c r="M119" s="83">
        <v>1222279140</v>
      </c>
      <c r="N119" s="86">
        <v>19004509</v>
      </c>
      <c r="O119" s="82">
        <v>0</v>
      </c>
      <c r="P119" s="82">
        <v>0</v>
      </c>
      <c r="Q119" s="82"/>
      <c r="R119" s="82"/>
      <c r="S119" s="82">
        <v>0</v>
      </c>
      <c r="T119" s="82">
        <v>0</v>
      </c>
      <c r="U119" s="82">
        <v>0</v>
      </c>
      <c r="V119" s="82">
        <v>0</v>
      </c>
      <c r="W119" s="82">
        <v>0</v>
      </c>
      <c r="X119" s="82">
        <v>0</v>
      </c>
      <c r="Y119" s="82">
        <v>0</v>
      </c>
      <c r="Z119" s="81"/>
      <c r="AA119" s="81"/>
      <c r="AB119" s="81"/>
    </row>
    <row r="120" spans="1:28">
      <c r="A120" s="13">
        <v>805026250</v>
      </c>
      <c r="B120" s="13" t="s">
        <v>112</v>
      </c>
      <c r="C120" s="13" t="s">
        <v>115</v>
      </c>
      <c r="D120" s="13">
        <v>280401</v>
      </c>
      <c r="E120" s="13" t="s">
        <v>391</v>
      </c>
      <c r="F120" s="13" t="s">
        <v>395</v>
      </c>
      <c r="G120" s="13" t="s">
        <v>8</v>
      </c>
      <c r="H120" s="13" t="s">
        <v>9</v>
      </c>
      <c r="I120" s="80">
        <v>45413114</v>
      </c>
      <c r="J120" s="14">
        <v>45413114</v>
      </c>
      <c r="K120" s="89" t="s">
        <v>157</v>
      </c>
      <c r="L120" s="83" t="s">
        <v>157</v>
      </c>
      <c r="M120" s="83">
        <v>1222279141</v>
      </c>
      <c r="N120" s="86">
        <v>44504851</v>
      </c>
      <c r="O120" s="82">
        <v>0</v>
      </c>
      <c r="P120" s="82">
        <v>0</v>
      </c>
      <c r="Q120" s="82"/>
      <c r="R120" s="82"/>
      <c r="S120" s="82">
        <v>0</v>
      </c>
      <c r="T120" s="82">
        <v>0</v>
      </c>
      <c r="U120" s="82">
        <v>0</v>
      </c>
      <c r="V120" s="82">
        <v>0</v>
      </c>
      <c r="W120" s="82">
        <v>0</v>
      </c>
      <c r="X120" s="82">
        <v>0</v>
      </c>
      <c r="Y120" s="82">
        <v>0</v>
      </c>
      <c r="Z120" s="81"/>
      <c r="AA120" s="81"/>
      <c r="AB120" s="81"/>
    </row>
    <row r="121" spans="1:28">
      <c r="A121" s="13">
        <v>805026250</v>
      </c>
      <c r="B121" s="13" t="s">
        <v>112</v>
      </c>
      <c r="C121" s="13" t="s">
        <v>115</v>
      </c>
      <c r="D121" s="13">
        <v>280402</v>
      </c>
      <c r="E121" s="13" t="s">
        <v>392</v>
      </c>
      <c r="F121" s="13" t="s">
        <v>396</v>
      </c>
      <c r="G121" s="13" t="s">
        <v>8</v>
      </c>
      <c r="H121" s="13" t="s">
        <v>9</v>
      </c>
      <c r="I121" s="80">
        <v>129647643</v>
      </c>
      <c r="J121" s="14">
        <v>129647643</v>
      </c>
      <c r="K121" s="89" t="s">
        <v>411</v>
      </c>
      <c r="L121" s="90" t="s">
        <v>411</v>
      </c>
      <c r="M121" s="83"/>
      <c r="N121" s="83"/>
      <c r="O121" s="82">
        <v>0</v>
      </c>
      <c r="P121" s="82">
        <v>0</v>
      </c>
      <c r="Q121" s="82"/>
      <c r="R121" s="82"/>
      <c r="S121" s="82">
        <v>0</v>
      </c>
      <c r="T121" s="82">
        <v>0</v>
      </c>
      <c r="U121" s="82">
        <v>0</v>
      </c>
      <c r="V121" s="82">
        <v>0</v>
      </c>
      <c r="W121" s="82">
        <v>0</v>
      </c>
      <c r="X121" s="82">
        <v>0</v>
      </c>
      <c r="Y121" s="82">
        <v>0</v>
      </c>
      <c r="Z121" s="81">
        <v>2201421068</v>
      </c>
      <c r="AA121" s="87">
        <v>127054690</v>
      </c>
      <c r="AB121" s="88">
        <v>45152</v>
      </c>
    </row>
    <row r="122" spans="1:28">
      <c r="A122" s="13">
        <v>805026250</v>
      </c>
      <c r="B122" s="13" t="s">
        <v>112</v>
      </c>
      <c r="C122" s="13" t="s">
        <v>115</v>
      </c>
      <c r="D122" s="13">
        <v>280423</v>
      </c>
      <c r="E122" s="13" t="s">
        <v>393</v>
      </c>
      <c r="F122" s="13" t="s">
        <v>397</v>
      </c>
      <c r="G122" s="13" t="s">
        <v>12</v>
      </c>
      <c r="H122" s="13" t="s">
        <v>9</v>
      </c>
      <c r="I122" s="80">
        <v>190514998</v>
      </c>
      <c r="J122" s="14">
        <v>190514998</v>
      </c>
      <c r="K122" s="89" t="s">
        <v>411</v>
      </c>
      <c r="L122" s="90" t="s">
        <v>411</v>
      </c>
      <c r="M122" s="83"/>
      <c r="N122" s="83"/>
      <c r="O122" s="82">
        <v>0</v>
      </c>
      <c r="P122" s="82">
        <v>0</v>
      </c>
      <c r="Q122" s="82"/>
      <c r="R122" s="82"/>
      <c r="S122" s="82">
        <v>0</v>
      </c>
      <c r="T122" s="82">
        <v>0</v>
      </c>
      <c r="U122" s="82">
        <v>0</v>
      </c>
      <c r="V122" s="82">
        <v>0</v>
      </c>
      <c r="W122" s="82">
        <v>0</v>
      </c>
      <c r="X122" s="82">
        <v>0</v>
      </c>
      <c r="Y122" s="82">
        <v>0</v>
      </c>
      <c r="Z122" s="81">
        <v>4800060737</v>
      </c>
      <c r="AA122" s="82">
        <v>185981122</v>
      </c>
      <c r="AB122" s="88">
        <v>45138</v>
      </c>
    </row>
  </sheetData>
  <autoFilter ref="A2:Y122"/>
  <conditionalFormatting sqref="G2">
    <cfRule type="duplicateValues" dxfId="0" priority="1"/>
  </conditionalFormatting>
  <dataValidations count="1">
    <dataValidation type="whole" operator="greaterThan" allowBlank="1" showInputMessage="1" showErrorMessage="1" errorTitle="DATO ERRADO" error="El valor debe ser diferente de cero" sqref="I2:J2">
      <formula1>1</formula1>
    </dataValidation>
  </dataValidations>
  <pageMargins left="0.7" right="0.7" top="0.75" bottom="0.75" header="0.3" footer="0.3"/>
  <legacy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26"/>
  <sheetViews>
    <sheetView showGridLines="0" topLeftCell="A4" zoomScaleNormal="100" zoomScaleSheetLayoutView="100" workbookViewId="0">
      <selection activeCell="C7" sqref="C7"/>
    </sheetView>
  </sheetViews>
  <sheetFormatPr baseColWidth="10" defaultRowHeight="12.75"/>
  <cols>
    <col min="1" max="1" width="4.42578125" style="18" customWidth="1"/>
    <col min="2" max="2" width="11.42578125" style="18"/>
    <col min="3" max="3" width="18.7109375" style="18" customWidth="1"/>
    <col min="4" max="4" width="18.28515625" style="18" customWidth="1"/>
    <col min="5" max="5" width="9.140625" style="18" customWidth="1"/>
    <col min="6" max="8" width="11.42578125" style="18"/>
    <col min="9" max="9" width="19.85546875" style="18" customWidth="1"/>
    <col min="10" max="10" width="15.85546875" style="18" customWidth="1"/>
    <col min="11" max="11" width="7.140625" style="18" customWidth="1"/>
    <col min="12" max="215" width="11.42578125" style="18"/>
    <col min="216" max="216" width="4.42578125" style="18" customWidth="1"/>
    <col min="217" max="217" width="11.42578125" style="18"/>
    <col min="218" max="218" width="17.5703125" style="18" customWidth="1"/>
    <col min="219" max="219" width="11.5703125" style="18" customWidth="1"/>
    <col min="220" max="223" width="11.42578125" style="18"/>
    <col min="224" max="224" width="22.5703125" style="18" customWidth="1"/>
    <col min="225" max="225" width="14" style="18" customWidth="1"/>
    <col min="226" max="226" width="1.7109375" style="18" customWidth="1"/>
    <col min="227" max="471" width="11.42578125" style="18"/>
    <col min="472" max="472" width="4.42578125" style="18" customWidth="1"/>
    <col min="473" max="473" width="11.42578125" style="18"/>
    <col min="474" max="474" width="17.5703125" style="18" customWidth="1"/>
    <col min="475" max="475" width="11.5703125" style="18" customWidth="1"/>
    <col min="476" max="479" width="11.42578125" style="18"/>
    <col min="480" max="480" width="22.5703125" style="18" customWidth="1"/>
    <col min="481" max="481" width="14" style="18" customWidth="1"/>
    <col min="482" max="482" width="1.7109375" style="18" customWidth="1"/>
    <col min="483" max="727" width="11.42578125" style="18"/>
    <col min="728" max="728" width="4.42578125" style="18" customWidth="1"/>
    <col min="729" max="729" width="11.42578125" style="18"/>
    <col min="730" max="730" width="17.5703125" style="18" customWidth="1"/>
    <col min="731" max="731" width="11.5703125" style="18" customWidth="1"/>
    <col min="732" max="735" width="11.42578125" style="18"/>
    <col min="736" max="736" width="22.5703125" style="18" customWidth="1"/>
    <col min="737" max="737" width="14" style="18" customWidth="1"/>
    <col min="738" max="738" width="1.7109375" style="18" customWidth="1"/>
    <col min="739" max="983" width="11.42578125" style="18"/>
    <col min="984" max="984" width="4.42578125" style="18" customWidth="1"/>
    <col min="985" max="985" width="11.42578125" style="18"/>
    <col min="986" max="986" width="17.5703125" style="18" customWidth="1"/>
    <col min="987" max="987" width="11.5703125" style="18" customWidth="1"/>
    <col min="988" max="991" width="11.42578125" style="18"/>
    <col min="992" max="992" width="22.5703125" style="18" customWidth="1"/>
    <col min="993" max="993" width="14" style="18" customWidth="1"/>
    <col min="994" max="994" width="1.7109375" style="18" customWidth="1"/>
    <col min="995" max="1239" width="11.42578125" style="18"/>
    <col min="1240" max="1240" width="4.42578125" style="18" customWidth="1"/>
    <col min="1241" max="1241" width="11.42578125" style="18"/>
    <col min="1242" max="1242" width="17.5703125" style="18" customWidth="1"/>
    <col min="1243" max="1243" width="11.5703125" style="18" customWidth="1"/>
    <col min="1244" max="1247" width="11.42578125" style="18"/>
    <col min="1248" max="1248" width="22.5703125" style="18" customWidth="1"/>
    <col min="1249" max="1249" width="14" style="18" customWidth="1"/>
    <col min="1250" max="1250" width="1.7109375" style="18" customWidth="1"/>
    <col min="1251" max="1495" width="11.42578125" style="18"/>
    <col min="1496" max="1496" width="4.42578125" style="18" customWidth="1"/>
    <col min="1497" max="1497" width="11.42578125" style="18"/>
    <col min="1498" max="1498" width="17.5703125" style="18" customWidth="1"/>
    <col min="1499" max="1499" width="11.5703125" style="18" customWidth="1"/>
    <col min="1500" max="1503" width="11.42578125" style="18"/>
    <col min="1504" max="1504" width="22.5703125" style="18" customWidth="1"/>
    <col min="1505" max="1505" width="14" style="18" customWidth="1"/>
    <col min="1506" max="1506" width="1.7109375" style="18" customWidth="1"/>
    <col min="1507" max="1751" width="11.42578125" style="18"/>
    <col min="1752" max="1752" width="4.42578125" style="18" customWidth="1"/>
    <col min="1753" max="1753" width="11.42578125" style="18"/>
    <col min="1754" max="1754" width="17.5703125" style="18" customWidth="1"/>
    <col min="1755" max="1755" width="11.5703125" style="18" customWidth="1"/>
    <col min="1756" max="1759" width="11.42578125" style="18"/>
    <col min="1760" max="1760" width="22.5703125" style="18" customWidth="1"/>
    <col min="1761" max="1761" width="14" style="18" customWidth="1"/>
    <col min="1762" max="1762" width="1.7109375" style="18" customWidth="1"/>
    <col min="1763" max="2007" width="11.42578125" style="18"/>
    <col min="2008" max="2008" width="4.42578125" style="18" customWidth="1"/>
    <col min="2009" max="2009" width="11.42578125" style="18"/>
    <col min="2010" max="2010" width="17.5703125" style="18" customWidth="1"/>
    <col min="2011" max="2011" width="11.5703125" style="18" customWidth="1"/>
    <col min="2012" max="2015" width="11.42578125" style="18"/>
    <col min="2016" max="2016" width="22.5703125" style="18" customWidth="1"/>
    <col min="2017" max="2017" width="14" style="18" customWidth="1"/>
    <col min="2018" max="2018" width="1.7109375" style="18" customWidth="1"/>
    <col min="2019" max="2263" width="11.42578125" style="18"/>
    <col min="2264" max="2264" width="4.42578125" style="18" customWidth="1"/>
    <col min="2265" max="2265" width="11.42578125" style="18"/>
    <col min="2266" max="2266" width="17.5703125" style="18" customWidth="1"/>
    <col min="2267" max="2267" width="11.5703125" style="18" customWidth="1"/>
    <col min="2268" max="2271" width="11.42578125" style="18"/>
    <col min="2272" max="2272" width="22.5703125" style="18" customWidth="1"/>
    <col min="2273" max="2273" width="14" style="18" customWidth="1"/>
    <col min="2274" max="2274" width="1.7109375" style="18" customWidth="1"/>
    <col min="2275" max="2519" width="11.42578125" style="18"/>
    <col min="2520" max="2520" width="4.42578125" style="18" customWidth="1"/>
    <col min="2521" max="2521" width="11.42578125" style="18"/>
    <col min="2522" max="2522" width="17.5703125" style="18" customWidth="1"/>
    <col min="2523" max="2523" width="11.5703125" style="18" customWidth="1"/>
    <col min="2524" max="2527" width="11.42578125" style="18"/>
    <col min="2528" max="2528" width="22.5703125" style="18" customWidth="1"/>
    <col min="2529" max="2529" width="14" style="18" customWidth="1"/>
    <col min="2530" max="2530" width="1.7109375" style="18" customWidth="1"/>
    <col min="2531" max="2775" width="11.42578125" style="18"/>
    <col min="2776" max="2776" width="4.42578125" style="18" customWidth="1"/>
    <col min="2777" max="2777" width="11.42578125" style="18"/>
    <col min="2778" max="2778" width="17.5703125" style="18" customWidth="1"/>
    <col min="2779" max="2779" width="11.5703125" style="18" customWidth="1"/>
    <col min="2780" max="2783" width="11.42578125" style="18"/>
    <col min="2784" max="2784" width="22.5703125" style="18" customWidth="1"/>
    <col min="2785" max="2785" width="14" style="18" customWidth="1"/>
    <col min="2786" max="2786" width="1.7109375" style="18" customWidth="1"/>
    <col min="2787" max="3031" width="11.42578125" style="18"/>
    <col min="3032" max="3032" width="4.42578125" style="18" customWidth="1"/>
    <col min="3033" max="3033" width="11.42578125" style="18"/>
    <col min="3034" max="3034" width="17.5703125" style="18" customWidth="1"/>
    <col min="3035" max="3035" width="11.5703125" style="18" customWidth="1"/>
    <col min="3036" max="3039" width="11.42578125" style="18"/>
    <col min="3040" max="3040" width="22.5703125" style="18" customWidth="1"/>
    <col min="3041" max="3041" width="14" style="18" customWidth="1"/>
    <col min="3042" max="3042" width="1.7109375" style="18" customWidth="1"/>
    <col min="3043" max="3287" width="11.42578125" style="18"/>
    <col min="3288" max="3288" width="4.42578125" style="18" customWidth="1"/>
    <col min="3289" max="3289" width="11.42578125" style="18"/>
    <col min="3290" max="3290" width="17.5703125" style="18" customWidth="1"/>
    <col min="3291" max="3291" width="11.5703125" style="18" customWidth="1"/>
    <col min="3292" max="3295" width="11.42578125" style="18"/>
    <col min="3296" max="3296" width="22.5703125" style="18" customWidth="1"/>
    <col min="3297" max="3297" width="14" style="18" customWidth="1"/>
    <col min="3298" max="3298" width="1.7109375" style="18" customWidth="1"/>
    <col min="3299" max="3543" width="11.42578125" style="18"/>
    <col min="3544" max="3544" width="4.42578125" style="18" customWidth="1"/>
    <col min="3545" max="3545" width="11.42578125" style="18"/>
    <col min="3546" max="3546" width="17.5703125" style="18" customWidth="1"/>
    <col min="3547" max="3547" width="11.5703125" style="18" customWidth="1"/>
    <col min="3548" max="3551" width="11.42578125" style="18"/>
    <col min="3552" max="3552" width="22.5703125" style="18" customWidth="1"/>
    <col min="3553" max="3553" width="14" style="18" customWidth="1"/>
    <col min="3554" max="3554" width="1.7109375" style="18" customWidth="1"/>
    <col min="3555" max="3799" width="11.42578125" style="18"/>
    <col min="3800" max="3800" width="4.42578125" style="18" customWidth="1"/>
    <col min="3801" max="3801" width="11.42578125" style="18"/>
    <col min="3802" max="3802" width="17.5703125" style="18" customWidth="1"/>
    <col min="3803" max="3803" width="11.5703125" style="18" customWidth="1"/>
    <col min="3804" max="3807" width="11.42578125" style="18"/>
    <col min="3808" max="3808" width="22.5703125" style="18" customWidth="1"/>
    <col min="3809" max="3809" width="14" style="18" customWidth="1"/>
    <col min="3810" max="3810" width="1.7109375" style="18" customWidth="1"/>
    <col min="3811" max="4055" width="11.42578125" style="18"/>
    <col min="4056" max="4056" width="4.42578125" style="18" customWidth="1"/>
    <col min="4057" max="4057" width="11.42578125" style="18"/>
    <col min="4058" max="4058" width="17.5703125" style="18" customWidth="1"/>
    <col min="4059" max="4059" width="11.5703125" style="18" customWidth="1"/>
    <col min="4060" max="4063" width="11.42578125" style="18"/>
    <col min="4064" max="4064" width="22.5703125" style="18" customWidth="1"/>
    <col min="4065" max="4065" width="14" style="18" customWidth="1"/>
    <col min="4066" max="4066" width="1.7109375" style="18" customWidth="1"/>
    <col min="4067" max="4311" width="11.42578125" style="18"/>
    <col min="4312" max="4312" width="4.42578125" style="18" customWidth="1"/>
    <col min="4313" max="4313" width="11.42578125" style="18"/>
    <col min="4314" max="4314" width="17.5703125" style="18" customWidth="1"/>
    <col min="4315" max="4315" width="11.5703125" style="18" customWidth="1"/>
    <col min="4316" max="4319" width="11.42578125" style="18"/>
    <col min="4320" max="4320" width="22.5703125" style="18" customWidth="1"/>
    <col min="4321" max="4321" width="14" style="18" customWidth="1"/>
    <col min="4322" max="4322" width="1.7109375" style="18" customWidth="1"/>
    <col min="4323" max="4567" width="11.42578125" style="18"/>
    <col min="4568" max="4568" width="4.42578125" style="18" customWidth="1"/>
    <col min="4569" max="4569" width="11.42578125" style="18"/>
    <col min="4570" max="4570" width="17.5703125" style="18" customWidth="1"/>
    <col min="4571" max="4571" width="11.5703125" style="18" customWidth="1"/>
    <col min="4572" max="4575" width="11.42578125" style="18"/>
    <col min="4576" max="4576" width="22.5703125" style="18" customWidth="1"/>
    <col min="4577" max="4577" width="14" style="18" customWidth="1"/>
    <col min="4578" max="4578" width="1.7109375" style="18" customWidth="1"/>
    <col min="4579" max="4823" width="11.42578125" style="18"/>
    <col min="4824" max="4824" width="4.42578125" style="18" customWidth="1"/>
    <col min="4825" max="4825" width="11.42578125" style="18"/>
    <col min="4826" max="4826" width="17.5703125" style="18" customWidth="1"/>
    <col min="4827" max="4827" width="11.5703125" style="18" customWidth="1"/>
    <col min="4828" max="4831" width="11.42578125" style="18"/>
    <col min="4832" max="4832" width="22.5703125" style="18" customWidth="1"/>
    <col min="4833" max="4833" width="14" style="18" customWidth="1"/>
    <col min="4834" max="4834" width="1.7109375" style="18" customWidth="1"/>
    <col min="4835" max="5079" width="11.42578125" style="18"/>
    <col min="5080" max="5080" width="4.42578125" style="18" customWidth="1"/>
    <col min="5081" max="5081" width="11.42578125" style="18"/>
    <col min="5082" max="5082" width="17.5703125" style="18" customWidth="1"/>
    <col min="5083" max="5083" width="11.5703125" style="18" customWidth="1"/>
    <col min="5084" max="5087" width="11.42578125" style="18"/>
    <col min="5088" max="5088" width="22.5703125" style="18" customWidth="1"/>
    <col min="5089" max="5089" width="14" style="18" customWidth="1"/>
    <col min="5090" max="5090" width="1.7109375" style="18" customWidth="1"/>
    <col min="5091" max="5335" width="11.42578125" style="18"/>
    <col min="5336" max="5336" width="4.42578125" style="18" customWidth="1"/>
    <col min="5337" max="5337" width="11.42578125" style="18"/>
    <col min="5338" max="5338" width="17.5703125" style="18" customWidth="1"/>
    <col min="5339" max="5339" width="11.5703125" style="18" customWidth="1"/>
    <col min="5340" max="5343" width="11.42578125" style="18"/>
    <col min="5344" max="5344" width="22.5703125" style="18" customWidth="1"/>
    <col min="5345" max="5345" width="14" style="18" customWidth="1"/>
    <col min="5346" max="5346" width="1.7109375" style="18" customWidth="1"/>
    <col min="5347" max="5591" width="11.42578125" style="18"/>
    <col min="5592" max="5592" width="4.42578125" style="18" customWidth="1"/>
    <col min="5593" max="5593" width="11.42578125" style="18"/>
    <col min="5594" max="5594" width="17.5703125" style="18" customWidth="1"/>
    <col min="5595" max="5595" width="11.5703125" style="18" customWidth="1"/>
    <col min="5596" max="5599" width="11.42578125" style="18"/>
    <col min="5600" max="5600" width="22.5703125" style="18" customWidth="1"/>
    <col min="5601" max="5601" width="14" style="18" customWidth="1"/>
    <col min="5602" max="5602" width="1.7109375" style="18" customWidth="1"/>
    <col min="5603" max="5847" width="11.42578125" style="18"/>
    <col min="5848" max="5848" width="4.42578125" style="18" customWidth="1"/>
    <col min="5849" max="5849" width="11.42578125" style="18"/>
    <col min="5850" max="5850" width="17.5703125" style="18" customWidth="1"/>
    <col min="5851" max="5851" width="11.5703125" style="18" customWidth="1"/>
    <col min="5852" max="5855" width="11.42578125" style="18"/>
    <col min="5856" max="5856" width="22.5703125" style="18" customWidth="1"/>
    <col min="5857" max="5857" width="14" style="18" customWidth="1"/>
    <col min="5858" max="5858" width="1.7109375" style="18" customWidth="1"/>
    <col min="5859" max="6103" width="11.42578125" style="18"/>
    <col min="6104" max="6104" width="4.42578125" style="18" customWidth="1"/>
    <col min="6105" max="6105" width="11.42578125" style="18"/>
    <col min="6106" max="6106" width="17.5703125" style="18" customWidth="1"/>
    <col min="6107" max="6107" width="11.5703125" style="18" customWidth="1"/>
    <col min="6108" max="6111" width="11.42578125" style="18"/>
    <col min="6112" max="6112" width="22.5703125" style="18" customWidth="1"/>
    <col min="6113" max="6113" width="14" style="18" customWidth="1"/>
    <col min="6114" max="6114" width="1.7109375" style="18" customWidth="1"/>
    <col min="6115" max="6359" width="11.42578125" style="18"/>
    <col min="6360" max="6360" width="4.42578125" style="18" customWidth="1"/>
    <col min="6361" max="6361" width="11.42578125" style="18"/>
    <col min="6362" max="6362" width="17.5703125" style="18" customWidth="1"/>
    <col min="6363" max="6363" width="11.5703125" style="18" customWidth="1"/>
    <col min="6364" max="6367" width="11.42578125" style="18"/>
    <col min="6368" max="6368" width="22.5703125" style="18" customWidth="1"/>
    <col min="6369" max="6369" width="14" style="18" customWidth="1"/>
    <col min="6370" max="6370" width="1.7109375" style="18" customWidth="1"/>
    <col min="6371" max="6615" width="11.42578125" style="18"/>
    <col min="6616" max="6616" width="4.42578125" style="18" customWidth="1"/>
    <col min="6617" max="6617" width="11.42578125" style="18"/>
    <col min="6618" max="6618" width="17.5703125" style="18" customWidth="1"/>
    <col min="6619" max="6619" width="11.5703125" style="18" customWidth="1"/>
    <col min="6620" max="6623" width="11.42578125" style="18"/>
    <col min="6624" max="6624" width="22.5703125" style="18" customWidth="1"/>
    <col min="6625" max="6625" width="14" style="18" customWidth="1"/>
    <col min="6626" max="6626" width="1.7109375" style="18" customWidth="1"/>
    <col min="6627" max="6871" width="11.42578125" style="18"/>
    <col min="6872" max="6872" width="4.42578125" style="18" customWidth="1"/>
    <col min="6873" max="6873" width="11.42578125" style="18"/>
    <col min="6874" max="6874" width="17.5703125" style="18" customWidth="1"/>
    <col min="6875" max="6875" width="11.5703125" style="18" customWidth="1"/>
    <col min="6876" max="6879" width="11.42578125" style="18"/>
    <col min="6880" max="6880" width="22.5703125" style="18" customWidth="1"/>
    <col min="6881" max="6881" width="14" style="18" customWidth="1"/>
    <col min="6882" max="6882" width="1.7109375" style="18" customWidth="1"/>
    <col min="6883" max="7127" width="11.42578125" style="18"/>
    <col min="7128" max="7128" width="4.42578125" style="18" customWidth="1"/>
    <col min="7129" max="7129" width="11.42578125" style="18"/>
    <col min="7130" max="7130" width="17.5703125" style="18" customWidth="1"/>
    <col min="7131" max="7131" width="11.5703125" style="18" customWidth="1"/>
    <col min="7132" max="7135" width="11.42578125" style="18"/>
    <col min="7136" max="7136" width="22.5703125" style="18" customWidth="1"/>
    <col min="7137" max="7137" width="14" style="18" customWidth="1"/>
    <col min="7138" max="7138" width="1.7109375" style="18" customWidth="1"/>
    <col min="7139" max="7383" width="11.42578125" style="18"/>
    <col min="7384" max="7384" width="4.42578125" style="18" customWidth="1"/>
    <col min="7385" max="7385" width="11.42578125" style="18"/>
    <col min="7386" max="7386" width="17.5703125" style="18" customWidth="1"/>
    <col min="7387" max="7387" width="11.5703125" style="18" customWidth="1"/>
    <col min="7388" max="7391" width="11.42578125" style="18"/>
    <col min="7392" max="7392" width="22.5703125" style="18" customWidth="1"/>
    <col min="7393" max="7393" width="14" style="18" customWidth="1"/>
    <col min="7394" max="7394" width="1.7109375" style="18" customWidth="1"/>
    <col min="7395" max="7639" width="11.42578125" style="18"/>
    <col min="7640" max="7640" width="4.42578125" style="18" customWidth="1"/>
    <col min="7641" max="7641" width="11.42578125" style="18"/>
    <col min="7642" max="7642" width="17.5703125" style="18" customWidth="1"/>
    <col min="7643" max="7643" width="11.5703125" style="18" customWidth="1"/>
    <col min="7644" max="7647" width="11.42578125" style="18"/>
    <col min="7648" max="7648" width="22.5703125" style="18" customWidth="1"/>
    <col min="7649" max="7649" width="14" style="18" customWidth="1"/>
    <col min="7650" max="7650" width="1.7109375" style="18" customWidth="1"/>
    <col min="7651" max="7895" width="11.42578125" style="18"/>
    <col min="7896" max="7896" width="4.42578125" style="18" customWidth="1"/>
    <col min="7897" max="7897" width="11.42578125" style="18"/>
    <col min="7898" max="7898" width="17.5703125" style="18" customWidth="1"/>
    <col min="7899" max="7899" width="11.5703125" style="18" customWidth="1"/>
    <col min="7900" max="7903" width="11.42578125" style="18"/>
    <col min="7904" max="7904" width="22.5703125" style="18" customWidth="1"/>
    <col min="7905" max="7905" width="14" style="18" customWidth="1"/>
    <col min="7906" max="7906" width="1.7109375" style="18" customWidth="1"/>
    <col min="7907" max="8151" width="11.42578125" style="18"/>
    <col min="8152" max="8152" width="4.42578125" style="18" customWidth="1"/>
    <col min="8153" max="8153" width="11.42578125" style="18"/>
    <col min="8154" max="8154" width="17.5703125" style="18" customWidth="1"/>
    <col min="8155" max="8155" width="11.5703125" style="18" customWidth="1"/>
    <col min="8156" max="8159" width="11.42578125" style="18"/>
    <col min="8160" max="8160" width="22.5703125" style="18" customWidth="1"/>
    <col min="8161" max="8161" width="14" style="18" customWidth="1"/>
    <col min="8162" max="8162" width="1.7109375" style="18" customWidth="1"/>
    <col min="8163" max="8407" width="11.42578125" style="18"/>
    <col min="8408" max="8408" width="4.42578125" style="18" customWidth="1"/>
    <col min="8409" max="8409" width="11.42578125" style="18"/>
    <col min="8410" max="8410" width="17.5703125" style="18" customWidth="1"/>
    <col min="8411" max="8411" width="11.5703125" style="18" customWidth="1"/>
    <col min="8412" max="8415" width="11.42578125" style="18"/>
    <col min="8416" max="8416" width="22.5703125" style="18" customWidth="1"/>
    <col min="8417" max="8417" width="14" style="18" customWidth="1"/>
    <col min="8418" max="8418" width="1.7109375" style="18" customWidth="1"/>
    <col min="8419" max="8663" width="11.42578125" style="18"/>
    <col min="8664" max="8664" width="4.42578125" style="18" customWidth="1"/>
    <col min="8665" max="8665" width="11.42578125" style="18"/>
    <col min="8666" max="8666" width="17.5703125" style="18" customWidth="1"/>
    <col min="8667" max="8667" width="11.5703125" style="18" customWidth="1"/>
    <col min="8668" max="8671" width="11.42578125" style="18"/>
    <col min="8672" max="8672" width="22.5703125" style="18" customWidth="1"/>
    <col min="8673" max="8673" width="14" style="18" customWidth="1"/>
    <col min="8674" max="8674" width="1.7109375" style="18" customWidth="1"/>
    <col min="8675" max="8919" width="11.42578125" style="18"/>
    <col min="8920" max="8920" width="4.42578125" style="18" customWidth="1"/>
    <col min="8921" max="8921" width="11.42578125" style="18"/>
    <col min="8922" max="8922" width="17.5703125" style="18" customWidth="1"/>
    <col min="8923" max="8923" width="11.5703125" style="18" customWidth="1"/>
    <col min="8924" max="8927" width="11.42578125" style="18"/>
    <col min="8928" max="8928" width="22.5703125" style="18" customWidth="1"/>
    <col min="8929" max="8929" width="14" style="18" customWidth="1"/>
    <col min="8930" max="8930" width="1.7109375" style="18" customWidth="1"/>
    <col min="8931" max="9175" width="11.42578125" style="18"/>
    <col min="9176" max="9176" width="4.42578125" style="18" customWidth="1"/>
    <col min="9177" max="9177" width="11.42578125" style="18"/>
    <col min="9178" max="9178" width="17.5703125" style="18" customWidth="1"/>
    <col min="9179" max="9179" width="11.5703125" style="18" customWidth="1"/>
    <col min="9180" max="9183" width="11.42578125" style="18"/>
    <col min="9184" max="9184" width="22.5703125" style="18" customWidth="1"/>
    <col min="9185" max="9185" width="14" style="18" customWidth="1"/>
    <col min="9186" max="9186" width="1.7109375" style="18" customWidth="1"/>
    <col min="9187" max="9431" width="11.42578125" style="18"/>
    <col min="9432" max="9432" width="4.42578125" style="18" customWidth="1"/>
    <col min="9433" max="9433" width="11.42578125" style="18"/>
    <col min="9434" max="9434" width="17.5703125" style="18" customWidth="1"/>
    <col min="9435" max="9435" width="11.5703125" style="18" customWidth="1"/>
    <col min="9436" max="9439" width="11.42578125" style="18"/>
    <col min="9440" max="9440" width="22.5703125" style="18" customWidth="1"/>
    <col min="9441" max="9441" width="14" style="18" customWidth="1"/>
    <col min="9442" max="9442" width="1.7109375" style="18" customWidth="1"/>
    <col min="9443" max="9687" width="11.42578125" style="18"/>
    <col min="9688" max="9688" width="4.42578125" style="18" customWidth="1"/>
    <col min="9689" max="9689" width="11.42578125" style="18"/>
    <col min="9690" max="9690" width="17.5703125" style="18" customWidth="1"/>
    <col min="9691" max="9691" width="11.5703125" style="18" customWidth="1"/>
    <col min="9692" max="9695" width="11.42578125" style="18"/>
    <col min="9696" max="9696" width="22.5703125" style="18" customWidth="1"/>
    <col min="9697" max="9697" width="14" style="18" customWidth="1"/>
    <col min="9698" max="9698" width="1.7109375" style="18" customWidth="1"/>
    <col min="9699" max="9943" width="11.42578125" style="18"/>
    <col min="9944" max="9944" width="4.42578125" style="18" customWidth="1"/>
    <col min="9945" max="9945" width="11.42578125" style="18"/>
    <col min="9946" max="9946" width="17.5703125" style="18" customWidth="1"/>
    <col min="9947" max="9947" width="11.5703125" style="18" customWidth="1"/>
    <col min="9948" max="9951" width="11.42578125" style="18"/>
    <col min="9952" max="9952" width="22.5703125" style="18" customWidth="1"/>
    <col min="9953" max="9953" width="14" style="18" customWidth="1"/>
    <col min="9954" max="9954" width="1.7109375" style="18" customWidth="1"/>
    <col min="9955" max="10199" width="11.42578125" style="18"/>
    <col min="10200" max="10200" width="4.42578125" style="18" customWidth="1"/>
    <col min="10201" max="10201" width="11.42578125" style="18"/>
    <col min="10202" max="10202" width="17.5703125" style="18" customWidth="1"/>
    <col min="10203" max="10203" width="11.5703125" style="18" customWidth="1"/>
    <col min="10204" max="10207" width="11.42578125" style="18"/>
    <col min="10208" max="10208" width="22.5703125" style="18" customWidth="1"/>
    <col min="10209" max="10209" width="14" style="18" customWidth="1"/>
    <col min="10210" max="10210" width="1.7109375" style="18" customWidth="1"/>
    <col min="10211" max="10455" width="11.42578125" style="18"/>
    <col min="10456" max="10456" width="4.42578125" style="18" customWidth="1"/>
    <col min="10457" max="10457" width="11.42578125" style="18"/>
    <col min="10458" max="10458" width="17.5703125" style="18" customWidth="1"/>
    <col min="10459" max="10459" width="11.5703125" style="18" customWidth="1"/>
    <col min="10460" max="10463" width="11.42578125" style="18"/>
    <col min="10464" max="10464" width="22.5703125" style="18" customWidth="1"/>
    <col min="10465" max="10465" width="14" style="18" customWidth="1"/>
    <col min="10466" max="10466" width="1.7109375" style="18" customWidth="1"/>
    <col min="10467" max="10711" width="11.42578125" style="18"/>
    <col min="10712" max="10712" width="4.42578125" style="18" customWidth="1"/>
    <col min="10713" max="10713" width="11.42578125" style="18"/>
    <col min="10714" max="10714" width="17.5703125" style="18" customWidth="1"/>
    <col min="10715" max="10715" width="11.5703125" style="18" customWidth="1"/>
    <col min="10716" max="10719" width="11.42578125" style="18"/>
    <col min="10720" max="10720" width="22.5703125" style="18" customWidth="1"/>
    <col min="10721" max="10721" width="14" style="18" customWidth="1"/>
    <col min="10722" max="10722" width="1.7109375" style="18" customWidth="1"/>
    <col min="10723" max="10967" width="11.42578125" style="18"/>
    <col min="10968" max="10968" width="4.42578125" style="18" customWidth="1"/>
    <col min="10969" max="10969" width="11.42578125" style="18"/>
    <col min="10970" max="10970" width="17.5703125" style="18" customWidth="1"/>
    <col min="10971" max="10971" width="11.5703125" style="18" customWidth="1"/>
    <col min="10972" max="10975" width="11.42578125" style="18"/>
    <col min="10976" max="10976" width="22.5703125" style="18" customWidth="1"/>
    <col min="10977" max="10977" width="14" style="18" customWidth="1"/>
    <col min="10978" max="10978" width="1.7109375" style="18" customWidth="1"/>
    <col min="10979" max="11223" width="11.42578125" style="18"/>
    <col min="11224" max="11224" width="4.42578125" style="18" customWidth="1"/>
    <col min="11225" max="11225" width="11.42578125" style="18"/>
    <col min="11226" max="11226" width="17.5703125" style="18" customWidth="1"/>
    <col min="11227" max="11227" width="11.5703125" style="18" customWidth="1"/>
    <col min="11228" max="11231" width="11.42578125" style="18"/>
    <col min="11232" max="11232" width="22.5703125" style="18" customWidth="1"/>
    <col min="11233" max="11233" width="14" style="18" customWidth="1"/>
    <col min="11234" max="11234" width="1.7109375" style="18" customWidth="1"/>
    <col min="11235" max="11479" width="11.42578125" style="18"/>
    <col min="11480" max="11480" width="4.42578125" style="18" customWidth="1"/>
    <col min="11481" max="11481" width="11.42578125" style="18"/>
    <col min="11482" max="11482" width="17.5703125" style="18" customWidth="1"/>
    <col min="11483" max="11483" width="11.5703125" style="18" customWidth="1"/>
    <col min="11484" max="11487" width="11.42578125" style="18"/>
    <col min="11488" max="11488" width="22.5703125" style="18" customWidth="1"/>
    <col min="11489" max="11489" width="14" style="18" customWidth="1"/>
    <col min="11490" max="11490" width="1.7109375" style="18" customWidth="1"/>
    <col min="11491" max="11735" width="11.42578125" style="18"/>
    <col min="11736" max="11736" width="4.42578125" style="18" customWidth="1"/>
    <col min="11737" max="11737" width="11.42578125" style="18"/>
    <col min="11738" max="11738" width="17.5703125" style="18" customWidth="1"/>
    <col min="11739" max="11739" width="11.5703125" style="18" customWidth="1"/>
    <col min="11740" max="11743" width="11.42578125" style="18"/>
    <col min="11744" max="11744" width="22.5703125" style="18" customWidth="1"/>
    <col min="11745" max="11745" width="14" style="18" customWidth="1"/>
    <col min="11746" max="11746" width="1.7109375" style="18" customWidth="1"/>
    <col min="11747" max="11991" width="11.42578125" style="18"/>
    <col min="11992" max="11992" width="4.42578125" style="18" customWidth="1"/>
    <col min="11993" max="11993" width="11.42578125" style="18"/>
    <col min="11994" max="11994" width="17.5703125" style="18" customWidth="1"/>
    <col min="11995" max="11995" width="11.5703125" style="18" customWidth="1"/>
    <col min="11996" max="11999" width="11.42578125" style="18"/>
    <col min="12000" max="12000" width="22.5703125" style="18" customWidth="1"/>
    <col min="12001" max="12001" width="14" style="18" customWidth="1"/>
    <col min="12002" max="12002" width="1.7109375" style="18" customWidth="1"/>
    <col min="12003" max="12247" width="11.42578125" style="18"/>
    <col min="12248" max="12248" width="4.42578125" style="18" customWidth="1"/>
    <col min="12249" max="12249" width="11.42578125" style="18"/>
    <col min="12250" max="12250" width="17.5703125" style="18" customWidth="1"/>
    <col min="12251" max="12251" width="11.5703125" style="18" customWidth="1"/>
    <col min="12252" max="12255" width="11.42578125" style="18"/>
    <col min="12256" max="12256" width="22.5703125" style="18" customWidth="1"/>
    <col min="12257" max="12257" width="14" style="18" customWidth="1"/>
    <col min="12258" max="12258" width="1.7109375" style="18" customWidth="1"/>
    <col min="12259" max="12503" width="11.42578125" style="18"/>
    <col min="12504" max="12504" width="4.42578125" style="18" customWidth="1"/>
    <col min="12505" max="12505" width="11.42578125" style="18"/>
    <col min="12506" max="12506" width="17.5703125" style="18" customWidth="1"/>
    <col min="12507" max="12507" width="11.5703125" style="18" customWidth="1"/>
    <col min="12508" max="12511" width="11.42578125" style="18"/>
    <col min="12512" max="12512" width="22.5703125" style="18" customWidth="1"/>
    <col min="12513" max="12513" width="14" style="18" customWidth="1"/>
    <col min="12514" max="12514" width="1.7109375" style="18" customWidth="1"/>
    <col min="12515" max="12759" width="11.42578125" style="18"/>
    <col min="12760" max="12760" width="4.42578125" style="18" customWidth="1"/>
    <col min="12761" max="12761" width="11.42578125" style="18"/>
    <col min="12762" max="12762" width="17.5703125" style="18" customWidth="1"/>
    <col min="12763" max="12763" width="11.5703125" style="18" customWidth="1"/>
    <col min="12764" max="12767" width="11.42578125" style="18"/>
    <col min="12768" max="12768" width="22.5703125" style="18" customWidth="1"/>
    <col min="12769" max="12769" width="14" style="18" customWidth="1"/>
    <col min="12770" max="12770" width="1.7109375" style="18" customWidth="1"/>
    <col min="12771" max="13015" width="11.42578125" style="18"/>
    <col min="13016" max="13016" width="4.42578125" style="18" customWidth="1"/>
    <col min="13017" max="13017" width="11.42578125" style="18"/>
    <col min="13018" max="13018" width="17.5703125" style="18" customWidth="1"/>
    <col min="13019" max="13019" width="11.5703125" style="18" customWidth="1"/>
    <col min="13020" max="13023" width="11.42578125" style="18"/>
    <col min="13024" max="13024" width="22.5703125" style="18" customWidth="1"/>
    <col min="13025" max="13025" width="14" style="18" customWidth="1"/>
    <col min="13026" max="13026" width="1.7109375" style="18" customWidth="1"/>
    <col min="13027" max="13271" width="11.42578125" style="18"/>
    <col min="13272" max="13272" width="4.42578125" style="18" customWidth="1"/>
    <col min="13273" max="13273" width="11.42578125" style="18"/>
    <col min="13274" max="13274" width="17.5703125" style="18" customWidth="1"/>
    <col min="13275" max="13275" width="11.5703125" style="18" customWidth="1"/>
    <col min="13276" max="13279" width="11.42578125" style="18"/>
    <col min="13280" max="13280" width="22.5703125" style="18" customWidth="1"/>
    <col min="13281" max="13281" width="14" style="18" customWidth="1"/>
    <col min="13282" max="13282" width="1.7109375" style="18" customWidth="1"/>
    <col min="13283" max="13527" width="11.42578125" style="18"/>
    <col min="13528" max="13528" width="4.42578125" style="18" customWidth="1"/>
    <col min="13529" max="13529" width="11.42578125" style="18"/>
    <col min="13530" max="13530" width="17.5703125" style="18" customWidth="1"/>
    <col min="13531" max="13531" width="11.5703125" style="18" customWidth="1"/>
    <col min="13532" max="13535" width="11.42578125" style="18"/>
    <col min="13536" max="13536" width="22.5703125" style="18" customWidth="1"/>
    <col min="13537" max="13537" width="14" style="18" customWidth="1"/>
    <col min="13538" max="13538" width="1.7109375" style="18" customWidth="1"/>
    <col min="13539" max="13783" width="11.42578125" style="18"/>
    <col min="13784" max="13784" width="4.42578125" style="18" customWidth="1"/>
    <col min="13785" max="13785" width="11.42578125" style="18"/>
    <col min="13786" max="13786" width="17.5703125" style="18" customWidth="1"/>
    <col min="13787" max="13787" width="11.5703125" style="18" customWidth="1"/>
    <col min="13788" max="13791" width="11.42578125" style="18"/>
    <col min="13792" max="13792" width="22.5703125" style="18" customWidth="1"/>
    <col min="13793" max="13793" width="14" style="18" customWidth="1"/>
    <col min="13794" max="13794" width="1.7109375" style="18" customWidth="1"/>
    <col min="13795" max="14039" width="11.42578125" style="18"/>
    <col min="14040" max="14040" width="4.42578125" style="18" customWidth="1"/>
    <col min="14041" max="14041" width="11.42578125" style="18"/>
    <col min="14042" max="14042" width="17.5703125" style="18" customWidth="1"/>
    <col min="14043" max="14043" width="11.5703125" style="18" customWidth="1"/>
    <col min="14044" max="14047" width="11.42578125" style="18"/>
    <col min="14048" max="14048" width="22.5703125" style="18" customWidth="1"/>
    <col min="14049" max="14049" width="14" style="18" customWidth="1"/>
    <col min="14050" max="14050" width="1.7109375" style="18" customWidth="1"/>
    <col min="14051" max="14295" width="11.42578125" style="18"/>
    <col min="14296" max="14296" width="4.42578125" style="18" customWidth="1"/>
    <col min="14297" max="14297" width="11.42578125" style="18"/>
    <col min="14298" max="14298" width="17.5703125" style="18" customWidth="1"/>
    <col min="14299" max="14299" width="11.5703125" style="18" customWidth="1"/>
    <col min="14300" max="14303" width="11.42578125" style="18"/>
    <col min="14304" max="14304" width="22.5703125" style="18" customWidth="1"/>
    <col min="14305" max="14305" width="14" style="18" customWidth="1"/>
    <col min="14306" max="14306" width="1.7109375" style="18" customWidth="1"/>
    <col min="14307" max="14551" width="11.42578125" style="18"/>
    <col min="14552" max="14552" width="4.42578125" style="18" customWidth="1"/>
    <col min="14553" max="14553" width="11.42578125" style="18"/>
    <col min="14554" max="14554" width="17.5703125" style="18" customWidth="1"/>
    <col min="14555" max="14555" width="11.5703125" style="18" customWidth="1"/>
    <col min="14556" max="14559" width="11.42578125" style="18"/>
    <col min="14560" max="14560" width="22.5703125" style="18" customWidth="1"/>
    <col min="14561" max="14561" width="14" style="18" customWidth="1"/>
    <col min="14562" max="14562" width="1.7109375" style="18" customWidth="1"/>
    <col min="14563" max="14807" width="11.42578125" style="18"/>
    <col min="14808" max="14808" width="4.42578125" style="18" customWidth="1"/>
    <col min="14809" max="14809" width="11.42578125" style="18"/>
    <col min="14810" max="14810" width="17.5703125" style="18" customWidth="1"/>
    <col min="14811" max="14811" width="11.5703125" style="18" customWidth="1"/>
    <col min="14812" max="14815" width="11.42578125" style="18"/>
    <col min="14816" max="14816" width="22.5703125" style="18" customWidth="1"/>
    <col min="14817" max="14817" width="14" style="18" customWidth="1"/>
    <col min="14818" max="14818" width="1.7109375" style="18" customWidth="1"/>
    <col min="14819" max="15063" width="11.42578125" style="18"/>
    <col min="15064" max="15064" width="4.42578125" style="18" customWidth="1"/>
    <col min="15065" max="15065" width="11.42578125" style="18"/>
    <col min="15066" max="15066" width="17.5703125" style="18" customWidth="1"/>
    <col min="15067" max="15067" width="11.5703125" style="18" customWidth="1"/>
    <col min="15068" max="15071" width="11.42578125" style="18"/>
    <col min="15072" max="15072" width="22.5703125" style="18" customWidth="1"/>
    <col min="15073" max="15073" width="14" style="18" customWidth="1"/>
    <col min="15074" max="15074" width="1.7109375" style="18" customWidth="1"/>
    <col min="15075" max="15319" width="11.42578125" style="18"/>
    <col min="15320" max="15320" width="4.42578125" style="18" customWidth="1"/>
    <col min="15321" max="15321" width="11.42578125" style="18"/>
    <col min="15322" max="15322" width="17.5703125" style="18" customWidth="1"/>
    <col min="15323" max="15323" width="11.5703125" style="18" customWidth="1"/>
    <col min="15324" max="15327" width="11.42578125" style="18"/>
    <col min="15328" max="15328" width="22.5703125" style="18" customWidth="1"/>
    <col min="15329" max="15329" width="14" style="18" customWidth="1"/>
    <col min="15330" max="15330" width="1.7109375" style="18" customWidth="1"/>
    <col min="15331" max="15575" width="11.42578125" style="18"/>
    <col min="15576" max="15576" width="4.42578125" style="18" customWidth="1"/>
    <col min="15577" max="15577" width="11.42578125" style="18"/>
    <col min="15578" max="15578" width="17.5703125" style="18" customWidth="1"/>
    <col min="15579" max="15579" width="11.5703125" style="18" customWidth="1"/>
    <col min="15580" max="15583" width="11.42578125" style="18"/>
    <col min="15584" max="15584" width="22.5703125" style="18" customWidth="1"/>
    <col min="15585" max="15585" width="14" style="18" customWidth="1"/>
    <col min="15586" max="15586" width="1.7109375" style="18" customWidth="1"/>
    <col min="15587" max="15831" width="11.42578125" style="18"/>
    <col min="15832" max="15832" width="4.42578125" style="18" customWidth="1"/>
    <col min="15833" max="15833" width="11.42578125" style="18"/>
    <col min="15834" max="15834" width="17.5703125" style="18" customWidth="1"/>
    <col min="15835" max="15835" width="11.5703125" style="18" customWidth="1"/>
    <col min="15836" max="15839" width="11.42578125" style="18"/>
    <col min="15840" max="15840" width="22.5703125" style="18" customWidth="1"/>
    <col min="15841" max="15841" width="14" style="18" customWidth="1"/>
    <col min="15842" max="15842" width="1.7109375" style="18" customWidth="1"/>
    <col min="15843" max="16087" width="11.42578125" style="18"/>
    <col min="16088" max="16088" width="4.42578125" style="18" customWidth="1"/>
    <col min="16089" max="16089" width="11.42578125" style="18"/>
    <col min="16090" max="16090" width="17.5703125" style="18" customWidth="1"/>
    <col min="16091" max="16091" width="11.5703125" style="18" customWidth="1"/>
    <col min="16092" max="16095" width="11.42578125" style="18"/>
    <col min="16096" max="16096" width="22.5703125" style="18" customWidth="1"/>
    <col min="16097" max="16097" width="21.5703125" style="18" bestFit="1" customWidth="1"/>
    <col min="16098" max="16098" width="1.7109375" style="18" customWidth="1"/>
    <col min="16099" max="16384" width="11.42578125" style="18"/>
  </cols>
  <sheetData>
    <row r="1" spans="2:10" ht="18" customHeight="1" thickBot="1"/>
    <row r="2" spans="2:10" ht="35.25" customHeight="1" thickBot="1">
      <c r="B2" s="101"/>
      <c r="C2" s="102"/>
      <c r="D2" s="105" t="s">
        <v>120</v>
      </c>
      <c r="E2" s="106"/>
      <c r="F2" s="106"/>
      <c r="G2" s="106"/>
      <c r="H2" s="106"/>
      <c r="I2" s="107"/>
      <c r="J2" s="19" t="s">
        <v>121</v>
      </c>
    </row>
    <row r="3" spans="2:10" ht="41.25" customHeight="1" thickBot="1">
      <c r="B3" s="103"/>
      <c r="C3" s="104"/>
      <c r="D3" s="108" t="s">
        <v>122</v>
      </c>
      <c r="E3" s="109"/>
      <c r="F3" s="109"/>
      <c r="G3" s="109"/>
      <c r="H3" s="109"/>
      <c r="I3" s="110"/>
      <c r="J3" s="20" t="s">
        <v>123</v>
      </c>
    </row>
    <row r="4" spans="2:10">
      <c r="B4" s="21"/>
      <c r="J4" s="22"/>
    </row>
    <row r="5" spans="2:10">
      <c r="B5" s="21"/>
      <c r="J5" s="22"/>
    </row>
    <row r="6" spans="2:10">
      <c r="B6" s="21"/>
      <c r="C6" s="23" t="s">
        <v>431</v>
      </c>
      <c r="D6" s="24"/>
      <c r="E6" s="25"/>
      <c r="J6" s="22"/>
    </row>
    <row r="7" spans="2:10">
      <c r="B7" s="21"/>
      <c r="J7" s="22"/>
    </row>
    <row r="8" spans="2:10">
      <c r="B8" s="21"/>
      <c r="C8" s="23" t="s">
        <v>124</v>
      </c>
      <c r="J8" s="22"/>
    </row>
    <row r="9" spans="2:10">
      <c r="B9" s="21"/>
      <c r="C9" s="23" t="s">
        <v>125</v>
      </c>
      <c r="J9" s="22"/>
    </row>
    <row r="10" spans="2:10">
      <c r="B10" s="21"/>
      <c r="J10" s="22"/>
    </row>
    <row r="11" spans="2:10">
      <c r="B11" s="21"/>
      <c r="C11" s="18" t="s">
        <v>126</v>
      </c>
      <c r="J11" s="22"/>
    </row>
    <row r="12" spans="2:10">
      <c r="B12" s="21"/>
      <c r="C12" s="26"/>
      <c r="J12" s="22"/>
    </row>
    <row r="13" spans="2:10">
      <c r="B13" s="21"/>
      <c r="C13" s="27" t="s">
        <v>418</v>
      </c>
      <c r="D13" s="25"/>
      <c r="H13" s="28" t="s">
        <v>127</v>
      </c>
      <c r="I13" s="28" t="s">
        <v>128</v>
      </c>
      <c r="J13" s="22"/>
    </row>
    <row r="14" spans="2:10">
      <c r="B14" s="21"/>
      <c r="C14" s="23" t="s">
        <v>129</v>
      </c>
      <c r="D14" s="23"/>
      <c r="E14" s="23"/>
      <c r="F14" s="23"/>
      <c r="H14" s="29">
        <v>5</v>
      </c>
      <c r="I14" s="30">
        <v>4037002</v>
      </c>
      <c r="J14" s="22"/>
    </row>
    <row r="15" spans="2:10">
      <c r="B15" s="21"/>
      <c r="C15" s="18" t="s">
        <v>130</v>
      </c>
      <c r="H15" s="31">
        <v>4</v>
      </c>
      <c r="I15" s="32">
        <v>345684547</v>
      </c>
      <c r="J15" s="22"/>
    </row>
    <row r="16" spans="2:10">
      <c r="B16" s="21"/>
      <c r="C16" s="18" t="s">
        <v>131</v>
      </c>
      <c r="H16" s="31"/>
      <c r="I16" s="32">
        <v>0</v>
      </c>
      <c r="J16" s="22"/>
    </row>
    <row r="17" spans="2:10">
      <c r="B17" s="21"/>
      <c r="C17" s="18" t="s">
        <v>132</v>
      </c>
      <c r="H17" s="31"/>
      <c r="I17" s="32">
        <v>0</v>
      </c>
      <c r="J17" s="22"/>
    </row>
    <row r="18" spans="2:10">
      <c r="B18" s="21"/>
      <c r="C18" s="18" t="s">
        <v>133</v>
      </c>
      <c r="H18" s="31"/>
      <c r="I18" s="32">
        <v>0</v>
      </c>
      <c r="J18" s="22"/>
    </row>
    <row r="19" spans="2:10" ht="13.5" thickBot="1">
      <c r="B19" s="21"/>
      <c r="C19" s="18" t="s">
        <v>134</v>
      </c>
      <c r="H19" s="33">
        <v>5</v>
      </c>
      <c r="I19" s="34">
        <v>4037002</v>
      </c>
      <c r="J19" s="22"/>
    </row>
    <row r="20" spans="2:10">
      <c r="B20" s="21"/>
      <c r="C20" s="23" t="s">
        <v>135</v>
      </c>
      <c r="D20" s="23"/>
      <c r="E20" s="23"/>
      <c r="F20" s="23"/>
      <c r="H20" s="31">
        <f>SUM(H15:H19)</f>
        <v>9</v>
      </c>
      <c r="I20" s="30">
        <f>(I15+I16+I17+I18+I19)</f>
        <v>349721549</v>
      </c>
      <c r="J20" s="22"/>
    </row>
    <row r="21" spans="2:10" ht="13.5" thickBot="1">
      <c r="B21" s="21"/>
      <c r="C21" s="23"/>
      <c r="D21" s="23"/>
      <c r="H21" s="35"/>
      <c r="I21" s="36"/>
      <c r="J21" s="22"/>
    </row>
    <row r="22" spans="2:10" ht="13.5" thickTop="1">
      <c r="B22" s="21"/>
      <c r="C22" s="23"/>
      <c r="D22" s="23"/>
      <c r="H22" s="37"/>
      <c r="I22" s="38"/>
      <c r="J22" s="22"/>
    </row>
    <row r="23" spans="2:10">
      <c r="B23" s="21"/>
      <c r="G23" s="37"/>
      <c r="H23" s="37"/>
      <c r="I23" s="37"/>
      <c r="J23" s="22"/>
    </row>
    <row r="24" spans="2:10" ht="13.5" thickBot="1">
      <c r="B24" s="21"/>
      <c r="C24" s="39" t="s">
        <v>417</v>
      </c>
      <c r="D24" s="39"/>
      <c r="G24" s="39" t="s">
        <v>136</v>
      </c>
      <c r="H24" s="39"/>
      <c r="I24" s="37"/>
      <c r="J24" s="22"/>
    </row>
    <row r="25" spans="2:10">
      <c r="B25" s="21"/>
      <c r="C25" s="37" t="s">
        <v>137</v>
      </c>
      <c r="D25" s="37"/>
      <c r="G25" s="37" t="s">
        <v>138</v>
      </c>
      <c r="H25" s="37"/>
      <c r="I25" s="37"/>
      <c r="J25" s="22"/>
    </row>
    <row r="26" spans="2:10" ht="18.75" customHeight="1" thickBot="1">
      <c r="B26" s="40"/>
      <c r="C26" s="41"/>
      <c r="D26" s="41"/>
      <c r="E26" s="41"/>
      <c r="F26" s="41"/>
      <c r="G26" s="39"/>
      <c r="H26" s="39"/>
      <c r="I26" s="39"/>
      <c r="J26" s="42"/>
    </row>
  </sheetData>
  <mergeCells count="3">
    <mergeCell ref="B2:C3"/>
    <mergeCell ref="D2:I2"/>
    <mergeCell ref="D3:I3"/>
  </mergeCells>
  <pageMargins left="0.23622047244094491" right="0.23622047244094491" top="0.74803149606299213" bottom="0.74803149606299213" header="0.31496062992125984" footer="0.31496062992125984"/>
  <pageSetup orientation="landscape" r:id="rId1"/>
  <headerFooter alignWithMargins="0">
    <oddFooter xml:space="preserve">&amp;CANTES DE UTILIZAR ESTE DOCUMENTO VERIFIQUE QUE SEA LA VERSION CORRECTA EN EL LISTADO MAESTRO
FOR_CAL_013_ VERSION_2
</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1"/>
  <sheetViews>
    <sheetView showGridLines="0" tabSelected="1" topLeftCell="A10" zoomScaleNormal="100" zoomScaleSheetLayoutView="100" workbookViewId="0">
      <selection activeCell="E14" sqref="E14"/>
    </sheetView>
  </sheetViews>
  <sheetFormatPr baseColWidth="10" defaultColWidth="11" defaultRowHeight="12.75"/>
  <cols>
    <col min="1" max="1" width="1" style="18" customWidth="1"/>
    <col min="2" max="2" width="11" style="18"/>
    <col min="3" max="3" width="17.5703125" style="18" customWidth="1"/>
    <col min="4" max="4" width="11.5703125" style="18" customWidth="1"/>
    <col min="5" max="8" width="11" style="18"/>
    <col min="9" max="9" width="22.5703125" style="18" customWidth="1"/>
    <col min="10" max="10" width="14" style="18" customWidth="1"/>
    <col min="11" max="11" width="1.7109375" style="18" customWidth="1"/>
    <col min="12" max="196" width="11" style="18"/>
    <col min="197" max="197" width="4.42578125" style="18" customWidth="1"/>
    <col min="198" max="198" width="11" style="18"/>
    <col min="199" max="199" width="17.5703125" style="18" customWidth="1"/>
    <col min="200" max="200" width="11.5703125" style="18" customWidth="1"/>
    <col min="201" max="204" width="11" style="18"/>
    <col min="205" max="205" width="22.5703125" style="18" customWidth="1"/>
    <col min="206" max="206" width="14" style="18" customWidth="1"/>
    <col min="207" max="207" width="1.7109375" style="18" customWidth="1"/>
    <col min="208" max="452" width="11" style="18"/>
    <col min="453" max="453" width="4.42578125" style="18" customWidth="1"/>
    <col min="454" max="454" width="11" style="18"/>
    <col min="455" max="455" width="17.5703125" style="18" customWidth="1"/>
    <col min="456" max="456" width="11.5703125" style="18" customWidth="1"/>
    <col min="457" max="460" width="11" style="18"/>
    <col min="461" max="461" width="22.5703125" style="18" customWidth="1"/>
    <col min="462" max="462" width="14" style="18" customWidth="1"/>
    <col min="463" max="463" width="1.7109375" style="18" customWidth="1"/>
    <col min="464" max="708" width="11" style="18"/>
    <col min="709" max="709" width="4.42578125" style="18" customWidth="1"/>
    <col min="710" max="710" width="11" style="18"/>
    <col min="711" max="711" width="17.5703125" style="18" customWidth="1"/>
    <col min="712" max="712" width="11.5703125" style="18" customWidth="1"/>
    <col min="713" max="716" width="11" style="18"/>
    <col min="717" max="717" width="22.5703125" style="18" customWidth="1"/>
    <col min="718" max="718" width="14" style="18" customWidth="1"/>
    <col min="719" max="719" width="1.7109375" style="18" customWidth="1"/>
    <col min="720" max="964" width="11" style="18"/>
    <col min="965" max="965" width="4.42578125" style="18" customWidth="1"/>
    <col min="966" max="966" width="11" style="18"/>
    <col min="967" max="967" width="17.5703125" style="18" customWidth="1"/>
    <col min="968" max="968" width="11.5703125" style="18" customWidth="1"/>
    <col min="969" max="972" width="11" style="18"/>
    <col min="973" max="973" width="22.5703125" style="18" customWidth="1"/>
    <col min="974" max="974" width="14" style="18" customWidth="1"/>
    <col min="975" max="975" width="1.7109375" style="18" customWidth="1"/>
    <col min="976" max="1220" width="11" style="18"/>
    <col min="1221" max="1221" width="4.42578125" style="18" customWidth="1"/>
    <col min="1222" max="1222" width="11" style="18"/>
    <col min="1223" max="1223" width="17.5703125" style="18" customWidth="1"/>
    <col min="1224" max="1224" width="11.5703125" style="18" customWidth="1"/>
    <col min="1225" max="1228" width="11" style="18"/>
    <col min="1229" max="1229" width="22.5703125" style="18" customWidth="1"/>
    <col min="1230" max="1230" width="14" style="18" customWidth="1"/>
    <col min="1231" max="1231" width="1.7109375" style="18" customWidth="1"/>
    <col min="1232" max="1476" width="11" style="18"/>
    <col min="1477" max="1477" width="4.42578125" style="18" customWidth="1"/>
    <col min="1478" max="1478" width="11" style="18"/>
    <col min="1479" max="1479" width="17.5703125" style="18" customWidth="1"/>
    <col min="1480" max="1480" width="11.5703125" style="18" customWidth="1"/>
    <col min="1481" max="1484" width="11" style="18"/>
    <col min="1485" max="1485" width="22.5703125" style="18" customWidth="1"/>
    <col min="1486" max="1486" width="14" style="18" customWidth="1"/>
    <col min="1487" max="1487" width="1.7109375" style="18" customWidth="1"/>
    <col min="1488" max="1732" width="11" style="18"/>
    <col min="1733" max="1733" width="4.42578125" style="18" customWidth="1"/>
    <col min="1734" max="1734" width="11" style="18"/>
    <col min="1735" max="1735" width="17.5703125" style="18" customWidth="1"/>
    <col min="1736" max="1736" width="11.5703125" style="18" customWidth="1"/>
    <col min="1737" max="1740" width="11" style="18"/>
    <col min="1741" max="1741" width="22.5703125" style="18" customWidth="1"/>
    <col min="1742" max="1742" width="14" style="18" customWidth="1"/>
    <col min="1743" max="1743" width="1.7109375" style="18" customWidth="1"/>
    <col min="1744" max="1988" width="11" style="18"/>
    <col min="1989" max="1989" width="4.42578125" style="18" customWidth="1"/>
    <col min="1990" max="1990" width="11" style="18"/>
    <col min="1991" max="1991" width="17.5703125" style="18" customWidth="1"/>
    <col min="1992" max="1992" width="11.5703125" style="18" customWidth="1"/>
    <col min="1993" max="1996" width="11" style="18"/>
    <col min="1997" max="1997" width="22.5703125" style="18" customWidth="1"/>
    <col min="1998" max="1998" width="14" style="18" customWidth="1"/>
    <col min="1999" max="1999" width="1.7109375" style="18" customWidth="1"/>
    <col min="2000" max="2244" width="11" style="18"/>
    <col min="2245" max="2245" width="4.42578125" style="18" customWidth="1"/>
    <col min="2246" max="2246" width="11" style="18"/>
    <col min="2247" max="2247" width="17.5703125" style="18" customWidth="1"/>
    <col min="2248" max="2248" width="11.5703125" style="18" customWidth="1"/>
    <col min="2249" max="2252" width="11" style="18"/>
    <col min="2253" max="2253" width="22.5703125" style="18" customWidth="1"/>
    <col min="2254" max="2254" width="14" style="18" customWidth="1"/>
    <col min="2255" max="2255" width="1.7109375" style="18" customWidth="1"/>
    <col min="2256" max="2500" width="11" style="18"/>
    <col min="2501" max="2501" width="4.42578125" style="18" customWidth="1"/>
    <col min="2502" max="2502" width="11" style="18"/>
    <col min="2503" max="2503" width="17.5703125" style="18" customWidth="1"/>
    <col min="2504" max="2504" width="11.5703125" style="18" customWidth="1"/>
    <col min="2505" max="2508" width="11" style="18"/>
    <col min="2509" max="2509" width="22.5703125" style="18" customWidth="1"/>
    <col min="2510" max="2510" width="14" style="18" customWidth="1"/>
    <col min="2511" max="2511" width="1.7109375" style="18" customWidth="1"/>
    <col min="2512" max="2756" width="11" style="18"/>
    <col min="2757" max="2757" width="4.42578125" style="18" customWidth="1"/>
    <col min="2758" max="2758" width="11" style="18"/>
    <col min="2759" max="2759" width="17.5703125" style="18" customWidth="1"/>
    <col min="2760" max="2760" width="11.5703125" style="18" customWidth="1"/>
    <col min="2761" max="2764" width="11" style="18"/>
    <col min="2765" max="2765" width="22.5703125" style="18" customWidth="1"/>
    <col min="2766" max="2766" width="14" style="18" customWidth="1"/>
    <col min="2767" max="2767" width="1.7109375" style="18" customWidth="1"/>
    <col min="2768" max="3012" width="11" style="18"/>
    <col min="3013" max="3013" width="4.42578125" style="18" customWidth="1"/>
    <col min="3014" max="3014" width="11" style="18"/>
    <col min="3015" max="3015" width="17.5703125" style="18" customWidth="1"/>
    <col min="3016" max="3016" width="11.5703125" style="18" customWidth="1"/>
    <col min="3017" max="3020" width="11" style="18"/>
    <col min="3021" max="3021" width="22.5703125" style="18" customWidth="1"/>
    <col min="3022" max="3022" width="14" style="18" customWidth="1"/>
    <col min="3023" max="3023" width="1.7109375" style="18" customWidth="1"/>
    <col min="3024" max="3268" width="11" style="18"/>
    <col min="3269" max="3269" width="4.42578125" style="18" customWidth="1"/>
    <col min="3270" max="3270" width="11" style="18"/>
    <col min="3271" max="3271" width="17.5703125" style="18" customWidth="1"/>
    <col min="3272" max="3272" width="11.5703125" style="18" customWidth="1"/>
    <col min="3273" max="3276" width="11" style="18"/>
    <col min="3277" max="3277" width="22.5703125" style="18" customWidth="1"/>
    <col min="3278" max="3278" width="14" style="18" customWidth="1"/>
    <col min="3279" max="3279" width="1.7109375" style="18" customWidth="1"/>
    <col min="3280" max="3524" width="11" style="18"/>
    <col min="3525" max="3525" width="4.42578125" style="18" customWidth="1"/>
    <col min="3526" max="3526" width="11" style="18"/>
    <col min="3527" max="3527" width="17.5703125" style="18" customWidth="1"/>
    <col min="3528" max="3528" width="11.5703125" style="18" customWidth="1"/>
    <col min="3529" max="3532" width="11" style="18"/>
    <col min="3533" max="3533" width="22.5703125" style="18" customWidth="1"/>
    <col min="3534" max="3534" width="14" style="18" customWidth="1"/>
    <col min="3535" max="3535" width="1.7109375" style="18" customWidth="1"/>
    <col min="3536" max="3780" width="11" style="18"/>
    <col min="3781" max="3781" width="4.42578125" style="18" customWidth="1"/>
    <col min="3782" max="3782" width="11" style="18"/>
    <col min="3783" max="3783" width="17.5703125" style="18" customWidth="1"/>
    <col min="3784" max="3784" width="11.5703125" style="18" customWidth="1"/>
    <col min="3785" max="3788" width="11" style="18"/>
    <col min="3789" max="3789" width="22.5703125" style="18" customWidth="1"/>
    <col min="3790" max="3790" width="14" style="18" customWidth="1"/>
    <col min="3791" max="3791" width="1.7109375" style="18" customWidth="1"/>
    <col min="3792" max="4036" width="11" style="18"/>
    <col min="4037" max="4037" width="4.42578125" style="18" customWidth="1"/>
    <col min="4038" max="4038" width="11" style="18"/>
    <col min="4039" max="4039" width="17.5703125" style="18" customWidth="1"/>
    <col min="4040" max="4040" width="11.5703125" style="18" customWidth="1"/>
    <col min="4041" max="4044" width="11" style="18"/>
    <col min="4045" max="4045" width="22.5703125" style="18" customWidth="1"/>
    <col min="4046" max="4046" width="14" style="18" customWidth="1"/>
    <col min="4047" max="4047" width="1.7109375" style="18" customWidth="1"/>
    <col min="4048" max="4292" width="11" style="18"/>
    <col min="4293" max="4293" width="4.42578125" style="18" customWidth="1"/>
    <col min="4294" max="4294" width="11" style="18"/>
    <col min="4295" max="4295" width="17.5703125" style="18" customWidth="1"/>
    <col min="4296" max="4296" width="11.5703125" style="18" customWidth="1"/>
    <col min="4297" max="4300" width="11" style="18"/>
    <col min="4301" max="4301" width="22.5703125" style="18" customWidth="1"/>
    <col min="4302" max="4302" width="14" style="18" customWidth="1"/>
    <col min="4303" max="4303" width="1.7109375" style="18" customWidth="1"/>
    <col min="4304" max="4548" width="11" style="18"/>
    <col min="4549" max="4549" width="4.42578125" style="18" customWidth="1"/>
    <col min="4550" max="4550" width="11" style="18"/>
    <col min="4551" max="4551" width="17.5703125" style="18" customWidth="1"/>
    <col min="4552" max="4552" width="11.5703125" style="18" customWidth="1"/>
    <col min="4553" max="4556" width="11" style="18"/>
    <col min="4557" max="4557" width="22.5703125" style="18" customWidth="1"/>
    <col min="4558" max="4558" width="14" style="18" customWidth="1"/>
    <col min="4559" max="4559" width="1.7109375" style="18" customWidth="1"/>
    <col min="4560" max="4804" width="11" style="18"/>
    <col min="4805" max="4805" width="4.42578125" style="18" customWidth="1"/>
    <col min="4806" max="4806" width="11" style="18"/>
    <col min="4807" max="4807" width="17.5703125" style="18" customWidth="1"/>
    <col min="4808" max="4808" width="11.5703125" style="18" customWidth="1"/>
    <col min="4809" max="4812" width="11" style="18"/>
    <col min="4813" max="4813" width="22.5703125" style="18" customWidth="1"/>
    <col min="4814" max="4814" width="14" style="18" customWidth="1"/>
    <col min="4815" max="4815" width="1.7109375" style="18" customWidth="1"/>
    <col min="4816" max="5060" width="11" style="18"/>
    <col min="5061" max="5061" width="4.42578125" style="18" customWidth="1"/>
    <col min="5062" max="5062" width="11" style="18"/>
    <col min="5063" max="5063" width="17.5703125" style="18" customWidth="1"/>
    <col min="5064" max="5064" width="11.5703125" style="18" customWidth="1"/>
    <col min="5065" max="5068" width="11" style="18"/>
    <col min="5069" max="5069" width="22.5703125" style="18" customWidth="1"/>
    <col min="5070" max="5070" width="14" style="18" customWidth="1"/>
    <col min="5071" max="5071" width="1.7109375" style="18" customWidth="1"/>
    <col min="5072" max="5316" width="11" style="18"/>
    <col min="5317" max="5317" width="4.42578125" style="18" customWidth="1"/>
    <col min="5318" max="5318" width="11" style="18"/>
    <col min="5319" max="5319" width="17.5703125" style="18" customWidth="1"/>
    <col min="5320" max="5320" width="11.5703125" style="18" customWidth="1"/>
    <col min="5321" max="5324" width="11" style="18"/>
    <col min="5325" max="5325" width="22.5703125" style="18" customWidth="1"/>
    <col min="5326" max="5326" width="14" style="18" customWidth="1"/>
    <col min="5327" max="5327" width="1.7109375" style="18" customWidth="1"/>
    <col min="5328" max="5572" width="11" style="18"/>
    <col min="5573" max="5573" width="4.42578125" style="18" customWidth="1"/>
    <col min="5574" max="5574" width="11" style="18"/>
    <col min="5575" max="5575" width="17.5703125" style="18" customWidth="1"/>
    <col min="5576" max="5576" width="11.5703125" style="18" customWidth="1"/>
    <col min="5577" max="5580" width="11" style="18"/>
    <col min="5581" max="5581" width="22.5703125" style="18" customWidth="1"/>
    <col min="5582" max="5582" width="14" style="18" customWidth="1"/>
    <col min="5583" max="5583" width="1.7109375" style="18" customWidth="1"/>
    <col min="5584" max="5828" width="11" style="18"/>
    <col min="5829" max="5829" width="4.42578125" style="18" customWidth="1"/>
    <col min="5830" max="5830" width="11" style="18"/>
    <col min="5831" max="5831" width="17.5703125" style="18" customWidth="1"/>
    <col min="5832" max="5832" width="11.5703125" style="18" customWidth="1"/>
    <col min="5833" max="5836" width="11" style="18"/>
    <col min="5837" max="5837" width="22.5703125" style="18" customWidth="1"/>
    <col min="5838" max="5838" width="14" style="18" customWidth="1"/>
    <col min="5839" max="5839" width="1.7109375" style="18" customWidth="1"/>
    <col min="5840" max="6084" width="11" style="18"/>
    <col min="6085" max="6085" width="4.42578125" style="18" customWidth="1"/>
    <col min="6086" max="6086" width="11" style="18"/>
    <col min="6087" max="6087" width="17.5703125" style="18" customWidth="1"/>
    <col min="6088" max="6088" width="11.5703125" style="18" customWidth="1"/>
    <col min="6089" max="6092" width="11" style="18"/>
    <col min="6093" max="6093" width="22.5703125" style="18" customWidth="1"/>
    <col min="6094" max="6094" width="14" style="18" customWidth="1"/>
    <col min="6095" max="6095" width="1.7109375" style="18" customWidth="1"/>
    <col min="6096" max="6340" width="11" style="18"/>
    <col min="6341" max="6341" width="4.42578125" style="18" customWidth="1"/>
    <col min="6342" max="6342" width="11" style="18"/>
    <col min="6343" max="6343" width="17.5703125" style="18" customWidth="1"/>
    <col min="6344" max="6344" width="11.5703125" style="18" customWidth="1"/>
    <col min="6345" max="6348" width="11" style="18"/>
    <col min="6349" max="6349" width="22.5703125" style="18" customWidth="1"/>
    <col min="6350" max="6350" width="14" style="18" customWidth="1"/>
    <col min="6351" max="6351" width="1.7109375" style="18" customWidth="1"/>
    <col min="6352" max="6596" width="11" style="18"/>
    <col min="6597" max="6597" width="4.42578125" style="18" customWidth="1"/>
    <col min="6598" max="6598" width="11" style="18"/>
    <col min="6599" max="6599" width="17.5703125" style="18" customWidth="1"/>
    <col min="6600" max="6600" width="11.5703125" style="18" customWidth="1"/>
    <col min="6601" max="6604" width="11" style="18"/>
    <col min="6605" max="6605" width="22.5703125" style="18" customWidth="1"/>
    <col min="6606" max="6606" width="14" style="18" customWidth="1"/>
    <col min="6607" max="6607" width="1.7109375" style="18" customWidth="1"/>
    <col min="6608" max="6852" width="11" style="18"/>
    <col min="6853" max="6853" width="4.42578125" style="18" customWidth="1"/>
    <col min="6854" max="6854" width="11" style="18"/>
    <col min="6855" max="6855" width="17.5703125" style="18" customWidth="1"/>
    <col min="6856" max="6856" width="11.5703125" style="18" customWidth="1"/>
    <col min="6857" max="6860" width="11" style="18"/>
    <col min="6861" max="6861" width="22.5703125" style="18" customWidth="1"/>
    <col min="6862" max="6862" width="14" style="18" customWidth="1"/>
    <col min="6863" max="6863" width="1.7109375" style="18" customWidth="1"/>
    <col min="6864" max="7108" width="11" style="18"/>
    <col min="7109" max="7109" width="4.42578125" style="18" customWidth="1"/>
    <col min="7110" max="7110" width="11" style="18"/>
    <col min="7111" max="7111" width="17.5703125" style="18" customWidth="1"/>
    <col min="7112" max="7112" width="11.5703125" style="18" customWidth="1"/>
    <col min="7113" max="7116" width="11" style="18"/>
    <col min="7117" max="7117" width="22.5703125" style="18" customWidth="1"/>
    <col min="7118" max="7118" width="14" style="18" customWidth="1"/>
    <col min="7119" max="7119" width="1.7109375" style="18" customWidth="1"/>
    <col min="7120" max="7364" width="11" style="18"/>
    <col min="7365" max="7365" width="4.42578125" style="18" customWidth="1"/>
    <col min="7366" max="7366" width="11" style="18"/>
    <col min="7367" max="7367" width="17.5703125" style="18" customWidth="1"/>
    <col min="7368" max="7368" width="11.5703125" style="18" customWidth="1"/>
    <col min="7369" max="7372" width="11" style="18"/>
    <col min="7373" max="7373" width="22.5703125" style="18" customWidth="1"/>
    <col min="7374" max="7374" width="14" style="18" customWidth="1"/>
    <col min="7375" max="7375" width="1.7109375" style="18" customWidth="1"/>
    <col min="7376" max="7620" width="11" style="18"/>
    <col min="7621" max="7621" width="4.42578125" style="18" customWidth="1"/>
    <col min="7622" max="7622" width="11" style="18"/>
    <col min="7623" max="7623" width="17.5703125" style="18" customWidth="1"/>
    <col min="7624" max="7624" width="11.5703125" style="18" customWidth="1"/>
    <col min="7625" max="7628" width="11" style="18"/>
    <col min="7629" max="7629" width="22.5703125" style="18" customWidth="1"/>
    <col min="7630" max="7630" width="14" style="18" customWidth="1"/>
    <col min="7631" max="7631" width="1.7109375" style="18" customWidth="1"/>
    <col min="7632" max="7876" width="11" style="18"/>
    <col min="7877" max="7877" width="4.42578125" style="18" customWidth="1"/>
    <col min="7878" max="7878" width="11" style="18"/>
    <col min="7879" max="7879" width="17.5703125" style="18" customWidth="1"/>
    <col min="7880" max="7880" width="11.5703125" style="18" customWidth="1"/>
    <col min="7881" max="7884" width="11" style="18"/>
    <col min="7885" max="7885" width="22.5703125" style="18" customWidth="1"/>
    <col min="7886" max="7886" width="14" style="18" customWidth="1"/>
    <col min="7887" max="7887" width="1.7109375" style="18" customWidth="1"/>
    <col min="7888" max="8132" width="11" style="18"/>
    <col min="8133" max="8133" width="4.42578125" style="18" customWidth="1"/>
    <col min="8134" max="8134" width="11" style="18"/>
    <col min="8135" max="8135" width="17.5703125" style="18" customWidth="1"/>
    <col min="8136" max="8136" width="11.5703125" style="18" customWidth="1"/>
    <col min="8137" max="8140" width="11" style="18"/>
    <col min="8141" max="8141" width="22.5703125" style="18" customWidth="1"/>
    <col min="8142" max="8142" width="14" style="18" customWidth="1"/>
    <col min="8143" max="8143" width="1.7109375" style="18" customWidth="1"/>
    <col min="8144" max="8388" width="11" style="18"/>
    <col min="8389" max="8389" width="4.42578125" style="18" customWidth="1"/>
    <col min="8390" max="8390" width="11" style="18"/>
    <col min="8391" max="8391" width="17.5703125" style="18" customWidth="1"/>
    <col min="8392" max="8392" width="11.5703125" style="18" customWidth="1"/>
    <col min="8393" max="8396" width="11" style="18"/>
    <col min="8397" max="8397" width="22.5703125" style="18" customWidth="1"/>
    <col min="8398" max="8398" width="14" style="18" customWidth="1"/>
    <col min="8399" max="8399" width="1.7109375" style="18" customWidth="1"/>
    <col min="8400" max="8644" width="11" style="18"/>
    <col min="8645" max="8645" width="4.42578125" style="18" customWidth="1"/>
    <col min="8646" max="8646" width="11" style="18"/>
    <col min="8647" max="8647" width="17.5703125" style="18" customWidth="1"/>
    <col min="8648" max="8648" width="11.5703125" style="18" customWidth="1"/>
    <col min="8649" max="8652" width="11" style="18"/>
    <col min="8653" max="8653" width="22.5703125" style="18" customWidth="1"/>
    <col min="8654" max="8654" width="14" style="18" customWidth="1"/>
    <col min="8655" max="8655" width="1.7109375" style="18" customWidth="1"/>
    <col min="8656" max="8900" width="11" style="18"/>
    <col min="8901" max="8901" width="4.42578125" style="18" customWidth="1"/>
    <col min="8902" max="8902" width="11" style="18"/>
    <col min="8903" max="8903" width="17.5703125" style="18" customWidth="1"/>
    <col min="8904" max="8904" width="11.5703125" style="18" customWidth="1"/>
    <col min="8905" max="8908" width="11" style="18"/>
    <col min="8909" max="8909" width="22.5703125" style="18" customWidth="1"/>
    <col min="8910" max="8910" width="14" style="18" customWidth="1"/>
    <col min="8911" max="8911" width="1.7109375" style="18" customWidth="1"/>
    <col min="8912" max="9156" width="11" style="18"/>
    <col min="9157" max="9157" width="4.42578125" style="18" customWidth="1"/>
    <col min="9158" max="9158" width="11" style="18"/>
    <col min="9159" max="9159" width="17.5703125" style="18" customWidth="1"/>
    <col min="9160" max="9160" width="11.5703125" style="18" customWidth="1"/>
    <col min="9161" max="9164" width="11" style="18"/>
    <col min="9165" max="9165" width="22.5703125" style="18" customWidth="1"/>
    <col min="9166" max="9166" width="14" style="18" customWidth="1"/>
    <col min="9167" max="9167" width="1.7109375" style="18" customWidth="1"/>
    <col min="9168" max="9412" width="11" style="18"/>
    <col min="9413" max="9413" width="4.42578125" style="18" customWidth="1"/>
    <col min="9414" max="9414" width="11" style="18"/>
    <col min="9415" max="9415" width="17.5703125" style="18" customWidth="1"/>
    <col min="9416" max="9416" width="11.5703125" style="18" customWidth="1"/>
    <col min="9417" max="9420" width="11" style="18"/>
    <col min="9421" max="9421" width="22.5703125" style="18" customWidth="1"/>
    <col min="9422" max="9422" width="14" style="18" customWidth="1"/>
    <col min="9423" max="9423" width="1.7109375" style="18" customWidth="1"/>
    <col min="9424" max="9668" width="11" style="18"/>
    <col min="9669" max="9669" width="4.42578125" style="18" customWidth="1"/>
    <col min="9670" max="9670" width="11" style="18"/>
    <col min="9671" max="9671" width="17.5703125" style="18" customWidth="1"/>
    <col min="9672" max="9672" width="11.5703125" style="18" customWidth="1"/>
    <col min="9673" max="9676" width="11" style="18"/>
    <col min="9677" max="9677" width="22.5703125" style="18" customWidth="1"/>
    <col min="9678" max="9678" width="14" style="18" customWidth="1"/>
    <col min="9679" max="9679" width="1.7109375" style="18" customWidth="1"/>
    <col min="9680" max="9924" width="11" style="18"/>
    <col min="9925" max="9925" width="4.42578125" style="18" customWidth="1"/>
    <col min="9926" max="9926" width="11" style="18"/>
    <col min="9927" max="9927" width="17.5703125" style="18" customWidth="1"/>
    <col min="9928" max="9928" width="11.5703125" style="18" customWidth="1"/>
    <col min="9929" max="9932" width="11" style="18"/>
    <col min="9933" max="9933" width="22.5703125" style="18" customWidth="1"/>
    <col min="9934" max="9934" width="14" style="18" customWidth="1"/>
    <col min="9935" max="9935" width="1.7109375" style="18" customWidth="1"/>
    <col min="9936" max="10180" width="11" style="18"/>
    <col min="10181" max="10181" width="4.42578125" style="18" customWidth="1"/>
    <col min="10182" max="10182" width="11" style="18"/>
    <col min="10183" max="10183" width="17.5703125" style="18" customWidth="1"/>
    <col min="10184" max="10184" width="11.5703125" style="18" customWidth="1"/>
    <col min="10185" max="10188" width="11" style="18"/>
    <col min="10189" max="10189" width="22.5703125" style="18" customWidth="1"/>
    <col min="10190" max="10190" width="14" style="18" customWidth="1"/>
    <col min="10191" max="10191" width="1.7109375" style="18" customWidth="1"/>
    <col min="10192" max="10436" width="11" style="18"/>
    <col min="10437" max="10437" width="4.42578125" style="18" customWidth="1"/>
    <col min="10438" max="10438" width="11" style="18"/>
    <col min="10439" max="10439" width="17.5703125" style="18" customWidth="1"/>
    <col min="10440" max="10440" width="11.5703125" style="18" customWidth="1"/>
    <col min="10441" max="10444" width="11" style="18"/>
    <col min="10445" max="10445" width="22.5703125" style="18" customWidth="1"/>
    <col min="10446" max="10446" width="14" style="18" customWidth="1"/>
    <col min="10447" max="10447" width="1.7109375" style="18" customWidth="1"/>
    <col min="10448" max="10692" width="11" style="18"/>
    <col min="10693" max="10693" width="4.42578125" style="18" customWidth="1"/>
    <col min="10694" max="10694" width="11" style="18"/>
    <col min="10695" max="10695" width="17.5703125" style="18" customWidth="1"/>
    <col min="10696" max="10696" width="11.5703125" style="18" customWidth="1"/>
    <col min="10697" max="10700" width="11" style="18"/>
    <col min="10701" max="10701" width="22.5703125" style="18" customWidth="1"/>
    <col min="10702" max="10702" width="14" style="18" customWidth="1"/>
    <col min="10703" max="10703" width="1.7109375" style="18" customWidth="1"/>
    <col min="10704" max="10948" width="11" style="18"/>
    <col min="10949" max="10949" width="4.42578125" style="18" customWidth="1"/>
    <col min="10950" max="10950" width="11" style="18"/>
    <col min="10951" max="10951" width="17.5703125" style="18" customWidth="1"/>
    <col min="10952" max="10952" width="11.5703125" style="18" customWidth="1"/>
    <col min="10953" max="10956" width="11" style="18"/>
    <col min="10957" max="10957" width="22.5703125" style="18" customWidth="1"/>
    <col min="10958" max="10958" width="14" style="18" customWidth="1"/>
    <col min="10959" max="10959" width="1.7109375" style="18" customWidth="1"/>
    <col min="10960" max="11204" width="11" style="18"/>
    <col min="11205" max="11205" width="4.42578125" style="18" customWidth="1"/>
    <col min="11206" max="11206" width="11" style="18"/>
    <col min="11207" max="11207" width="17.5703125" style="18" customWidth="1"/>
    <col min="11208" max="11208" width="11.5703125" style="18" customWidth="1"/>
    <col min="11209" max="11212" width="11" style="18"/>
    <col min="11213" max="11213" width="22.5703125" style="18" customWidth="1"/>
    <col min="11214" max="11214" width="14" style="18" customWidth="1"/>
    <col min="11215" max="11215" width="1.7109375" style="18" customWidth="1"/>
    <col min="11216" max="11460" width="11" style="18"/>
    <col min="11461" max="11461" width="4.42578125" style="18" customWidth="1"/>
    <col min="11462" max="11462" width="11" style="18"/>
    <col min="11463" max="11463" width="17.5703125" style="18" customWidth="1"/>
    <col min="11464" max="11464" width="11.5703125" style="18" customWidth="1"/>
    <col min="11465" max="11468" width="11" style="18"/>
    <col min="11469" max="11469" width="22.5703125" style="18" customWidth="1"/>
    <col min="11470" max="11470" width="14" style="18" customWidth="1"/>
    <col min="11471" max="11471" width="1.7109375" style="18" customWidth="1"/>
    <col min="11472" max="11716" width="11" style="18"/>
    <col min="11717" max="11717" width="4.42578125" style="18" customWidth="1"/>
    <col min="11718" max="11718" width="11" style="18"/>
    <col min="11719" max="11719" width="17.5703125" style="18" customWidth="1"/>
    <col min="11720" max="11720" width="11.5703125" style="18" customWidth="1"/>
    <col min="11721" max="11724" width="11" style="18"/>
    <col min="11725" max="11725" width="22.5703125" style="18" customWidth="1"/>
    <col min="11726" max="11726" width="14" style="18" customWidth="1"/>
    <col min="11727" max="11727" width="1.7109375" style="18" customWidth="1"/>
    <col min="11728" max="11972" width="11" style="18"/>
    <col min="11973" max="11973" width="4.42578125" style="18" customWidth="1"/>
    <col min="11974" max="11974" width="11" style="18"/>
    <col min="11975" max="11975" width="17.5703125" style="18" customWidth="1"/>
    <col min="11976" max="11976" width="11.5703125" style="18" customWidth="1"/>
    <col min="11977" max="11980" width="11" style="18"/>
    <col min="11981" max="11981" width="22.5703125" style="18" customWidth="1"/>
    <col min="11982" max="11982" width="14" style="18" customWidth="1"/>
    <col min="11983" max="11983" width="1.7109375" style="18" customWidth="1"/>
    <col min="11984" max="12228" width="11" style="18"/>
    <col min="12229" max="12229" width="4.42578125" style="18" customWidth="1"/>
    <col min="12230" max="12230" width="11" style="18"/>
    <col min="12231" max="12231" width="17.5703125" style="18" customWidth="1"/>
    <col min="12232" max="12232" width="11.5703125" style="18" customWidth="1"/>
    <col min="12233" max="12236" width="11" style="18"/>
    <col min="12237" max="12237" width="22.5703125" style="18" customWidth="1"/>
    <col min="12238" max="12238" width="14" style="18" customWidth="1"/>
    <col min="12239" max="12239" width="1.7109375" style="18" customWidth="1"/>
    <col min="12240" max="12484" width="11" style="18"/>
    <col min="12485" max="12485" width="4.42578125" style="18" customWidth="1"/>
    <col min="12486" max="12486" width="11" style="18"/>
    <col min="12487" max="12487" width="17.5703125" style="18" customWidth="1"/>
    <col min="12488" max="12488" width="11.5703125" style="18" customWidth="1"/>
    <col min="12489" max="12492" width="11" style="18"/>
    <col min="12493" max="12493" width="22.5703125" style="18" customWidth="1"/>
    <col min="12494" max="12494" width="14" style="18" customWidth="1"/>
    <col min="12495" max="12495" width="1.7109375" style="18" customWidth="1"/>
    <col min="12496" max="12740" width="11" style="18"/>
    <col min="12741" max="12741" width="4.42578125" style="18" customWidth="1"/>
    <col min="12742" max="12742" width="11" style="18"/>
    <col min="12743" max="12743" width="17.5703125" style="18" customWidth="1"/>
    <col min="12744" max="12744" width="11.5703125" style="18" customWidth="1"/>
    <col min="12745" max="12748" width="11" style="18"/>
    <col min="12749" max="12749" width="22.5703125" style="18" customWidth="1"/>
    <col min="12750" max="12750" width="14" style="18" customWidth="1"/>
    <col min="12751" max="12751" width="1.7109375" style="18" customWidth="1"/>
    <col min="12752" max="12996" width="11" style="18"/>
    <col min="12997" max="12997" width="4.42578125" style="18" customWidth="1"/>
    <col min="12998" max="12998" width="11" style="18"/>
    <col min="12999" max="12999" width="17.5703125" style="18" customWidth="1"/>
    <col min="13000" max="13000" width="11.5703125" style="18" customWidth="1"/>
    <col min="13001" max="13004" width="11" style="18"/>
    <col min="13005" max="13005" width="22.5703125" style="18" customWidth="1"/>
    <col min="13006" max="13006" width="14" style="18" customWidth="1"/>
    <col min="13007" max="13007" width="1.7109375" style="18" customWidth="1"/>
    <col min="13008" max="13252" width="11" style="18"/>
    <col min="13253" max="13253" width="4.42578125" style="18" customWidth="1"/>
    <col min="13254" max="13254" width="11" style="18"/>
    <col min="13255" max="13255" width="17.5703125" style="18" customWidth="1"/>
    <col min="13256" max="13256" width="11.5703125" style="18" customWidth="1"/>
    <col min="13257" max="13260" width="11" style="18"/>
    <col min="13261" max="13261" width="22.5703125" style="18" customWidth="1"/>
    <col min="13262" max="13262" width="14" style="18" customWidth="1"/>
    <col min="13263" max="13263" width="1.7109375" style="18" customWidth="1"/>
    <col min="13264" max="13508" width="11" style="18"/>
    <col min="13509" max="13509" width="4.42578125" style="18" customWidth="1"/>
    <col min="13510" max="13510" width="11" style="18"/>
    <col min="13511" max="13511" width="17.5703125" style="18" customWidth="1"/>
    <col min="13512" max="13512" width="11.5703125" style="18" customWidth="1"/>
    <col min="13513" max="13516" width="11" style="18"/>
    <col min="13517" max="13517" width="22.5703125" style="18" customWidth="1"/>
    <col min="13518" max="13518" width="14" style="18" customWidth="1"/>
    <col min="13519" max="13519" width="1.7109375" style="18" customWidth="1"/>
    <col min="13520" max="13764" width="11" style="18"/>
    <col min="13765" max="13765" width="4.42578125" style="18" customWidth="1"/>
    <col min="13766" max="13766" width="11" style="18"/>
    <col min="13767" max="13767" width="17.5703125" style="18" customWidth="1"/>
    <col min="13768" max="13768" width="11.5703125" style="18" customWidth="1"/>
    <col min="13769" max="13772" width="11" style="18"/>
    <col min="13773" max="13773" width="22.5703125" style="18" customWidth="1"/>
    <col min="13774" max="13774" width="14" style="18" customWidth="1"/>
    <col min="13775" max="13775" width="1.7109375" style="18" customWidth="1"/>
    <col min="13776" max="14020" width="11" style="18"/>
    <col min="14021" max="14021" width="4.42578125" style="18" customWidth="1"/>
    <col min="14022" max="14022" width="11" style="18"/>
    <col min="14023" max="14023" width="17.5703125" style="18" customWidth="1"/>
    <col min="14024" max="14024" width="11.5703125" style="18" customWidth="1"/>
    <col min="14025" max="14028" width="11" style="18"/>
    <col min="14029" max="14029" width="22.5703125" style="18" customWidth="1"/>
    <col min="14030" max="14030" width="14" style="18" customWidth="1"/>
    <col min="14031" max="14031" width="1.7109375" style="18" customWidth="1"/>
    <col min="14032" max="14276" width="11" style="18"/>
    <col min="14277" max="14277" width="4.42578125" style="18" customWidth="1"/>
    <col min="14278" max="14278" width="11" style="18"/>
    <col min="14279" max="14279" width="17.5703125" style="18" customWidth="1"/>
    <col min="14280" max="14280" width="11.5703125" style="18" customWidth="1"/>
    <col min="14281" max="14284" width="11" style="18"/>
    <col min="14285" max="14285" width="22.5703125" style="18" customWidth="1"/>
    <col min="14286" max="14286" width="14" style="18" customWidth="1"/>
    <col min="14287" max="14287" width="1.7109375" style="18" customWidth="1"/>
    <col min="14288" max="14532" width="11" style="18"/>
    <col min="14533" max="14533" width="4.42578125" style="18" customWidth="1"/>
    <col min="14534" max="14534" width="11" style="18"/>
    <col min="14535" max="14535" width="17.5703125" style="18" customWidth="1"/>
    <col min="14536" max="14536" width="11.5703125" style="18" customWidth="1"/>
    <col min="14537" max="14540" width="11" style="18"/>
    <col min="14541" max="14541" width="22.5703125" style="18" customWidth="1"/>
    <col min="14542" max="14542" width="14" style="18" customWidth="1"/>
    <col min="14543" max="14543" width="1.7109375" style="18" customWidth="1"/>
    <col min="14544" max="14788" width="11" style="18"/>
    <col min="14789" max="14789" width="4.42578125" style="18" customWidth="1"/>
    <col min="14790" max="14790" width="11" style="18"/>
    <col min="14791" max="14791" width="17.5703125" style="18" customWidth="1"/>
    <col min="14792" max="14792" width="11.5703125" style="18" customWidth="1"/>
    <col min="14793" max="14796" width="11" style="18"/>
    <col min="14797" max="14797" width="22.5703125" style="18" customWidth="1"/>
    <col min="14798" max="14798" width="14" style="18" customWidth="1"/>
    <col min="14799" max="14799" width="1.7109375" style="18" customWidth="1"/>
    <col min="14800" max="15044" width="11" style="18"/>
    <col min="15045" max="15045" width="4.42578125" style="18" customWidth="1"/>
    <col min="15046" max="15046" width="11" style="18"/>
    <col min="15047" max="15047" width="17.5703125" style="18" customWidth="1"/>
    <col min="15048" max="15048" width="11.5703125" style="18" customWidth="1"/>
    <col min="15049" max="15052" width="11" style="18"/>
    <col min="15053" max="15053" width="22.5703125" style="18" customWidth="1"/>
    <col min="15054" max="15054" width="14" style="18" customWidth="1"/>
    <col min="15055" max="15055" width="1.7109375" style="18" customWidth="1"/>
    <col min="15056" max="15300" width="11" style="18"/>
    <col min="15301" max="15301" width="4.42578125" style="18" customWidth="1"/>
    <col min="15302" max="15302" width="11" style="18"/>
    <col min="15303" max="15303" width="17.5703125" style="18" customWidth="1"/>
    <col min="15304" max="15304" width="11.5703125" style="18" customWidth="1"/>
    <col min="15305" max="15308" width="11" style="18"/>
    <col min="15309" max="15309" width="22.5703125" style="18" customWidth="1"/>
    <col min="15310" max="15310" width="14" style="18" customWidth="1"/>
    <col min="15311" max="15311" width="1.7109375" style="18" customWidth="1"/>
    <col min="15312" max="15556" width="11" style="18"/>
    <col min="15557" max="15557" width="4.42578125" style="18" customWidth="1"/>
    <col min="15558" max="15558" width="11" style="18"/>
    <col min="15559" max="15559" width="17.5703125" style="18" customWidth="1"/>
    <col min="15560" max="15560" width="11.5703125" style="18" customWidth="1"/>
    <col min="15561" max="15564" width="11" style="18"/>
    <col min="15565" max="15565" width="22.5703125" style="18" customWidth="1"/>
    <col min="15566" max="15566" width="14" style="18" customWidth="1"/>
    <col min="15567" max="15567" width="1.7109375" style="18" customWidth="1"/>
    <col min="15568" max="15812" width="11" style="18"/>
    <col min="15813" max="15813" width="4.42578125" style="18" customWidth="1"/>
    <col min="15814" max="15814" width="11" style="18"/>
    <col min="15815" max="15815" width="17.5703125" style="18" customWidth="1"/>
    <col min="15816" max="15816" width="11.5703125" style="18" customWidth="1"/>
    <col min="15817" max="15820" width="11" style="18"/>
    <col min="15821" max="15821" width="22.5703125" style="18" customWidth="1"/>
    <col min="15822" max="15822" width="14" style="18" customWidth="1"/>
    <col min="15823" max="15823" width="1.7109375" style="18" customWidth="1"/>
    <col min="15824" max="16068" width="11" style="18"/>
    <col min="16069" max="16069" width="4.42578125" style="18" customWidth="1"/>
    <col min="16070" max="16070" width="11" style="18"/>
    <col min="16071" max="16071" width="17.5703125" style="18" customWidth="1"/>
    <col min="16072" max="16072" width="11.5703125" style="18" customWidth="1"/>
    <col min="16073" max="16076" width="11" style="18"/>
    <col min="16077" max="16077" width="22.5703125" style="18" customWidth="1"/>
    <col min="16078" max="16078" width="14" style="18" customWidth="1"/>
    <col min="16079" max="16079" width="1.7109375" style="18" customWidth="1"/>
    <col min="16080" max="16384" width="11" style="18"/>
  </cols>
  <sheetData>
    <row r="1" spans="2:10" ht="6" customHeight="1" thickBot="1"/>
    <row r="2" spans="2:10" ht="19.5" customHeight="1">
      <c r="B2" s="43"/>
      <c r="C2" s="44"/>
      <c r="D2" s="45" t="s">
        <v>139</v>
      </c>
      <c r="E2" s="46"/>
      <c r="F2" s="46"/>
      <c r="G2" s="46"/>
      <c r="H2" s="46"/>
      <c r="I2" s="47"/>
      <c r="J2" s="48" t="s">
        <v>140</v>
      </c>
    </row>
    <row r="3" spans="2:10" ht="13.5" thickBot="1">
      <c r="B3" s="49"/>
      <c r="C3" s="50"/>
      <c r="D3" s="51"/>
      <c r="E3" s="52"/>
      <c r="F3" s="52"/>
      <c r="G3" s="52"/>
      <c r="H3" s="52"/>
      <c r="I3" s="53"/>
      <c r="J3" s="54"/>
    </row>
    <row r="4" spans="2:10">
      <c r="B4" s="49"/>
      <c r="C4" s="50"/>
      <c r="D4" s="45" t="s">
        <v>141</v>
      </c>
      <c r="E4" s="46"/>
      <c r="F4" s="46"/>
      <c r="G4" s="46"/>
      <c r="H4" s="46"/>
      <c r="I4" s="47"/>
      <c r="J4" s="48" t="s">
        <v>142</v>
      </c>
    </row>
    <row r="5" spans="2:10">
      <c r="B5" s="49"/>
      <c r="C5" s="50"/>
      <c r="D5" s="55"/>
      <c r="E5" s="56"/>
      <c r="F5" s="56"/>
      <c r="G5" s="56"/>
      <c r="H5" s="56"/>
      <c r="I5" s="57"/>
      <c r="J5" s="58"/>
    </row>
    <row r="6" spans="2:10" ht="13.5" thickBot="1">
      <c r="B6" s="59"/>
      <c r="C6" s="60"/>
      <c r="D6" s="51"/>
      <c r="E6" s="52"/>
      <c r="F6" s="52"/>
      <c r="G6" s="52"/>
      <c r="H6" s="52"/>
      <c r="I6" s="53"/>
      <c r="J6" s="54"/>
    </row>
    <row r="7" spans="2:10">
      <c r="B7" s="21"/>
      <c r="J7" s="22"/>
    </row>
    <row r="8" spans="2:10">
      <c r="B8" s="21"/>
      <c r="J8" s="22"/>
    </row>
    <row r="9" spans="2:10">
      <c r="B9" s="21"/>
      <c r="J9" s="22"/>
    </row>
    <row r="10" spans="2:10">
      <c r="B10" s="21"/>
      <c r="C10" s="23" t="s">
        <v>430</v>
      </c>
      <c r="E10" s="25"/>
      <c r="J10" s="22"/>
    </row>
    <row r="11" spans="2:10">
      <c r="B11" s="21"/>
      <c r="J11" s="22"/>
    </row>
    <row r="12" spans="2:10">
      <c r="B12" s="21"/>
      <c r="C12" s="23" t="s">
        <v>124</v>
      </c>
      <c r="J12" s="22"/>
    </row>
    <row r="13" spans="2:10">
      <c r="B13" s="21"/>
      <c r="C13" s="23" t="s">
        <v>125</v>
      </c>
      <c r="J13" s="22"/>
    </row>
    <row r="14" spans="2:10">
      <c r="B14" s="21"/>
      <c r="J14" s="22"/>
    </row>
    <row r="15" spans="2:10">
      <c r="B15" s="21"/>
      <c r="C15" s="18" t="s">
        <v>415</v>
      </c>
      <c r="J15" s="22"/>
    </row>
    <row r="16" spans="2:10">
      <c r="B16" s="21"/>
      <c r="C16" s="26"/>
      <c r="J16" s="22"/>
    </row>
    <row r="17" spans="2:10">
      <c r="B17" s="21"/>
      <c r="C17" s="18" t="s">
        <v>416</v>
      </c>
      <c r="D17" s="25"/>
      <c r="H17" s="28" t="s">
        <v>127</v>
      </c>
      <c r="I17" s="28" t="s">
        <v>128</v>
      </c>
      <c r="J17" s="22"/>
    </row>
    <row r="18" spans="2:10">
      <c r="B18" s="21"/>
      <c r="C18" s="23" t="s">
        <v>129</v>
      </c>
      <c r="D18" s="23"/>
      <c r="E18" s="23"/>
      <c r="F18" s="23"/>
      <c r="H18" s="61">
        <v>120</v>
      </c>
      <c r="I18" s="62">
        <v>655655512</v>
      </c>
      <c r="J18" s="22"/>
    </row>
    <row r="19" spans="2:10">
      <c r="B19" s="21"/>
      <c r="C19" s="18" t="s">
        <v>130</v>
      </c>
      <c r="H19" s="63">
        <v>5</v>
      </c>
      <c r="I19" s="38">
        <v>349055837</v>
      </c>
      <c r="J19" s="22"/>
    </row>
    <row r="20" spans="2:10">
      <c r="B20" s="21"/>
      <c r="C20" s="18" t="s">
        <v>131</v>
      </c>
      <c r="H20" s="63"/>
      <c r="I20" s="38">
        <v>0</v>
      </c>
      <c r="J20" s="22"/>
    </row>
    <row r="21" spans="2:10">
      <c r="B21" s="21"/>
      <c r="C21" s="18" t="s">
        <v>132</v>
      </c>
      <c r="H21" s="63"/>
      <c r="I21" s="64">
        <v>0</v>
      </c>
      <c r="J21" s="22"/>
    </row>
    <row r="22" spans="2:10">
      <c r="B22" s="21"/>
      <c r="C22" s="18" t="s">
        <v>143</v>
      </c>
      <c r="H22" s="63"/>
      <c r="I22" s="38">
        <v>0</v>
      </c>
      <c r="J22" s="22"/>
    </row>
    <row r="23" spans="2:10" ht="13.5" thickBot="1">
      <c r="B23" s="21"/>
      <c r="C23" s="18" t="s">
        <v>144</v>
      </c>
      <c r="H23" s="65">
        <v>5</v>
      </c>
      <c r="I23" s="34">
        <v>4037002</v>
      </c>
      <c r="J23" s="22"/>
    </row>
    <row r="24" spans="2:10">
      <c r="B24" s="21"/>
      <c r="C24" s="23" t="s">
        <v>145</v>
      </c>
      <c r="D24" s="23"/>
      <c r="E24" s="23"/>
      <c r="F24" s="23"/>
      <c r="H24" s="61">
        <f>H19+H20+H21+H22+H23</f>
        <v>10</v>
      </c>
      <c r="I24" s="66">
        <f>I19+I20+I21+I22+I23</f>
        <v>353092839</v>
      </c>
      <c r="J24" s="22"/>
    </row>
    <row r="25" spans="2:10">
      <c r="B25" s="21"/>
      <c r="C25" s="18" t="s">
        <v>146</v>
      </c>
      <c r="H25" s="63">
        <v>110</v>
      </c>
      <c r="I25" s="38">
        <v>302562673</v>
      </c>
      <c r="J25" s="22"/>
    </row>
    <row r="26" spans="2:10" ht="13.5" thickBot="1">
      <c r="B26" s="21"/>
      <c r="C26" s="18" t="s">
        <v>147</v>
      </c>
      <c r="H26" s="65"/>
      <c r="I26" s="34">
        <v>0</v>
      </c>
      <c r="J26" s="22"/>
    </row>
    <row r="27" spans="2:10">
      <c r="B27" s="21"/>
      <c r="C27" s="23" t="s">
        <v>148</v>
      </c>
      <c r="D27" s="23"/>
      <c r="E27" s="23"/>
      <c r="F27" s="23"/>
      <c r="H27" s="61">
        <f>H25+H26</f>
        <v>110</v>
      </c>
      <c r="I27" s="66">
        <f>I25+I26</f>
        <v>302562673</v>
      </c>
      <c r="J27" s="22"/>
    </row>
    <row r="28" spans="2:10" ht="13.5" thickBot="1">
      <c r="B28" s="21"/>
      <c r="C28" s="18" t="s">
        <v>149</v>
      </c>
      <c r="D28" s="23"/>
      <c r="E28" s="23"/>
      <c r="F28" s="23"/>
      <c r="H28" s="65"/>
      <c r="I28" s="34">
        <v>0</v>
      </c>
      <c r="J28" s="22"/>
    </row>
    <row r="29" spans="2:10">
      <c r="B29" s="21"/>
      <c r="C29" s="23" t="s">
        <v>150</v>
      </c>
      <c r="D29" s="23"/>
      <c r="E29" s="23"/>
      <c r="F29" s="23"/>
      <c r="H29" s="63">
        <f>H28</f>
        <v>0</v>
      </c>
      <c r="I29" s="38">
        <f>I28</f>
        <v>0</v>
      </c>
      <c r="J29" s="22"/>
    </row>
    <row r="30" spans="2:10">
      <c r="B30" s="21"/>
      <c r="C30" s="23"/>
      <c r="D30" s="23"/>
      <c r="E30" s="23"/>
      <c r="F30" s="23"/>
      <c r="H30" s="67"/>
      <c r="I30" s="66"/>
      <c r="J30" s="22"/>
    </row>
    <row r="31" spans="2:10" ht="13.5" thickBot="1">
      <c r="B31" s="21"/>
      <c r="C31" s="23" t="s">
        <v>151</v>
      </c>
      <c r="D31" s="23"/>
      <c r="H31" s="68">
        <f>H24+H27+H29</f>
        <v>120</v>
      </c>
      <c r="I31" s="69">
        <f>I24+I27+I29</f>
        <v>655655512</v>
      </c>
      <c r="J31" s="22"/>
    </row>
    <row r="32" spans="2:10" ht="13.5" thickTop="1">
      <c r="B32" s="21"/>
      <c r="C32" s="23"/>
      <c r="D32" s="23"/>
      <c r="H32" s="70"/>
      <c r="I32" s="71"/>
      <c r="J32" s="22"/>
    </row>
    <row r="33" spans="2:10">
      <c r="B33" s="21"/>
      <c r="C33" s="23"/>
      <c r="D33" s="23"/>
      <c r="H33" s="37"/>
      <c r="I33" s="38"/>
      <c r="J33" s="22"/>
    </row>
    <row r="34" spans="2:10">
      <c r="B34" s="21"/>
      <c r="G34" s="37"/>
      <c r="H34" s="37"/>
      <c r="I34" s="37"/>
      <c r="J34" s="22"/>
    </row>
    <row r="35" spans="2:10">
      <c r="B35" s="21"/>
      <c r="G35" s="37"/>
      <c r="H35" s="37"/>
      <c r="I35" s="37"/>
      <c r="J35" s="22"/>
    </row>
    <row r="36" spans="2:10">
      <c r="B36" s="21"/>
      <c r="G36" s="37"/>
      <c r="H36" s="37"/>
      <c r="I36" s="37"/>
      <c r="J36" s="22"/>
    </row>
    <row r="37" spans="2:10" ht="13.5" thickBot="1">
      <c r="B37" s="21"/>
      <c r="C37" s="72" t="s">
        <v>417</v>
      </c>
      <c r="D37" s="39"/>
      <c r="G37" s="72" t="s">
        <v>136</v>
      </c>
      <c r="H37" s="39"/>
      <c r="I37" s="37"/>
      <c r="J37" s="22"/>
    </row>
    <row r="38" spans="2:10" ht="4.5" customHeight="1">
      <c r="B38" s="21"/>
      <c r="C38" s="37"/>
      <c r="D38" s="37"/>
      <c r="G38" s="37"/>
      <c r="H38" s="37"/>
      <c r="I38" s="37"/>
      <c r="J38" s="22"/>
    </row>
    <row r="39" spans="2:10">
      <c r="B39" s="21"/>
      <c r="C39" s="23" t="s">
        <v>152</v>
      </c>
      <c r="G39" s="73" t="s">
        <v>153</v>
      </c>
      <c r="H39" s="37"/>
      <c r="I39" s="37"/>
      <c r="J39" s="22"/>
    </row>
    <row r="40" spans="2:10">
      <c r="B40" s="21"/>
      <c r="G40" s="37"/>
      <c r="H40" s="37"/>
      <c r="I40" s="37"/>
      <c r="J40" s="22"/>
    </row>
    <row r="41" spans="2:10" ht="18.75" customHeight="1" thickBot="1">
      <c r="B41" s="40"/>
      <c r="C41" s="41"/>
      <c r="D41" s="41"/>
      <c r="E41" s="41"/>
      <c r="F41" s="41"/>
      <c r="G41" s="39"/>
      <c r="H41" s="39"/>
      <c r="I41" s="39"/>
      <c r="J41" s="42"/>
    </row>
  </sheetData>
  <pageMargins left="0.70866141732283472" right="0" top="0" bottom="0.74803149606299213" header="0.31496062992125984" footer="0.31496062992125984"/>
  <pageSetup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Hoja4</vt:lpstr>
      <vt:lpstr>INFO IPS</vt:lpstr>
      <vt:lpstr>TD</vt:lpstr>
      <vt:lpstr>ESTADO DE CADA FACTURA</vt:lpstr>
      <vt:lpstr>FOR_CSA_004</vt:lpstr>
      <vt:lpstr>FOR-CSA-018</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Lina Vallecilla Paz</dc:creator>
  <cp:lastModifiedBy>Natalia Elena Granados Oviedo</cp:lastModifiedBy>
  <dcterms:created xsi:type="dcterms:W3CDTF">2023-08-02T12:19:21Z</dcterms:created>
  <dcterms:modified xsi:type="dcterms:W3CDTF">2023-09-14T14:51:26Z</dcterms:modified>
</cp:coreProperties>
</file>