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00014918_E.S.E. HOSP UNIV ERASMO MEOZ\"/>
    </mc:Choice>
  </mc:AlternateContent>
  <bookViews>
    <workbookView xWindow="0" yWindow="0" windowWidth="24000" windowHeight="9735" activeTab="2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2" hidden="1">'ESTADO DE CADA FACTURA'!$A$2:$T$15</definedName>
    <definedName name="_xlnm._FilterDatabase" localSheetId="0" hidden="1">'INFO IPS'!$A$5:$I$18</definedName>
  </definedNames>
  <calcPr calcId="152511"/>
  <pivotCaches>
    <pivotCache cacheId="6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I31" i="4" s="1"/>
  <c r="H24" i="4"/>
  <c r="H31" i="4" s="1"/>
  <c r="T1" i="2" l="1"/>
  <c r="S1" i="2"/>
  <c r="R1" i="2"/>
  <c r="Q1" i="2"/>
  <c r="P1" i="2"/>
  <c r="N1" i="2"/>
  <c r="M1" i="2"/>
  <c r="H1" i="2"/>
  <c r="I1" i="2"/>
  <c r="G1" i="2"/>
  <c r="H19" i="1" l="1"/>
  <c r="I19" i="1"/>
  <c r="G19" i="1"/>
</calcChain>
</file>

<file path=xl/comments1.xml><?xml version="1.0" encoding="utf-8"?>
<comments xmlns="http://schemas.openxmlformats.org/spreadsheetml/2006/main">
  <authors>
    <author>Natalia Elena Granados Oviedo</author>
  </authors>
  <commentList>
    <comment ref="J3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se continua sosteniendo
</t>
        </r>
      </text>
    </comment>
    <comment ref="J4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se continua sosteniendo</t>
        </r>
      </text>
    </comment>
    <comment ref="U5" authorId="0" shapeId="0">
      <text>
        <r>
          <rPr>
            <b/>
            <sz val="9"/>
            <color indexed="81"/>
            <rFont val="Tahoma"/>
            <family val="2"/>
          </rPr>
          <t>Natalia Elena Granados Oviedo:</t>
        </r>
        <r>
          <rPr>
            <sz val="9"/>
            <color indexed="81"/>
            <rFont val="Tahoma"/>
            <family val="2"/>
          </rPr>
          <t xml:space="preserve">
ANTICIPO
RICARDO MILLAN
</t>
        </r>
      </text>
    </comment>
  </commentList>
</comments>
</file>

<file path=xl/sharedStrings.xml><?xml version="1.0" encoding="utf-8"?>
<sst xmlns="http://schemas.openxmlformats.org/spreadsheetml/2006/main" count="170" uniqueCount="112">
  <si>
    <t>FACTURA</t>
  </si>
  <si>
    <t>REGIMEN</t>
  </si>
  <si>
    <t>NIT</t>
  </si>
  <si>
    <t>FECHA FACTURA</t>
  </si>
  <si>
    <t>FECHA RADICADO</t>
  </si>
  <si>
    <t>VALOR FACTURA</t>
  </si>
  <si>
    <t>VALOR PAGO</t>
  </si>
  <si>
    <t>SALDO</t>
  </si>
  <si>
    <t>HEM0002469265</t>
  </si>
  <si>
    <t>HEM2469265</t>
  </si>
  <si>
    <t>CONTRIBUTIVO</t>
  </si>
  <si>
    <t>HEM0002795097</t>
  </si>
  <si>
    <t>HEM2795097</t>
  </si>
  <si>
    <t>FEMS0000222835</t>
  </si>
  <si>
    <t>FEMS222835</t>
  </si>
  <si>
    <t>FEMS0000228321</t>
  </si>
  <si>
    <t>FEMS228321</t>
  </si>
  <si>
    <t>FEMS0000236660</t>
  </si>
  <si>
    <t>FEMS236660</t>
  </si>
  <si>
    <t>SUBSIDIADO</t>
  </si>
  <si>
    <t>FEMS0000266147</t>
  </si>
  <si>
    <t>FEMS266147</t>
  </si>
  <si>
    <t>FEMS0000274993</t>
  </si>
  <si>
    <t>FEMS274993</t>
  </si>
  <si>
    <t>FEMS0000253420</t>
  </si>
  <si>
    <t>FEMS253420</t>
  </si>
  <si>
    <t>FEMS0000283920</t>
  </si>
  <si>
    <t>FEMS283920</t>
  </si>
  <si>
    <t>FEMS0000296367</t>
  </si>
  <si>
    <t>FEMS296367</t>
  </si>
  <si>
    <t>FEMS0000329147</t>
  </si>
  <si>
    <t>FEMS329147</t>
  </si>
  <si>
    <t>FEMS0000332157</t>
  </si>
  <si>
    <t>FEMS332157</t>
  </si>
  <si>
    <t>FEMS0000335440</t>
  </si>
  <si>
    <t>FEMS335440</t>
  </si>
  <si>
    <t>CARTERA COMFENALCO VALLE EPS</t>
  </si>
  <si>
    <t>CORTE 31 DE JULIO DE 2023</t>
  </si>
  <si>
    <t>TOTAL</t>
  </si>
  <si>
    <t>E.S.E. HOSPITAL UNIVERSITARIO ERASMO MEOZ</t>
  </si>
  <si>
    <t>NOMBRE PRESTADOR</t>
  </si>
  <si>
    <t>LLAVE</t>
  </si>
  <si>
    <t>800014918_HEM_2469265</t>
  </si>
  <si>
    <t>800014918_HEM_2795097</t>
  </si>
  <si>
    <t>800014918_FEMS_222835</t>
  </si>
  <si>
    <t>800014918_FEMS_228321</t>
  </si>
  <si>
    <t>800014918_FEMS_236660</t>
  </si>
  <si>
    <t>800014918_FEMS_266147</t>
  </si>
  <si>
    <t>800014918_FEMS_274993</t>
  </si>
  <si>
    <t>800014918_FEMS_253420</t>
  </si>
  <si>
    <t>800014918_FEMS_283920</t>
  </si>
  <si>
    <t>800014918_FEMS_296367</t>
  </si>
  <si>
    <t>800014918_FEMS_329147</t>
  </si>
  <si>
    <t>800014918_FEMS_332157</t>
  </si>
  <si>
    <t>800014918_FEMS_335440</t>
  </si>
  <si>
    <t>ValorTotalBruto</t>
  </si>
  <si>
    <t>ValorDevolucion</t>
  </si>
  <si>
    <t>ValorCasusado</t>
  </si>
  <si>
    <t>ValorRadicado</t>
  </si>
  <si>
    <t>ValorAprobado</t>
  </si>
  <si>
    <t>ValorGlosaAceptada</t>
  </si>
  <si>
    <t>ValorPagar</t>
  </si>
  <si>
    <t>ESTADO EPS 12 DE SEPTIEMBRE DE 2023</t>
  </si>
  <si>
    <t>POR PAGAR SAP</t>
  </si>
  <si>
    <t>FACTURA EN PROGRAMACION DE PAGO</t>
  </si>
  <si>
    <t>MIGRACION: SE DEVUELVE LA FACTURA POR QUE PTE JESER ANYELICA BENITEZ LOLOZANO CON CC.1090532865 A LA HORA DE PRESTACION DE SERVIO NO ESTABA AFILIADO A COMFENALCO LA UTIMA FECHA DE AFILIACION FUE ENERO 2023 Y EL SERV. FUE DE ABRIL 26/2023</t>
  </si>
  <si>
    <t>OBSERVACION GLOSA DV</t>
  </si>
  <si>
    <t>FACTURA CERRADA POR EXTEMPORANEIDAD</t>
  </si>
  <si>
    <t>FACTURA DEVUELTA</t>
  </si>
  <si>
    <t>MIGRACION: AUT.DEVOLUCION DE FACTURA CON SOPORTES COMPLETOS: 1.NO SE EVINDENCIA AUTORIZACION PARA SERVICIOS HOSPITALARIOS. 2.LA AUT No.231168523275411 SE PRESENTO CON LA FACTURA No.FEMS-331786 3.NO SE EVINDENCIA CORREOS NOTIFICANDO DE LA CESAREA PROCEDIMIENTOS DE NACIMIENTO. GESTIONAR CON EL AREA ENCARGADA capautorizaciones@epsdelagen te.com.co PARA DAR TRAMITE A CUENTA HOSPITALARIA KEVIN YALANDA</t>
  </si>
  <si>
    <t>Total general</t>
  </si>
  <si>
    <t xml:space="preserve"> TIPIFICACION</t>
  </si>
  <si>
    <t xml:space="preserve"> CANT FACT</t>
  </si>
  <si>
    <t xml:space="preserve"> SUMA SALDO IPS</t>
  </si>
  <si>
    <t>DOC CONTABLE</t>
  </si>
  <si>
    <t>DOCUMENTO CONTABLE</t>
  </si>
  <si>
    <t>VALOR ANCELADO</t>
  </si>
  <si>
    <t>FECHA</t>
  </si>
  <si>
    <t>FOR-CSA-018</t>
  </si>
  <si>
    <t>HOJA 1 DE 2</t>
  </si>
  <si>
    <t>RESUMEN DE CARTERA REVISADA POR LA EPS</t>
  </si>
  <si>
    <t>VERSION 1</t>
  </si>
  <si>
    <t>Señores : E.S.E. HOSPITAL UNIVERSITARIO ERASMO MEOZ</t>
  </si>
  <si>
    <t>NIT: 800014918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</si>
  <si>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</si>
  <si>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</si>
  <si>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</si>
  <si>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</si>
  <si>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</si>
  <si>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</si>
  <si>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</si>
  <si>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</si>
  <si>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</si>
  <si>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</si>
  <si>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</si>
  <si>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</si>
  <si>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</si>
  <si>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</si>
  <si>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M. CLAUDIA ESTUPIÑAN SANABRIA</t>
  </si>
  <si>
    <t>Revisor de Cartera (Actisalud)</t>
  </si>
  <si>
    <t>NATALIA GRANADOS</t>
  </si>
  <si>
    <t>ANALISTA - Cuentas Salud EPS Comfenalco Valle.</t>
  </si>
  <si>
    <t>Santiago de Cali, Septiembre 12 de  2023</t>
  </si>
  <si>
    <t>A continuacion me permito remitir nuestra respuesta al estado de cartera presentado en la fecha: 05/09/2023</t>
  </si>
  <si>
    <t>Con Corte al dia: 30/08/2023</t>
  </si>
  <si>
    <t>FACTURA CANCELADA</t>
  </si>
  <si>
    <t>solicitar al area el envio del soporte/validar con area contable la diferencia $80800</t>
  </si>
  <si>
    <t>validacion respuestas ips</t>
  </si>
  <si>
    <t>continua pendiente</t>
  </si>
  <si>
    <t>AUTORIZACION:AUTORIZACION - DEVOLUCION DE FACTURA CON SOPORTES COMPLETOS:1.NO SE EVINDENCIA AUTORIZACION PARA LOS SERVICIOS FACTURADO2.SE REALIZA AUD. ADMON:CORREOS NO ESTAN ENVIADOS A LA EPS DCOMFENALCO DE LA EPS, LOS CUALES SE ENCUENTRAN EN LA PAGINAwww.comfenalcovalle.com.co/salud/URGENCIAS:3168341823 - 018000185462 (servicio 24 horas)autorizacionescap@epsdelagente.com.co - capvalle@epsdelagentHOSPIT. capautorizaciones@epsdelagente.com.co3.Petinencia Md.Velocidad de sedimentación globular facturan2 interpretan 1 : Noviembre 28: 55 $6.300Kevin Yalanda</t>
  </si>
  <si>
    <t>AUTORIZACION:AUTORIZACION. se deveulve factura con soportes completosfactura hospitalaria . no anexan autorizacion de internbacion.soliciatarla ala area encargada.no soportan cotizacion deinsumos de los placa y tornillos .</t>
  </si>
  <si>
    <t>AUTORIZACION:AUT: SE OBJETA FACTRUA, NO SE EVIDENCIA AUTORIZACION PARA ELSERVICIO PRESTADO, TAMPOCO SE EVIDENCIA SEGUN RES 3047 LOS CORREOS PARA SOLICITUD DE AUTORIZACION: FAVOR SOLICITAR AUT CORREO capautorizaciones@epsdelagente.com.co NANCY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</si>
</sst>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0;[Red]0"/>
    <numFmt numFmtId="165" formatCode="_-* #,##0\ _€_-;\-* #,##0\ _€_-;_-* &quot;-&quot;??\ _€_-;_-@_-"/>
    <numFmt numFmtId="166" formatCode="[$-240A]d&quot; de &quot;mmmm&quot; de &quot;yyyy;@"/>
    <numFmt numFmtId="167" formatCode="&quot;$&quot;\ #,##0"/>
    <numFmt numFmtId="168" formatCode="&quot;$&quot;\ #,##0;[Red]&quot;$&quot;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11" fillId="0" borderId="0"/>
  </cellStyleXfs>
  <cellXfs count="9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2" fillId="4" borderId="5" xfId="0" applyFont="1" applyFill="1" applyBorder="1" applyAlignment="1">
      <alignment horizontal="center" vertical="center" wrapText="1"/>
    </xf>
    <xf numFmtId="3" fontId="2" fillId="4" borderId="5" xfId="0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6" fillId="0" borderId="5" xfId="0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right" vertical="center" wrapText="1"/>
    </xf>
    <xf numFmtId="0" fontId="1" fillId="3" borderId="5" xfId="0" applyFont="1" applyFill="1" applyBorder="1" applyAlignment="1">
      <alignment horizontal="center" vertical="center"/>
    </xf>
    <xf numFmtId="3" fontId="2" fillId="5" borderId="5" xfId="0" applyNumberFormat="1" applyFont="1" applyFill="1" applyBorder="1" applyAlignment="1">
      <alignment horizontal="center" vertical="center" wrapText="1"/>
    </xf>
    <xf numFmtId="41" fontId="0" fillId="0" borderId="0" xfId="2" applyFont="1"/>
    <xf numFmtId="0" fontId="2" fillId="5" borderId="5" xfId="0" applyFont="1" applyFill="1" applyBorder="1" applyAlignment="1">
      <alignment horizontal="center" vertical="center" wrapText="1"/>
    </xf>
    <xf numFmtId="0" fontId="0" fillId="6" borderId="5" xfId="0" applyFill="1" applyBorder="1" applyAlignment="1">
      <alignment horizontal="center" vertical="center" wrapText="1"/>
    </xf>
    <xf numFmtId="41" fontId="0" fillId="0" borderId="5" xfId="2" applyFont="1" applyBorder="1"/>
    <xf numFmtId="0" fontId="0" fillId="3" borderId="5" xfId="0" applyFill="1" applyBorder="1" applyAlignment="1">
      <alignment horizontal="center" vertical="center" wrapText="1"/>
    </xf>
    <xf numFmtId="165" fontId="7" fillId="7" borderId="5" xfId="1" applyNumberFormat="1" applyFont="1" applyFill="1" applyBorder="1" applyAlignment="1">
      <alignment horizontal="center" vertical="center" wrapText="1"/>
    </xf>
    <xf numFmtId="1" fontId="7" fillId="7" borderId="5" xfId="0" applyNumberFormat="1" applyFont="1" applyFill="1" applyBorder="1" applyAlignment="1">
      <alignment horizontal="center" vertical="center" wrapText="1"/>
    </xf>
    <xf numFmtId="165" fontId="7" fillId="6" borderId="5" xfId="1" applyNumberFormat="1" applyFont="1" applyFill="1" applyBorder="1" applyAlignment="1">
      <alignment horizontal="center" vertical="center" wrapText="1"/>
    </xf>
    <xf numFmtId="165" fontId="8" fillId="0" borderId="5" xfId="1" applyNumberFormat="1" applyFont="1" applyBorder="1"/>
    <xf numFmtId="0" fontId="8" fillId="0" borderId="5" xfId="0" applyFont="1" applyBorder="1"/>
    <xf numFmtId="1" fontId="0" fillId="0" borderId="5" xfId="2" applyNumberFormat="1" applyFont="1" applyBorder="1"/>
    <xf numFmtId="0" fontId="0" fillId="8" borderId="5" xfId="0" applyFill="1" applyBorder="1" applyAlignment="1">
      <alignment horizontal="center" vertical="center" wrapText="1"/>
    </xf>
    <xf numFmtId="14" fontId="0" fillId="0" borderId="5" xfId="0" applyNumberFormat="1" applyBorder="1"/>
    <xf numFmtId="0" fontId="12" fillId="0" borderId="0" xfId="3" applyFont="1"/>
    <xf numFmtId="0" fontId="12" fillId="0" borderId="6" xfId="3" applyFont="1" applyBorder="1" applyAlignment="1">
      <alignment horizontal="centerContinuous"/>
    </xf>
    <xf numFmtId="0" fontId="12" fillId="0" borderId="7" xfId="3" applyFont="1" applyBorder="1" applyAlignment="1">
      <alignment horizontal="centerContinuous"/>
    </xf>
    <xf numFmtId="0" fontId="13" fillId="0" borderId="6" xfId="3" applyFont="1" applyBorder="1" applyAlignment="1">
      <alignment horizontal="centerContinuous" vertical="center"/>
    </xf>
    <xf numFmtId="0" fontId="13" fillId="0" borderId="8" xfId="3" applyFont="1" applyBorder="1" applyAlignment="1">
      <alignment horizontal="centerContinuous" vertical="center"/>
    </xf>
    <xf numFmtId="0" fontId="13" fillId="0" borderId="7" xfId="3" applyFont="1" applyBorder="1" applyAlignment="1">
      <alignment horizontal="centerContinuous" vertical="center"/>
    </xf>
    <xf numFmtId="0" fontId="13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/>
    </xf>
    <xf numFmtId="0" fontId="12" fillId="0" borderId="11" xfId="3" applyFont="1" applyBorder="1" applyAlignment="1">
      <alignment horizontal="centerContinuous"/>
    </xf>
    <xf numFmtId="0" fontId="13" fillId="0" borderId="12" xfId="3" applyFont="1" applyBorder="1" applyAlignment="1">
      <alignment horizontal="centerContinuous" vertical="center"/>
    </xf>
    <xf numFmtId="0" fontId="13" fillId="0" borderId="13" xfId="3" applyFont="1" applyBorder="1" applyAlignment="1">
      <alignment horizontal="centerContinuous" vertical="center"/>
    </xf>
    <xf numFmtId="0" fontId="13" fillId="0" borderId="14" xfId="3" applyFont="1" applyBorder="1" applyAlignment="1">
      <alignment horizontal="centerContinuous" vertical="center"/>
    </xf>
    <xf numFmtId="0" fontId="13" fillId="0" borderId="15" xfId="3" applyFont="1" applyBorder="1" applyAlignment="1">
      <alignment horizontal="centerContinuous" vertical="center"/>
    </xf>
    <xf numFmtId="0" fontId="13" fillId="0" borderId="10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11" xfId="3" applyFont="1" applyBorder="1" applyAlignment="1">
      <alignment horizontal="centerContinuous" vertical="center"/>
    </xf>
    <xf numFmtId="0" fontId="13" fillId="0" borderId="16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/>
    </xf>
    <xf numFmtId="0" fontId="12" fillId="0" borderId="14" xfId="3" applyFont="1" applyBorder="1" applyAlignment="1">
      <alignment horizontal="centerContinuous"/>
    </xf>
    <xf numFmtId="0" fontId="12" fillId="0" borderId="10" xfId="3" applyFont="1" applyBorder="1"/>
    <xf numFmtId="0" fontId="12" fillId="0" borderId="11" xfId="3" applyFont="1" applyBorder="1"/>
    <xf numFmtId="0" fontId="13" fillId="0" borderId="0" xfId="3" applyFont="1"/>
    <xf numFmtId="14" fontId="12" fillId="0" borderId="0" xfId="3" applyNumberFormat="1" applyFont="1"/>
    <xf numFmtId="166" fontId="12" fillId="0" borderId="0" xfId="3" applyNumberFormat="1" applyFont="1"/>
    <xf numFmtId="14" fontId="12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" fontId="13" fillId="0" borderId="0" xfId="3" applyNumberFormat="1" applyFont="1" applyAlignment="1">
      <alignment horizontal="center"/>
    </xf>
    <xf numFmtId="167" fontId="13" fillId="0" borderId="0" xfId="3" applyNumberFormat="1" applyFont="1" applyAlignment="1">
      <alignment horizontal="right"/>
    </xf>
    <xf numFmtId="1" fontId="12" fillId="0" borderId="0" xfId="3" applyNumberFormat="1" applyFont="1" applyAlignment="1">
      <alignment horizontal="center"/>
    </xf>
    <xf numFmtId="168" fontId="12" fillId="0" borderId="0" xfId="3" applyNumberFormat="1" applyFont="1" applyAlignment="1">
      <alignment horizontal="right"/>
    </xf>
    <xf numFmtId="167" fontId="12" fillId="0" borderId="0" xfId="3" applyNumberFormat="1" applyFont="1" applyAlignment="1">
      <alignment horizontal="right"/>
    </xf>
    <xf numFmtId="1" fontId="12" fillId="0" borderId="13" xfId="3" applyNumberFormat="1" applyFont="1" applyBorder="1" applyAlignment="1">
      <alignment horizontal="center"/>
    </xf>
    <xf numFmtId="168" fontId="12" fillId="0" borderId="13" xfId="3" applyNumberFormat="1" applyFont="1" applyBorder="1" applyAlignment="1">
      <alignment horizontal="right"/>
    </xf>
    <xf numFmtId="168" fontId="13" fillId="0" borderId="0" xfId="3" applyNumberFormat="1" applyFont="1" applyAlignment="1">
      <alignment horizontal="right"/>
    </xf>
    <xf numFmtId="0" fontId="12" fillId="0" borderId="0" xfId="3" applyFont="1" applyAlignment="1">
      <alignment horizontal="center"/>
    </xf>
    <xf numFmtId="1" fontId="13" fillId="0" borderId="17" xfId="3" applyNumberFormat="1" applyFont="1" applyBorder="1" applyAlignment="1">
      <alignment horizontal="center"/>
    </xf>
    <xf numFmtId="168" fontId="13" fillId="0" borderId="17" xfId="3" applyNumberFormat="1" applyFont="1" applyBorder="1" applyAlignment="1">
      <alignment horizontal="right"/>
    </xf>
    <xf numFmtId="168" fontId="12" fillId="0" borderId="0" xfId="3" applyNumberFormat="1" applyFont="1"/>
    <xf numFmtId="168" fontId="12" fillId="0" borderId="13" xfId="3" applyNumberFormat="1" applyFont="1" applyBorder="1"/>
    <xf numFmtId="168" fontId="13" fillId="0" borderId="13" xfId="3" applyNumberFormat="1" applyFont="1" applyBorder="1"/>
    <xf numFmtId="168" fontId="13" fillId="0" borderId="0" xfId="3" applyNumberFormat="1" applyFont="1"/>
    <xf numFmtId="0" fontId="12" fillId="0" borderId="12" xfId="3" applyFont="1" applyBorder="1"/>
    <xf numFmtId="0" fontId="12" fillId="0" borderId="13" xfId="3" applyFont="1" applyBorder="1"/>
    <xf numFmtId="0" fontId="12" fillId="0" borderId="14" xfId="3" applyFont="1" applyBorder="1"/>
    <xf numFmtId="0" fontId="0" fillId="0" borderId="5" xfId="0" pivotButton="1" applyBorder="1"/>
    <xf numFmtId="0" fontId="0" fillId="0" borderId="5" xfId="0" applyBorder="1" applyAlignment="1">
      <alignment horizontal="left"/>
    </xf>
    <xf numFmtId="0" fontId="0" fillId="0" borderId="5" xfId="0" applyNumberFormat="1" applyBorder="1"/>
    <xf numFmtId="41" fontId="0" fillId="0" borderId="5" xfId="0" applyNumberForma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18" xfId="0" applyBorder="1"/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52916</xdr:colOff>
      <xdr:row>1</xdr:row>
      <xdr:rowOff>74082</xdr:rowOff>
    </xdr:from>
    <xdr:to>
      <xdr:col>2</xdr:col>
      <xdr:colOff>1143000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591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81.580845717595" createdVersion="5" refreshedVersion="5" minRefreshableVersion="3" recordCount="13">
  <cacheSource type="worksheet">
    <worksheetSource ref="A2:T15" sheet="ESTADO DE CADA FACTURA"/>
  </cacheSource>
  <cacheFields count="20">
    <cacheField name="NIT" numFmtId="0">
      <sharedItems containsSemiMixedTypes="0" containsString="0" containsNumber="1" containsInteger="1" minValue="800014918" maxValue="800014918"/>
    </cacheField>
    <cacheField name="NOMBRE PRESTADOR" numFmtId="0">
      <sharedItems/>
    </cacheField>
    <cacheField name="FACTURA" numFmtId="0">
      <sharedItems/>
    </cacheField>
    <cacheField name="LLAVE" numFmtId="0">
      <sharedItems/>
    </cacheField>
    <cacheField name="FECHA FACTURA" numFmtId="14">
      <sharedItems containsSemiMixedTypes="0" containsNonDate="0" containsDate="1" containsString="0" minDate="2014-09-24T00:00:00" maxDate="2023-05-05T00:00:00"/>
    </cacheField>
    <cacheField name="FECHA RADICADO" numFmtId="14">
      <sharedItems containsSemiMixedTypes="0" containsNonDate="0" containsDate="1" containsString="0" minDate="2014-10-14T00:00:00" maxDate="2023-06-14T00:00:00"/>
    </cacheField>
    <cacheField name="VALOR FACTURA" numFmtId="3">
      <sharedItems containsSemiMixedTypes="0" containsString="0" containsNumber="1" containsInteger="1" minValue="80800" maxValue="12750402"/>
    </cacheField>
    <cacheField name="VALOR PAGO" numFmtId="3">
      <sharedItems containsSemiMixedTypes="0" containsString="0" containsNumber="1" containsInteger="1" minValue="0" maxValue="5452906"/>
    </cacheField>
    <cacheField name="SALDO" numFmtId="3">
      <sharedItems containsSemiMixedTypes="0" containsString="0" containsNumber="1" containsInteger="1" minValue="80800" maxValue="12750402"/>
    </cacheField>
    <cacheField name="ESTADO EPS 12 DE SEPTIEMBRE DE 2023" numFmtId="0">
      <sharedItems count="4">
        <s v="FACTURA CERRADA POR EXTEMPORANEIDAD"/>
        <s v="FACTURA CANCELADA"/>
        <s v="FACTURA EN PROGRAMACION DE PAGO"/>
        <s v="FACTURA DEVUELTA"/>
      </sharedItems>
    </cacheField>
    <cacheField name="POR PAGAR SAP" numFmtId="0">
      <sharedItems containsString="0" containsBlank="1" containsNumber="1" containsInteger="1" minValue="80800" maxValue="272924"/>
    </cacheField>
    <cacheField name="DOC CONTABLE" numFmtId="0">
      <sharedItems containsString="0" containsBlank="1" containsNumber="1" containsInteger="1" minValue="1222146118" maxValue="1910995477"/>
    </cacheField>
    <cacheField name="ValorTotalBruto" numFmtId="41">
      <sharedItems containsSemiMixedTypes="0" containsString="0" containsNumber="1" containsInteger="1" minValue="80800" maxValue="12750402"/>
    </cacheField>
    <cacheField name="ValorDevolucion" numFmtId="41">
      <sharedItems containsSemiMixedTypes="0" containsString="0" containsNumber="1" containsInteger="1" minValue="0" maxValue="12750402"/>
    </cacheField>
    <cacheField name="OBSERVACION GLOSA DV" numFmtId="0">
      <sharedItems containsBlank="1" longText="1"/>
    </cacheField>
    <cacheField name="ValorCasusado" numFmtId="41">
      <sharedItems containsSemiMixedTypes="0" containsString="0" containsNumber="1" containsInteger="1" minValue="0" maxValue="13085786"/>
    </cacheField>
    <cacheField name="ValorRadicado" numFmtId="41">
      <sharedItems containsSemiMixedTypes="0" containsString="0" containsNumber="1" containsInteger="1" minValue="80800" maxValue="12750402"/>
    </cacheField>
    <cacheField name="ValorAprobado" numFmtId="41">
      <sharedItems containsSemiMixedTypes="0" containsString="0" containsNumber="1" containsInteger="1" minValue="0" maxValue="272924"/>
    </cacheField>
    <cacheField name="ValorGlosaAceptada" numFmtId="41">
      <sharedItems containsSemiMixedTypes="0" containsString="0" containsNumber="1" containsInteger="1" minValue="0" maxValue="1021140"/>
    </cacheField>
    <cacheField name="ValorPagar" numFmtId="41">
      <sharedItems containsSemiMixedTypes="0" containsString="0" containsNumber="1" containsInteger="1" minValue="0" maxValue="2729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800014918"/>
    <s v="E.S.E. HOSPITAL UNIVERSITARIO ERASMO MEOZ"/>
    <s v="HEM2469265"/>
    <s v="800014918_HEM_2469265"/>
    <d v="2014-09-24T00:00:00"/>
    <d v="2014-10-14T00:00:00"/>
    <n v="6474046"/>
    <n v="5452906"/>
    <n v="1021140"/>
    <x v="0"/>
    <m/>
    <m/>
    <n v="6474046"/>
    <n v="0"/>
    <m/>
    <n v="13085786"/>
    <n v="6474046"/>
    <n v="0"/>
    <n v="1021140"/>
    <n v="0"/>
  </r>
  <r>
    <n v="800014918"/>
    <s v="E.S.E. HOSPITAL UNIVERSITARIO ERASMO MEOZ"/>
    <s v="HEM2795097"/>
    <s v="800014918_HEM_2795097"/>
    <d v="2017-04-20T00:00:00"/>
    <d v="2017-05-12T00:00:00"/>
    <n v="102513"/>
    <n v="0"/>
    <n v="102513"/>
    <x v="0"/>
    <m/>
    <m/>
    <n v="102513"/>
    <n v="0"/>
    <m/>
    <n v="0"/>
    <n v="102513"/>
    <n v="0"/>
    <n v="102513"/>
    <n v="0"/>
  </r>
  <r>
    <n v="800014918"/>
    <s v="E.S.E. HOSPITAL UNIVERSITARIO ERASMO MEOZ"/>
    <s v="FEMS222835"/>
    <s v="800014918_FEMS_222835"/>
    <d v="2022-07-01T00:00:00"/>
    <d v="2022-08-12T00:00:00"/>
    <n v="1598397"/>
    <n v="1244673"/>
    <n v="353724"/>
    <x v="1"/>
    <n v="272924"/>
    <n v="1910995477"/>
    <n v="1598397"/>
    <n v="0"/>
    <m/>
    <n v="5058102"/>
    <n v="1598397"/>
    <n v="272924"/>
    <n v="0"/>
    <n v="272924"/>
  </r>
  <r>
    <n v="800014918"/>
    <s v="E.S.E. HOSPITAL UNIVERSITARIO ERASMO MEOZ"/>
    <s v="FEMS228321"/>
    <s v="800014918_FEMS_228321"/>
    <d v="2022-07-17T00:00:00"/>
    <d v="2022-08-12T00:00:00"/>
    <n v="80800"/>
    <n v="0"/>
    <n v="80800"/>
    <x v="2"/>
    <n v="80800"/>
    <n v="1222149446"/>
    <n v="80800"/>
    <n v="0"/>
    <m/>
    <n v="0"/>
    <n v="80800"/>
    <n v="80800"/>
    <n v="0"/>
    <n v="80800"/>
  </r>
  <r>
    <n v="800014918"/>
    <s v="E.S.E. HOSPITAL UNIVERSITARIO ERASMO MEOZ"/>
    <s v="FEMS236660"/>
    <s v="800014918_FEMS_236660"/>
    <d v="2022-08-08T00:00:00"/>
    <d v="2022-09-13T00:00:00"/>
    <n v="80800"/>
    <n v="0"/>
    <n v="80800"/>
    <x v="2"/>
    <n v="80800"/>
    <n v="1222146118"/>
    <n v="80800"/>
    <n v="0"/>
    <m/>
    <n v="0"/>
    <n v="80800"/>
    <n v="80800"/>
    <n v="0"/>
    <n v="80800"/>
  </r>
  <r>
    <n v="800014918"/>
    <s v="E.S.E. HOSPITAL UNIVERSITARIO ERASMO MEOZ"/>
    <s v="FEMS266147"/>
    <s v="800014918_FEMS_266147"/>
    <d v="2022-10-28T00:00:00"/>
    <d v="2022-11-15T00:00:00"/>
    <n v="87700"/>
    <n v="0"/>
    <n v="87700"/>
    <x v="2"/>
    <n v="220924"/>
    <n v="1222277991"/>
    <n v="87700"/>
    <n v="87700"/>
    <m/>
    <n v="0"/>
    <n v="87700"/>
    <n v="0"/>
    <n v="0"/>
    <n v="0"/>
  </r>
  <r>
    <n v="800014918"/>
    <s v="E.S.E. HOSPITAL UNIVERSITARIO ERASMO MEOZ"/>
    <s v="FEMS274993"/>
    <s v="800014918_FEMS_274993"/>
    <d v="2022-11-22T00:00:00"/>
    <d v="2022-12-13T00:00:00"/>
    <n v="5109338"/>
    <n v="0"/>
    <n v="5109338"/>
    <x v="3"/>
    <m/>
    <m/>
    <n v="5109338"/>
    <n v="5109338"/>
    <s v="AUTORIZACION"/>
    <n v="0"/>
    <n v="5109338"/>
    <n v="0"/>
    <n v="0"/>
    <n v="0"/>
  </r>
  <r>
    <n v="800014918"/>
    <s v="E.S.E. HOSPITAL UNIVERSITARIO ERASMO MEOZ"/>
    <s v="FEMS253420"/>
    <s v="800014918_FEMS_253420"/>
    <d v="2022-09-22T00:00:00"/>
    <d v="2023-03-15T00:00:00"/>
    <n v="12750402"/>
    <n v="0"/>
    <n v="12750402"/>
    <x v="3"/>
    <m/>
    <m/>
    <n v="12750402"/>
    <n v="12750402"/>
    <s v="AUTORIZACION"/>
    <n v="0"/>
    <n v="12750402"/>
    <n v="0"/>
    <n v="0"/>
    <n v="0"/>
  </r>
  <r>
    <n v="800014918"/>
    <s v="E.S.E. HOSPITAL UNIVERSITARIO ERASMO MEOZ"/>
    <s v="FEMS283920"/>
    <s v="800014918_FEMS_283920"/>
    <d v="2022-12-20T00:00:00"/>
    <d v="2023-03-15T00:00:00"/>
    <n v="326452"/>
    <n v="0"/>
    <n v="326452"/>
    <x v="3"/>
    <m/>
    <m/>
    <n v="326452"/>
    <n v="326452"/>
    <s v="AUTORIZACION"/>
    <n v="0"/>
    <n v="326452"/>
    <n v="0"/>
    <n v="0"/>
    <n v="0"/>
  </r>
  <r>
    <n v="800014918"/>
    <s v="E.S.E. HOSPITAL UNIVERSITARIO ERASMO MEOZ"/>
    <s v="FEMS296367"/>
    <s v="800014918_FEMS_296367"/>
    <d v="2023-01-24T00:00:00"/>
    <d v="2023-04-13T00:00:00"/>
    <n v="157096"/>
    <n v="0"/>
    <n v="157096"/>
    <x v="2"/>
    <n v="157096"/>
    <n v="1222277990"/>
    <n v="157096"/>
    <n v="0"/>
    <m/>
    <n v="277872"/>
    <n v="157096"/>
    <n v="157096"/>
    <n v="0"/>
    <n v="157096"/>
  </r>
  <r>
    <n v="800014918"/>
    <s v="E.S.E. HOSPITAL UNIVERSITARIO ERASMO MEOZ"/>
    <s v="FEMS329147"/>
    <s v="800014918_FEMS_329147"/>
    <d v="2023-04-20T00:00:00"/>
    <d v="2023-05-10T00:00:00"/>
    <n v="220924"/>
    <n v="0"/>
    <n v="220924"/>
    <x v="2"/>
    <n v="220924"/>
    <n v="1222277991"/>
    <n v="220924"/>
    <n v="0"/>
    <m/>
    <n v="287689"/>
    <n v="220924"/>
    <n v="220924"/>
    <n v="0"/>
    <n v="220924"/>
  </r>
  <r>
    <n v="800014918"/>
    <s v="E.S.E. HOSPITAL UNIVERSITARIO ERASMO MEOZ"/>
    <s v="FEMS332157"/>
    <s v="800014918_FEMS_332157"/>
    <d v="2023-04-26T00:00:00"/>
    <d v="2023-05-10T00:00:00"/>
    <n v="87700"/>
    <n v="0"/>
    <n v="87700"/>
    <x v="3"/>
    <m/>
    <m/>
    <n v="87700"/>
    <n v="87700"/>
    <s v="MIGRACION: SE DEVUELVE LA FACTURA POR QUE PTE JESER ANYELICA BENITEZ LOLOZANO CON CC.1090532865 A LA HORA DE PRESTACION DE SERVIO NO ESTABA AFILIADO A COMFENALCO LA UTIMA FECHA DE AFILIACION FUE ENERO 2023 Y EL SERV. FUE DE ABRIL 26/2023"/>
    <n v="0"/>
    <n v="87700"/>
    <n v="0"/>
    <n v="0"/>
    <n v="0"/>
  </r>
  <r>
    <n v="800014918"/>
    <s v="E.S.E. HOSPITAL UNIVERSITARIO ERASMO MEOZ"/>
    <s v="FEMS335440"/>
    <s v="800014918_FEMS_335440"/>
    <d v="2023-05-04T00:00:00"/>
    <d v="2023-06-13T00:00:00"/>
    <n v="4209734"/>
    <n v="0"/>
    <n v="4209734"/>
    <x v="3"/>
    <m/>
    <m/>
    <n v="4209734"/>
    <n v="4209734"/>
    <s v="MIGRACION: AUT.DEVOLUCION DE FACTURA CON SOPORTES COMPLETOS: 1.NO SE EVINDENCIA AUTORIZACION PARA SERVICIOS HOSPITALARIOS. 2.LA AUT No.231168523275411 SE PRESENTO CON LA FACTURA No.FEMS-331786 3.NO SE EVINDENCIA CORREOS NOTIFICANDO DE LA CESAREA PROCEDIMIENTOS DE NACIMIENTO. GESTIONAR CON EL AREA ENCARGADA capautorizaciones@epsdelagen te.com.co PARA DAR TRAMITE A CUENTA HOSPITALARIA KEVIN YALANDA"/>
    <n v="0"/>
    <n v="4209734"/>
    <n v="0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6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8" firstHeaderRow="0" firstDataRow="1" firstDataCol="1"/>
  <pivotFields count="20">
    <pivotField showAll="0"/>
    <pivotField showAll="0"/>
    <pivotField showAll="0"/>
    <pivotField showAll="0"/>
    <pivotField numFmtId="14" showAll="0"/>
    <pivotField numFmtId="14" showAll="0"/>
    <pivotField numFmtId="3" showAll="0"/>
    <pivotField numFmtId="3" showAll="0"/>
    <pivotField dataField="1" numFmtId="3" showAll="0"/>
    <pivotField axis="axisRow" showAll="0">
      <items count="5">
        <item x="0"/>
        <item x="3"/>
        <item x="2"/>
        <item x="1"/>
        <item t="default"/>
      </items>
    </pivotField>
    <pivotField showAll="0"/>
    <pivotField showAll="0" defaultSubtotal="0"/>
    <pivotField numFmtId="41" showAll="0"/>
    <pivotField numFmtId="41" showAll="0"/>
    <pivotField showAll="0"/>
    <pivotField numFmtId="41" showAll="0"/>
    <pivotField numFmtId="41" showAll="0"/>
    <pivotField numFmtId="41" showAll="0"/>
    <pivotField numFmtId="41" showAll="0"/>
    <pivotField numFmtId="41" showAll="0"/>
  </pivotFields>
  <rowFields count="1">
    <field x="9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8" subtotal="count" baseField="9" baseItem="0"/>
    <dataField name=" SUMA SALDO IPS" fld="8" baseField="0" baseItem="0" numFmtId="41"/>
  </dataFields>
  <formats count="7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9" type="button" dataOnly="0" labelOnly="1" outline="0" axis="axisRow" fieldPosition="0"/>
    </format>
    <format dxfId="2">
      <pivotArea dataOnly="0" labelOnly="1" fieldPosition="0">
        <references count="1">
          <reference field="9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9"/>
  <sheetViews>
    <sheetView topLeftCell="A4" workbookViewId="0">
      <selection activeCell="B6" sqref="B6:B18"/>
    </sheetView>
  </sheetViews>
  <sheetFormatPr baseColWidth="10" defaultRowHeight="15" x14ac:dyDescent="0.25"/>
  <cols>
    <col min="1" max="1" width="15" customWidth="1"/>
  </cols>
  <sheetData>
    <row r="2" spans="1:9" x14ac:dyDescent="0.25">
      <c r="A2" s="84" t="s">
        <v>36</v>
      </c>
      <c r="B2" s="85"/>
      <c r="C2" s="85"/>
      <c r="D2" s="85"/>
      <c r="E2" s="85"/>
      <c r="F2" s="85"/>
      <c r="G2" s="85"/>
      <c r="H2" s="85"/>
      <c r="I2" s="86"/>
    </row>
    <row r="3" spans="1:9" x14ac:dyDescent="0.25">
      <c r="A3" s="84" t="s">
        <v>37</v>
      </c>
      <c r="B3" s="85"/>
      <c r="C3" s="85"/>
      <c r="D3" s="85"/>
      <c r="E3" s="85"/>
      <c r="F3" s="85"/>
      <c r="G3" s="85"/>
      <c r="H3" s="85"/>
      <c r="I3" s="86"/>
    </row>
    <row r="4" spans="1:9" x14ac:dyDescent="0.25">
      <c r="A4" s="9"/>
      <c r="B4" s="10"/>
      <c r="C4" s="10"/>
      <c r="D4" s="10"/>
      <c r="E4" s="10"/>
      <c r="F4" s="10"/>
      <c r="G4" s="10"/>
      <c r="H4" s="10"/>
      <c r="I4" s="11"/>
    </row>
    <row r="5" spans="1:9" ht="22.5" x14ac:dyDescent="0.25">
      <c r="A5" s="1" t="s">
        <v>0</v>
      </c>
      <c r="B5" s="1" t="s">
        <v>0</v>
      </c>
      <c r="C5" s="1" t="s">
        <v>1</v>
      </c>
      <c r="D5" s="1" t="s">
        <v>2</v>
      </c>
      <c r="E5" s="1" t="s">
        <v>3</v>
      </c>
      <c r="F5" s="1" t="s">
        <v>4</v>
      </c>
      <c r="G5" s="2" t="s">
        <v>5</v>
      </c>
      <c r="H5" s="2" t="s">
        <v>6</v>
      </c>
      <c r="I5" s="2" t="s">
        <v>7</v>
      </c>
    </row>
    <row r="6" spans="1:9" x14ac:dyDescent="0.25">
      <c r="A6" s="3" t="s">
        <v>8</v>
      </c>
      <c r="B6" s="3" t="s">
        <v>9</v>
      </c>
      <c r="C6" s="4" t="s">
        <v>10</v>
      </c>
      <c r="D6" s="5">
        <v>890303093</v>
      </c>
      <c r="E6" s="6">
        <v>41906</v>
      </c>
      <c r="F6" s="7">
        <v>41926</v>
      </c>
      <c r="G6" s="8">
        <v>6474046</v>
      </c>
      <c r="H6" s="8">
        <v>5452906</v>
      </c>
      <c r="I6" s="8">
        <v>1021140</v>
      </c>
    </row>
    <row r="7" spans="1:9" x14ac:dyDescent="0.25">
      <c r="A7" s="3" t="s">
        <v>11</v>
      </c>
      <c r="B7" s="3" t="s">
        <v>12</v>
      </c>
      <c r="C7" s="4" t="s">
        <v>10</v>
      </c>
      <c r="D7" s="5">
        <v>890303093</v>
      </c>
      <c r="E7" s="6">
        <v>42845</v>
      </c>
      <c r="F7" s="7">
        <v>42867</v>
      </c>
      <c r="G7" s="8">
        <v>102513</v>
      </c>
      <c r="H7" s="8">
        <v>0</v>
      </c>
      <c r="I7" s="8">
        <v>102513</v>
      </c>
    </row>
    <row r="8" spans="1:9" x14ac:dyDescent="0.25">
      <c r="A8" s="3" t="s">
        <v>13</v>
      </c>
      <c r="B8" s="3" t="s">
        <v>14</v>
      </c>
      <c r="C8" s="4" t="s">
        <v>10</v>
      </c>
      <c r="D8" s="5">
        <v>890303093</v>
      </c>
      <c r="E8" s="6">
        <v>44743</v>
      </c>
      <c r="F8" s="7">
        <v>44785</v>
      </c>
      <c r="G8" s="8">
        <v>1598397</v>
      </c>
      <c r="H8" s="8">
        <v>1244673</v>
      </c>
      <c r="I8" s="8">
        <v>353724</v>
      </c>
    </row>
    <row r="9" spans="1:9" x14ac:dyDescent="0.25">
      <c r="A9" s="3" t="s">
        <v>15</v>
      </c>
      <c r="B9" s="3" t="s">
        <v>16</v>
      </c>
      <c r="C9" s="4" t="s">
        <v>10</v>
      </c>
      <c r="D9" s="5">
        <v>890303093</v>
      </c>
      <c r="E9" s="6">
        <v>44759</v>
      </c>
      <c r="F9" s="7">
        <v>44785</v>
      </c>
      <c r="G9" s="8">
        <v>80800</v>
      </c>
      <c r="H9" s="8">
        <v>0</v>
      </c>
      <c r="I9" s="8">
        <v>80800</v>
      </c>
    </row>
    <row r="10" spans="1:9" x14ac:dyDescent="0.25">
      <c r="A10" s="3" t="s">
        <v>17</v>
      </c>
      <c r="B10" s="3" t="s">
        <v>18</v>
      </c>
      <c r="C10" s="4" t="s">
        <v>19</v>
      </c>
      <c r="D10" s="5">
        <v>890303093</v>
      </c>
      <c r="E10" s="6">
        <v>44781</v>
      </c>
      <c r="F10" s="7">
        <v>44817</v>
      </c>
      <c r="G10" s="8">
        <v>80800</v>
      </c>
      <c r="H10" s="8">
        <v>0</v>
      </c>
      <c r="I10" s="8">
        <v>80800</v>
      </c>
    </row>
    <row r="11" spans="1:9" x14ac:dyDescent="0.25">
      <c r="A11" s="3" t="s">
        <v>20</v>
      </c>
      <c r="B11" s="3" t="s">
        <v>21</v>
      </c>
      <c r="C11" s="4" t="s">
        <v>10</v>
      </c>
      <c r="D11" s="5">
        <v>890303093</v>
      </c>
      <c r="E11" s="6">
        <v>44862</v>
      </c>
      <c r="F11" s="7">
        <v>44880</v>
      </c>
      <c r="G11" s="8">
        <v>87700</v>
      </c>
      <c r="H11" s="8">
        <v>0</v>
      </c>
      <c r="I11" s="8">
        <v>87700</v>
      </c>
    </row>
    <row r="12" spans="1:9" x14ac:dyDescent="0.25">
      <c r="A12" s="3" t="s">
        <v>22</v>
      </c>
      <c r="B12" s="3" t="s">
        <v>23</v>
      </c>
      <c r="C12" s="4" t="s">
        <v>10</v>
      </c>
      <c r="D12" s="5">
        <v>890303093</v>
      </c>
      <c r="E12" s="6">
        <v>44887</v>
      </c>
      <c r="F12" s="7">
        <v>44908</v>
      </c>
      <c r="G12" s="8">
        <v>5109338</v>
      </c>
      <c r="H12" s="8">
        <v>0</v>
      </c>
      <c r="I12" s="8">
        <v>5109338</v>
      </c>
    </row>
    <row r="13" spans="1:9" x14ac:dyDescent="0.25">
      <c r="A13" s="3" t="s">
        <v>24</v>
      </c>
      <c r="B13" s="3" t="s">
        <v>25</v>
      </c>
      <c r="C13" s="4" t="s">
        <v>19</v>
      </c>
      <c r="D13" s="5">
        <v>890303093</v>
      </c>
      <c r="E13" s="6">
        <v>44826</v>
      </c>
      <c r="F13" s="7">
        <v>45000</v>
      </c>
      <c r="G13" s="8">
        <v>12750402</v>
      </c>
      <c r="H13" s="8">
        <v>0</v>
      </c>
      <c r="I13" s="8">
        <v>12750402</v>
      </c>
    </row>
    <row r="14" spans="1:9" x14ac:dyDescent="0.25">
      <c r="A14" s="3" t="s">
        <v>26</v>
      </c>
      <c r="B14" s="3" t="s">
        <v>27</v>
      </c>
      <c r="C14" s="4" t="s">
        <v>19</v>
      </c>
      <c r="D14" s="5">
        <v>890303093</v>
      </c>
      <c r="E14" s="6">
        <v>44915</v>
      </c>
      <c r="F14" s="7">
        <v>45000</v>
      </c>
      <c r="G14" s="8">
        <v>326452</v>
      </c>
      <c r="H14" s="8">
        <v>0</v>
      </c>
      <c r="I14" s="8">
        <v>326452</v>
      </c>
    </row>
    <row r="15" spans="1:9" x14ac:dyDescent="0.25">
      <c r="A15" s="3" t="s">
        <v>28</v>
      </c>
      <c r="B15" s="3" t="s">
        <v>29</v>
      </c>
      <c r="C15" s="4" t="s">
        <v>10</v>
      </c>
      <c r="D15" s="5">
        <v>890303093</v>
      </c>
      <c r="E15" s="6">
        <v>44950</v>
      </c>
      <c r="F15" s="7">
        <v>45029</v>
      </c>
      <c r="G15" s="8">
        <v>157096</v>
      </c>
      <c r="H15" s="8">
        <v>0</v>
      </c>
      <c r="I15" s="8">
        <v>157096</v>
      </c>
    </row>
    <row r="16" spans="1:9" x14ac:dyDescent="0.25">
      <c r="A16" s="3" t="s">
        <v>30</v>
      </c>
      <c r="B16" s="3" t="s">
        <v>31</v>
      </c>
      <c r="C16" s="4" t="s">
        <v>10</v>
      </c>
      <c r="D16" s="5">
        <v>890303093</v>
      </c>
      <c r="E16" s="6">
        <v>45036</v>
      </c>
      <c r="F16" s="7">
        <v>45056</v>
      </c>
      <c r="G16" s="8">
        <v>220924</v>
      </c>
      <c r="H16" s="8">
        <v>0</v>
      </c>
      <c r="I16" s="8">
        <v>220924</v>
      </c>
    </row>
    <row r="17" spans="1:9" x14ac:dyDescent="0.25">
      <c r="A17" s="3" t="s">
        <v>32</v>
      </c>
      <c r="B17" s="3" t="s">
        <v>33</v>
      </c>
      <c r="C17" s="4" t="s">
        <v>19</v>
      </c>
      <c r="D17" s="5">
        <v>890303093</v>
      </c>
      <c r="E17" s="6">
        <v>45042</v>
      </c>
      <c r="F17" s="7">
        <v>45056</v>
      </c>
      <c r="G17" s="8">
        <v>87700</v>
      </c>
      <c r="H17" s="8">
        <v>0</v>
      </c>
      <c r="I17" s="8">
        <v>87700</v>
      </c>
    </row>
    <row r="18" spans="1:9" x14ac:dyDescent="0.25">
      <c r="A18" s="3" t="s">
        <v>34</v>
      </c>
      <c r="B18" s="3" t="s">
        <v>35</v>
      </c>
      <c r="C18" s="4" t="s">
        <v>19</v>
      </c>
      <c r="D18" s="5">
        <v>890303093</v>
      </c>
      <c r="E18" s="6">
        <v>45050</v>
      </c>
      <c r="F18" s="7">
        <v>45090</v>
      </c>
      <c r="G18" s="8">
        <v>4209734</v>
      </c>
      <c r="H18" s="8">
        <v>0</v>
      </c>
      <c r="I18" s="8">
        <v>4209734</v>
      </c>
    </row>
    <row r="19" spans="1:9" x14ac:dyDescent="0.25">
      <c r="A19" s="87" t="s">
        <v>38</v>
      </c>
      <c r="B19" s="88"/>
      <c r="C19" s="88"/>
      <c r="D19" s="88"/>
      <c r="E19" s="88"/>
      <c r="F19" s="89"/>
      <c r="G19" s="12">
        <f>SUM(G6:G18)</f>
        <v>31285902</v>
      </c>
      <c r="H19" s="12">
        <f t="shared" ref="H19:I19" si="0">SUM(H6:H18)</f>
        <v>6697579</v>
      </c>
      <c r="I19" s="12">
        <f t="shared" si="0"/>
        <v>24588323</v>
      </c>
    </row>
  </sheetData>
  <autoFilter ref="A5:I18">
    <sortState ref="A6:R18">
      <sortCondition ref="F5:F18"/>
    </sortState>
  </autoFilter>
  <mergeCells count="3">
    <mergeCell ref="A2:I2"/>
    <mergeCell ref="A3:I3"/>
    <mergeCell ref="A19:F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5" x14ac:dyDescent="0.25"/>
  <cols>
    <col min="1" max="1" width="40.85546875" bestFit="1" customWidth="1"/>
    <col min="2" max="2" width="11.140625" bestFit="1" customWidth="1"/>
    <col min="3" max="3" width="16.5703125" bestFit="1" customWidth="1"/>
  </cols>
  <sheetData>
    <row r="3" spans="1:3" x14ac:dyDescent="0.25">
      <c r="A3" s="80" t="s">
        <v>71</v>
      </c>
      <c r="B3" s="15" t="s">
        <v>72</v>
      </c>
      <c r="C3" s="15" t="s">
        <v>73</v>
      </c>
    </row>
    <row r="4" spans="1:3" x14ac:dyDescent="0.25">
      <c r="A4" s="81" t="s">
        <v>67</v>
      </c>
      <c r="B4" s="82">
        <v>2</v>
      </c>
      <c r="C4" s="83">
        <v>1123653</v>
      </c>
    </row>
    <row r="5" spans="1:3" x14ac:dyDescent="0.25">
      <c r="A5" s="81" t="s">
        <v>68</v>
      </c>
      <c r="B5" s="82">
        <v>5</v>
      </c>
      <c r="C5" s="83">
        <v>22483626</v>
      </c>
    </row>
    <row r="6" spans="1:3" x14ac:dyDescent="0.25">
      <c r="A6" s="81" t="s">
        <v>64</v>
      </c>
      <c r="B6" s="82">
        <v>5</v>
      </c>
      <c r="C6" s="83">
        <v>627320</v>
      </c>
    </row>
    <row r="7" spans="1:3" x14ac:dyDescent="0.25">
      <c r="A7" s="81" t="s">
        <v>105</v>
      </c>
      <c r="B7" s="82">
        <v>1</v>
      </c>
      <c r="C7" s="83">
        <v>353724</v>
      </c>
    </row>
    <row r="8" spans="1:3" x14ac:dyDescent="0.25">
      <c r="A8" s="81" t="s">
        <v>70</v>
      </c>
      <c r="B8" s="82">
        <v>13</v>
      </c>
      <c r="C8" s="83">
        <v>24588323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5"/>
  <sheetViews>
    <sheetView tabSelected="1" workbookViewId="0">
      <selection activeCell="S23" sqref="S23"/>
    </sheetView>
  </sheetViews>
  <sheetFormatPr baseColWidth="10" defaultRowHeight="15" x14ac:dyDescent="0.25"/>
  <cols>
    <col min="2" max="2" width="36.7109375" customWidth="1"/>
    <col min="3" max="3" width="14.7109375" customWidth="1"/>
    <col min="4" max="4" width="20.5703125" customWidth="1"/>
    <col min="10" max="10" width="36" customWidth="1"/>
    <col min="11" max="12" width="16.7109375" customWidth="1"/>
    <col min="13" max="13" width="11.42578125" customWidth="1"/>
    <col min="15" max="15" width="12.42578125" customWidth="1"/>
    <col min="21" max="21" width="12.7109375" customWidth="1"/>
  </cols>
  <sheetData>
    <row r="1" spans="1:23" x14ac:dyDescent="0.25">
      <c r="G1" s="23">
        <f>SUBTOTAL(9,G3:G15)</f>
        <v>31285902</v>
      </c>
      <c r="H1" s="23">
        <f t="shared" ref="H1:I1" si="0">SUBTOTAL(9,H3:H15)</f>
        <v>6697579</v>
      </c>
      <c r="I1" s="23">
        <f t="shared" si="0"/>
        <v>24588323</v>
      </c>
      <c r="M1" s="23">
        <f>SUBTOTAL(9,M3:M15)</f>
        <v>31285902</v>
      </c>
      <c r="N1" s="23">
        <f>SUBTOTAL(9,N3:N15)</f>
        <v>22571326</v>
      </c>
      <c r="O1" s="23"/>
      <c r="P1" s="23">
        <f>SUBTOTAL(9,P3:P15)</f>
        <v>18709449</v>
      </c>
      <c r="Q1" s="23">
        <f>SUBTOTAL(9,Q3:Q15)</f>
        <v>31285902</v>
      </c>
      <c r="R1" s="23">
        <f>SUBTOTAL(9,R3:R15)</f>
        <v>812544</v>
      </c>
      <c r="S1" s="23">
        <f>SUBTOTAL(9,S3:S15)</f>
        <v>1123653</v>
      </c>
      <c r="T1" s="23">
        <f>SUBTOTAL(9,T3:T15)</f>
        <v>812544</v>
      </c>
    </row>
    <row r="2" spans="1:23" ht="31.5" x14ac:dyDescent="0.25">
      <c r="A2" s="21" t="s">
        <v>2</v>
      </c>
      <c r="B2" s="21" t="s">
        <v>40</v>
      </c>
      <c r="C2" s="24" t="s">
        <v>0</v>
      </c>
      <c r="D2" s="24" t="s">
        <v>41</v>
      </c>
      <c r="E2" s="13" t="s">
        <v>3</v>
      </c>
      <c r="F2" s="13" t="s">
        <v>4</v>
      </c>
      <c r="G2" s="14" t="s">
        <v>5</v>
      </c>
      <c r="H2" s="14" t="s">
        <v>6</v>
      </c>
      <c r="I2" s="22" t="s">
        <v>7</v>
      </c>
      <c r="J2" s="25" t="s">
        <v>62</v>
      </c>
      <c r="K2" s="28" t="s">
        <v>63</v>
      </c>
      <c r="L2" s="29" t="s">
        <v>74</v>
      </c>
      <c r="M2" s="27" t="s">
        <v>55</v>
      </c>
      <c r="N2" s="27" t="s">
        <v>56</v>
      </c>
      <c r="O2" s="30" t="s">
        <v>66</v>
      </c>
      <c r="P2" s="27" t="s">
        <v>57</v>
      </c>
      <c r="Q2" s="27" t="s">
        <v>58</v>
      </c>
      <c r="R2" s="27" t="s">
        <v>59</v>
      </c>
      <c r="S2" s="27" t="s">
        <v>60</v>
      </c>
      <c r="T2" s="27" t="s">
        <v>61</v>
      </c>
      <c r="U2" s="34" t="s">
        <v>75</v>
      </c>
      <c r="V2" s="34" t="s">
        <v>76</v>
      </c>
      <c r="W2" s="34" t="s">
        <v>77</v>
      </c>
    </row>
    <row r="3" spans="1:23" x14ac:dyDescent="0.25">
      <c r="A3" s="15">
        <v>800014918</v>
      </c>
      <c r="B3" s="16" t="s">
        <v>39</v>
      </c>
      <c r="C3" s="17" t="s">
        <v>9</v>
      </c>
      <c r="D3" s="17" t="s">
        <v>42</v>
      </c>
      <c r="E3" s="18">
        <v>41906</v>
      </c>
      <c r="F3" s="19">
        <v>41926</v>
      </c>
      <c r="G3" s="20">
        <v>6474046</v>
      </c>
      <c r="H3" s="20">
        <v>5452906</v>
      </c>
      <c r="I3" s="20">
        <v>1021140</v>
      </c>
      <c r="J3" s="15" t="s">
        <v>67</v>
      </c>
      <c r="K3" s="15"/>
      <c r="L3" s="15"/>
      <c r="M3" s="26">
        <v>6474046</v>
      </c>
      <c r="N3" s="26">
        <v>0</v>
      </c>
      <c r="O3" s="26"/>
      <c r="P3" s="26">
        <v>13085786</v>
      </c>
      <c r="Q3" s="26">
        <v>6474046</v>
      </c>
      <c r="R3" s="26">
        <v>0</v>
      </c>
      <c r="S3" s="26">
        <v>1021140</v>
      </c>
      <c r="T3" s="26">
        <v>0</v>
      </c>
    </row>
    <row r="4" spans="1:23" x14ac:dyDescent="0.25">
      <c r="A4" s="15">
        <v>800014918</v>
      </c>
      <c r="B4" s="16" t="s">
        <v>39</v>
      </c>
      <c r="C4" s="17" t="s">
        <v>12</v>
      </c>
      <c r="D4" s="17" t="s">
        <v>43</v>
      </c>
      <c r="E4" s="18">
        <v>42845</v>
      </c>
      <c r="F4" s="19">
        <v>42867</v>
      </c>
      <c r="G4" s="20">
        <v>102513</v>
      </c>
      <c r="H4" s="20">
        <v>0</v>
      </c>
      <c r="I4" s="20">
        <v>102513</v>
      </c>
      <c r="J4" s="15" t="s">
        <v>67</v>
      </c>
      <c r="K4" s="15"/>
      <c r="L4" s="15"/>
      <c r="M4" s="26">
        <v>102513</v>
      </c>
      <c r="N4" s="26">
        <v>0</v>
      </c>
      <c r="O4" s="26"/>
      <c r="P4" s="26">
        <v>0</v>
      </c>
      <c r="Q4" s="26">
        <v>102513</v>
      </c>
      <c r="R4" s="26">
        <v>0</v>
      </c>
      <c r="S4" s="26">
        <v>102513</v>
      </c>
      <c r="T4" s="26">
        <v>0</v>
      </c>
    </row>
    <row r="5" spans="1:23" x14ac:dyDescent="0.25">
      <c r="A5" s="15">
        <v>800014918</v>
      </c>
      <c r="B5" s="16" t="s">
        <v>39</v>
      </c>
      <c r="C5" s="17" t="s">
        <v>14</v>
      </c>
      <c r="D5" s="17" t="s">
        <v>44</v>
      </c>
      <c r="E5" s="18">
        <v>44743</v>
      </c>
      <c r="F5" s="19">
        <v>44785</v>
      </c>
      <c r="G5" s="20">
        <v>1598397</v>
      </c>
      <c r="H5" s="20">
        <v>1244673</v>
      </c>
      <c r="I5" s="20">
        <v>353724</v>
      </c>
      <c r="J5" s="15" t="s">
        <v>105</v>
      </c>
      <c r="K5" s="31">
        <v>272924</v>
      </c>
      <c r="L5" s="32">
        <v>1910995477</v>
      </c>
      <c r="M5" s="26">
        <v>1598397</v>
      </c>
      <c r="N5" s="26">
        <v>0</v>
      </c>
      <c r="O5" s="26"/>
      <c r="P5" s="26">
        <v>5058102</v>
      </c>
      <c r="Q5" s="26">
        <v>1598397</v>
      </c>
      <c r="R5" s="26">
        <v>272924</v>
      </c>
      <c r="S5" s="26">
        <v>0</v>
      </c>
      <c r="T5" s="26">
        <v>272924</v>
      </c>
      <c r="U5" s="15">
        <v>4800061052</v>
      </c>
      <c r="V5" s="26">
        <v>272924</v>
      </c>
      <c r="W5" s="35">
        <v>45169</v>
      </c>
    </row>
    <row r="6" spans="1:23" x14ac:dyDescent="0.25">
      <c r="A6" s="15">
        <v>800014918</v>
      </c>
      <c r="B6" s="16" t="s">
        <v>39</v>
      </c>
      <c r="C6" s="17" t="s">
        <v>16</v>
      </c>
      <c r="D6" s="17" t="s">
        <v>45</v>
      </c>
      <c r="E6" s="18">
        <v>44759</v>
      </c>
      <c r="F6" s="19">
        <v>44785</v>
      </c>
      <c r="G6" s="20">
        <v>80800</v>
      </c>
      <c r="H6" s="20">
        <v>0</v>
      </c>
      <c r="I6" s="20">
        <v>80800</v>
      </c>
      <c r="J6" s="15" t="s">
        <v>64</v>
      </c>
      <c r="K6" s="31">
        <v>80800</v>
      </c>
      <c r="L6" s="32">
        <v>1222149446</v>
      </c>
      <c r="M6" s="26">
        <v>80800</v>
      </c>
      <c r="N6" s="26">
        <v>0</v>
      </c>
      <c r="O6" s="26"/>
      <c r="P6" s="26">
        <v>0</v>
      </c>
      <c r="Q6" s="26">
        <v>80800</v>
      </c>
      <c r="R6" s="26">
        <v>80800</v>
      </c>
      <c r="S6" s="26">
        <v>0</v>
      </c>
      <c r="T6" s="26">
        <v>80800</v>
      </c>
      <c r="U6" s="15"/>
      <c r="V6" s="15"/>
      <c r="W6" s="15"/>
    </row>
    <row r="7" spans="1:23" x14ac:dyDescent="0.25">
      <c r="A7" s="15">
        <v>800014918</v>
      </c>
      <c r="B7" s="16" t="s">
        <v>39</v>
      </c>
      <c r="C7" s="17" t="s">
        <v>18</v>
      </c>
      <c r="D7" s="17" t="s">
        <v>46</v>
      </c>
      <c r="E7" s="18">
        <v>44781</v>
      </c>
      <c r="F7" s="19">
        <v>44817</v>
      </c>
      <c r="G7" s="20">
        <v>80800</v>
      </c>
      <c r="H7" s="20">
        <v>0</v>
      </c>
      <c r="I7" s="20">
        <v>80800</v>
      </c>
      <c r="J7" s="15" t="s">
        <v>64</v>
      </c>
      <c r="K7" s="31">
        <v>80800</v>
      </c>
      <c r="L7" s="32">
        <v>1222146118</v>
      </c>
      <c r="M7" s="26">
        <v>80800</v>
      </c>
      <c r="N7" s="26">
        <v>0</v>
      </c>
      <c r="O7" s="26"/>
      <c r="P7" s="26">
        <v>0</v>
      </c>
      <c r="Q7" s="26">
        <v>80800</v>
      </c>
      <c r="R7" s="26">
        <v>80800</v>
      </c>
      <c r="S7" s="26">
        <v>0</v>
      </c>
      <c r="T7" s="26">
        <v>80800</v>
      </c>
      <c r="U7" s="15"/>
      <c r="V7" s="15"/>
      <c r="W7" s="15"/>
    </row>
    <row r="8" spans="1:23" x14ac:dyDescent="0.25">
      <c r="A8" s="15">
        <v>800014918</v>
      </c>
      <c r="B8" s="16" t="s">
        <v>39</v>
      </c>
      <c r="C8" s="17" t="s">
        <v>21</v>
      </c>
      <c r="D8" s="17" t="s">
        <v>47</v>
      </c>
      <c r="E8" s="18">
        <v>44862</v>
      </c>
      <c r="F8" s="19">
        <v>44880</v>
      </c>
      <c r="G8" s="20">
        <v>87700</v>
      </c>
      <c r="H8" s="20">
        <v>0</v>
      </c>
      <c r="I8" s="20">
        <v>87700</v>
      </c>
      <c r="J8" s="15" t="s">
        <v>64</v>
      </c>
      <c r="K8" s="26">
        <v>220924</v>
      </c>
      <c r="L8" s="15">
        <v>1222277991</v>
      </c>
      <c r="M8" s="26">
        <v>87700</v>
      </c>
      <c r="N8" s="26">
        <v>87700</v>
      </c>
      <c r="O8" s="26"/>
      <c r="P8" s="26">
        <v>0</v>
      </c>
      <c r="Q8" s="26">
        <v>87700</v>
      </c>
      <c r="R8" s="26">
        <v>0</v>
      </c>
      <c r="S8" s="26">
        <v>0</v>
      </c>
      <c r="T8" s="26">
        <v>0</v>
      </c>
      <c r="U8" s="15"/>
      <c r="V8" s="15"/>
      <c r="W8" s="15"/>
    </row>
    <row r="9" spans="1:23" x14ac:dyDescent="0.25">
      <c r="A9" s="15">
        <v>800014918</v>
      </c>
      <c r="B9" s="16" t="s">
        <v>39</v>
      </c>
      <c r="C9" s="17" t="s">
        <v>23</v>
      </c>
      <c r="D9" s="17" t="s">
        <v>48</v>
      </c>
      <c r="E9" s="18">
        <v>44887</v>
      </c>
      <c r="F9" s="19">
        <v>44908</v>
      </c>
      <c r="G9" s="20">
        <v>5109338</v>
      </c>
      <c r="H9" s="20">
        <v>0</v>
      </c>
      <c r="I9" s="20">
        <v>5109338</v>
      </c>
      <c r="J9" s="15" t="s">
        <v>68</v>
      </c>
      <c r="K9" s="15"/>
      <c r="L9" s="15"/>
      <c r="M9" s="26">
        <v>5109338</v>
      </c>
      <c r="N9" s="26">
        <v>5109338</v>
      </c>
      <c r="O9" s="32" t="s">
        <v>109</v>
      </c>
      <c r="P9" s="26">
        <v>0</v>
      </c>
      <c r="Q9" s="26">
        <v>5109338</v>
      </c>
      <c r="R9" s="26">
        <v>0</v>
      </c>
      <c r="S9" s="26">
        <v>0</v>
      </c>
      <c r="T9" s="26">
        <v>0</v>
      </c>
      <c r="U9" s="15"/>
      <c r="V9" s="15"/>
      <c r="W9" s="15"/>
    </row>
    <row r="10" spans="1:23" x14ac:dyDescent="0.25">
      <c r="A10" s="15">
        <v>800014918</v>
      </c>
      <c r="B10" s="16" t="s">
        <v>39</v>
      </c>
      <c r="C10" s="17" t="s">
        <v>25</v>
      </c>
      <c r="D10" s="17" t="s">
        <v>49</v>
      </c>
      <c r="E10" s="18">
        <v>44826</v>
      </c>
      <c r="F10" s="19">
        <v>45000</v>
      </c>
      <c r="G10" s="20">
        <v>12750402</v>
      </c>
      <c r="H10" s="20">
        <v>0</v>
      </c>
      <c r="I10" s="20">
        <v>12750402</v>
      </c>
      <c r="J10" s="15" t="s">
        <v>68</v>
      </c>
      <c r="K10" s="15"/>
      <c r="L10" s="15"/>
      <c r="M10" s="26">
        <v>12750402</v>
      </c>
      <c r="N10" s="26">
        <v>12750402</v>
      </c>
      <c r="O10" s="32" t="s">
        <v>110</v>
      </c>
      <c r="P10" s="26">
        <v>0</v>
      </c>
      <c r="Q10" s="26">
        <v>12750402</v>
      </c>
      <c r="R10" s="26">
        <v>0</v>
      </c>
      <c r="S10" s="26">
        <v>0</v>
      </c>
      <c r="T10" s="26">
        <v>0</v>
      </c>
      <c r="U10" s="15"/>
      <c r="V10" s="15"/>
      <c r="W10" s="15"/>
    </row>
    <row r="11" spans="1:23" x14ac:dyDescent="0.25">
      <c r="A11" s="15">
        <v>800014918</v>
      </c>
      <c r="B11" s="16" t="s">
        <v>39</v>
      </c>
      <c r="C11" s="17" t="s">
        <v>27</v>
      </c>
      <c r="D11" s="17" t="s">
        <v>50</v>
      </c>
      <c r="E11" s="18">
        <v>44915</v>
      </c>
      <c r="F11" s="19">
        <v>45000</v>
      </c>
      <c r="G11" s="20">
        <v>326452</v>
      </c>
      <c r="H11" s="20">
        <v>0</v>
      </c>
      <c r="I11" s="20">
        <v>326452</v>
      </c>
      <c r="J11" s="15" t="s">
        <v>68</v>
      </c>
      <c r="K11" s="15"/>
      <c r="L11" s="15"/>
      <c r="M11" s="26">
        <v>326452</v>
      </c>
      <c r="N11" s="26">
        <v>326452</v>
      </c>
      <c r="O11" s="32" t="s">
        <v>111</v>
      </c>
      <c r="P11" s="26">
        <v>0</v>
      </c>
      <c r="Q11" s="26">
        <v>326452</v>
      </c>
      <c r="R11" s="26">
        <v>0</v>
      </c>
      <c r="S11" s="26">
        <v>0</v>
      </c>
      <c r="T11" s="26">
        <v>0</v>
      </c>
      <c r="U11" s="15"/>
      <c r="V11" s="15"/>
      <c r="W11" s="15"/>
    </row>
    <row r="12" spans="1:23" x14ac:dyDescent="0.25">
      <c r="A12" s="15">
        <v>800014918</v>
      </c>
      <c r="B12" s="16" t="s">
        <v>39</v>
      </c>
      <c r="C12" s="17" t="s">
        <v>29</v>
      </c>
      <c r="D12" s="17" t="s">
        <v>51</v>
      </c>
      <c r="E12" s="18">
        <v>44950</v>
      </c>
      <c r="F12" s="19">
        <v>45029</v>
      </c>
      <c r="G12" s="20">
        <v>157096</v>
      </c>
      <c r="H12" s="20">
        <v>0</v>
      </c>
      <c r="I12" s="20">
        <v>157096</v>
      </c>
      <c r="J12" s="15" t="s">
        <v>64</v>
      </c>
      <c r="K12" s="31">
        <v>157096</v>
      </c>
      <c r="L12" s="32">
        <v>1222277990</v>
      </c>
      <c r="M12" s="26">
        <v>157096</v>
      </c>
      <c r="N12" s="26">
        <v>0</v>
      </c>
      <c r="O12" s="26"/>
      <c r="P12" s="26">
        <v>277872</v>
      </c>
      <c r="Q12" s="26">
        <v>157096</v>
      </c>
      <c r="R12" s="26">
        <v>157096</v>
      </c>
      <c r="S12" s="26">
        <v>0</v>
      </c>
      <c r="T12" s="26">
        <v>157096</v>
      </c>
      <c r="U12" s="90"/>
      <c r="V12" s="90"/>
      <c r="W12" s="90"/>
    </row>
    <row r="13" spans="1:23" x14ac:dyDescent="0.25">
      <c r="A13" s="15">
        <v>800014918</v>
      </c>
      <c r="B13" s="16" t="s">
        <v>39</v>
      </c>
      <c r="C13" s="17" t="s">
        <v>31</v>
      </c>
      <c r="D13" s="17" t="s">
        <v>52</v>
      </c>
      <c r="E13" s="18">
        <v>45036</v>
      </c>
      <c r="F13" s="19">
        <v>45056</v>
      </c>
      <c r="G13" s="20">
        <v>220924</v>
      </c>
      <c r="H13" s="20">
        <v>0</v>
      </c>
      <c r="I13" s="20">
        <v>220924</v>
      </c>
      <c r="J13" s="15" t="s">
        <v>64</v>
      </c>
      <c r="K13" s="31">
        <v>220924</v>
      </c>
      <c r="L13" s="32">
        <v>1222277991</v>
      </c>
      <c r="M13" s="26">
        <v>220924</v>
      </c>
      <c r="N13" s="26">
        <v>0</v>
      </c>
      <c r="O13" s="26"/>
      <c r="P13" s="26">
        <v>287689</v>
      </c>
      <c r="Q13" s="26">
        <v>220924</v>
      </c>
      <c r="R13" s="26">
        <v>220924</v>
      </c>
      <c r="S13" s="26">
        <v>0</v>
      </c>
      <c r="T13" s="26">
        <v>220924</v>
      </c>
      <c r="U13" s="15"/>
      <c r="V13" s="15"/>
      <c r="W13" s="15"/>
    </row>
    <row r="14" spans="1:23" x14ac:dyDescent="0.25">
      <c r="A14" s="15">
        <v>800014918</v>
      </c>
      <c r="B14" s="16" t="s">
        <v>39</v>
      </c>
      <c r="C14" s="17" t="s">
        <v>33</v>
      </c>
      <c r="D14" s="17" t="s">
        <v>53</v>
      </c>
      <c r="E14" s="18">
        <v>45042</v>
      </c>
      <c r="F14" s="19">
        <v>45056</v>
      </c>
      <c r="G14" s="20">
        <v>87700</v>
      </c>
      <c r="H14" s="20">
        <v>0</v>
      </c>
      <c r="I14" s="20">
        <v>87700</v>
      </c>
      <c r="J14" s="15" t="s">
        <v>68</v>
      </c>
      <c r="K14" s="15"/>
      <c r="L14" s="15"/>
      <c r="M14" s="26">
        <v>87700</v>
      </c>
      <c r="N14" s="26">
        <v>87700</v>
      </c>
      <c r="O14" s="15" t="s">
        <v>65</v>
      </c>
      <c r="P14" s="26">
        <v>0</v>
      </c>
      <c r="Q14" s="26">
        <v>87700</v>
      </c>
      <c r="R14" s="26">
        <v>0</v>
      </c>
      <c r="S14" s="26">
        <v>0</v>
      </c>
      <c r="T14" s="26">
        <v>0</v>
      </c>
      <c r="U14" s="15"/>
      <c r="V14" s="15"/>
      <c r="W14" s="15"/>
    </row>
    <row r="15" spans="1:23" x14ac:dyDescent="0.25">
      <c r="A15" s="15">
        <v>800014918</v>
      </c>
      <c r="B15" s="16" t="s">
        <v>39</v>
      </c>
      <c r="C15" s="17" t="s">
        <v>35</v>
      </c>
      <c r="D15" s="17" t="s">
        <v>54</v>
      </c>
      <c r="E15" s="18">
        <v>45050</v>
      </c>
      <c r="F15" s="19">
        <v>45090</v>
      </c>
      <c r="G15" s="20">
        <v>4209734</v>
      </c>
      <c r="H15" s="20">
        <v>0</v>
      </c>
      <c r="I15" s="20">
        <v>4209734</v>
      </c>
      <c r="J15" s="15" t="s">
        <v>68</v>
      </c>
      <c r="K15" s="15"/>
      <c r="L15" s="15"/>
      <c r="M15" s="26">
        <v>4209734</v>
      </c>
      <c r="N15" s="26">
        <v>4209734</v>
      </c>
      <c r="O15" s="33" t="s">
        <v>69</v>
      </c>
      <c r="P15" s="26">
        <v>0</v>
      </c>
      <c r="Q15" s="26">
        <v>4209734</v>
      </c>
      <c r="R15" s="26">
        <v>0</v>
      </c>
      <c r="S15" s="26">
        <v>0</v>
      </c>
      <c r="T15" s="26">
        <v>0</v>
      </c>
      <c r="U15" s="15"/>
      <c r="V15" s="15"/>
      <c r="W15" s="15"/>
    </row>
  </sheetData>
  <autoFilter ref="A2:T15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0"/>
  <sheetViews>
    <sheetView showGridLines="0" topLeftCell="A13" zoomScaleNormal="100" workbookViewId="0">
      <selection activeCell="I20" sqref="I20"/>
    </sheetView>
  </sheetViews>
  <sheetFormatPr baseColWidth="10" defaultRowHeight="12.75" x14ac:dyDescent="0.2"/>
  <cols>
    <col min="1" max="1" width="1" style="36" customWidth="1"/>
    <col min="2" max="2" width="11.42578125" style="36"/>
    <col min="3" max="3" width="17.5703125" style="36" customWidth="1"/>
    <col min="4" max="4" width="11.5703125" style="36" customWidth="1"/>
    <col min="5" max="8" width="11.42578125" style="36"/>
    <col min="9" max="9" width="22.5703125" style="36" customWidth="1"/>
    <col min="10" max="10" width="14" style="36" customWidth="1"/>
    <col min="11" max="11" width="1.7109375" style="36" customWidth="1"/>
    <col min="12" max="217" width="11.42578125" style="36"/>
    <col min="218" max="218" width="4.42578125" style="36" customWidth="1"/>
    <col min="219" max="219" width="11.42578125" style="36"/>
    <col min="220" max="220" width="17.5703125" style="36" customWidth="1"/>
    <col min="221" max="221" width="11.5703125" style="36" customWidth="1"/>
    <col min="222" max="225" width="11.42578125" style="36"/>
    <col min="226" max="226" width="22.5703125" style="36" customWidth="1"/>
    <col min="227" max="227" width="14" style="36" customWidth="1"/>
    <col min="228" max="228" width="1.7109375" style="36" customWidth="1"/>
    <col min="229" max="473" width="11.42578125" style="36"/>
    <col min="474" max="474" width="4.42578125" style="36" customWidth="1"/>
    <col min="475" max="475" width="11.42578125" style="36"/>
    <col min="476" max="476" width="17.5703125" style="36" customWidth="1"/>
    <col min="477" max="477" width="11.5703125" style="36" customWidth="1"/>
    <col min="478" max="481" width="11.42578125" style="36"/>
    <col min="482" max="482" width="22.5703125" style="36" customWidth="1"/>
    <col min="483" max="483" width="14" style="36" customWidth="1"/>
    <col min="484" max="484" width="1.7109375" style="36" customWidth="1"/>
    <col min="485" max="729" width="11.42578125" style="36"/>
    <col min="730" max="730" width="4.42578125" style="36" customWidth="1"/>
    <col min="731" max="731" width="11.42578125" style="36"/>
    <col min="732" max="732" width="17.5703125" style="36" customWidth="1"/>
    <col min="733" max="733" width="11.5703125" style="36" customWidth="1"/>
    <col min="734" max="737" width="11.42578125" style="36"/>
    <col min="738" max="738" width="22.5703125" style="36" customWidth="1"/>
    <col min="739" max="739" width="14" style="36" customWidth="1"/>
    <col min="740" max="740" width="1.7109375" style="36" customWidth="1"/>
    <col min="741" max="985" width="11.42578125" style="36"/>
    <col min="986" max="986" width="4.42578125" style="36" customWidth="1"/>
    <col min="987" max="987" width="11.42578125" style="36"/>
    <col min="988" max="988" width="17.5703125" style="36" customWidth="1"/>
    <col min="989" max="989" width="11.5703125" style="36" customWidth="1"/>
    <col min="990" max="993" width="11.42578125" style="36"/>
    <col min="994" max="994" width="22.5703125" style="36" customWidth="1"/>
    <col min="995" max="995" width="14" style="36" customWidth="1"/>
    <col min="996" max="996" width="1.7109375" style="36" customWidth="1"/>
    <col min="997" max="1241" width="11.42578125" style="36"/>
    <col min="1242" max="1242" width="4.42578125" style="36" customWidth="1"/>
    <col min="1243" max="1243" width="11.42578125" style="36"/>
    <col min="1244" max="1244" width="17.5703125" style="36" customWidth="1"/>
    <col min="1245" max="1245" width="11.5703125" style="36" customWidth="1"/>
    <col min="1246" max="1249" width="11.42578125" style="36"/>
    <col min="1250" max="1250" width="22.5703125" style="36" customWidth="1"/>
    <col min="1251" max="1251" width="14" style="36" customWidth="1"/>
    <col min="1252" max="1252" width="1.7109375" style="36" customWidth="1"/>
    <col min="1253" max="1497" width="11.42578125" style="36"/>
    <col min="1498" max="1498" width="4.42578125" style="36" customWidth="1"/>
    <col min="1499" max="1499" width="11.42578125" style="36"/>
    <col min="1500" max="1500" width="17.5703125" style="36" customWidth="1"/>
    <col min="1501" max="1501" width="11.5703125" style="36" customWidth="1"/>
    <col min="1502" max="1505" width="11.42578125" style="36"/>
    <col min="1506" max="1506" width="22.5703125" style="36" customWidth="1"/>
    <col min="1507" max="1507" width="14" style="36" customWidth="1"/>
    <col min="1508" max="1508" width="1.7109375" style="36" customWidth="1"/>
    <col min="1509" max="1753" width="11.42578125" style="36"/>
    <col min="1754" max="1754" width="4.42578125" style="36" customWidth="1"/>
    <col min="1755" max="1755" width="11.42578125" style="36"/>
    <col min="1756" max="1756" width="17.5703125" style="36" customWidth="1"/>
    <col min="1757" max="1757" width="11.5703125" style="36" customWidth="1"/>
    <col min="1758" max="1761" width="11.42578125" style="36"/>
    <col min="1762" max="1762" width="22.5703125" style="36" customWidth="1"/>
    <col min="1763" max="1763" width="14" style="36" customWidth="1"/>
    <col min="1764" max="1764" width="1.7109375" style="36" customWidth="1"/>
    <col min="1765" max="2009" width="11.42578125" style="36"/>
    <col min="2010" max="2010" width="4.42578125" style="36" customWidth="1"/>
    <col min="2011" max="2011" width="11.42578125" style="36"/>
    <col min="2012" max="2012" width="17.5703125" style="36" customWidth="1"/>
    <col min="2013" max="2013" width="11.5703125" style="36" customWidth="1"/>
    <col min="2014" max="2017" width="11.42578125" style="36"/>
    <col min="2018" max="2018" width="22.5703125" style="36" customWidth="1"/>
    <col min="2019" max="2019" width="14" style="36" customWidth="1"/>
    <col min="2020" max="2020" width="1.7109375" style="36" customWidth="1"/>
    <col min="2021" max="2265" width="11.42578125" style="36"/>
    <col min="2266" max="2266" width="4.42578125" style="36" customWidth="1"/>
    <col min="2267" max="2267" width="11.42578125" style="36"/>
    <col min="2268" max="2268" width="17.5703125" style="36" customWidth="1"/>
    <col min="2269" max="2269" width="11.5703125" style="36" customWidth="1"/>
    <col min="2270" max="2273" width="11.42578125" style="36"/>
    <col min="2274" max="2274" width="22.5703125" style="36" customWidth="1"/>
    <col min="2275" max="2275" width="14" style="36" customWidth="1"/>
    <col min="2276" max="2276" width="1.7109375" style="36" customWidth="1"/>
    <col min="2277" max="2521" width="11.42578125" style="36"/>
    <col min="2522" max="2522" width="4.42578125" style="36" customWidth="1"/>
    <col min="2523" max="2523" width="11.42578125" style="36"/>
    <col min="2524" max="2524" width="17.5703125" style="36" customWidth="1"/>
    <col min="2525" max="2525" width="11.5703125" style="36" customWidth="1"/>
    <col min="2526" max="2529" width="11.42578125" style="36"/>
    <col min="2530" max="2530" width="22.5703125" style="36" customWidth="1"/>
    <col min="2531" max="2531" width="14" style="36" customWidth="1"/>
    <col min="2532" max="2532" width="1.7109375" style="36" customWidth="1"/>
    <col min="2533" max="2777" width="11.42578125" style="36"/>
    <col min="2778" max="2778" width="4.42578125" style="36" customWidth="1"/>
    <col min="2779" max="2779" width="11.42578125" style="36"/>
    <col min="2780" max="2780" width="17.5703125" style="36" customWidth="1"/>
    <col min="2781" max="2781" width="11.5703125" style="36" customWidth="1"/>
    <col min="2782" max="2785" width="11.42578125" style="36"/>
    <col min="2786" max="2786" width="22.5703125" style="36" customWidth="1"/>
    <col min="2787" max="2787" width="14" style="36" customWidth="1"/>
    <col min="2788" max="2788" width="1.7109375" style="36" customWidth="1"/>
    <col min="2789" max="3033" width="11.42578125" style="36"/>
    <col min="3034" max="3034" width="4.42578125" style="36" customWidth="1"/>
    <col min="3035" max="3035" width="11.42578125" style="36"/>
    <col min="3036" max="3036" width="17.5703125" style="36" customWidth="1"/>
    <col min="3037" max="3037" width="11.5703125" style="36" customWidth="1"/>
    <col min="3038" max="3041" width="11.42578125" style="36"/>
    <col min="3042" max="3042" width="22.5703125" style="36" customWidth="1"/>
    <col min="3043" max="3043" width="14" style="36" customWidth="1"/>
    <col min="3044" max="3044" width="1.7109375" style="36" customWidth="1"/>
    <col min="3045" max="3289" width="11.42578125" style="36"/>
    <col min="3290" max="3290" width="4.42578125" style="36" customWidth="1"/>
    <col min="3291" max="3291" width="11.42578125" style="36"/>
    <col min="3292" max="3292" width="17.5703125" style="36" customWidth="1"/>
    <col min="3293" max="3293" width="11.5703125" style="36" customWidth="1"/>
    <col min="3294" max="3297" width="11.42578125" style="36"/>
    <col min="3298" max="3298" width="22.5703125" style="36" customWidth="1"/>
    <col min="3299" max="3299" width="14" style="36" customWidth="1"/>
    <col min="3300" max="3300" width="1.7109375" style="36" customWidth="1"/>
    <col min="3301" max="3545" width="11.42578125" style="36"/>
    <col min="3546" max="3546" width="4.42578125" style="36" customWidth="1"/>
    <col min="3547" max="3547" width="11.42578125" style="36"/>
    <col min="3548" max="3548" width="17.5703125" style="36" customWidth="1"/>
    <col min="3549" max="3549" width="11.5703125" style="36" customWidth="1"/>
    <col min="3550" max="3553" width="11.42578125" style="36"/>
    <col min="3554" max="3554" width="22.5703125" style="36" customWidth="1"/>
    <col min="3555" max="3555" width="14" style="36" customWidth="1"/>
    <col min="3556" max="3556" width="1.7109375" style="36" customWidth="1"/>
    <col min="3557" max="3801" width="11.42578125" style="36"/>
    <col min="3802" max="3802" width="4.42578125" style="36" customWidth="1"/>
    <col min="3803" max="3803" width="11.42578125" style="36"/>
    <col min="3804" max="3804" width="17.5703125" style="36" customWidth="1"/>
    <col min="3805" max="3805" width="11.5703125" style="36" customWidth="1"/>
    <col min="3806" max="3809" width="11.42578125" style="36"/>
    <col min="3810" max="3810" width="22.5703125" style="36" customWidth="1"/>
    <col min="3811" max="3811" width="14" style="36" customWidth="1"/>
    <col min="3812" max="3812" width="1.7109375" style="36" customWidth="1"/>
    <col min="3813" max="4057" width="11.42578125" style="36"/>
    <col min="4058" max="4058" width="4.42578125" style="36" customWidth="1"/>
    <col min="4059" max="4059" width="11.42578125" style="36"/>
    <col min="4060" max="4060" width="17.5703125" style="36" customWidth="1"/>
    <col min="4061" max="4061" width="11.5703125" style="36" customWidth="1"/>
    <col min="4062" max="4065" width="11.42578125" style="36"/>
    <col min="4066" max="4066" width="22.5703125" style="36" customWidth="1"/>
    <col min="4067" max="4067" width="14" style="36" customWidth="1"/>
    <col min="4068" max="4068" width="1.7109375" style="36" customWidth="1"/>
    <col min="4069" max="4313" width="11.42578125" style="36"/>
    <col min="4314" max="4314" width="4.42578125" style="36" customWidth="1"/>
    <col min="4315" max="4315" width="11.42578125" style="36"/>
    <col min="4316" max="4316" width="17.5703125" style="36" customWidth="1"/>
    <col min="4317" max="4317" width="11.5703125" style="36" customWidth="1"/>
    <col min="4318" max="4321" width="11.42578125" style="36"/>
    <col min="4322" max="4322" width="22.5703125" style="36" customWidth="1"/>
    <col min="4323" max="4323" width="14" style="36" customWidth="1"/>
    <col min="4324" max="4324" width="1.7109375" style="36" customWidth="1"/>
    <col min="4325" max="4569" width="11.42578125" style="36"/>
    <col min="4570" max="4570" width="4.42578125" style="36" customWidth="1"/>
    <col min="4571" max="4571" width="11.42578125" style="36"/>
    <col min="4572" max="4572" width="17.5703125" style="36" customWidth="1"/>
    <col min="4573" max="4573" width="11.5703125" style="36" customWidth="1"/>
    <col min="4574" max="4577" width="11.42578125" style="36"/>
    <col min="4578" max="4578" width="22.5703125" style="36" customWidth="1"/>
    <col min="4579" max="4579" width="14" style="36" customWidth="1"/>
    <col min="4580" max="4580" width="1.7109375" style="36" customWidth="1"/>
    <col min="4581" max="4825" width="11.42578125" style="36"/>
    <col min="4826" max="4826" width="4.42578125" style="36" customWidth="1"/>
    <col min="4827" max="4827" width="11.42578125" style="36"/>
    <col min="4828" max="4828" width="17.5703125" style="36" customWidth="1"/>
    <col min="4829" max="4829" width="11.5703125" style="36" customWidth="1"/>
    <col min="4830" max="4833" width="11.42578125" style="36"/>
    <col min="4834" max="4834" width="22.5703125" style="36" customWidth="1"/>
    <col min="4835" max="4835" width="14" style="36" customWidth="1"/>
    <col min="4836" max="4836" width="1.7109375" style="36" customWidth="1"/>
    <col min="4837" max="5081" width="11.42578125" style="36"/>
    <col min="5082" max="5082" width="4.42578125" style="36" customWidth="1"/>
    <col min="5083" max="5083" width="11.42578125" style="36"/>
    <col min="5084" max="5084" width="17.5703125" style="36" customWidth="1"/>
    <col min="5085" max="5085" width="11.5703125" style="36" customWidth="1"/>
    <col min="5086" max="5089" width="11.42578125" style="36"/>
    <col min="5090" max="5090" width="22.5703125" style="36" customWidth="1"/>
    <col min="5091" max="5091" width="14" style="36" customWidth="1"/>
    <col min="5092" max="5092" width="1.7109375" style="36" customWidth="1"/>
    <col min="5093" max="5337" width="11.42578125" style="36"/>
    <col min="5338" max="5338" width="4.42578125" style="36" customWidth="1"/>
    <col min="5339" max="5339" width="11.42578125" style="36"/>
    <col min="5340" max="5340" width="17.5703125" style="36" customWidth="1"/>
    <col min="5341" max="5341" width="11.5703125" style="36" customWidth="1"/>
    <col min="5342" max="5345" width="11.42578125" style="36"/>
    <col min="5346" max="5346" width="22.5703125" style="36" customWidth="1"/>
    <col min="5347" max="5347" width="14" style="36" customWidth="1"/>
    <col min="5348" max="5348" width="1.7109375" style="36" customWidth="1"/>
    <col min="5349" max="5593" width="11.42578125" style="36"/>
    <col min="5594" max="5594" width="4.42578125" style="36" customWidth="1"/>
    <col min="5595" max="5595" width="11.42578125" style="36"/>
    <col min="5596" max="5596" width="17.5703125" style="36" customWidth="1"/>
    <col min="5597" max="5597" width="11.5703125" style="36" customWidth="1"/>
    <col min="5598" max="5601" width="11.42578125" style="36"/>
    <col min="5602" max="5602" width="22.5703125" style="36" customWidth="1"/>
    <col min="5603" max="5603" width="14" style="36" customWidth="1"/>
    <col min="5604" max="5604" width="1.7109375" style="36" customWidth="1"/>
    <col min="5605" max="5849" width="11.42578125" style="36"/>
    <col min="5850" max="5850" width="4.42578125" style="36" customWidth="1"/>
    <col min="5851" max="5851" width="11.42578125" style="36"/>
    <col min="5852" max="5852" width="17.5703125" style="36" customWidth="1"/>
    <col min="5853" max="5853" width="11.5703125" style="36" customWidth="1"/>
    <col min="5854" max="5857" width="11.42578125" style="36"/>
    <col min="5858" max="5858" width="22.5703125" style="36" customWidth="1"/>
    <col min="5859" max="5859" width="14" style="36" customWidth="1"/>
    <col min="5860" max="5860" width="1.7109375" style="36" customWidth="1"/>
    <col min="5861" max="6105" width="11.42578125" style="36"/>
    <col min="6106" max="6106" width="4.42578125" style="36" customWidth="1"/>
    <col min="6107" max="6107" width="11.42578125" style="36"/>
    <col min="6108" max="6108" width="17.5703125" style="36" customWidth="1"/>
    <col min="6109" max="6109" width="11.5703125" style="36" customWidth="1"/>
    <col min="6110" max="6113" width="11.42578125" style="36"/>
    <col min="6114" max="6114" width="22.5703125" style="36" customWidth="1"/>
    <col min="6115" max="6115" width="14" style="36" customWidth="1"/>
    <col min="6116" max="6116" width="1.7109375" style="36" customWidth="1"/>
    <col min="6117" max="6361" width="11.42578125" style="36"/>
    <col min="6362" max="6362" width="4.42578125" style="36" customWidth="1"/>
    <col min="6363" max="6363" width="11.42578125" style="36"/>
    <col min="6364" max="6364" width="17.5703125" style="36" customWidth="1"/>
    <col min="6365" max="6365" width="11.5703125" style="36" customWidth="1"/>
    <col min="6366" max="6369" width="11.42578125" style="36"/>
    <col min="6370" max="6370" width="22.5703125" style="36" customWidth="1"/>
    <col min="6371" max="6371" width="14" style="36" customWidth="1"/>
    <col min="6372" max="6372" width="1.7109375" style="36" customWidth="1"/>
    <col min="6373" max="6617" width="11.42578125" style="36"/>
    <col min="6618" max="6618" width="4.42578125" style="36" customWidth="1"/>
    <col min="6619" max="6619" width="11.42578125" style="36"/>
    <col min="6620" max="6620" width="17.5703125" style="36" customWidth="1"/>
    <col min="6621" max="6621" width="11.5703125" style="36" customWidth="1"/>
    <col min="6622" max="6625" width="11.42578125" style="36"/>
    <col min="6626" max="6626" width="22.5703125" style="36" customWidth="1"/>
    <col min="6627" max="6627" width="14" style="36" customWidth="1"/>
    <col min="6628" max="6628" width="1.7109375" style="36" customWidth="1"/>
    <col min="6629" max="6873" width="11.42578125" style="36"/>
    <col min="6874" max="6874" width="4.42578125" style="36" customWidth="1"/>
    <col min="6875" max="6875" width="11.42578125" style="36"/>
    <col min="6876" max="6876" width="17.5703125" style="36" customWidth="1"/>
    <col min="6877" max="6877" width="11.5703125" style="36" customWidth="1"/>
    <col min="6878" max="6881" width="11.42578125" style="36"/>
    <col min="6882" max="6882" width="22.5703125" style="36" customWidth="1"/>
    <col min="6883" max="6883" width="14" style="36" customWidth="1"/>
    <col min="6884" max="6884" width="1.7109375" style="36" customWidth="1"/>
    <col min="6885" max="7129" width="11.42578125" style="36"/>
    <col min="7130" max="7130" width="4.42578125" style="36" customWidth="1"/>
    <col min="7131" max="7131" width="11.42578125" style="36"/>
    <col min="7132" max="7132" width="17.5703125" style="36" customWidth="1"/>
    <col min="7133" max="7133" width="11.5703125" style="36" customWidth="1"/>
    <col min="7134" max="7137" width="11.42578125" style="36"/>
    <col min="7138" max="7138" width="22.5703125" style="36" customWidth="1"/>
    <col min="7139" max="7139" width="14" style="36" customWidth="1"/>
    <col min="7140" max="7140" width="1.7109375" style="36" customWidth="1"/>
    <col min="7141" max="7385" width="11.42578125" style="36"/>
    <col min="7386" max="7386" width="4.42578125" style="36" customWidth="1"/>
    <col min="7387" max="7387" width="11.42578125" style="36"/>
    <col min="7388" max="7388" width="17.5703125" style="36" customWidth="1"/>
    <col min="7389" max="7389" width="11.5703125" style="36" customWidth="1"/>
    <col min="7390" max="7393" width="11.42578125" style="36"/>
    <col min="7394" max="7394" width="22.5703125" style="36" customWidth="1"/>
    <col min="7395" max="7395" width="14" style="36" customWidth="1"/>
    <col min="7396" max="7396" width="1.7109375" style="36" customWidth="1"/>
    <col min="7397" max="7641" width="11.42578125" style="36"/>
    <col min="7642" max="7642" width="4.42578125" style="36" customWidth="1"/>
    <col min="7643" max="7643" width="11.42578125" style="36"/>
    <col min="7644" max="7644" width="17.5703125" style="36" customWidth="1"/>
    <col min="7645" max="7645" width="11.5703125" style="36" customWidth="1"/>
    <col min="7646" max="7649" width="11.42578125" style="36"/>
    <col min="7650" max="7650" width="22.5703125" style="36" customWidth="1"/>
    <col min="7651" max="7651" width="14" style="36" customWidth="1"/>
    <col min="7652" max="7652" width="1.7109375" style="36" customWidth="1"/>
    <col min="7653" max="7897" width="11.42578125" style="36"/>
    <col min="7898" max="7898" width="4.42578125" style="36" customWidth="1"/>
    <col min="7899" max="7899" width="11.42578125" style="36"/>
    <col min="7900" max="7900" width="17.5703125" style="36" customWidth="1"/>
    <col min="7901" max="7901" width="11.5703125" style="36" customWidth="1"/>
    <col min="7902" max="7905" width="11.42578125" style="36"/>
    <col min="7906" max="7906" width="22.5703125" style="36" customWidth="1"/>
    <col min="7907" max="7907" width="14" style="36" customWidth="1"/>
    <col min="7908" max="7908" width="1.7109375" style="36" customWidth="1"/>
    <col min="7909" max="8153" width="11.42578125" style="36"/>
    <col min="8154" max="8154" width="4.42578125" style="36" customWidth="1"/>
    <col min="8155" max="8155" width="11.42578125" style="36"/>
    <col min="8156" max="8156" width="17.5703125" style="36" customWidth="1"/>
    <col min="8157" max="8157" width="11.5703125" style="36" customWidth="1"/>
    <col min="8158" max="8161" width="11.42578125" style="36"/>
    <col min="8162" max="8162" width="22.5703125" style="36" customWidth="1"/>
    <col min="8163" max="8163" width="14" style="36" customWidth="1"/>
    <col min="8164" max="8164" width="1.7109375" style="36" customWidth="1"/>
    <col min="8165" max="8409" width="11.42578125" style="36"/>
    <col min="8410" max="8410" width="4.42578125" style="36" customWidth="1"/>
    <col min="8411" max="8411" width="11.42578125" style="36"/>
    <col min="8412" max="8412" width="17.5703125" style="36" customWidth="1"/>
    <col min="8413" max="8413" width="11.5703125" style="36" customWidth="1"/>
    <col min="8414" max="8417" width="11.42578125" style="36"/>
    <col min="8418" max="8418" width="22.5703125" style="36" customWidth="1"/>
    <col min="8419" max="8419" width="14" style="36" customWidth="1"/>
    <col min="8420" max="8420" width="1.7109375" style="36" customWidth="1"/>
    <col min="8421" max="8665" width="11.42578125" style="36"/>
    <col min="8666" max="8666" width="4.42578125" style="36" customWidth="1"/>
    <col min="8667" max="8667" width="11.42578125" style="36"/>
    <col min="8668" max="8668" width="17.5703125" style="36" customWidth="1"/>
    <col min="8669" max="8669" width="11.5703125" style="36" customWidth="1"/>
    <col min="8670" max="8673" width="11.42578125" style="36"/>
    <col min="8674" max="8674" width="22.5703125" style="36" customWidth="1"/>
    <col min="8675" max="8675" width="14" style="36" customWidth="1"/>
    <col min="8676" max="8676" width="1.7109375" style="36" customWidth="1"/>
    <col min="8677" max="8921" width="11.42578125" style="36"/>
    <col min="8922" max="8922" width="4.42578125" style="36" customWidth="1"/>
    <col min="8923" max="8923" width="11.42578125" style="36"/>
    <col min="8924" max="8924" width="17.5703125" style="36" customWidth="1"/>
    <col min="8925" max="8925" width="11.5703125" style="36" customWidth="1"/>
    <col min="8926" max="8929" width="11.42578125" style="36"/>
    <col min="8930" max="8930" width="22.5703125" style="36" customWidth="1"/>
    <col min="8931" max="8931" width="14" style="36" customWidth="1"/>
    <col min="8932" max="8932" width="1.7109375" style="36" customWidth="1"/>
    <col min="8933" max="9177" width="11.42578125" style="36"/>
    <col min="9178" max="9178" width="4.42578125" style="36" customWidth="1"/>
    <col min="9179" max="9179" width="11.42578125" style="36"/>
    <col min="9180" max="9180" width="17.5703125" style="36" customWidth="1"/>
    <col min="9181" max="9181" width="11.5703125" style="36" customWidth="1"/>
    <col min="9182" max="9185" width="11.42578125" style="36"/>
    <col min="9186" max="9186" width="22.5703125" style="36" customWidth="1"/>
    <col min="9187" max="9187" width="14" style="36" customWidth="1"/>
    <col min="9188" max="9188" width="1.7109375" style="36" customWidth="1"/>
    <col min="9189" max="9433" width="11.42578125" style="36"/>
    <col min="9434" max="9434" width="4.42578125" style="36" customWidth="1"/>
    <col min="9435" max="9435" width="11.42578125" style="36"/>
    <col min="9436" max="9436" width="17.5703125" style="36" customWidth="1"/>
    <col min="9437" max="9437" width="11.5703125" style="36" customWidth="1"/>
    <col min="9438" max="9441" width="11.42578125" style="36"/>
    <col min="9442" max="9442" width="22.5703125" style="36" customWidth="1"/>
    <col min="9443" max="9443" width="14" style="36" customWidth="1"/>
    <col min="9444" max="9444" width="1.7109375" style="36" customWidth="1"/>
    <col min="9445" max="9689" width="11.42578125" style="36"/>
    <col min="9690" max="9690" width="4.42578125" style="36" customWidth="1"/>
    <col min="9691" max="9691" width="11.42578125" style="36"/>
    <col min="9692" max="9692" width="17.5703125" style="36" customWidth="1"/>
    <col min="9693" max="9693" width="11.5703125" style="36" customWidth="1"/>
    <col min="9694" max="9697" width="11.42578125" style="36"/>
    <col min="9698" max="9698" width="22.5703125" style="36" customWidth="1"/>
    <col min="9699" max="9699" width="14" style="36" customWidth="1"/>
    <col min="9700" max="9700" width="1.7109375" style="36" customWidth="1"/>
    <col min="9701" max="9945" width="11.42578125" style="36"/>
    <col min="9946" max="9946" width="4.42578125" style="36" customWidth="1"/>
    <col min="9947" max="9947" width="11.42578125" style="36"/>
    <col min="9948" max="9948" width="17.5703125" style="36" customWidth="1"/>
    <col min="9949" max="9949" width="11.5703125" style="36" customWidth="1"/>
    <col min="9950" max="9953" width="11.42578125" style="36"/>
    <col min="9954" max="9954" width="22.5703125" style="36" customWidth="1"/>
    <col min="9955" max="9955" width="14" style="36" customWidth="1"/>
    <col min="9956" max="9956" width="1.7109375" style="36" customWidth="1"/>
    <col min="9957" max="10201" width="11.42578125" style="36"/>
    <col min="10202" max="10202" width="4.42578125" style="36" customWidth="1"/>
    <col min="10203" max="10203" width="11.42578125" style="36"/>
    <col min="10204" max="10204" width="17.5703125" style="36" customWidth="1"/>
    <col min="10205" max="10205" width="11.5703125" style="36" customWidth="1"/>
    <col min="10206" max="10209" width="11.42578125" style="36"/>
    <col min="10210" max="10210" width="22.5703125" style="36" customWidth="1"/>
    <col min="10211" max="10211" width="14" style="36" customWidth="1"/>
    <col min="10212" max="10212" width="1.7109375" style="36" customWidth="1"/>
    <col min="10213" max="10457" width="11.42578125" style="36"/>
    <col min="10458" max="10458" width="4.42578125" style="36" customWidth="1"/>
    <col min="10459" max="10459" width="11.42578125" style="36"/>
    <col min="10460" max="10460" width="17.5703125" style="36" customWidth="1"/>
    <col min="10461" max="10461" width="11.5703125" style="36" customWidth="1"/>
    <col min="10462" max="10465" width="11.42578125" style="36"/>
    <col min="10466" max="10466" width="22.5703125" style="36" customWidth="1"/>
    <col min="10467" max="10467" width="14" style="36" customWidth="1"/>
    <col min="10468" max="10468" width="1.7109375" style="36" customWidth="1"/>
    <col min="10469" max="10713" width="11.42578125" style="36"/>
    <col min="10714" max="10714" width="4.42578125" style="36" customWidth="1"/>
    <col min="10715" max="10715" width="11.42578125" style="36"/>
    <col min="10716" max="10716" width="17.5703125" style="36" customWidth="1"/>
    <col min="10717" max="10717" width="11.5703125" style="36" customWidth="1"/>
    <col min="10718" max="10721" width="11.42578125" style="36"/>
    <col min="10722" max="10722" width="22.5703125" style="36" customWidth="1"/>
    <col min="10723" max="10723" width="14" style="36" customWidth="1"/>
    <col min="10724" max="10724" width="1.7109375" style="36" customWidth="1"/>
    <col min="10725" max="10969" width="11.42578125" style="36"/>
    <col min="10970" max="10970" width="4.42578125" style="36" customWidth="1"/>
    <col min="10971" max="10971" width="11.42578125" style="36"/>
    <col min="10972" max="10972" width="17.5703125" style="36" customWidth="1"/>
    <col min="10973" max="10973" width="11.5703125" style="36" customWidth="1"/>
    <col min="10974" max="10977" width="11.42578125" style="36"/>
    <col min="10978" max="10978" width="22.5703125" style="36" customWidth="1"/>
    <col min="10979" max="10979" width="14" style="36" customWidth="1"/>
    <col min="10980" max="10980" width="1.7109375" style="36" customWidth="1"/>
    <col min="10981" max="11225" width="11.42578125" style="36"/>
    <col min="11226" max="11226" width="4.42578125" style="36" customWidth="1"/>
    <col min="11227" max="11227" width="11.42578125" style="36"/>
    <col min="11228" max="11228" width="17.5703125" style="36" customWidth="1"/>
    <col min="11229" max="11229" width="11.5703125" style="36" customWidth="1"/>
    <col min="11230" max="11233" width="11.42578125" style="36"/>
    <col min="11234" max="11234" width="22.5703125" style="36" customWidth="1"/>
    <col min="11235" max="11235" width="14" style="36" customWidth="1"/>
    <col min="11236" max="11236" width="1.7109375" style="36" customWidth="1"/>
    <col min="11237" max="11481" width="11.42578125" style="36"/>
    <col min="11482" max="11482" width="4.42578125" style="36" customWidth="1"/>
    <col min="11483" max="11483" width="11.42578125" style="36"/>
    <col min="11484" max="11484" width="17.5703125" style="36" customWidth="1"/>
    <col min="11485" max="11485" width="11.5703125" style="36" customWidth="1"/>
    <col min="11486" max="11489" width="11.42578125" style="36"/>
    <col min="11490" max="11490" width="22.5703125" style="36" customWidth="1"/>
    <col min="11491" max="11491" width="14" style="36" customWidth="1"/>
    <col min="11492" max="11492" width="1.7109375" style="36" customWidth="1"/>
    <col min="11493" max="11737" width="11.42578125" style="36"/>
    <col min="11738" max="11738" width="4.42578125" style="36" customWidth="1"/>
    <col min="11739" max="11739" width="11.42578125" style="36"/>
    <col min="11740" max="11740" width="17.5703125" style="36" customWidth="1"/>
    <col min="11741" max="11741" width="11.5703125" style="36" customWidth="1"/>
    <col min="11742" max="11745" width="11.42578125" style="36"/>
    <col min="11746" max="11746" width="22.5703125" style="36" customWidth="1"/>
    <col min="11747" max="11747" width="14" style="36" customWidth="1"/>
    <col min="11748" max="11748" width="1.7109375" style="36" customWidth="1"/>
    <col min="11749" max="11993" width="11.42578125" style="36"/>
    <col min="11994" max="11994" width="4.42578125" style="36" customWidth="1"/>
    <col min="11995" max="11995" width="11.42578125" style="36"/>
    <col min="11996" max="11996" width="17.5703125" style="36" customWidth="1"/>
    <col min="11997" max="11997" width="11.5703125" style="36" customWidth="1"/>
    <col min="11998" max="12001" width="11.42578125" style="36"/>
    <col min="12002" max="12002" width="22.5703125" style="36" customWidth="1"/>
    <col min="12003" max="12003" width="14" style="36" customWidth="1"/>
    <col min="12004" max="12004" width="1.7109375" style="36" customWidth="1"/>
    <col min="12005" max="12249" width="11.42578125" style="36"/>
    <col min="12250" max="12250" width="4.42578125" style="36" customWidth="1"/>
    <col min="12251" max="12251" width="11.42578125" style="36"/>
    <col min="12252" max="12252" width="17.5703125" style="36" customWidth="1"/>
    <col min="12253" max="12253" width="11.5703125" style="36" customWidth="1"/>
    <col min="12254" max="12257" width="11.42578125" style="36"/>
    <col min="12258" max="12258" width="22.5703125" style="36" customWidth="1"/>
    <col min="12259" max="12259" width="14" style="36" customWidth="1"/>
    <col min="12260" max="12260" width="1.7109375" style="36" customWidth="1"/>
    <col min="12261" max="12505" width="11.42578125" style="36"/>
    <col min="12506" max="12506" width="4.42578125" style="36" customWidth="1"/>
    <col min="12507" max="12507" width="11.42578125" style="36"/>
    <col min="12508" max="12508" width="17.5703125" style="36" customWidth="1"/>
    <col min="12509" max="12509" width="11.5703125" style="36" customWidth="1"/>
    <col min="12510" max="12513" width="11.42578125" style="36"/>
    <col min="12514" max="12514" width="22.5703125" style="36" customWidth="1"/>
    <col min="12515" max="12515" width="14" style="36" customWidth="1"/>
    <col min="12516" max="12516" width="1.7109375" style="36" customWidth="1"/>
    <col min="12517" max="12761" width="11.42578125" style="36"/>
    <col min="12762" max="12762" width="4.42578125" style="36" customWidth="1"/>
    <col min="12763" max="12763" width="11.42578125" style="36"/>
    <col min="12764" max="12764" width="17.5703125" style="36" customWidth="1"/>
    <col min="12765" max="12765" width="11.5703125" style="36" customWidth="1"/>
    <col min="12766" max="12769" width="11.42578125" style="36"/>
    <col min="12770" max="12770" width="22.5703125" style="36" customWidth="1"/>
    <col min="12771" max="12771" width="14" style="36" customWidth="1"/>
    <col min="12772" max="12772" width="1.7109375" style="36" customWidth="1"/>
    <col min="12773" max="13017" width="11.42578125" style="36"/>
    <col min="13018" max="13018" width="4.42578125" style="36" customWidth="1"/>
    <col min="13019" max="13019" width="11.42578125" style="36"/>
    <col min="13020" max="13020" width="17.5703125" style="36" customWidth="1"/>
    <col min="13021" max="13021" width="11.5703125" style="36" customWidth="1"/>
    <col min="13022" max="13025" width="11.42578125" style="36"/>
    <col min="13026" max="13026" width="22.5703125" style="36" customWidth="1"/>
    <col min="13027" max="13027" width="14" style="36" customWidth="1"/>
    <col min="13028" max="13028" width="1.7109375" style="36" customWidth="1"/>
    <col min="13029" max="13273" width="11.42578125" style="36"/>
    <col min="13274" max="13274" width="4.42578125" style="36" customWidth="1"/>
    <col min="13275" max="13275" width="11.42578125" style="36"/>
    <col min="13276" max="13276" width="17.5703125" style="36" customWidth="1"/>
    <col min="13277" max="13277" width="11.5703125" style="36" customWidth="1"/>
    <col min="13278" max="13281" width="11.42578125" style="36"/>
    <col min="13282" max="13282" width="22.5703125" style="36" customWidth="1"/>
    <col min="13283" max="13283" width="14" style="36" customWidth="1"/>
    <col min="13284" max="13284" width="1.7109375" style="36" customWidth="1"/>
    <col min="13285" max="13529" width="11.42578125" style="36"/>
    <col min="13530" max="13530" width="4.42578125" style="36" customWidth="1"/>
    <col min="13531" max="13531" width="11.42578125" style="36"/>
    <col min="13532" max="13532" width="17.5703125" style="36" customWidth="1"/>
    <col min="13533" max="13533" width="11.5703125" style="36" customWidth="1"/>
    <col min="13534" max="13537" width="11.42578125" style="36"/>
    <col min="13538" max="13538" width="22.5703125" style="36" customWidth="1"/>
    <col min="13539" max="13539" width="14" style="36" customWidth="1"/>
    <col min="13540" max="13540" width="1.7109375" style="36" customWidth="1"/>
    <col min="13541" max="13785" width="11.42578125" style="36"/>
    <col min="13786" max="13786" width="4.42578125" style="36" customWidth="1"/>
    <col min="13787" max="13787" width="11.42578125" style="36"/>
    <col min="13788" max="13788" width="17.5703125" style="36" customWidth="1"/>
    <col min="13789" max="13789" width="11.5703125" style="36" customWidth="1"/>
    <col min="13790" max="13793" width="11.42578125" style="36"/>
    <col min="13794" max="13794" width="22.5703125" style="36" customWidth="1"/>
    <col min="13795" max="13795" width="14" style="36" customWidth="1"/>
    <col min="13796" max="13796" width="1.7109375" style="36" customWidth="1"/>
    <col min="13797" max="14041" width="11.42578125" style="36"/>
    <col min="14042" max="14042" width="4.42578125" style="36" customWidth="1"/>
    <col min="14043" max="14043" width="11.42578125" style="36"/>
    <col min="14044" max="14044" width="17.5703125" style="36" customWidth="1"/>
    <col min="14045" max="14045" width="11.5703125" style="36" customWidth="1"/>
    <col min="14046" max="14049" width="11.42578125" style="36"/>
    <col min="14050" max="14050" width="22.5703125" style="36" customWidth="1"/>
    <col min="14051" max="14051" width="14" style="36" customWidth="1"/>
    <col min="14052" max="14052" width="1.7109375" style="36" customWidth="1"/>
    <col min="14053" max="14297" width="11.42578125" style="36"/>
    <col min="14298" max="14298" width="4.42578125" style="36" customWidth="1"/>
    <col min="14299" max="14299" width="11.42578125" style="36"/>
    <col min="14300" max="14300" width="17.5703125" style="36" customWidth="1"/>
    <col min="14301" max="14301" width="11.5703125" style="36" customWidth="1"/>
    <col min="14302" max="14305" width="11.42578125" style="36"/>
    <col min="14306" max="14306" width="22.5703125" style="36" customWidth="1"/>
    <col min="14307" max="14307" width="14" style="36" customWidth="1"/>
    <col min="14308" max="14308" width="1.7109375" style="36" customWidth="1"/>
    <col min="14309" max="14553" width="11.42578125" style="36"/>
    <col min="14554" max="14554" width="4.42578125" style="36" customWidth="1"/>
    <col min="14555" max="14555" width="11.42578125" style="36"/>
    <col min="14556" max="14556" width="17.5703125" style="36" customWidth="1"/>
    <col min="14557" max="14557" width="11.5703125" style="36" customWidth="1"/>
    <col min="14558" max="14561" width="11.42578125" style="36"/>
    <col min="14562" max="14562" width="22.5703125" style="36" customWidth="1"/>
    <col min="14563" max="14563" width="14" style="36" customWidth="1"/>
    <col min="14564" max="14564" width="1.7109375" style="36" customWidth="1"/>
    <col min="14565" max="14809" width="11.42578125" style="36"/>
    <col min="14810" max="14810" width="4.42578125" style="36" customWidth="1"/>
    <col min="14811" max="14811" width="11.42578125" style="36"/>
    <col min="14812" max="14812" width="17.5703125" style="36" customWidth="1"/>
    <col min="14813" max="14813" width="11.5703125" style="36" customWidth="1"/>
    <col min="14814" max="14817" width="11.42578125" style="36"/>
    <col min="14818" max="14818" width="22.5703125" style="36" customWidth="1"/>
    <col min="14819" max="14819" width="14" style="36" customWidth="1"/>
    <col min="14820" max="14820" width="1.7109375" style="36" customWidth="1"/>
    <col min="14821" max="15065" width="11.42578125" style="36"/>
    <col min="15066" max="15066" width="4.42578125" style="36" customWidth="1"/>
    <col min="15067" max="15067" width="11.42578125" style="36"/>
    <col min="15068" max="15068" width="17.5703125" style="36" customWidth="1"/>
    <col min="15069" max="15069" width="11.5703125" style="36" customWidth="1"/>
    <col min="15070" max="15073" width="11.42578125" style="36"/>
    <col min="15074" max="15074" width="22.5703125" style="36" customWidth="1"/>
    <col min="15075" max="15075" width="14" style="36" customWidth="1"/>
    <col min="15076" max="15076" width="1.7109375" style="36" customWidth="1"/>
    <col min="15077" max="15321" width="11.42578125" style="36"/>
    <col min="15322" max="15322" width="4.42578125" style="36" customWidth="1"/>
    <col min="15323" max="15323" width="11.42578125" style="36"/>
    <col min="15324" max="15324" width="17.5703125" style="36" customWidth="1"/>
    <col min="15325" max="15325" width="11.5703125" style="36" customWidth="1"/>
    <col min="15326" max="15329" width="11.42578125" style="36"/>
    <col min="15330" max="15330" width="22.5703125" style="36" customWidth="1"/>
    <col min="15331" max="15331" width="14" style="36" customWidth="1"/>
    <col min="15332" max="15332" width="1.7109375" style="36" customWidth="1"/>
    <col min="15333" max="15577" width="11.42578125" style="36"/>
    <col min="15578" max="15578" width="4.42578125" style="36" customWidth="1"/>
    <col min="15579" max="15579" width="11.42578125" style="36"/>
    <col min="15580" max="15580" width="17.5703125" style="36" customWidth="1"/>
    <col min="15581" max="15581" width="11.5703125" style="36" customWidth="1"/>
    <col min="15582" max="15585" width="11.42578125" style="36"/>
    <col min="15586" max="15586" width="22.5703125" style="36" customWidth="1"/>
    <col min="15587" max="15587" width="14" style="36" customWidth="1"/>
    <col min="15588" max="15588" width="1.7109375" style="36" customWidth="1"/>
    <col min="15589" max="15833" width="11.42578125" style="36"/>
    <col min="15834" max="15834" width="4.42578125" style="36" customWidth="1"/>
    <col min="15835" max="15835" width="11.42578125" style="36"/>
    <col min="15836" max="15836" width="17.5703125" style="36" customWidth="1"/>
    <col min="15837" max="15837" width="11.5703125" style="36" customWidth="1"/>
    <col min="15838" max="15841" width="11.42578125" style="36"/>
    <col min="15842" max="15842" width="22.5703125" style="36" customWidth="1"/>
    <col min="15843" max="15843" width="14" style="36" customWidth="1"/>
    <col min="15844" max="15844" width="1.7109375" style="36" customWidth="1"/>
    <col min="15845" max="16089" width="11.42578125" style="36"/>
    <col min="16090" max="16090" width="4.42578125" style="36" customWidth="1"/>
    <col min="16091" max="16091" width="11.42578125" style="36"/>
    <col min="16092" max="16092" width="17.5703125" style="36" customWidth="1"/>
    <col min="16093" max="16093" width="11.5703125" style="36" customWidth="1"/>
    <col min="16094" max="16097" width="11.42578125" style="36"/>
    <col min="16098" max="16098" width="22.5703125" style="36" customWidth="1"/>
    <col min="16099" max="16099" width="14" style="36" customWidth="1"/>
    <col min="16100" max="16100" width="1.7109375" style="36" customWidth="1"/>
    <col min="16101" max="16384" width="11.42578125" style="36"/>
  </cols>
  <sheetData>
    <row r="1" spans="2:10" ht="6" customHeight="1" thickBot="1" x14ac:dyDescent="0.25"/>
    <row r="2" spans="2:10" ht="19.5" customHeight="1" x14ac:dyDescent="0.2">
      <c r="B2" s="37"/>
      <c r="C2" s="38"/>
      <c r="D2" s="39" t="s">
        <v>78</v>
      </c>
      <c r="E2" s="40"/>
      <c r="F2" s="40"/>
      <c r="G2" s="40"/>
      <c r="H2" s="40"/>
      <c r="I2" s="41"/>
      <c r="J2" s="42" t="s">
        <v>79</v>
      </c>
    </row>
    <row r="3" spans="2:10" ht="13.5" thickBot="1" x14ac:dyDescent="0.25">
      <c r="B3" s="43"/>
      <c r="C3" s="44"/>
      <c r="D3" s="45"/>
      <c r="E3" s="46"/>
      <c r="F3" s="46"/>
      <c r="G3" s="46"/>
      <c r="H3" s="46"/>
      <c r="I3" s="47"/>
      <c r="J3" s="48"/>
    </row>
    <row r="4" spans="2:10" x14ac:dyDescent="0.2">
      <c r="B4" s="43"/>
      <c r="C4" s="44"/>
      <c r="D4" s="39" t="s">
        <v>80</v>
      </c>
      <c r="E4" s="40"/>
      <c r="F4" s="40"/>
      <c r="G4" s="40"/>
      <c r="H4" s="40"/>
      <c r="I4" s="41"/>
      <c r="J4" s="42" t="s">
        <v>81</v>
      </c>
    </row>
    <row r="5" spans="2:10" x14ac:dyDescent="0.2">
      <c r="B5" s="43"/>
      <c r="C5" s="44"/>
      <c r="D5" s="49"/>
      <c r="E5" s="50"/>
      <c r="F5" s="50"/>
      <c r="G5" s="50"/>
      <c r="H5" s="50"/>
      <c r="I5" s="51"/>
      <c r="J5" s="52"/>
    </row>
    <row r="6" spans="2:10" ht="13.5" thickBot="1" x14ac:dyDescent="0.25">
      <c r="B6" s="53"/>
      <c r="C6" s="54"/>
      <c r="D6" s="45"/>
      <c r="E6" s="46"/>
      <c r="F6" s="46"/>
      <c r="G6" s="46"/>
      <c r="H6" s="46"/>
      <c r="I6" s="47"/>
      <c r="J6" s="48"/>
    </row>
    <row r="7" spans="2:10" x14ac:dyDescent="0.2">
      <c r="B7" s="55"/>
      <c r="J7" s="56"/>
    </row>
    <row r="8" spans="2:10" x14ac:dyDescent="0.2">
      <c r="B8" s="55"/>
      <c r="J8" s="56"/>
    </row>
    <row r="9" spans="2:10" x14ac:dyDescent="0.2">
      <c r="B9" s="55"/>
      <c r="J9" s="56"/>
    </row>
    <row r="10" spans="2:10" x14ac:dyDescent="0.2">
      <c r="B10" s="55"/>
      <c r="C10" s="57" t="s">
        <v>102</v>
      </c>
      <c r="E10" s="58"/>
      <c r="H10" s="59"/>
      <c r="J10" s="56"/>
    </row>
    <row r="11" spans="2:10" x14ac:dyDescent="0.2">
      <c r="B11" s="55"/>
      <c r="J11" s="56"/>
    </row>
    <row r="12" spans="2:10" x14ac:dyDescent="0.2">
      <c r="B12" s="55"/>
      <c r="C12" s="57" t="s">
        <v>82</v>
      </c>
      <c r="J12" s="56"/>
    </row>
    <row r="13" spans="2:10" x14ac:dyDescent="0.2">
      <c r="B13" s="55"/>
      <c r="C13" s="57" t="s">
        <v>83</v>
      </c>
      <c r="J13" s="56"/>
    </row>
    <row r="14" spans="2:10" x14ac:dyDescent="0.2">
      <c r="B14" s="55"/>
      <c r="J14" s="56"/>
    </row>
    <row r="15" spans="2:10" x14ac:dyDescent="0.2">
      <c r="B15" s="55"/>
      <c r="C15" s="36" t="s">
        <v>103</v>
      </c>
      <c r="J15" s="56"/>
    </row>
    <row r="16" spans="2:10" x14ac:dyDescent="0.2">
      <c r="B16" s="55"/>
      <c r="C16" s="60"/>
      <c r="J16" s="56"/>
    </row>
    <row r="17" spans="2:12" x14ac:dyDescent="0.2">
      <c r="B17" s="55"/>
      <c r="C17" s="36" t="s">
        <v>104</v>
      </c>
      <c r="D17" s="58"/>
      <c r="H17" s="61" t="s">
        <v>84</v>
      </c>
      <c r="I17" s="61" t="s">
        <v>85</v>
      </c>
      <c r="J17" s="56"/>
    </row>
    <row r="18" spans="2:12" x14ac:dyDescent="0.2">
      <c r="B18" s="55"/>
      <c r="C18" s="57" t="s">
        <v>86</v>
      </c>
      <c r="D18" s="57"/>
      <c r="E18" s="57"/>
      <c r="F18" s="57"/>
      <c r="H18" s="62">
        <v>13</v>
      </c>
      <c r="I18" s="63">
        <v>24588323</v>
      </c>
      <c r="J18" s="56"/>
    </row>
    <row r="19" spans="2:12" x14ac:dyDescent="0.2">
      <c r="B19" s="55"/>
      <c r="C19" s="36" t="s">
        <v>87</v>
      </c>
      <c r="H19" s="64">
        <v>1</v>
      </c>
      <c r="I19" s="65">
        <v>353724</v>
      </c>
      <c r="J19" s="56"/>
      <c r="L19" s="36" t="s">
        <v>106</v>
      </c>
    </row>
    <row r="20" spans="2:12" x14ac:dyDescent="0.2">
      <c r="B20" s="55"/>
      <c r="C20" s="36" t="s">
        <v>88</v>
      </c>
      <c r="H20" s="64">
        <v>5</v>
      </c>
      <c r="I20" s="65">
        <v>22483626</v>
      </c>
      <c r="J20" s="56"/>
    </row>
    <row r="21" spans="2:12" x14ac:dyDescent="0.2">
      <c r="B21" s="55"/>
      <c r="C21" s="36" t="s">
        <v>89</v>
      </c>
      <c r="H21" s="64">
        <v>0</v>
      </c>
      <c r="I21" s="66">
        <v>0</v>
      </c>
      <c r="J21" s="56"/>
    </row>
    <row r="22" spans="2:12" x14ac:dyDescent="0.2">
      <c r="B22" s="55"/>
      <c r="C22" s="36" t="s">
        <v>67</v>
      </c>
      <c r="H22" s="64">
        <v>2</v>
      </c>
      <c r="I22" s="65">
        <v>1123653</v>
      </c>
      <c r="J22" s="56"/>
      <c r="L22" s="36" t="s">
        <v>107</v>
      </c>
    </row>
    <row r="23" spans="2:12" ht="13.5" thickBot="1" x14ac:dyDescent="0.25">
      <c r="B23" s="55"/>
      <c r="C23" s="36" t="s">
        <v>90</v>
      </c>
      <c r="H23" s="67">
        <v>0</v>
      </c>
      <c r="I23" s="68">
        <v>0</v>
      </c>
      <c r="J23" s="56"/>
    </row>
    <row r="24" spans="2:12" x14ac:dyDescent="0.2">
      <c r="B24" s="55"/>
      <c r="C24" s="57" t="s">
        <v>91</v>
      </c>
      <c r="D24" s="57"/>
      <c r="E24" s="57"/>
      <c r="F24" s="57"/>
      <c r="H24" s="62">
        <f>H19+H20+H21+H22+H23</f>
        <v>8</v>
      </c>
      <c r="I24" s="69">
        <f>I19+I20+I21+I22+I23</f>
        <v>23961003</v>
      </c>
      <c r="J24" s="56"/>
    </row>
    <row r="25" spans="2:12" x14ac:dyDescent="0.2">
      <c r="B25" s="55"/>
      <c r="C25" s="36" t="s">
        <v>92</v>
      </c>
      <c r="H25" s="64">
        <v>5</v>
      </c>
      <c r="I25" s="65">
        <v>627320</v>
      </c>
      <c r="J25" s="56"/>
      <c r="L25" s="36" t="s">
        <v>108</v>
      </c>
    </row>
    <row r="26" spans="2:12" ht="13.5" thickBot="1" x14ac:dyDescent="0.25">
      <c r="B26" s="55"/>
      <c r="C26" s="36" t="s">
        <v>93</v>
      </c>
      <c r="H26" s="67">
        <v>0</v>
      </c>
      <c r="I26" s="68">
        <v>0</v>
      </c>
      <c r="J26" s="56"/>
    </row>
    <row r="27" spans="2:12" x14ac:dyDescent="0.2">
      <c r="B27" s="55"/>
      <c r="C27" s="57" t="s">
        <v>94</v>
      </c>
      <c r="D27" s="57"/>
      <c r="E27" s="57"/>
      <c r="F27" s="57"/>
      <c r="H27" s="62">
        <f>H25+H26</f>
        <v>5</v>
      </c>
      <c r="I27" s="69">
        <f>I25+I26</f>
        <v>627320</v>
      </c>
      <c r="J27" s="56"/>
    </row>
    <row r="28" spans="2:12" ht="13.5" thickBot="1" x14ac:dyDescent="0.25">
      <c r="B28" s="55"/>
      <c r="C28" s="36" t="s">
        <v>95</v>
      </c>
      <c r="D28" s="57"/>
      <c r="E28" s="57"/>
      <c r="F28" s="57"/>
      <c r="H28" s="67"/>
      <c r="I28" s="68">
        <v>0</v>
      </c>
      <c r="J28" s="56"/>
    </row>
    <row r="29" spans="2:12" x14ac:dyDescent="0.2">
      <c r="B29" s="55"/>
      <c r="C29" s="57" t="s">
        <v>96</v>
      </c>
      <c r="D29" s="57"/>
      <c r="E29" s="57"/>
      <c r="F29" s="57"/>
      <c r="H29" s="64">
        <f>H28</f>
        <v>0</v>
      </c>
      <c r="I29" s="65">
        <f>I28</f>
        <v>0</v>
      </c>
      <c r="J29" s="56"/>
    </row>
    <row r="30" spans="2:12" x14ac:dyDescent="0.2">
      <c r="B30" s="55"/>
      <c r="C30" s="57"/>
      <c r="D30" s="57"/>
      <c r="E30" s="57"/>
      <c r="F30" s="57"/>
      <c r="H30" s="70"/>
      <c r="I30" s="69"/>
      <c r="J30" s="56"/>
    </row>
    <row r="31" spans="2:12" ht="13.5" thickBot="1" x14ac:dyDescent="0.25">
      <c r="B31" s="55"/>
      <c r="C31" s="57" t="s">
        <v>97</v>
      </c>
      <c r="D31" s="57"/>
      <c r="H31" s="71">
        <f>H24+H27+H29</f>
        <v>13</v>
      </c>
      <c r="I31" s="72">
        <f>I24+I27+I29</f>
        <v>24588323</v>
      </c>
      <c r="J31" s="56"/>
    </row>
    <row r="32" spans="2:12" ht="13.5" thickTop="1" x14ac:dyDescent="0.2">
      <c r="B32" s="55"/>
      <c r="C32" s="57"/>
      <c r="D32" s="57"/>
      <c r="H32" s="73"/>
      <c r="I32" s="65"/>
      <c r="J32" s="56"/>
    </row>
    <row r="33" spans="2:10" x14ac:dyDescent="0.2">
      <c r="B33" s="55"/>
      <c r="G33" s="73"/>
      <c r="H33" s="73"/>
      <c r="I33" s="73"/>
      <c r="J33" s="56"/>
    </row>
    <row r="34" spans="2:10" x14ac:dyDescent="0.2">
      <c r="B34" s="55"/>
      <c r="G34" s="73"/>
      <c r="H34" s="73"/>
      <c r="I34" s="73"/>
      <c r="J34" s="56"/>
    </row>
    <row r="35" spans="2:10" x14ac:dyDescent="0.2">
      <c r="B35" s="55"/>
      <c r="G35" s="73"/>
      <c r="H35" s="73"/>
      <c r="I35" s="73"/>
      <c r="J35" s="56"/>
    </row>
    <row r="36" spans="2:10" ht="13.5" thickBot="1" x14ac:dyDescent="0.25">
      <c r="B36" s="55"/>
      <c r="C36" s="74" t="s">
        <v>98</v>
      </c>
      <c r="D36" s="74"/>
      <c r="G36" s="75" t="s">
        <v>100</v>
      </c>
      <c r="H36" s="74"/>
      <c r="I36" s="73"/>
      <c r="J36" s="56"/>
    </row>
    <row r="37" spans="2:10" ht="4.5" customHeight="1" x14ac:dyDescent="0.2">
      <c r="B37" s="55"/>
      <c r="C37" s="73"/>
      <c r="D37" s="73"/>
      <c r="G37" s="73"/>
      <c r="H37" s="73"/>
      <c r="I37" s="73"/>
      <c r="J37" s="56"/>
    </row>
    <row r="38" spans="2:10" x14ac:dyDescent="0.2">
      <c r="B38" s="55"/>
      <c r="C38" s="57" t="s">
        <v>99</v>
      </c>
      <c r="G38" s="76" t="s">
        <v>101</v>
      </c>
      <c r="H38" s="73"/>
      <c r="I38" s="73"/>
      <c r="J38" s="56"/>
    </row>
    <row r="39" spans="2:10" x14ac:dyDescent="0.2">
      <c r="B39" s="55"/>
      <c r="G39" s="73"/>
      <c r="H39" s="73"/>
      <c r="I39" s="73"/>
      <c r="J39" s="56"/>
    </row>
    <row r="40" spans="2:10" ht="18.75" customHeight="1" thickBot="1" x14ac:dyDescent="0.25">
      <c r="B40" s="77"/>
      <c r="C40" s="78"/>
      <c r="D40" s="78"/>
      <c r="E40" s="78"/>
      <c r="F40" s="78"/>
      <c r="G40" s="74"/>
      <c r="H40" s="74"/>
      <c r="I40" s="74"/>
      <c r="J40" s="79"/>
    </row>
  </sheetData>
  <pageMargins left="0.7" right="0.7" top="0.75" bottom="0.75" header="0.3" footer="0.3"/>
  <pageSetup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CARTERA5</dc:creator>
  <cp:lastModifiedBy>Natalia Elena Granados Oviedo</cp:lastModifiedBy>
  <dcterms:created xsi:type="dcterms:W3CDTF">2023-08-31T20:04:35Z</dcterms:created>
  <dcterms:modified xsi:type="dcterms:W3CDTF">2023-09-27T13:39:06Z</dcterms:modified>
</cp:coreProperties>
</file>