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7. JULIO\NIT 830027158_RIESGO DE FRACTURA S.A - 2\"/>
    </mc:Choice>
  </mc:AlternateContent>
  <bookViews>
    <workbookView xWindow="-120" yWindow="-120" windowWidth="29040" windowHeight="15840" activeTab="4"/>
  </bookViews>
  <sheets>
    <sheet name="COMFENALCO VALLE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0" hidden="1">'COMFENALCO VALLE'!$A$6:$G$48</definedName>
    <definedName name="_xlnm._FilterDatabase" localSheetId="2" hidden="1">'ESTADO DE CADA FACTURA'!$A$2:$AT$45</definedName>
  </definedNames>
  <calcPr calcId="152511"/>
  <pivotCaches>
    <pivotCache cacheId="11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l="1"/>
  <c r="I31" i="4"/>
  <c r="J1" i="2" l="1"/>
  <c r="I1" i="2"/>
  <c r="G49" i="1" l="1"/>
</calcChain>
</file>

<file path=xl/sharedStrings.xml><?xml version="1.0" encoding="utf-8"?>
<sst xmlns="http://schemas.openxmlformats.org/spreadsheetml/2006/main" count="581" uniqueCount="240">
  <si>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</si>
  <si>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</si>
  <si>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</si>
  <si>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</si>
  <si>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</si>
  <si>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</si>
  <si>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</si>
  <si>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</si>
  <si>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</si>
  <si>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</si>
  <si>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</si>
  <si>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</si>
  <si>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</si>
  <si>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</si>
  <si>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</si>
  <si>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</si>
  <si>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</si>
  <si>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</si>
  <si>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</si>
  <si>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</si>
  <si>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</si>
  <si>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</si>
  <si>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</si>
  <si>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</si>
  <si>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</si>
  <si>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</si>
  <si>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</si>
  <si>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</si>
  <si>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</si>
  <si>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</si>
  <si>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</si>
  <si>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</si>
  <si>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</si>
  <si>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</si>
  <si>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</si>
  <si>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</si>
  <si>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</si>
  <si>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</si>
  <si>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</si>
  <si>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</si>
  <si>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</si>
  <si>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</si>
  <si>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</si>
  <si>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</si>
  <si>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</si>
  <si>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</si>
  <si>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</si>
  <si>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</si>
  <si>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</si>
  <si>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</si>
  <si>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FENA0000001179</t>
  </si>
  <si>
    <t>FENA0000003476</t>
  </si>
  <si>
    <t>FENA0000003605</t>
  </si>
  <si>
    <t>FENA0000003606</t>
  </si>
  <si>
    <t>FENA0000003655</t>
  </si>
  <si>
    <t>FENA0000003656</t>
  </si>
  <si>
    <t>FENA0000003688</t>
  </si>
  <si>
    <t>FENA0000003690</t>
  </si>
  <si>
    <t>FEPE0000016552</t>
  </si>
  <si>
    <t>FEPE0000016573</t>
  </si>
  <si>
    <t>FEPE0000016677</t>
  </si>
  <si>
    <t>FEPE0000016894</t>
  </si>
  <si>
    <t>FEPE0000016928</t>
  </si>
  <si>
    <t>FEPE0000016973</t>
  </si>
  <si>
    <t>FEPE0000017226</t>
  </si>
  <si>
    <t>FEPE0000017340</t>
  </si>
  <si>
    <t>FENA0000003739</t>
  </si>
  <si>
    <t>FENA0000003741</t>
  </si>
  <si>
    <t>FENA0000003796</t>
  </si>
  <si>
    <t>FENA0000003798</t>
  </si>
  <si>
    <t>FENA0000003833</t>
  </si>
  <si>
    <t>FEPE0000019491</t>
  </si>
  <si>
    <t>FENA0000003834</t>
  </si>
  <si>
    <t>FEPE0000019506</t>
  </si>
  <si>
    <t>FEPE0000019526</t>
  </si>
  <si>
    <t>FEPE0000019624</t>
  </si>
  <si>
    <t>FEPE0000019647</t>
  </si>
  <si>
    <t>FEPE0000019860</t>
  </si>
  <si>
    <t>FEPE0000020116</t>
  </si>
  <si>
    <t>FEPE0000020174</t>
  </si>
  <si>
    <t>FEPE0000020211</t>
  </si>
  <si>
    <t>FEPE0000020295</t>
  </si>
  <si>
    <t>ESTADO DE CARTERA CAJA DE COMPENSACION FAMILIAR DEL VALLE DEL CAUCA - COMFENALCO VALLE DELAGENTE 30 JUNIO 2023</t>
  </si>
  <si>
    <t>FENA0000003867</t>
  </si>
  <si>
    <t>FENA0000003868</t>
  </si>
  <si>
    <t>FENA0000003869</t>
  </si>
  <si>
    <t>FENA0000003898</t>
  </si>
  <si>
    <t>FENA0000003899</t>
  </si>
  <si>
    <t>FENA0000003900</t>
  </si>
  <si>
    <t>FEPE0000020442</t>
  </si>
  <si>
    <t>FEPE0000021140</t>
  </si>
  <si>
    <t>FEPE0000021147</t>
  </si>
  <si>
    <t>FEPE0000021161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</si>
  <si>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</si>
  <si>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</si>
  <si>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</si>
  <si>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</si>
  <si>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</si>
  <si>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</si>
  <si>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</si>
  <si>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</si>
  <si>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</si>
  <si>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</si>
  <si>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</si>
  <si>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</si>
  <si>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</si>
  <si>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COVID-19</t>
  </si>
  <si>
    <t>VALIDACION COVID-19</t>
  </si>
  <si>
    <t>INTERFAZ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</si>
  <si>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</si>
  <si>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</si>
  <si>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</si>
  <si>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</si>
  <si>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</si>
  <si>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</si>
  <si>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</si>
  <si>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</si>
  <si>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</si>
  <si>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</si>
  <si>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</si>
  <si>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</si>
  <si>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</si>
  <si>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</si>
  <si>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</si>
  <si>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</si>
  <si>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</si>
  <si>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</si>
  <si>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</si>
  <si>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</si>
  <si>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</si>
  <si>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</si>
  <si>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</si>
  <si>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</si>
  <si>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</si>
  <si>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</si>
  <si>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</si>
  <si>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</si>
  <si>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</si>
  <si>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RIESGO DE FRACTURA SA-CAYRE IPS</t>
  </si>
  <si>
    <t>NAL</t>
  </si>
  <si>
    <t>830027158_NAL_718</t>
  </si>
  <si>
    <t>A)Factura no radicada en ERP</t>
  </si>
  <si>
    <t>FACTURA NO RADICADA</t>
  </si>
  <si>
    <t>no_cruza</t>
  </si>
  <si>
    <t>FENA</t>
  </si>
  <si>
    <t>830027158_FENA_3898</t>
  </si>
  <si>
    <t>830027158_FENA_3899</t>
  </si>
  <si>
    <t>830027158_FENA_3900</t>
  </si>
  <si>
    <t>FEPE</t>
  </si>
  <si>
    <t>830027158_FEPE_20442</t>
  </si>
  <si>
    <t>830027158_FEPE_21140</t>
  </si>
  <si>
    <t>830027158_FEPE_21147</t>
  </si>
  <si>
    <t>830027158_FEPE_21161</t>
  </si>
  <si>
    <t>830027158_FENA_3605</t>
  </si>
  <si>
    <t>B)Factura sin saldo ERP</t>
  </si>
  <si>
    <t>FACTURA PENDIENTE EN PROGRAMACION DE PAGO</t>
  </si>
  <si>
    <t>OK</t>
  </si>
  <si>
    <t>830027158_FENA_3606</t>
  </si>
  <si>
    <t>830027158_FENA_3655</t>
  </si>
  <si>
    <t>830027158_FENA_3656</t>
  </si>
  <si>
    <t>830027158_FENA_3688</t>
  </si>
  <si>
    <t>830027158_FENA_3690</t>
  </si>
  <si>
    <t>830027158_FENA_3739</t>
  </si>
  <si>
    <t>830027158_FENA_3741</t>
  </si>
  <si>
    <t>830027158_FENA_3796</t>
  </si>
  <si>
    <t>830027158_FENA_3798</t>
  </si>
  <si>
    <t>830027158_FENA_3833</t>
  </si>
  <si>
    <t>830027158_FENA_3834</t>
  </si>
  <si>
    <t>830027158_FENA_3867</t>
  </si>
  <si>
    <t>830027158_FENA_3868</t>
  </si>
  <si>
    <t>830027158_FENA_3869</t>
  </si>
  <si>
    <t>830027158_FEPE_16552</t>
  </si>
  <si>
    <t>830027158_FEPE_16573</t>
  </si>
  <si>
    <t>830027158_FEPE_16677</t>
  </si>
  <si>
    <t>830027158_FEPE_16894</t>
  </si>
  <si>
    <t>830027158_FEPE_16928</t>
  </si>
  <si>
    <t>830027158_FEPE_16973</t>
  </si>
  <si>
    <t>830027158_FEPE_17226</t>
  </si>
  <si>
    <t>830027158_FEPE_17340</t>
  </si>
  <si>
    <t>830027158_FEPE_19506</t>
  </si>
  <si>
    <t>830027158_FEPE_19526</t>
  </si>
  <si>
    <t>830027158_FEPE_19624</t>
  </si>
  <si>
    <t>830027158_FEPE_19647</t>
  </si>
  <si>
    <t>830027158_FEPE_19860</t>
  </si>
  <si>
    <t>830027158_FEPE_20116</t>
  </si>
  <si>
    <t>830027158_FEPE_20174</t>
  </si>
  <si>
    <t>830027158_FEPE_20211</t>
  </si>
  <si>
    <t>830027158_FEPE_20295</t>
  </si>
  <si>
    <t>830027158_FENA_1179</t>
  </si>
  <si>
    <t>B)Factura sin saldo ERP/conciliar diferencia valor de factura</t>
  </si>
  <si>
    <t>830027158_FEPE_19491</t>
  </si>
  <si>
    <t>830027158_FENA_3476</t>
  </si>
  <si>
    <t>C)Glosas total pendiente por respuesta de IPS</t>
  </si>
  <si>
    <t>FACTURA DEVUELTA</t>
  </si>
  <si>
    <t>DEVOLUCION</t>
  </si>
  <si>
    <t>AUTO.se devuelve la factura por que la auto. 222848552331959esta a nombre de otro proveedor nit 890307200 imbanacoangela campaz</t>
  </si>
  <si>
    <t>SI</t>
  </si>
  <si>
    <t>ESTADO EPS JULIO 12 DE 2023</t>
  </si>
  <si>
    <t>Total general</t>
  </si>
  <si>
    <t xml:space="preserve"> TIPIFICACION</t>
  </si>
  <si>
    <t xml:space="preserve"> CANT FACT</t>
  </si>
  <si>
    <t xml:space="preserve"> SALDO FACT IPS</t>
  </si>
  <si>
    <t>FOR-CSA-018</t>
  </si>
  <si>
    <t>HOJA 1 DE 2</t>
  </si>
  <si>
    <t>RESUMEN DE CARTERA REVISADA POR LA EPS</t>
  </si>
  <si>
    <t>VERSION 1</t>
  </si>
  <si>
    <t>Continuacion me permito remitir nuestra respuesta al estado de cartera presentado en la fecha: 04/07/2023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</si>
  <si>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</si>
  <si>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</si>
  <si>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</si>
  <si>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</si>
  <si>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</si>
  <si>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</si>
  <si>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</si>
  <si>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</si>
  <si>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</si>
  <si>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</si>
  <si>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</si>
  <si>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</si>
  <si>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</si>
  <si>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</si>
  <si>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</si>
  <si>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</si>
  <si>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</si>
  <si>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</si>
  <si>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JULIO 12 DE 2023</t>
  </si>
  <si>
    <t>Señores :RIESGO DE FRACTURA CAYRE</t>
  </si>
  <si>
    <t>NIT: 830027158</t>
  </si>
  <si>
    <t>Cartera -Riesgo de Fractura Cayre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</si>
  <si>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</si>
  <si>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</si>
  <si>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</si>
  <si>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</si>
  <si>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</si>
  <si>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30/06/2023</t>
  </si>
  <si>
    <t>FACTURA-GLOSA-DEVOLUCION ACEPTADA POR LA IPS ( $ )</t>
  </si>
  <si>
    <t>GLOSA POR CONCILIAR</t>
  </si>
  <si>
    <t>TOTAL CARTERA REVISADA CIRCULAR 030</t>
  </si>
  <si>
    <t>EPS COMFENALCO VALLE</t>
  </si>
  <si>
    <t>IPS.RIESGO DE FRACTURA CAYRE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</si>
</sst>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5" xfId="0" applyBorder="1"/>
    <xf numFmtId="164" fontId="0" fillId="0" borderId="6" xfId="1" applyNumberFormat="1" applyFont="1" applyBorder="1"/>
    <xf numFmtId="164" fontId="0" fillId="0" borderId="0" xfId="1" applyNumberFormat="1" applyFont="1"/>
    <xf numFmtId="164" fontId="2" fillId="2" borderId="10" xfId="1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14" fontId="2" fillId="2" borderId="8" xfId="0" applyNumberFormat="1" applyFont="1" applyFill="1" applyBorder="1"/>
    <xf numFmtId="164" fontId="2" fillId="2" borderId="9" xfId="1" applyNumberFormat="1" applyFont="1" applyFill="1" applyBorder="1"/>
    <xf numFmtId="0" fontId="0" fillId="0" borderId="2" xfId="0" applyBorder="1"/>
    <xf numFmtId="0" fontId="0" fillId="0" borderId="3" xfId="0" applyBorder="1"/>
    <xf numFmtId="14" fontId="0" fillId="0" borderId="3" xfId="0" applyNumberFormat="1" applyBorder="1"/>
    <xf numFmtId="164" fontId="0" fillId="0" borderId="4" xfId="1" applyNumberFormat="1" applyFont="1" applyBorder="1"/>
    <xf numFmtId="0" fontId="0" fillId="0" borderId="8" xfId="0" applyBorder="1"/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5" fontId="5" fillId="5" borderId="1" xfId="2" applyNumberFormat="1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165" fontId="5" fillId="6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41" fontId="0" fillId="0" borderId="0" xfId="3" applyFont="1"/>
    <xf numFmtId="0" fontId="2" fillId="2" borderId="0" xfId="0" applyFont="1" applyFill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7" fillId="0" borderId="0" xfId="4" applyFont="1"/>
    <xf numFmtId="0" fontId="7" fillId="0" borderId="11" xfId="4" applyFont="1" applyBorder="1" applyAlignment="1">
      <alignment horizontal="centerContinuous"/>
    </xf>
    <xf numFmtId="0" fontId="7" fillId="0" borderId="12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14" xfId="4" applyFont="1" applyBorder="1" applyAlignment="1">
      <alignment horizontal="centerContinuous" vertical="center"/>
    </xf>
    <xf numFmtId="0" fontId="7" fillId="0" borderId="15" xfId="4" applyFont="1" applyBorder="1" applyAlignment="1">
      <alignment horizontal="centerContinuous"/>
    </xf>
    <xf numFmtId="0" fontId="7" fillId="0" borderId="16" xfId="4" applyFont="1" applyBorder="1" applyAlignment="1">
      <alignment horizontal="centerContinuous"/>
    </xf>
    <xf numFmtId="0" fontId="8" fillId="0" borderId="17" xfId="4" applyFont="1" applyBorder="1" applyAlignment="1">
      <alignment horizontal="centerContinuous" vertical="center"/>
    </xf>
    <xf numFmtId="0" fontId="8" fillId="0" borderId="18" xfId="4" applyFont="1" applyBorder="1" applyAlignment="1">
      <alignment horizontal="centerContinuous" vertical="center"/>
    </xf>
    <xf numFmtId="0" fontId="8" fillId="0" borderId="19" xfId="4" applyFont="1" applyBorder="1" applyAlignment="1">
      <alignment horizontal="centerContinuous" vertical="center"/>
    </xf>
    <xf numFmtId="0" fontId="8" fillId="0" borderId="20" xfId="4" applyFont="1" applyBorder="1" applyAlignment="1">
      <alignment horizontal="centerContinuous" vertical="center"/>
    </xf>
    <xf numFmtId="0" fontId="8" fillId="0" borderId="15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16" xfId="4" applyFont="1" applyBorder="1" applyAlignment="1">
      <alignment horizontal="centerContinuous" vertical="center"/>
    </xf>
    <xf numFmtId="0" fontId="8" fillId="0" borderId="21" xfId="4" applyFont="1" applyBorder="1" applyAlignment="1">
      <alignment horizontal="centerContinuous" vertical="center"/>
    </xf>
    <xf numFmtId="0" fontId="7" fillId="0" borderId="17" xfId="4" applyFont="1" applyBorder="1" applyAlignment="1">
      <alignment horizontal="centerContinuous"/>
    </xf>
    <xf numFmtId="0" fontId="7" fillId="0" borderId="19" xfId="4" applyFont="1" applyBorder="1" applyAlignment="1">
      <alignment horizontal="centerContinuous"/>
    </xf>
    <xf numFmtId="0" fontId="7" fillId="0" borderId="15" xfId="4" applyFont="1" applyBorder="1"/>
    <xf numFmtId="0" fontId="7" fillId="0" borderId="16" xfId="4" applyFont="1" applyBorder="1"/>
    <xf numFmtId="0" fontId="8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66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66" fontId="7" fillId="0" borderId="0" xfId="4" applyNumberFormat="1" applyFont="1" applyAlignment="1">
      <alignment horizontal="right"/>
    </xf>
    <xf numFmtId="1" fontId="7" fillId="0" borderId="18" xfId="4" applyNumberFormat="1" applyFont="1" applyBorder="1" applyAlignment="1">
      <alignment horizontal="center"/>
    </xf>
    <xf numFmtId="167" fontId="7" fillId="0" borderId="18" xfId="4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22" xfId="4" applyNumberFormat="1" applyFont="1" applyBorder="1" applyAlignment="1">
      <alignment horizontal="center"/>
    </xf>
    <xf numFmtId="167" fontId="8" fillId="0" borderId="22" xfId="4" applyNumberFormat="1" applyFont="1" applyBorder="1" applyAlignment="1">
      <alignment horizontal="right"/>
    </xf>
    <xf numFmtId="1" fontId="8" fillId="0" borderId="0" xfId="4" applyNumberFormat="1" applyFont="1" applyBorder="1" applyAlignment="1">
      <alignment horizontal="center"/>
    </xf>
    <xf numFmtId="167" fontId="8" fillId="0" borderId="0" xfId="4" applyNumberFormat="1" applyFont="1" applyBorder="1" applyAlignment="1">
      <alignment horizontal="right"/>
    </xf>
    <xf numFmtId="167" fontId="7" fillId="0" borderId="0" xfId="4" applyNumberFormat="1" applyFont="1"/>
    <xf numFmtId="167" fontId="8" fillId="0" borderId="18" xfId="4" applyNumberFormat="1" applyFont="1" applyBorder="1"/>
    <xf numFmtId="167" fontId="7" fillId="0" borderId="18" xfId="4" applyNumberFormat="1" applyFont="1" applyBorder="1"/>
    <xf numFmtId="167" fontId="8" fillId="0" borderId="0" xfId="4" applyNumberFormat="1" applyFont="1"/>
    <xf numFmtId="0" fontId="7" fillId="0" borderId="17" xfId="4" applyFont="1" applyBorder="1"/>
    <xf numFmtId="0" fontId="7" fillId="0" borderId="18" xfId="4" applyFont="1" applyBorder="1"/>
    <xf numFmtId="0" fontId="7" fillId="0" borderId="19" xfId="4" applyFont="1" applyBorder="1"/>
    <xf numFmtId="0" fontId="7" fillId="0" borderId="11" xfId="4" applyFont="1" applyBorder="1" applyAlignment="1">
      <alignment horizontal="center"/>
    </xf>
    <xf numFmtId="0" fontId="7" fillId="0" borderId="12" xfId="4" applyFont="1" applyBorder="1" applyAlignment="1">
      <alignment horizontal="center"/>
    </xf>
    <xf numFmtId="0" fontId="8" fillId="0" borderId="11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0" fontId="7" fillId="0" borderId="17" xfId="4" applyFont="1" applyBorder="1" applyAlignment="1">
      <alignment horizontal="center"/>
    </xf>
    <xf numFmtId="0" fontId="7" fillId="0" borderId="19" xfId="4" applyFont="1" applyBorder="1" applyAlignment="1">
      <alignment horizontal="center"/>
    </xf>
    <xf numFmtId="0" fontId="8" fillId="0" borderId="23" xfId="4" applyFont="1" applyBorder="1" applyAlignment="1">
      <alignment horizontal="center" vertical="center" wrapText="1"/>
    </xf>
    <xf numFmtId="0" fontId="8" fillId="0" borderId="24" xfId="4" applyFont="1" applyBorder="1" applyAlignment="1">
      <alignment horizontal="center" vertical="center" wrapText="1"/>
    </xf>
    <xf numFmtId="0" fontId="8" fillId="0" borderId="25" xfId="4" applyFont="1" applyBorder="1" applyAlignment="1">
      <alignment horizontal="center" vertical="center" wrapText="1"/>
    </xf>
    <xf numFmtId="0" fontId="8" fillId="0" borderId="26" xfId="4" applyFont="1" applyBorder="1" applyAlignment="1">
      <alignment horizontal="center" vertical="center"/>
    </xf>
    <xf numFmtId="168" fontId="7" fillId="0" borderId="0" xfId="4" applyNumberFormat="1" applyFont="1"/>
    <xf numFmtId="0" fontId="7" fillId="7" borderId="0" xfId="4" applyFont="1" applyFill="1"/>
    <xf numFmtId="165" fontId="8" fillId="0" borderId="0" xfId="5" applyNumberFormat="1" applyFont="1"/>
    <xf numFmtId="169" fontId="8" fillId="0" borderId="0" xfId="5" applyNumberFormat="1" applyFont="1" applyAlignment="1">
      <alignment horizontal="right"/>
    </xf>
    <xf numFmtId="165" fontId="7" fillId="0" borderId="0" xfId="5" applyNumberFormat="1" applyFont="1" applyAlignment="1">
      <alignment horizontal="center"/>
    </xf>
    <xf numFmtId="169" fontId="7" fillId="0" borderId="0" xfId="5" applyNumberFormat="1" applyFont="1" applyAlignment="1">
      <alignment horizontal="right"/>
    </xf>
    <xf numFmtId="1" fontId="7" fillId="0" borderId="18" xfId="4" applyNumberFormat="1" applyFont="1" applyBorder="1" applyAlignment="1">
      <alignment horizontal="right"/>
    </xf>
    <xf numFmtId="165" fontId="7" fillId="0" borderId="22" xfId="5" applyNumberFormat="1" applyFont="1" applyBorder="1" applyAlignment="1">
      <alignment horizontal="center"/>
    </xf>
    <xf numFmtId="169" fontId="7" fillId="0" borderId="22" xfId="5" applyNumberFormat="1" applyFont="1" applyBorder="1" applyAlignment="1">
      <alignment horizontal="right"/>
    </xf>
  </cellXfs>
  <cellStyles count="6">
    <cellStyle name="Millares" xfId="2" builtinId="3"/>
    <cellStyle name="Millares [0]" xfId="3" builtinId="6"/>
    <cellStyle name="Millares 2" xfId="5"/>
    <cellStyle name="Moneda" xfId="1" builtinId="4"/>
    <cellStyle name="Normal" xfId="0" builtinId="0"/>
    <cellStyle name="Normal 2 2" xfId="4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23509" cy="809096"/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687918</xdr:colOff>
      <xdr:row>35</xdr:row>
      <xdr:rowOff>137584</xdr:rowOff>
    </xdr:from>
    <xdr:ext cx="1607609" cy="330678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871634"/>
          <a:ext cx="1607609" cy="33067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19.649695023145" createdVersion="5" refreshedVersion="5" minRefreshableVersion="3" recordCount="43">
  <cacheSource type="worksheet">
    <worksheetSource ref="A2:AT45" sheet="ESTADO DE CADA FACTURA"/>
  </cacheSource>
  <cacheFields count="46">
    <cacheField name="NIT IPS" numFmtId="0">
      <sharedItems containsSemiMixedTypes="0" containsString="0" containsNumber="1" containsInteger="1" minValue="830027158" maxValue="83002715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8" maxValue="2116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79" maxValue="20295"/>
    </cacheField>
    <cacheField name="FECHA FACT IPS" numFmtId="14">
      <sharedItems containsSemiMixedTypes="0" containsNonDate="0" containsDate="1" containsString="0" minDate="2018-04-12T00:00:00" maxDate="2023-06-30T00:00:00"/>
    </cacheField>
    <cacheField name="VALOR FACT IPS" numFmtId="165">
      <sharedItems containsSemiMixedTypes="0" containsString="0" containsNumber="1" containsInteger="1" minValue="50000" maxValue="3828500"/>
    </cacheField>
    <cacheField name="SALDO FACT IPS" numFmtId="165">
      <sharedItems containsSemiMixedTypes="0" containsString="0" containsNumber="1" containsInteger="1" minValue="20000" maxValue="3828500"/>
    </cacheField>
    <cacheField name="OBSERVACION SASS" numFmtId="0">
      <sharedItems/>
    </cacheField>
    <cacheField name="ESTADO EPS JULIO 12 DE 2023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50000"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INTERFAZ" numFmtId="165">
      <sharedItems containsSemiMixedTypes="0" containsString="0" containsNumber="1" containsInteger="1" minValue="0" maxValue="3828500"/>
    </cacheField>
    <cacheField name="POR PAGAR SAP" numFmtId="165">
      <sharedItems containsSemiMixedTypes="0" containsString="0" containsNumber="1" containsInteger="1" minValue="0" maxValue="426000"/>
    </cacheField>
    <cacheField name="P. ABIERTAS DOC" numFmtId="0">
      <sharedItems containsString="0" containsBlank="1" containsNumber="1" containsInteger="1" minValue="1222272752" maxValue="1222273778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38285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38285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50000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50000"/>
    </cacheField>
    <cacheField name="VALOR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18-05-01T00:00:00" maxDate="2023-06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228" maxValue="21001231"/>
    </cacheField>
    <cacheField name="F RAD SASS" numFmtId="0">
      <sharedItems containsString="0" containsBlank="1" containsNumber="1" containsInteger="1" minValue="20210209" maxValue="20230628"/>
    </cacheField>
    <cacheField name="VALOR REPORTADO CRICULAR 030" numFmtId="165">
      <sharedItems containsSemiMixedTypes="0" containsString="0" containsNumber="1" containsInteger="1" minValue="0" maxValue="38285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n v="830027158"/>
    <s v="RIESGO DE FRACTURA SA-CAYRE IPS"/>
    <s v="NAL"/>
    <n v="718"/>
    <s v="830027158_NAL_718"/>
    <m/>
    <m/>
    <d v="2018-04-12T00:00:00"/>
    <n v="840600"/>
    <n v="8406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18-05-01T00:00:00"/>
    <m/>
    <m/>
    <m/>
    <m/>
    <m/>
    <m/>
    <m/>
    <n v="0"/>
    <n v="0"/>
    <d v="2023-06-30T00:00:00"/>
  </r>
  <r>
    <n v="830027158"/>
    <s v="RIESGO DE FRACTURA SA-CAYRE IPS"/>
    <s v="FENA"/>
    <n v="3898"/>
    <s v="830027158_FENA_3898"/>
    <m/>
    <m/>
    <d v="2023-06-29T00:00:00"/>
    <n v="232700"/>
    <n v="2327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29T00:00:00"/>
    <m/>
    <m/>
    <m/>
    <m/>
    <m/>
    <m/>
    <m/>
    <n v="0"/>
    <n v="0"/>
    <d v="2023-06-30T00:00:00"/>
  </r>
  <r>
    <n v="830027158"/>
    <s v="RIESGO DE FRACTURA SA-CAYRE IPS"/>
    <s v="FENA"/>
    <n v="3899"/>
    <s v="830027158_FENA_3899"/>
    <m/>
    <m/>
    <d v="2023-06-29T00:00:00"/>
    <n v="150000"/>
    <n v="1500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29T00:00:00"/>
    <m/>
    <m/>
    <m/>
    <m/>
    <m/>
    <m/>
    <m/>
    <n v="0"/>
    <n v="0"/>
    <d v="2023-06-30T00:00:00"/>
  </r>
  <r>
    <n v="830027158"/>
    <s v="RIESGO DE FRACTURA SA-CAYRE IPS"/>
    <s v="FENA"/>
    <n v="3900"/>
    <s v="830027158_FENA_3900"/>
    <m/>
    <m/>
    <d v="2023-06-29T00:00:00"/>
    <n v="2399500"/>
    <n v="23995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29T00:00:00"/>
    <m/>
    <m/>
    <m/>
    <m/>
    <m/>
    <m/>
    <m/>
    <n v="0"/>
    <n v="0"/>
    <d v="2023-06-30T00:00:00"/>
  </r>
  <r>
    <n v="830027158"/>
    <s v="RIESGO DE FRACTURA SA-CAYRE IPS"/>
    <s v="FEPE"/>
    <n v="20442"/>
    <s v="830027158_FEPE_20442"/>
    <m/>
    <m/>
    <d v="2023-06-05T00:00:00"/>
    <n v="50000"/>
    <n v="500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05T00:00:00"/>
    <m/>
    <m/>
    <m/>
    <m/>
    <m/>
    <m/>
    <m/>
    <n v="0"/>
    <n v="0"/>
    <d v="2023-06-30T00:00:00"/>
  </r>
  <r>
    <n v="830027158"/>
    <s v="RIESGO DE FRACTURA SA-CAYRE IPS"/>
    <s v="FEPE"/>
    <n v="21140"/>
    <s v="830027158_FEPE_21140"/>
    <m/>
    <m/>
    <d v="2023-06-28T00:00:00"/>
    <n v="50000"/>
    <n v="449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28T00:00:00"/>
    <m/>
    <m/>
    <m/>
    <m/>
    <m/>
    <m/>
    <m/>
    <n v="0"/>
    <n v="0"/>
    <d v="2023-06-30T00:00:00"/>
  </r>
  <r>
    <n v="830027158"/>
    <s v="RIESGO DE FRACTURA SA-CAYRE IPS"/>
    <s v="FEPE"/>
    <n v="21147"/>
    <s v="830027158_FEPE_21147"/>
    <m/>
    <m/>
    <d v="2023-06-29T00:00:00"/>
    <n v="50000"/>
    <n v="500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29T00:00:00"/>
    <m/>
    <m/>
    <m/>
    <m/>
    <m/>
    <m/>
    <m/>
    <n v="0"/>
    <n v="0"/>
    <d v="2023-06-30T00:00:00"/>
  </r>
  <r>
    <n v="830027158"/>
    <s v="RIESGO DE FRACTURA SA-CAYRE IPS"/>
    <s v="FEPE"/>
    <n v="21161"/>
    <s v="830027158_FEPE_21161"/>
    <m/>
    <m/>
    <d v="2023-06-29T00:00:00"/>
    <n v="50000"/>
    <n v="50000"/>
    <s v="A)Factura no radicada en ERP"/>
    <x v="0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3-06-29T00:00:00"/>
    <m/>
    <m/>
    <m/>
    <m/>
    <m/>
    <m/>
    <m/>
    <n v="0"/>
    <n v="0"/>
    <d v="2023-06-30T00:00:00"/>
  </r>
  <r>
    <n v="830027158"/>
    <s v="RIESGO DE FRACTURA SA-CAYRE IPS"/>
    <s v="FENA"/>
    <n v="3605"/>
    <s v="830027158_FENA_3605"/>
    <s v="FENA"/>
    <n v="3605"/>
    <d v="2022-12-27T00:00:00"/>
    <n v="138600"/>
    <n v="138600"/>
    <s v="B)Factura sin saldo ERP"/>
    <x v="1"/>
    <m/>
    <n v="0"/>
    <m/>
    <m/>
    <n v="138600"/>
    <n v="0"/>
    <m/>
    <s v="OK"/>
    <n v="138600"/>
    <n v="0"/>
    <n v="0"/>
    <n v="0"/>
    <n v="138600"/>
    <n v="0"/>
    <m/>
    <n v="0"/>
    <m/>
    <n v="0"/>
    <n v="0"/>
    <n v="0"/>
    <m/>
    <m/>
    <m/>
    <d v="2023-01-01T00:00:00"/>
    <m/>
    <n v="2"/>
    <m/>
    <m/>
    <n v="1"/>
    <n v="20230530"/>
    <n v="20230508"/>
    <n v="138600"/>
    <n v="0"/>
    <d v="2023-06-30T00:00:00"/>
  </r>
  <r>
    <n v="830027158"/>
    <s v="RIESGO DE FRACTURA SA-CAYRE IPS"/>
    <s v="FENA"/>
    <n v="3606"/>
    <s v="830027158_FENA_3606"/>
    <s v="FENA"/>
    <n v="3606"/>
    <d v="2022-12-27T00:00:00"/>
    <n v="1964300"/>
    <n v="1964300"/>
    <s v="B)Factura sin saldo ERP"/>
    <x v="1"/>
    <m/>
    <n v="0"/>
    <m/>
    <m/>
    <n v="1964300"/>
    <n v="0"/>
    <m/>
    <s v="OK"/>
    <n v="1964300"/>
    <n v="0"/>
    <n v="0"/>
    <n v="0"/>
    <n v="1964300"/>
    <n v="0"/>
    <m/>
    <n v="0"/>
    <m/>
    <n v="0"/>
    <n v="0"/>
    <n v="0"/>
    <m/>
    <m/>
    <m/>
    <d v="2023-01-01T00:00:00"/>
    <m/>
    <n v="2"/>
    <m/>
    <m/>
    <n v="1"/>
    <n v="20230530"/>
    <n v="20230508"/>
    <n v="1964300"/>
    <n v="0"/>
    <d v="2023-06-30T00:00:00"/>
  </r>
  <r>
    <n v="830027158"/>
    <s v="RIESGO DE FRACTURA SA-CAYRE IPS"/>
    <s v="FENA"/>
    <n v="3655"/>
    <s v="830027158_FENA_3655"/>
    <s v="FENA"/>
    <n v="3655"/>
    <d v="2023-01-23T00:00:00"/>
    <n v="241100"/>
    <n v="241100"/>
    <s v="B)Factura sin saldo ERP"/>
    <x v="1"/>
    <m/>
    <n v="0"/>
    <m/>
    <m/>
    <n v="48220"/>
    <n v="0"/>
    <m/>
    <s v="OK"/>
    <n v="241100"/>
    <n v="0"/>
    <n v="0"/>
    <n v="0"/>
    <n v="241100"/>
    <n v="0"/>
    <m/>
    <n v="0"/>
    <m/>
    <n v="0"/>
    <n v="0"/>
    <n v="0"/>
    <m/>
    <m/>
    <m/>
    <d v="2023-01-27T00:00:00"/>
    <m/>
    <n v="2"/>
    <m/>
    <m/>
    <n v="1"/>
    <n v="20230430"/>
    <n v="20230419"/>
    <n v="241100"/>
    <n v="0"/>
    <d v="2023-06-30T00:00:00"/>
  </r>
  <r>
    <n v="830027158"/>
    <s v="RIESGO DE FRACTURA SA-CAYRE IPS"/>
    <s v="FENA"/>
    <n v="3656"/>
    <s v="830027158_FENA_3656"/>
    <s v="FENA"/>
    <n v="3656"/>
    <d v="2023-01-23T00:00:00"/>
    <n v="3828500"/>
    <n v="3828500"/>
    <s v="B)Factura sin saldo ERP"/>
    <x v="1"/>
    <m/>
    <n v="0"/>
    <m/>
    <m/>
    <n v="3828500"/>
    <n v="0"/>
    <m/>
    <s v="OK"/>
    <n v="3828500"/>
    <n v="0"/>
    <n v="0"/>
    <n v="0"/>
    <n v="3828500"/>
    <n v="0"/>
    <m/>
    <n v="0"/>
    <m/>
    <n v="0"/>
    <n v="0"/>
    <n v="0"/>
    <m/>
    <m/>
    <m/>
    <d v="2023-01-27T00:00:00"/>
    <m/>
    <n v="2"/>
    <m/>
    <m/>
    <n v="1"/>
    <n v="20230530"/>
    <n v="20230511"/>
    <n v="3828500"/>
    <n v="0"/>
    <d v="2023-06-30T00:00:00"/>
  </r>
  <r>
    <n v="830027158"/>
    <s v="RIESGO DE FRACTURA SA-CAYRE IPS"/>
    <s v="FENA"/>
    <n v="3688"/>
    <s v="830027158_FENA_3688"/>
    <s v="FENA"/>
    <n v="3688"/>
    <d v="2023-02-02T00:00:00"/>
    <n v="50000"/>
    <n v="50000"/>
    <s v="B)Factura sin saldo ERP"/>
    <x v="1"/>
    <m/>
    <n v="0"/>
    <m/>
    <m/>
    <n v="50000"/>
    <n v="0"/>
    <m/>
    <s v="OK"/>
    <n v="50000"/>
    <n v="0"/>
    <n v="0"/>
    <n v="0"/>
    <n v="50000"/>
    <n v="0"/>
    <m/>
    <n v="0"/>
    <m/>
    <n v="0"/>
    <n v="0"/>
    <n v="0"/>
    <m/>
    <m/>
    <m/>
    <d v="2023-02-06T00:00:00"/>
    <m/>
    <n v="2"/>
    <m/>
    <m/>
    <n v="1"/>
    <n v="20230430"/>
    <n v="20230413"/>
    <n v="50000"/>
    <n v="0"/>
    <d v="2023-06-30T00:00:00"/>
  </r>
  <r>
    <n v="830027158"/>
    <s v="RIESGO DE FRACTURA SA-CAYRE IPS"/>
    <s v="FENA"/>
    <n v="3690"/>
    <s v="830027158_FENA_3690"/>
    <s v="FENA"/>
    <n v="3690"/>
    <d v="2023-02-02T00:00:00"/>
    <n v="1608400"/>
    <n v="1608400"/>
    <s v="B)Factura sin saldo ERP"/>
    <x v="1"/>
    <m/>
    <n v="0"/>
    <m/>
    <m/>
    <n v="91600"/>
    <n v="0"/>
    <m/>
    <s v="OK"/>
    <n v="1608400"/>
    <n v="0"/>
    <n v="0"/>
    <n v="0"/>
    <n v="1608400"/>
    <n v="0"/>
    <m/>
    <n v="0"/>
    <m/>
    <n v="0"/>
    <n v="0"/>
    <n v="0"/>
    <m/>
    <m/>
    <m/>
    <d v="2023-02-06T00:00:00"/>
    <m/>
    <n v="2"/>
    <m/>
    <m/>
    <n v="1"/>
    <n v="20230430"/>
    <n v="20230413"/>
    <n v="1608400"/>
    <n v="0"/>
    <d v="2023-06-30T00:00:00"/>
  </r>
  <r>
    <n v="830027158"/>
    <s v="RIESGO DE FRACTURA SA-CAYRE IPS"/>
    <s v="FENA"/>
    <n v="3739"/>
    <s v="830027158_FENA_3739"/>
    <s v="FENA"/>
    <n v="3739"/>
    <d v="2023-03-09T00:00:00"/>
    <n v="432200"/>
    <n v="432200"/>
    <s v="B)Factura sin saldo ERP"/>
    <x v="1"/>
    <m/>
    <n v="0"/>
    <m/>
    <m/>
    <n v="17800"/>
    <n v="0"/>
    <m/>
    <s v="OK"/>
    <n v="432200"/>
    <n v="0"/>
    <n v="0"/>
    <n v="0"/>
    <n v="432200"/>
    <n v="0"/>
    <m/>
    <n v="0"/>
    <m/>
    <n v="0"/>
    <n v="0"/>
    <n v="0"/>
    <m/>
    <m/>
    <m/>
    <d v="2023-03-09T00:00:00"/>
    <m/>
    <n v="2"/>
    <m/>
    <m/>
    <n v="1"/>
    <n v="20230430"/>
    <n v="20230413"/>
    <n v="432200"/>
    <n v="0"/>
    <d v="2023-06-30T00:00:00"/>
  </r>
  <r>
    <n v="830027158"/>
    <s v="RIESGO DE FRACTURA SA-CAYRE IPS"/>
    <s v="FENA"/>
    <n v="3741"/>
    <s v="830027158_FENA_3741"/>
    <s v="FENA"/>
    <n v="3741"/>
    <d v="2023-03-09T00:00:00"/>
    <n v="3466800"/>
    <n v="3466800"/>
    <s v="B)Factura sin saldo ERP"/>
    <x v="1"/>
    <m/>
    <n v="0"/>
    <m/>
    <m/>
    <n v="183200"/>
    <n v="0"/>
    <m/>
    <s v="OK"/>
    <n v="3466800"/>
    <n v="0"/>
    <n v="0"/>
    <n v="0"/>
    <n v="3466800"/>
    <n v="0"/>
    <m/>
    <n v="0"/>
    <m/>
    <n v="0"/>
    <n v="0"/>
    <n v="0"/>
    <m/>
    <m/>
    <m/>
    <d v="2023-03-09T00:00:00"/>
    <m/>
    <n v="2"/>
    <m/>
    <m/>
    <n v="1"/>
    <n v="20230430"/>
    <n v="20230413"/>
    <n v="3466800"/>
    <n v="0"/>
    <d v="2023-06-30T00:00:00"/>
  </r>
  <r>
    <n v="830027158"/>
    <s v="RIESGO DE FRACTURA SA-CAYRE IPS"/>
    <s v="FENA"/>
    <n v="3796"/>
    <s v="830027158_FENA_3796"/>
    <s v="FENA"/>
    <n v="3796"/>
    <d v="2023-04-10T00:00:00"/>
    <n v="714600"/>
    <n v="714600"/>
    <s v="B)Factura sin saldo ERP"/>
    <x v="1"/>
    <m/>
    <n v="0"/>
    <m/>
    <m/>
    <n v="28584"/>
    <n v="0"/>
    <m/>
    <s v="OK"/>
    <n v="714600"/>
    <n v="0"/>
    <n v="0"/>
    <n v="0"/>
    <n v="714600"/>
    <n v="0"/>
    <m/>
    <n v="0"/>
    <m/>
    <n v="0"/>
    <n v="0"/>
    <n v="0"/>
    <m/>
    <m/>
    <m/>
    <d v="2023-04-12T00:00:00"/>
    <m/>
    <n v="2"/>
    <m/>
    <m/>
    <n v="1"/>
    <n v="20230430"/>
    <n v="20230420"/>
    <n v="714600"/>
    <n v="0"/>
    <d v="2023-06-30T00:00:00"/>
  </r>
  <r>
    <n v="830027158"/>
    <s v="RIESGO DE FRACTURA SA-CAYRE IPS"/>
    <s v="FENA"/>
    <n v="3798"/>
    <s v="830027158_FENA_3798"/>
    <s v="FENA"/>
    <n v="3798"/>
    <d v="2023-04-11T00:00:00"/>
    <n v="2673000"/>
    <n v="2673000"/>
    <s v="B)Factura sin saldo ERP"/>
    <x v="1"/>
    <m/>
    <n v="0"/>
    <m/>
    <m/>
    <n v="2673000"/>
    <n v="0"/>
    <m/>
    <s v="OK"/>
    <n v="2673000"/>
    <n v="0"/>
    <n v="0"/>
    <n v="0"/>
    <n v="2673000"/>
    <n v="0"/>
    <m/>
    <n v="0"/>
    <m/>
    <n v="0"/>
    <n v="0"/>
    <n v="0"/>
    <m/>
    <m/>
    <m/>
    <d v="2023-04-12T00:00:00"/>
    <m/>
    <n v="2"/>
    <m/>
    <m/>
    <n v="1"/>
    <n v="20230430"/>
    <n v="20230420"/>
    <n v="2673000"/>
    <n v="0"/>
    <d v="2023-06-30T00:00:00"/>
  </r>
  <r>
    <n v="830027158"/>
    <s v="RIESGO DE FRACTURA SA-CAYRE IPS"/>
    <s v="FENA"/>
    <n v="3833"/>
    <s v="830027158_FENA_3833"/>
    <s v="FENA"/>
    <n v="3833"/>
    <d v="2023-05-06T00:00:00"/>
    <n v="1698800"/>
    <n v="1698800"/>
    <s v="B)Factura sin saldo ERP"/>
    <x v="1"/>
    <m/>
    <n v="0"/>
    <m/>
    <m/>
    <n v="84940"/>
    <n v="0"/>
    <m/>
    <s v="OK"/>
    <n v="1698800"/>
    <n v="0"/>
    <n v="0"/>
    <n v="0"/>
    <n v="1698800"/>
    <n v="0"/>
    <m/>
    <n v="0"/>
    <m/>
    <n v="0"/>
    <n v="0"/>
    <n v="0"/>
    <m/>
    <m/>
    <m/>
    <d v="2023-05-09T00:00:00"/>
    <m/>
    <n v="2"/>
    <m/>
    <m/>
    <n v="1"/>
    <n v="20230530"/>
    <n v="20230517"/>
    <n v="1698800"/>
    <n v="0"/>
    <d v="2023-06-30T00:00:00"/>
  </r>
  <r>
    <n v="830027158"/>
    <s v="RIESGO DE FRACTURA SA-CAYRE IPS"/>
    <s v="FENA"/>
    <n v="3834"/>
    <s v="830027158_FENA_3834"/>
    <s v="FENA"/>
    <n v="3834"/>
    <d v="2023-05-06T00:00:00"/>
    <n v="2895700"/>
    <n v="2895700"/>
    <s v="B)Factura sin saldo ERP"/>
    <x v="1"/>
    <m/>
    <n v="0"/>
    <m/>
    <m/>
    <n v="2895700"/>
    <n v="0"/>
    <m/>
    <s v="OK"/>
    <n v="2895700"/>
    <n v="0"/>
    <n v="0"/>
    <n v="0"/>
    <n v="2895700"/>
    <n v="0"/>
    <m/>
    <n v="0"/>
    <m/>
    <n v="0"/>
    <n v="0"/>
    <n v="0"/>
    <m/>
    <m/>
    <m/>
    <d v="2023-05-09T00:00:00"/>
    <m/>
    <n v="2"/>
    <m/>
    <m/>
    <n v="1"/>
    <n v="20230530"/>
    <n v="20230517"/>
    <n v="2895700"/>
    <n v="0"/>
    <d v="2023-06-30T00:00:00"/>
  </r>
  <r>
    <n v="830027158"/>
    <s v="RIESGO DE FRACTURA SA-CAYRE IPS"/>
    <s v="FENA"/>
    <n v="3867"/>
    <s v="830027158_FENA_3867"/>
    <s v="FENA"/>
    <n v="3867"/>
    <d v="2023-06-01T00:00:00"/>
    <n v="764600"/>
    <n v="764600"/>
    <s v="B)Factura sin saldo ERP"/>
    <x v="1"/>
    <m/>
    <n v="0"/>
    <m/>
    <m/>
    <n v="22938"/>
    <n v="0"/>
    <m/>
    <s v="OK"/>
    <n v="764600"/>
    <n v="0"/>
    <n v="0"/>
    <n v="0"/>
    <n v="764600"/>
    <n v="0"/>
    <m/>
    <n v="0"/>
    <m/>
    <n v="0"/>
    <n v="0"/>
    <n v="0"/>
    <m/>
    <m/>
    <m/>
    <d v="2023-06-08T00:00:00"/>
    <m/>
    <n v="2"/>
    <m/>
    <m/>
    <n v="1"/>
    <n v="20230630"/>
    <n v="20230608"/>
    <n v="764600"/>
    <n v="0"/>
    <d v="2023-06-30T00:00:00"/>
  </r>
  <r>
    <n v="830027158"/>
    <s v="RIESGO DE FRACTURA SA-CAYRE IPS"/>
    <s v="FENA"/>
    <n v="3868"/>
    <s v="830027158_FENA_3868"/>
    <s v="FENA"/>
    <n v="3868"/>
    <d v="2023-06-01T00:00:00"/>
    <n v="200000"/>
    <n v="200000"/>
    <s v="B)Factura sin saldo ERP"/>
    <x v="1"/>
    <m/>
    <n v="0"/>
    <m/>
    <m/>
    <n v="0"/>
    <n v="200000"/>
    <n v="1222273778"/>
    <s v="OK"/>
    <n v="200000"/>
    <n v="0"/>
    <n v="0"/>
    <n v="0"/>
    <n v="200000"/>
    <n v="0"/>
    <m/>
    <n v="0"/>
    <m/>
    <n v="0"/>
    <n v="0"/>
    <n v="0"/>
    <m/>
    <m/>
    <m/>
    <d v="2023-06-08T00:00:00"/>
    <m/>
    <n v="2"/>
    <m/>
    <m/>
    <n v="1"/>
    <n v="20230630"/>
    <n v="20230608"/>
    <n v="200000"/>
    <n v="0"/>
    <d v="2023-06-30T00:00:00"/>
  </r>
  <r>
    <n v="830027158"/>
    <s v="RIESGO DE FRACTURA SA-CAYRE IPS"/>
    <s v="FENA"/>
    <n v="3869"/>
    <s v="830027158_FENA_3869"/>
    <s v="FENA"/>
    <n v="3869"/>
    <d v="2023-06-01T00:00:00"/>
    <n v="1955500"/>
    <n v="1955500"/>
    <s v="B)Factura sin saldo ERP"/>
    <x v="1"/>
    <m/>
    <n v="0"/>
    <m/>
    <m/>
    <n v="1955500"/>
    <n v="0"/>
    <m/>
    <s v="OK"/>
    <n v="1955500"/>
    <n v="0"/>
    <n v="0"/>
    <n v="0"/>
    <n v="1955500"/>
    <n v="0"/>
    <m/>
    <n v="0"/>
    <m/>
    <n v="0"/>
    <n v="0"/>
    <n v="0"/>
    <m/>
    <m/>
    <m/>
    <d v="2023-06-08T00:00:00"/>
    <m/>
    <n v="2"/>
    <m/>
    <m/>
    <n v="1"/>
    <n v="20230630"/>
    <n v="20230608"/>
    <n v="1955500"/>
    <n v="0"/>
    <d v="2023-06-30T00:00:00"/>
  </r>
  <r>
    <n v="830027158"/>
    <s v="RIESGO DE FRACTURA SA-CAYRE IPS"/>
    <s v="FEPE"/>
    <n v="16552"/>
    <s v="830027158_FEPE_16552"/>
    <s v="FEPE"/>
    <n v="16552"/>
    <d v="2023-02-06T00:00:00"/>
    <n v="426000"/>
    <n v="426000"/>
    <s v="B)Factura sin saldo ERP"/>
    <x v="1"/>
    <m/>
    <n v="0"/>
    <m/>
    <m/>
    <n v="426000"/>
    <n v="0"/>
    <m/>
    <s v="OK"/>
    <n v="426000"/>
    <n v="0"/>
    <n v="0"/>
    <n v="0"/>
    <n v="426000"/>
    <n v="0"/>
    <m/>
    <n v="0"/>
    <m/>
    <n v="0"/>
    <n v="0"/>
    <n v="0"/>
    <m/>
    <m/>
    <m/>
    <d v="2023-05-08T00:00:00"/>
    <m/>
    <n v="2"/>
    <m/>
    <m/>
    <n v="1"/>
    <n v="20230530"/>
    <n v="20230508"/>
    <n v="426000"/>
    <n v="0"/>
    <d v="2023-06-30T00:00:00"/>
  </r>
  <r>
    <n v="830027158"/>
    <s v="RIESGO DE FRACTURA SA-CAYRE IPS"/>
    <s v="FEPE"/>
    <n v="16573"/>
    <s v="830027158_FEPE_16573"/>
    <s v="FEPE"/>
    <n v="16573"/>
    <d v="2023-02-06T00:00:00"/>
    <n v="426000"/>
    <n v="426000"/>
    <s v="B)Factura sin saldo ERP"/>
    <x v="1"/>
    <m/>
    <n v="0"/>
    <m/>
    <m/>
    <n v="426000"/>
    <n v="0"/>
    <m/>
    <s v="OK"/>
    <n v="426000"/>
    <n v="0"/>
    <n v="0"/>
    <n v="0"/>
    <n v="426000"/>
    <n v="0"/>
    <m/>
    <n v="0"/>
    <m/>
    <n v="0"/>
    <n v="0"/>
    <n v="0"/>
    <m/>
    <m/>
    <m/>
    <d v="2023-05-17T00:00:00"/>
    <m/>
    <n v="2"/>
    <m/>
    <m/>
    <n v="1"/>
    <n v="20230530"/>
    <n v="20230517"/>
    <n v="426000"/>
    <n v="0"/>
    <d v="2023-06-30T00:00:00"/>
  </r>
  <r>
    <n v="830027158"/>
    <s v="RIESGO DE FRACTURA SA-CAYRE IPS"/>
    <s v="FEPE"/>
    <n v="16677"/>
    <s v="830027158_FEPE_16677"/>
    <s v="FEPE"/>
    <n v="16677"/>
    <d v="2023-02-09T00:00:00"/>
    <n v="426000"/>
    <n v="426000"/>
    <s v="B)Factura sin saldo ERP"/>
    <x v="1"/>
    <m/>
    <n v="0"/>
    <m/>
    <m/>
    <n v="426000"/>
    <n v="0"/>
    <m/>
    <s v="OK"/>
    <n v="426000"/>
    <n v="0"/>
    <n v="0"/>
    <n v="0"/>
    <n v="426000"/>
    <n v="0"/>
    <m/>
    <n v="0"/>
    <m/>
    <n v="0"/>
    <n v="0"/>
    <n v="0"/>
    <m/>
    <m/>
    <m/>
    <d v="2023-05-17T00:00:00"/>
    <m/>
    <n v="2"/>
    <m/>
    <m/>
    <n v="1"/>
    <n v="20230530"/>
    <n v="20230517"/>
    <n v="426000"/>
    <n v="0"/>
    <d v="2023-06-30T00:00:00"/>
  </r>
  <r>
    <n v="830027158"/>
    <s v="RIESGO DE FRACTURA SA-CAYRE IPS"/>
    <s v="FEPE"/>
    <n v="16894"/>
    <s v="830027158_FEPE_16894"/>
    <s v="FEPE"/>
    <n v="16894"/>
    <d v="2023-02-20T00:00:00"/>
    <n v="50000"/>
    <n v="50000"/>
    <s v="B)Factura sin saldo ERP"/>
    <x v="1"/>
    <m/>
    <n v="0"/>
    <m/>
    <m/>
    <n v="0"/>
    <n v="50000"/>
    <n v="1222273471"/>
    <s v="OK"/>
    <n v="50000"/>
    <n v="0"/>
    <n v="0"/>
    <n v="0"/>
    <n v="50000"/>
    <n v="0"/>
    <m/>
    <n v="0"/>
    <m/>
    <n v="0"/>
    <n v="0"/>
    <n v="0"/>
    <m/>
    <m/>
    <m/>
    <d v="2023-06-09T00:00:00"/>
    <m/>
    <n v="2"/>
    <m/>
    <m/>
    <n v="1"/>
    <n v="20230530"/>
    <n v="20230519"/>
    <n v="50000"/>
    <n v="0"/>
    <d v="2023-06-30T00:00:00"/>
  </r>
  <r>
    <n v="830027158"/>
    <s v="RIESGO DE FRACTURA SA-CAYRE IPS"/>
    <s v="FEPE"/>
    <n v="16928"/>
    <s v="830027158_FEPE_16928"/>
    <s v="FEPE"/>
    <n v="16928"/>
    <d v="2023-02-21T00:00:00"/>
    <n v="426000"/>
    <n v="426000"/>
    <s v="B)Factura sin saldo ERP"/>
    <x v="1"/>
    <m/>
    <n v="0"/>
    <m/>
    <m/>
    <n v="0"/>
    <n v="426000"/>
    <n v="1222273472"/>
    <s v="OK"/>
    <n v="426000"/>
    <n v="0"/>
    <n v="0"/>
    <n v="0"/>
    <n v="426000"/>
    <n v="0"/>
    <m/>
    <n v="0"/>
    <m/>
    <n v="0"/>
    <n v="0"/>
    <n v="0"/>
    <m/>
    <m/>
    <m/>
    <d v="2023-06-09T00:00:00"/>
    <m/>
    <n v="2"/>
    <m/>
    <m/>
    <n v="1"/>
    <n v="20230530"/>
    <n v="20230519"/>
    <n v="426000"/>
    <n v="0"/>
    <d v="2023-06-30T00:00:00"/>
  </r>
  <r>
    <n v="830027158"/>
    <s v="RIESGO DE FRACTURA SA-CAYRE IPS"/>
    <s v="FEPE"/>
    <n v="16973"/>
    <s v="830027158_FEPE_16973"/>
    <s v="FEPE"/>
    <n v="16973"/>
    <d v="2023-02-23T00:00:00"/>
    <n v="426000"/>
    <n v="426000"/>
    <s v="B)Factura sin saldo ERP"/>
    <x v="1"/>
    <m/>
    <n v="0"/>
    <m/>
    <m/>
    <n v="0"/>
    <n v="426000"/>
    <n v="1222272752"/>
    <s v="OK"/>
    <n v="426000"/>
    <n v="0"/>
    <n v="0"/>
    <n v="0"/>
    <n v="426000"/>
    <n v="0"/>
    <m/>
    <n v="0"/>
    <m/>
    <n v="0"/>
    <n v="0"/>
    <n v="0"/>
    <m/>
    <m/>
    <m/>
    <d v="2023-06-09T00:00:00"/>
    <m/>
    <n v="2"/>
    <m/>
    <m/>
    <n v="1"/>
    <n v="20230530"/>
    <n v="20230509"/>
    <n v="426000"/>
    <n v="0"/>
    <d v="2023-06-30T00:00:00"/>
  </r>
  <r>
    <n v="830027158"/>
    <s v="RIESGO DE FRACTURA SA-CAYRE IPS"/>
    <s v="FEPE"/>
    <n v="17226"/>
    <s v="830027158_FEPE_17226"/>
    <s v="FEPE"/>
    <n v="17226"/>
    <d v="2023-03-06T00:00:00"/>
    <n v="50000"/>
    <n v="50000"/>
    <s v="B)Factura sin saldo ERP"/>
    <x v="1"/>
    <m/>
    <n v="0"/>
    <m/>
    <m/>
    <n v="50000"/>
    <n v="0"/>
    <m/>
    <s v="OK"/>
    <n v="50000"/>
    <n v="0"/>
    <n v="0"/>
    <n v="0"/>
    <n v="50000"/>
    <n v="0"/>
    <m/>
    <n v="0"/>
    <m/>
    <n v="0"/>
    <n v="0"/>
    <n v="0"/>
    <m/>
    <m/>
    <m/>
    <d v="2023-04-13T00:00:00"/>
    <m/>
    <n v="2"/>
    <m/>
    <m/>
    <n v="1"/>
    <n v="20230430"/>
    <n v="20230413"/>
    <n v="50000"/>
    <n v="0"/>
    <d v="2023-06-30T00:00:00"/>
  </r>
  <r>
    <n v="830027158"/>
    <s v="RIESGO DE FRACTURA SA-CAYRE IPS"/>
    <s v="FEPE"/>
    <n v="17340"/>
    <s v="830027158_FEPE_17340"/>
    <s v="FEPE"/>
    <n v="17340"/>
    <d v="2023-03-08T00:00:00"/>
    <n v="426000"/>
    <n v="426000"/>
    <s v="B)Factura sin saldo ERP"/>
    <x v="1"/>
    <m/>
    <n v="0"/>
    <m/>
    <m/>
    <n v="426000"/>
    <n v="0"/>
    <m/>
    <s v="OK"/>
    <n v="426000"/>
    <n v="0"/>
    <n v="0"/>
    <n v="0"/>
    <n v="426000"/>
    <n v="0"/>
    <m/>
    <n v="0"/>
    <m/>
    <n v="0"/>
    <n v="0"/>
    <n v="0"/>
    <m/>
    <m/>
    <m/>
    <d v="2023-04-13T00:00:00"/>
    <m/>
    <n v="2"/>
    <m/>
    <m/>
    <n v="1"/>
    <n v="20230430"/>
    <n v="20230413"/>
    <n v="426000"/>
    <n v="0"/>
    <d v="2023-06-30T00:00:00"/>
  </r>
  <r>
    <n v="830027158"/>
    <s v="RIESGO DE FRACTURA SA-CAYRE IPS"/>
    <s v="FEPE"/>
    <n v="19506"/>
    <s v="830027158_FEPE_19506"/>
    <s v="FEPE"/>
    <n v="19506"/>
    <d v="2023-05-06T00:00:00"/>
    <n v="50000"/>
    <n v="50000"/>
    <s v="B)Factura sin saldo ERP"/>
    <x v="1"/>
    <m/>
    <n v="0"/>
    <m/>
    <m/>
    <n v="50000"/>
    <n v="0"/>
    <m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28"/>
    <n v="50000"/>
    <n v="0"/>
    <d v="2023-06-30T00:00:00"/>
  </r>
  <r>
    <n v="830027158"/>
    <s v="RIESGO DE FRACTURA SA-CAYRE IPS"/>
    <s v="FEPE"/>
    <n v="19526"/>
    <s v="830027158_FEPE_19526"/>
    <s v="FEPE"/>
    <n v="19526"/>
    <d v="2023-05-08T00:00:00"/>
    <n v="50000"/>
    <n v="50000"/>
    <s v="B)Factura sin saldo ERP"/>
    <x v="1"/>
    <m/>
    <n v="0"/>
    <m/>
    <m/>
    <n v="0"/>
    <n v="50000"/>
    <n v="1222273700"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PE"/>
    <n v="19624"/>
    <s v="830027158_FEPE_19624"/>
    <s v="FEPE"/>
    <n v="19624"/>
    <d v="2023-05-10T00:00:00"/>
    <n v="50000"/>
    <n v="50000"/>
    <s v="B)Factura sin saldo ERP"/>
    <x v="1"/>
    <m/>
    <n v="0"/>
    <m/>
    <m/>
    <n v="0"/>
    <n v="50000"/>
    <n v="1222273701"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PE"/>
    <n v="19647"/>
    <s v="830027158_FEPE_19647"/>
    <s v="FEPE"/>
    <n v="19647"/>
    <d v="2023-05-10T00:00:00"/>
    <n v="50000"/>
    <n v="50000"/>
    <s v="B)Factura sin saldo ERP"/>
    <x v="1"/>
    <m/>
    <n v="0"/>
    <m/>
    <m/>
    <n v="0"/>
    <n v="50000"/>
    <n v="1222273702"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PE"/>
    <n v="19860"/>
    <s v="830027158_FEPE_19860"/>
    <s v="FEPE"/>
    <n v="19860"/>
    <d v="2023-05-17T00:00:00"/>
    <n v="426000"/>
    <n v="426000"/>
    <s v="B)Factura sin saldo ERP"/>
    <x v="1"/>
    <m/>
    <n v="0"/>
    <m/>
    <m/>
    <n v="0"/>
    <n v="426000"/>
    <n v="1222273703"/>
    <s v="OK"/>
    <n v="426000"/>
    <n v="0"/>
    <n v="0"/>
    <n v="0"/>
    <n v="426000"/>
    <n v="0"/>
    <m/>
    <n v="0"/>
    <m/>
    <n v="0"/>
    <n v="0"/>
    <n v="0"/>
    <m/>
    <m/>
    <m/>
    <d v="2023-06-05T00:00:00"/>
    <m/>
    <n v="2"/>
    <m/>
    <m/>
    <n v="1"/>
    <n v="20230630"/>
    <n v="20230605"/>
    <n v="426000"/>
    <n v="0"/>
    <d v="2023-06-30T00:00:00"/>
  </r>
  <r>
    <n v="830027158"/>
    <s v="RIESGO DE FRACTURA SA-CAYRE IPS"/>
    <s v="FEPE"/>
    <n v="20116"/>
    <s v="830027158_FEPE_20116"/>
    <s v="FEPE"/>
    <n v="20116"/>
    <d v="2023-05-26T00:00:00"/>
    <n v="50000"/>
    <n v="50000"/>
    <s v="B)Factura sin saldo ERP"/>
    <x v="1"/>
    <m/>
    <n v="0"/>
    <m/>
    <m/>
    <n v="0"/>
    <n v="50000"/>
    <n v="1222273704"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PE"/>
    <n v="20174"/>
    <s v="830027158_FEPE_20174"/>
    <s v="FEPE"/>
    <n v="20174"/>
    <d v="2023-05-29T00:00:00"/>
    <n v="50000"/>
    <n v="50000"/>
    <s v="B)Factura sin saldo ERP"/>
    <x v="1"/>
    <m/>
    <n v="0"/>
    <m/>
    <m/>
    <n v="0"/>
    <n v="50000"/>
    <n v="1222273705"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PE"/>
    <n v="20211"/>
    <s v="830027158_FEPE_20211"/>
    <s v="FEPE"/>
    <n v="20211"/>
    <d v="2023-05-30T00:00:00"/>
    <n v="50000"/>
    <n v="50000"/>
    <s v="B)Factura sin saldo ERP"/>
    <x v="1"/>
    <m/>
    <n v="0"/>
    <m/>
    <m/>
    <n v="0"/>
    <n v="50000"/>
    <n v="1222273706"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PE"/>
    <n v="20295"/>
    <s v="830027158_FEPE_20295"/>
    <s v="FEPE"/>
    <n v="20295"/>
    <d v="2023-05-31T00:00:00"/>
    <n v="50000"/>
    <n v="50000"/>
    <s v="B)Factura sin saldo ERP"/>
    <x v="1"/>
    <m/>
    <n v="0"/>
    <m/>
    <m/>
    <n v="50000"/>
    <n v="0"/>
    <m/>
    <s v="OK"/>
    <n v="50000"/>
    <n v="0"/>
    <n v="0"/>
    <n v="0"/>
    <n v="50000"/>
    <n v="0"/>
    <m/>
    <n v="0"/>
    <m/>
    <n v="0"/>
    <n v="0"/>
    <n v="0"/>
    <m/>
    <m/>
    <m/>
    <d v="2023-06-05T00:00:00"/>
    <m/>
    <n v="2"/>
    <m/>
    <m/>
    <n v="1"/>
    <n v="20230630"/>
    <n v="20230605"/>
    <n v="50000"/>
    <n v="0"/>
    <d v="2023-06-30T00:00:00"/>
  </r>
  <r>
    <n v="830027158"/>
    <s v="RIESGO DE FRACTURA SA-CAYRE IPS"/>
    <s v="FENA"/>
    <n v="1179"/>
    <s v="830027158_FENA_1179"/>
    <s v="FENA"/>
    <n v="1179"/>
    <d v="2021-01-30T00:00:00"/>
    <n v="2220200"/>
    <n v="20000"/>
    <s v="B)Factura sin saldo ERP/conciliar diferencia valor de factura"/>
    <x v="1"/>
    <m/>
    <n v="0"/>
    <m/>
    <m/>
    <n v="0"/>
    <n v="0"/>
    <m/>
    <s v="OK"/>
    <n v="2200200"/>
    <n v="0"/>
    <n v="0"/>
    <n v="0"/>
    <n v="2200200"/>
    <n v="0"/>
    <m/>
    <n v="0"/>
    <m/>
    <n v="0"/>
    <n v="0"/>
    <n v="0"/>
    <m/>
    <m/>
    <m/>
    <d v="2021-02-03T00:00:00"/>
    <m/>
    <n v="2"/>
    <m/>
    <m/>
    <n v="1"/>
    <n v="20210228"/>
    <n v="20210209"/>
    <n v="2200200"/>
    <n v="0"/>
    <d v="2023-06-30T00:00:00"/>
  </r>
  <r>
    <n v="830027158"/>
    <s v="RIESGO DE FRACTURA SA-CAYRE IPS"/>
    <s v="FEPE"/>
    <n v="19491"/>
    <s v="830027158_FEPE_19491"/>
    <s v="FEPE"/>
    <n v="19491"/>
    <d v="2023-05-06T00:00:00"/>
    <n v="50000"/>
    <n v="44900"/>
    <s v="B)Factura sin saldo ERP/conciliar diferencia valor de factura"/>
    <x v="1"/>
    <m/>
    <n v="0"/>
    <m/>
    <m/>
    <n v="0"/>
    <n v="44900"/>
    <n v="1222273699"/>
    <s v="OK"/>
    <n v="44900"/>
    <n v="0"/>
    <n v="0"/>
    <n v="0"/>
    <n v="44900"/>
    <n v="0"/>
    <m/>
    <n v="0"/>
    <m/>
    <n v="0"/>
    <n v="0"/>
    <n v="0"/>
    <m/>
    <m/>
    <m/>
    <d v="2023-06-05T00:00:00"/>
    <m/>
    <n v="2"/>
    <m/>
    <m/>
    <n v="1"/>
    <n v="20230630"/>
    <n v="20230605"/>
    <n v="44900"/>
    <n v="0"/>
    <d v="2023-06-30T00:00:00"/>
  </r>
  <r>
    <n v="830027158"/>
    <s v="RIESGO DE FRACTURA SA-CAYRE IPS"/>
    <s v="FENA"/>
    <n v="3476"/>
    <s v="830027158_FENA_3476"/>
    <s v="FENA"/>
    <n v="3476"/>
    <d v="2022-10-20T00:00:00"/>
    <n v="50000"/>
    <n v="50000"/>
    <s v="C)Glosas total pendiente por respuesta de IPS"/>
    <x v="2"/>
    <s v="DEVOLUCION"/>
    <n v="50000"/>
    <m/>
    <m/>
    <n v="0"/>
    <n v="0"/>
    <m/>
    <s v="OK"/>
    <n v="50000"/>
    <n v="0"/>
    <n v="0"/>
    <n v="0"/>
    <n v="0"/>
    <n v="0"/>
    <m/>
    <n v="50000"/>
    <s v="AUTO.se devuelve la factura por que la auto. 222848552331959esta a nombre de otro proveedor nit 890307200 imbanacoangela campaz"/>
    <n v="50000"/>
    <n v="0"/>
    <n v="0"/>
    <m/>
    <m/>
    <m/>
    <d v="2022-10-27T00:00:00"/>
    <m/>
    <n v="9"/>
    <m/>
    <s v="SI"/>
    <n v="1"/>
    <n v="21001231"/>
    <n v="20221108"/>
    <n v="50000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5" showAll="0"/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 FACT IPS" fld="9" baseField="0" baseItem="0" numFmtId="41"/>
  </dataFields>
  <formats count="1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8" cacheId="1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L19:N23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5" showAll="0"/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 FACT IPS" fld="9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49"/>
  <sheetViews>
    <sheetView zoomScale="69" zoomScaleNormal="69" workbookViewId="0">
      <selection activeCell="G7" sqref="G7:G48"/>
    </sheetView>
  </sheetViews>
  <sheetFormatPr baseColWidth="10" defaultRowHeight="15" x14ac:dyDescent="0.25"/>
  <cols>
    <col min="2" max="2" width="34.42578125" customWidth="1"/>
    <col min="3" max="3" width="12.5703125" bestFit="1" customWidth="1"/>
    <col min="4" max="4" width="67.28515625" bestFit="1" customWidth="1"/>
    <col min="5" max="5" width="19.42578125" bestFit="1" customWidth="1"/>
    <col min="6" max="6" width="15.5703125" customWidth="1"/>
    <col min="7" max="7" width="19.42578125" style="6" bestFit="1" customWidth="1"/>
  </cols>
  <sheetData>
    <row r="1" spans="1:7" ht="18.75" x14ac:dyDescent="0.3">
      <c r="A1" s="26" t="s">
        <v>82</v>
      </c>
      <c r="B1" s="26"/>
      <c r="C1" s="26"/>
      <c r="D1" s="26"/>
      <c r="E1" s="26"/>
      <c r="F1" s="26"/>
      <c r="G1" s="26"/>
    </row>
    <row r="2" spans="1:7" x14ac:dyDescent="0.25">
      <c r="F2" s="1"/>
    </row>
    <row r="3" spans="1:7" x14ac:dyDescent="0.25">
      <c r="F3" s="1"/>
    </row>
    <row r="4" spans="1:7" ht="15.75" thickBot="1" x14ac:dyDescent="0.3">
      <c r="F4" s="1"/>
    </row>
    <row r="5" spans="1:7" ht="19.5" thickBot="1" x14ac:dyDescent="0.35">
      <c r="A5" s="27" t="s">
        <v>0</v>
      </c>
      <c r="B5" s="28"/>
      <c r="C5" s="28"/>
      <c r="D5" s="28"/>
      <c r="E5" s="28"/>
      <c r="F5" s="28"/>
      <c r="G5" s="29"/>
    </row>
    <row r="6" spans="1:7" ht="19.5" thickBot="1" x14ac:dyDescent="0.35">
      <c r="A6" s="8" t="s">
        <v>1</v>
      </c>
      <c r="B6" s="9" t="s">
        <v>2</v>
      </c>
      <c r="C6" s="9" t="s">
        <v>1</v>
      </c>
      <c r="D6" s="9" t="s">
        <v>2</v>
      </c>
      <c r="E6" s="9" t="s">
        <v>3</v>
      </c>
      <c r="F6" s="10" t="s">
        <v>4</v>
      </c>
      <c r="G6" s="11" t="s">
        <v>5</v>
      </c>
    </row>
    <row r="7" spans="1:7" x14ac:dyDescent="0.25">
      <c r="A7" s="12" t="s">
        <v>6</v>
      </c>
      <c r="B7" s="13" t="s">
        <v>7</v>
      </c>
      <c r="C7" s="16">
        <v>890303093</v>
      </c>
      <c r="D7" s="16" t="s">
        <v>49</v>
      </c>
      <c r="E7" s="13" t="s">
        <v>50</v>
      </c>
      <c r="F7" s="14">
        <v>44226.502083333333</v>
      </c>
      <c r="G7" s="15">
        <v>20000</v>
      </c>
    </row>
    <row r="8" spans="1:7" x14ac:dyDescent="0.25">
      <c r="A8" s="4" t="s">
        <v>8</v>
      </c>
      <c r="B8" s="2" t="s">
        <v>7</v>
      </c>
      <c r="C8" s="2">
        <v>890303093</v>
      </c>
      <c r="D8" s="2" t="s">
        <v>49</v>
      </c>
      <c r="E8" s="2" t="s">
        <v>51</v>
      </c>
      <c r="F8" s="3">
        <v>44854.552777777775</v>
      </c>
      <c r="G8" s="5">
        <v>50000</v>
      </c>
    </row>
    <row r="9" spans="1:7" x14ac:dyDescent="0.25">
      <c r="A9" s="4" t="s">
        <v>9</v>
      </c>
      <c r="B9" s="2" t="s">
        <v>7</v>
      </c>
      <c r="C9" s="2">
        <v>890303093</v>
      </c>
      <c r="D9" s="2" t="s">
        <v>49</v>
      </c>
      <c r="E9" s="2" t="s">
        <v>52</v>
      </c>
      <c r="F9" s="3">
        <v>44922.45208333333</v>
      </c>
      <c r="G9" s="5">
        <v>138600</v>
      </c>
    </row>
    <row r="10" spans="1:7" x14ac:dyDescent="0.25">
      <c r="A10" s="4" t="s">
        <v>10</v>
      </c>
      <c r="B10" s="2" t="s">
        <v>7</v>
      </c>
      <c r="C10" s="2">
        <v>890303093</v>
      </c>
      <c r="D10" s="2" t="s">
        <v>49</v>
      </c>
      <c r="E10" s="2" t="s">
        <v>53</v>
      </c>
      <c r="F10" s="3">
        <v>44922.452777777777</v>
      </c>
      <c r="G10" s="5">
        <v>1964300</v>
      </c>
    </row>
    <row r="11" spans="1:7" x14ac:dyDescent="0.25">
      <c r="A11" s="4" t="s">
        <v>11</v>
      </c>
      <c r="B11" s="2" t="s">
        <v>7</v>
      </c>
      <c r="C11" s="2">
        <v>890303093</v>
      </c>
      <c r="D11" s="2" t="s">
        <v>49</v>
      </c>
      <c r="E11" s="2" t="s">
        <v>54</v>
      </c>
      <c r="F11" s="3">
        <v>44949.626388888886</v>
      </c>
      <c r="G11" s="5">
        <v>241100</v>
      </c>
    </row>
    <row r="12" spans="1:7" x14ac:dyDescent="0.25">
      <c r="A12" s="4" t="s">
        <v>12</v>
      </c>
      <c r="B12" s="2" t="s">
        <v>7</v>
      </c>
      <c r="C12" s="2">
        <v>890303093</v>
      </c>
      <c r="D12" s="2" t="s">
        <v>49</v>
      </c>
      <c r="E12" s="2" t="s">
        <v>55</v>
      </c>
      <c r="F12" s="3">
        <v>44949.628472222219</v>
      </c>
      <c r="G12" s="5">
        <v>3828500</v>
      </c>
    </row>
    <row r="13" spans="1:7" x14ac:dyDescent="0.25">
      <c r="A13" s="4" t="s">
        <v>13</v>
      </c>
      <c r="B13" s="2" t="s">
        <v>7</v>
      </c>
      <c r="C13" s="2">
        <v>890303093</v>
      </c>
      <c r="D13" s="2" t="s">
        <v>49</v>
      </c>
      <c r="E13" s="2" t="s">
        <v>56</v>
      </c>
      <c r="F13" s="3">
        <v>44959.454861111109</v>
      </c>
      <c r="G13" s="5">
        <v>50000</v>
      </c>
    </row>
    <row r="14" spans="1:7" x14ac:dyDescent="0.25">
      <c r="A14" s="4" t="s">
        <v>14</v>
      </c>
      <c r="B14" s="2" t="s">
        <v>7</v>
      </c>
      <c r="C14" s="2">
        <v>890303093</v>
      </c>
      <c r="D14" s="2" t="s">
        <v>49</v>
      </c>
      <c r="E14" s="2" t="s">
        <v>57</v>
      </c>
      <c r="F14" s="3">
        <v>44959.459722222222</v>
      </c>
      <c r="G14" s="5">
        <v>1608400</v>
      </c>
    </row>
    <row r="15" spans="1:7" x14ac:dyDescent="0.25">
      <c r="A15" s="4" t="s">
        <v>15</v>
      </c>
      <c r="B15" s="2" t="s">
        <v>7</v>
      </c>
      <c r="C15" s="2">
        <v>890303093</v>
      </c>
      <c r="D15" s="2" t="s">
        <v>49</v>
      </c>
      <c r="E15" s="2" t="s">
        <v>66</v>
      </c>
      <c r="F15" s="3">
        <v>44994.456250000003</v>
      </c>
      <c r="G15" s="5">
        <v>432200</v>
      </c>
    </row>
    <row r="16" spans="1:7" x14ac:dyDescent="0.25">
      <c r="A16" s="4" t="s">
        <v>16</v>
      </c>
      <c r="B16" s="2" t="s">
        <v>7</v>
      </c>
      <c r="C16" s="2">
        <v>890303093</v>
      </c>
      <c r="D16" s="2" t="s">
        <v>49</v>
      </c>
      <c r="E16" s="2" t="s">
        <v>67</v>
      </c>
      <c r="F16" s="3">
        <v>44994.461805555555</v>
      </c>
      <c r="G16" s="5">
        <v>3466800</v>
      </c>
    </row>
    <row r="17" spans="1:7" x14ac:dyDescent="0.25">
      <c r="A17" s="4" t="s">
        <v>17</v>
      </c>
      <c r="B17" s="2" t="s">
        <v>7</v>
      </c>
      <c r="C17" s="2">
        <v>890303093</v>
      </c>
      <c r="D17" s="2" t="s">
        <v>49</v>
      </c>
      <c r="E17" s="2" t="s">
        <v>68</v>
      </c>
      <c r="F17" s="3">
        <v>45026.682638888888</v>
      </c>
      <c r="G17" s="5">
        <v>714600</v>
      </c>
    </row>
    <row r="18" spans="1:7" x14ac:dyDescent="0.25">
      <c r="A18" s="4" t="s">
        <v>18</v>
      </c>
      <c r="B18" s="2" t="s">
        <v>7</v>
      </c>
      <c r="C18" s="2">
        <v>890303093</v>
      </c>
      <c r="D18" s="2" t="s">
        <v>49</v>
      </c>
      <c r="E18" s="2" t="s">
        <v>69</v>
      </c>
      <c r="F18" s="3">
        <v>45027.461111111108</v>
      </c>
      <c r="G18" s="5">
        <v>2673000</v>
      </c>
    </row>
    <row r="19" spans="1:7" x14ac:dyDescent="0.25">
      <c r="A19" s="4" t="s">
        <v>19</v>
      </c>
      <c r="B19" s="2" t="s">
        <v>7</v>
      </c>
      <c r="C19" s="2">
        <v>890303093</v>
      </c>
      <c r="D19" s="2" t="s">
        <v>49</v>
      </c>
      <c r="E19" s="2" t="s">
        <v>70</v>
      </c>
      <c r="F19" s="3">
        <v>45052.349305555559</v>
      </c>
      <c r="G19" s="5">
        <v>1698800</v>
      </c>
    </row>
    <row r="20" spans="1:7" x14ac:dyDescent="0.25">
      <c r="A20" s="4" t="s">
        <v>20</v>
      </c>
      <c r="B20" s="2" t="s">
        <v>7</v>
      </c>
      <c r="C20" s="2">
        <v>890303093</v>
      </c>
      <c r="D20" s="2" t="s">
        <v>49</v>
      </c>
      <c r="E20" s="2" t="s">
        <v>72</v>
      </c>
      <c r="F20" s="3">
        <v>45052.415277777778</v>
      </c>
      <c r="G20" s="5">
        <v>2895700</v>
      </c>
    </row>
    <row r="21" spans="1:7" x14ac:dyDescent="0.25">
      <c r="A21" s="4" t="s">
        <v>21</v>
      </c>
      <c r="B21" s="2" t="s">
        <v>7</v>
      </c>
      <c r="C21" s="2">
        <v>890303093</v>
      </c>
      <c r="D21" s="2" t="s">
        <v>49</v>
      </c>
      <c r="E21" s="2" t="s">
        <v>83</v>
      </c>
      <c r="F21" s="3">
        <v>45078.65625</v>
      </c>
      <c r="G21" s="5">
        <v>764600</v>
      </c>
    </row>
    <row r="22" spans="1:7" x14ac:dyDescent="0.25">
      <c r="A22" s="4" t="s">
        <v>22</v>
      </c>
      <c r="B22" s="2" t="s">
        <v>7</v>
      </c>
      <c r="C22" s="2">
        <v>890303093</v>
      </c>
      <c r="D22" s="2" t="s">
        <v>49</v>
      </c>
      <c r="E22" s="2" t="s">
        <v>84</v>
      </c>
      <c r="F22" s="3">
        <v>45078.663888888892</v>
      </c>
      <c r="G22" s="5">
        <v>200000</v>
      </c>
    </row>
    <row r="23" spans="1:7" x14ac:dyDescent="0.25">
      <c r="A23" s="4" t="s">
        <v>23</v>
      </c>
      <c r="B23" s="2" t="s">
        <v>7</v>
      </c>
      <c r="C23" s="2">
        <v>890303093</v>
      </c>
      <c r="D23" s="2" t="s">
        <v>49</v>
      </c>
      <c r="E23" s="2" t="s">
        <v>85</v>
      </c>
      <c r="F23" s="3">
        <v>45078.67083333333</v>
      </c>
      <c r="G23" s="5">
        <v>1955500</v>
      </c>
    </row>
    <row r="24" spans="1:7" x14ac:dyDescent="0.25">
      <c r="A24" s="4" t="s">
        <v>24</v>
      </c>
      <c r="B24" s="2" t="s">
        <v>7</v>
      </c>
      <c r="C24" s="2">
        <v>890303093</v>
      </c>
      <c r="D24" s="2" t="s">
        <v>49</v>
      </c>
      <c r="E24" s="2" t="s">
        <v>86</v>
      </c>
      <c r="F24" s="3">
        <v>45106.40625</v>
      </c>
      <c r="G24" s="5">
        <v>232700</v>
      </c>
    </row>
    <row r="25" spans="1:7" x14ac:dyDescent="0.25">
      <c r="A25" s="4" t="s">
        <v>25</v>
      </c>
      <c r="B25" s="2" t="s">
        <v>7</v>
      </c>
      <c r="C25" s="2">
        <v>890303093</v>
      </c>
      <c r="D25" s="2" t="s">
        <v>49</v>
      </c>
      <c r="E25" s="2" t="s">
        <v>87</v>
      </c>
      <c r="F25" s="3">
        <v>45106.410416666666</v>
      </c>
      <c r="G25" s="5">
        <v>150000</v>
      </c>
    </row>
    <row r="26" spans="1:7" x14ac:dyDescent="0.25">
      <c r="A26" s="4" t="s">
        <v>26</v>
      </c>
      <c r="B26" s="2" t="s">
        <v>7</v>
      </c>
      <c r="C26" s="2">
        <v>890303093</v>
      </c>
      <c r="D26" s="2" t="s">
        <v>49</v>
      </c>
      <c r="E26" s="2" t="s">
        <v>88</v>
      </c>
      <c r="F26" s="3">
        <v>45106.417361111111</v>
      </c>
      <c r="G26" s="5">
        <v>2399500</v>
      </c>
    </row>
    <row r="27" spans="1:7" x14ac:dyDescent="0.25">
      <c r="A27" s="4" t="s">
        <v>27</v>
      </c>
      <c r="B27" s="2" t="s">
        <v>7</v>
      </c>
      <c r="C27" s="2">
        <v>890303093</v>
      </c>
      <c r="D27" s="2" t="s">
        <v>49</v>
      </c>
      <c r="E27" s="2" t="s">
        <v>58</v>
      </c>
      <c r="F27" s="3">
        <v>44963.363888888889</v>
      </c>
      <c r="G27" s="5">
        <v>426000</v>
      </c>
    </row>
    <row r="28" spans="1:7" x14ac:dyDescent="0.25">
      <c r="A28" s="4" t="s">
        <v>28</v>
      </c>
      <c r="B28" s="2" t="s">
        <v>7</v>
      </c>
      <c r="C28" s="2">
        <v>890303093</v>
      </c>
      <c r="D28" s="2" t="s">
        <v>49</v>
      </c>
      <c r="E28" s="2" t="s">
        <v>59</v>
      </c>
      <c r="F28" s="3">
        <v>44963.772222222222</v>
      </c>
      <c r="G28" s="5">
        <v>426000</v>
      </c>
    </row>
    <row r="29" spans="1:7" x14ac:dyDescent="0.25">
      <c r="A29" s="4" t="s">
        <v>29</v>
      </c>
      <c r="B29" s="2" t="s">
        <v>7</v>
      </c>
      <c r="C29" s="2">
        <v>890303093</v>
      </c>
      <c r="D29" s="2" t="s">
        <v>49</v>
      </c>
      <c r="E29" s="2" t="s">
        <v>60</v>
      </c>
      <c r="F29" s="3">
        <v>44966.758333333331</v>
      </c>
      <c r="G29" s="5">
        <v>426000</v>
      </c>
    </row>
    <row r="30" spans="1:7" x14ac:dyDescent="0.25">
      <c r="A30" s="4" t="s">
        <v>30</v>
      </c>
      <c r="B30" s="2" t="s">
        <v>7</v>
      </c>
      <c r="C30" s="2">
        <v>890303093</v>
      </c>
      <c r="D30" s="2" t="s">
        <v>49</v>
      </c>
      <c r="E30" s="2" t="s">
        <v>61</v>
      </c>
      <c r="F30" s="3">
        <v>44977.513194444444</v>
      </c>
      <c r="G30" s="5">
        <v>50000</v>
      </c>
    </row>
    <row r="31" spans="1:7" x14ac:dyDescent="0.25">
      <c r="A31" s="4" t="s">
        <v>31</v>
      </c>
      <c r="B31" s="2" t="s">
        <v>7</v>
      </c>
      <c r="C31" s="2">
        <v>890303093</v>
      </c>
      <c r="D31" s="2" t="s">
        <v>49</v>
      </c>
      <c r="E31" s="2" t="s">
        <v>62</v>
      </c>
      <c r="F31" s="3">
        <v>44978.675694444442</v>
      </c>
      <c r="G31" s="5">
        <v>426000</v>
      </c>
    </row>
    <row r="32" spans="1:7" x14ac:dyDescent="0.25">
      <c r="A32" s="4" t="s">
        <v>32</v>
      </c>
      <c r="B32" s="2" t="s">
        <v>7</v>
      </c>
      <c r="C32" s="2">
        <v>890303093</v>
      </c>
      <c r="D32" s="2" t="s">
        <v>49</v>
      </c>
      <c r="E32" s="2" t="s">
        <v>63</v>
      </c>
      <c r="F32" s="3">
        <v>44980.304166666669</v>
      </c>
      <c r="G32" s="5">
        <v>426000</v>
      </c>
    </row>
    <row r="33" spans="1:7" x14ac:dyDescent="0.25">
      <c r="A33" s="4" t="s">
        <v>33</v>
      </c>
      <c r="B33" s="2" t="s">
        <v>7</v>
      </c>
      <c r="C33" s="2">
        <v>890303093</v>
      </c>
      <c r="D33" s="2" t="s">
        <v>49</v>
      </c>
      <c r="E33" s="2" t="s">
        <v>64</v>
      </c>
      <c r="F33" s="3">
        <v>44991.712500000001</v>
      </c>
      <c r="G33" s="5">
        <v>50000</v>
      </c>
    </row>
    <row r="34" spans="1:7" x14ac:dyDescent="0.25">
      <c r="A34" s="4" t="s">
        <v>34</v>
      </c>
      <c r="B34" s="2" t="s">
        <v>7</v>
      </c>
      <c r="C34" s="2">
        <v>890303093</v>
      </c>
      <c r="D34" s="2" t="s">
        <v>49</v>
      </c>
      <c r="E34" s="2" t="s">
        <v>65</v>
      </c>
      <c r="F34" s="3">
        <v>44993.75277777778</v>
      </c>
      <c r="G34" s="5">
        <v>426000</v>
      </c>
    </row>
    <row r="35" spans="1:7" x14ac:dyDescent="0.25">
      <c r="A35" s="4" t="s">
        <v>35</v>
      </c>
      <c r="B35" s="2" t="s">
        <v>7</v>
      </c>
      <c r="C35" s="2">
        <v>890303093</v>
      </c>
      <c r="D35" s="2" t="s">
        <v>49</v>
      </c>
      <c r="E35" s="2" t="s">
        <v>71</v>
      </c>
      <c r="F35" s="3">
        <v>45052.369444444441</v>
      </c>
      <c r="G35" s="5">
        <v>44900</v>
      </c>
    </row>
    <row r="36" spans="1:7" x14ac:dyDescent="0.25">
      <c r="A36" s="4" t="s">
        <v>36</v>
      </c>
      <c r="B36" s="2" t="s">
        <v>7</v>
      </c>
      <c r="C36" s="2">
        <v>890303093</v>
      </c>
      <c r="D36" s="2" t="s">
        <v>49</v>
      </c>
      <c r="E36" s="2" t="s">
        <v>73</v>
      </c>
      <c r="F36" s="3">
        <v>45052.482638888891</v>
      </c>
      <c r="G36" s="5">
        <v>50000</v>
      </c>
    </row>
    <row r="37" spans="1:7" x14ac:dyDescent="0.25">
      <c r="A37" s="4" t="s">
        <v>37</v>
      </c>
      <c r="B37" s="2" t="s">
        <v>7</v>
      </c>
      <c r="C37" s="2">
        <v>890303093</v>
      </c>
      <c r="D37" s="2" t="s">
        <v>49</v>
      </c>
      <c r="E37" s="2" t="s">
        <v>74</v>
      </c>
      <c r="F37" s="3">
        <v>45054.344444444447</v>
      </c>
      <c r="G37" s="5">
        <v>50000</v>
      </c>
    </row>
    <row r="38" spans="1:7" x14ac:dyDescent="0.25">
      <c r="A38" s="4" t="s">
        <v>38</v>
      </c>
      <c r="B38" s="2" t="s">
        <v>7</v>
      </c>
      <c r="C38" s="2">
        <v>890303093</v>
      </c>
      <c r="D38" s="2" t="s">
        <v>49</v>
      </c>
      <c r="E38" s="2" t="s">
        <v>75</v>
      </c>
      <c r="F38" s="3">
        <v>45056.321527777778</v>
      </c>
      <c r="G38" s="5">
        <v>50000</v>
      </c>
    </row>
    <row r="39" spans="1:7" x14ac:dyDescent="0.25">
      <c r="A39" s="4" t="s">
        <v>39</v>
      </c>
      <c r="B39" s="2" t="s">
        <v>7</v>
      </c>
      <c r="C39" s="2">
        <v>890303093</v>
      </c>
      <c r="D39" s="2" t="s">
        <v>49</v>
      </c>
      <c r="E39" s="2" t="s">
        <v>76</v>
      </c>
      <c r="F39" s="3">
        <v>45056.585416666669</v>
      </c>
      <c r="G39" s="5">
        <v>50000</v>
      </c>
    </row>
    <row r="40" spans="1:7" x14ac:dyDescent="0.25">
      <c r="A40" s="4" t="s">
        <v>40</v>
      </c>
      <c r="B40" s="2" t="s">
        <v>7</v>
      </c>
      <c r="C40" s="2">
        <v>890303093</v>
      </c>
      <c r="D40" s="2" t="s">
        <v>49</v>
      </c>
      <c r="E40" s="2" t="s">
        <v>77</v>
      </c>
      <c r="F40" s="3">
        <v>45063.674305555556</v>
      </c>
      <c r="G40" s="5">
        <v>426000</v>
      </c>
    </row>
    <row r="41" spans="1:7" x14ac:dyDescent="0.25">
      <c r="A41" s="4" t="s">
        <v>41</v>
      </c>
      <c r="B41" s="2" t="s">
        <v>7</v>
      </c>
      <c r="C41" s="2">
        <v>890303093</v>
      </c>
      <c r="D41" s="2" t="s">
        <v>49</v>
      </c>
      <c r="E41" s="2" t="s">
        <v>78</v>
      </c>
      <c r="F41" s="3">
        <v>45072.323611111111</v>
      </c>
      <c r="G41" s="5">
        <v>50000</v>
      </c>
    </row>
    <row r="42" spans="1:7" x14ac:dyDescent="0.25">
      <c r="A42" s="4" t="s">
        <v>42</v>
      </c>
      <c r="B42" s="2" t="s">
        <v>7</v>
      </c>
      <c r="C42" s="2">
        <v>890303093</v>
      </c>
      <c r="D42" s="2" t="s">
        <v>49</v>
      </c>
      <c r="E42" s="2" t="s">
        <v>79</v>
      </c>
      <c r="F42" s="3">
        <v>45075.411805555559</v>
      </c>
      <c r="G42" s="5">
        <v>50000</v>
      </c>
    </row>
    <row r="43" spans="1:7" x14ac:dyDescent="0.25">
      <c r="A43" s="4" t="s">
        <v>43</v>
      </c>
      <c r="B43" s="2" t="s">
        <v>7</v>
      </c>
      <c r="C43" s="2">
        <v>890303093</v>
      </c>
      <c r="D43" s="2" t="s">
        <v>49</v>
      </c>
      <c r="E43" s="2" t="s">
        <v>80</v>
      </c>
      <c r="F43" s="3">
        <v>45076.287499999999</v>
      </c>
      <c r="G43" s="5">
        <v>50000</v>
      </c>
    </row>
    <row r="44" spans="1:7" x14ac:dyDescent="0.25">
      <c r="A44" s="4" t="s">
        <v>44</v>
      </c>
      <c r="B44" s="2" t="s">
        <v>7</v>
      </c>
      <c r="C44" s="2">
        <v>890303093</v>
      </c>
      <c r="D44" s="2" t="s">
        <v>49</v>
      </c>
      <c r="E44" s="2" t="s">
        <v>81</v>
      </c>
      <c r="F44" s="3">
        <v>45077.611805555556</v>
      </c>
      <c r="G44" s="5">
        <v>50000</v>
      </c>
    </row>
    <row r="45" spans="1:7" x14ac:dyDescent="0.25">
      <c r="A45" s="4" t="s">
        <v>45</v>
      </c>
      <c r="B45" s="2" t="s">
        <v>7</v>
      </c>
      <c r="C45" s="2">
        <v>890303093</v>
      </c>
      <c r="D45" s="2" t="s">
        <v>49</v>
      </c>
      <c r="E45" s="2" t="s">
        <v>89</v>
      </c>
      <c r="F45" s="3">
        <v>45082.488888888889</v>
      </c>
      <c r="G45" s="5">
        <v>50000</v>
      </c>
    </row>
    <row r="46" spans="1:7" x14ac:dyDescent="0.25">
      <c r="A46" s="4" t="s">
        <v>46</v>
      </c>
      <c r="B46" s="2" t="s">
        <v>7</v>
      </c>
      <c r="C46" s="2">
        <v>890303093</v>
      </c>
      <c r="D46" s="2" t="s">
        <v>49</v>
      </c>
      <c r="E46" s="2" t="s">
        <v>90</v>
      </c>
      <c r="F46" s="3">
        <v>45105.707638888889</v>
      </c>
      <c r="G46" s="5">
        <v>44900</v>
      </c>
    </row>
    <row r="47" spans="1:7" x14ac:dyDescent="0.25">
      <c r="A47" s="4" t="s">
        <v>47</v>
      </c>
      <c r="B47" s="2" t="s">
        <v>7</v>
      </c>
      <c r="C47" s="2">
        <v>890303093</v>
      </c>
      <c r="D47" s="2" t="s">
        <v>49</v>
      </c>
      <c r="E47" s="2" t="s">
        <v>91</v>
      </c>
      <c r="F47" s="3">
        <v>45106.324999999997</v>
      </c>
      <c r="G47" s="5">
        <v>50000</v>
      </c>
    </row>
    <row r="48" spans="1:7" x14ac:dyDescent="0.25">
      <c r="A48" s="4" t="s">
        <v>48</v>
      </c>
      <c r="B48" s="2" t="s">
        <v>7</v>
      </c>
      <c r="C48" s="2">
        <v>890303093</v>
      </c>
      <c r="D48" s="2" t="s">
        <v>49</v>
      </c>
      <c r="E48" s="2" t="s">
        <v>92</v>
      </c>
      <c r="F48" s="3">
        <v>45106.454861111109</v>
      </c>
      <c r="G48" s="5">
        <v>50000</v>
      </c>
    </row>
    <row r="49" spans="7:7" ht="18.75" x14ac:dyDescent="0.3">
      <c r="G49" s="7">
        <f>SUM(G7:G48)</f>
        <v>29206100</v>
      </c>
    </row>
  </sheetData>
  <autoFilter ref="A6:G48"/>
  <sortState ref="A7:G48">
    <sortCondition ref="E6:E48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47" bestFit="1" customWidth="1"/>
    <col min="2" max="2" width="12.42578125" customWidth="1"/>
    <col min="3" max="3" width="15.42578125" customWidth="1"/>
  </cols>
  <sheetData>
    <row r="3" spans="1:3" x14ac:dyDescent="0.25">
      <c r="A3" s="30" t="s">
        <v>199</v>
      </c>
      <c r="B3" t="s">
        <v>200</v>
      </c>
      <c r="C3" t="s">
        <v>201</v>
      </c>
    </row>
    <row r="4" spans="1:3" x14ac:dyDescent="0.25">
      <c r="A4" s="31" t="s">
        <v>193</v>
      </c>
      <c r="B4" s="32">
        <v>1</v>
      </c>
      <c r="C4" s="33">
        <v>50000</v>
      </c>
    </row>
    <row r="5" spans="1:3" x14ac:dyDescent="0.25">
      <c r="A5" s="31" t="s">
        <v>142</v>
      </c>
      <c r="B5" s="32">
        <v>8</v>
      </c>
      <c r="C5" s="33">
        <v>3817700</v>
      </c>
    </row>
    <row r="6" spans="1:3" x14ac:dyDescent="0.25">
      <c r="A6" s="31" t="s">
        <v>155</v>
      </c>
      <c r="B6" s="32">
        <v>34</v>
      </c>
      <c r="C6" s="33">
        <v>26179000</v>
      </c>
    </row>
    <row r="7" spans="1:3" x14ac:dyDescent="0.25">
      <c r="A7" s="31" t="s">
        <v>198</v>
      </c>
      <c r="B7" s="32">
        <v>43</v>
      </c>
      <c r="C7" s="33">
        <v>30046700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5"/>
  <sheetViews>
    <sheetView topLeftCell="A2" workbookViewId="0">
      <selection activeCell="A3" sqref="A3:B3"/>
    </sheetView>
  </sheetViews>
  <sheetFormatPr baseColWidth="10" defaultRowHeight="15" x14ac:dyDescent="0.25"/>
  <cols>
    <col min="2" max="2" width="40.5703125" customWidth="1"/>
    <col min="5" max="5" width="28.5703125" customWidth="1"/>
    <col min="11" max="11" width="33.42578125" customWidth="1"/>
    <col min="12" max="12" width="39.7109375" customWidth="1"/>
  </cols>
  <sheetData>
    <row r="1" spans="1:46" x14ac:dyDescent="0.25">
      <c r="I1" s="25">
        <f>SUBTOTAL(9,I3:I45)</f>
        <v>32257100</v>
      </c>
      <c r="J1" s="25">
        <f>SUBTOTAL(9,J3:J45)</f>
        <v>30046700</v>
      </c>
    </row>
    <row r="2" spans="1:46" ht="105" x14ac:dyDescent="0.25">
      <c r="A2" s="17" t="s">
        <v>93</v>
      </c>
      <c r="B2" s="17" t="s">
        <v>94</v>
      </c>
      <c r="C2" s="17" t="s">
        <v>95</v>
      </c>
      <c r="D2" s="17" t="s">
        <v>96</v>
      </c>
      <c r="E2" s="18" t="s">
        <v>97</v>
      </c>
      <c r="F2" s="17" t="s">
        <v>98</v>
      </c>
      <c r="G2" s="17" t="s">
        <v>99</v>
      </c>
      <c r="H2" s="17" t="s">
        <v>100</v>
      </c>
      <c r="I2" s="19" t="s">
        <v>101</v>
      </c>
      <c r="J2" s="19" t="s">
        <v>102</v>
      </c>
      <c r="K2" s="17" t="s">
        <v>103</v>
      </c>
      <c r="L2" s="20" t="s">
        <v>197</v>
      </c>
      <c r="M2" s="20" t="s">
        <v>104</v>
      </c>
      <c r="N2" s="21" t="s">
        <v>105</v>
      </c>
      <c r="O2" s="20" t="s">
        <v>106</v>
      </c>
      <c r="P2" s="20" t="s">
        <v>107</v>
      </c>
      <c r="Q2" s="21" t="s">
        <v>108</v>
      </c>
      <c r="R2" s="21" t="s">
        <v>109</v>
      </c>
      <c r="S2" s="20" t="s">
        <v>110</v>
      </c>
      <c r="T2" s="17" t="s">
        <v>111</v>
      </c>
      <c r="U2" s="19" t="s">
        <v>112</v>
      </c>
      <c r="V2" s="22" t="s">
        <v>113</v>
      </c>
      <c r="W2" s="22" t="s">
        <v>114</v>
      </c>
      <c r="X2" s="19" t="s">
        <v>115</v>
      </c>
      <c r="Y2" s="19" t="s">
        <v>116</v>
      </c>
      <c r="Z2" s="23" t="s">
        <v>117</v>
      </c>
      <c r="AA2" s="23" t="s">
        <v>118</v>
      </c>
      <c r="AB2" s="23" t="s">
        <v>119</v>
      </c>
      <c r="AC2" s="23" t="s">
        <v>120</v>
      </c>
      <c r="AD2" s="19" t="s">
        <v>121</v>
      </c>
      <c r="AE2" s="21" t="s">
        <v>122</v>
      </c>
      <c r="AF2" s="21" t="s">
        <v>123</v>
      </c>
      <c r="AG2" s="20" t="s">
        <v>124</v>
      </c>
      <c r="AH2" s="20" t="s">
        <v>125</v>
      </c>
      <c r="AI2" s="20" t="s">
        <v>126</v>
      </c>
      <c r="AJ2" s="17" t="s">
        <v>127</v>
      </c>
      <c r="AK2" s="17" t="s">
        <v>128</v>
      </c>
      <c r="AL2" s="18" t="s">
        <v>129</v>
      </c>
      <c r="AM2" s="17" t="s">
        <v>130</v>
      </c>
      <c r="AN2" s="17" t="s">
        <v>131</v>
      </c>
      <c r="AO2" s="17" t="s">
        <v>132</v>
      </c>
      <c r="AP2" s="17" t="s">
        <v>133</v>
      </c>
      <c r="AQ2" s="17" t="s">
        <v>134</v>
      </c>
      <c r="AR2" s="19" t="s">
        <v>135</v>
      </c>
      <c r="AS2" s="19" t="s">
        <v>136</v>
      </c>
      <c r="AT2" s="17" t="s">
        <v>137</v>
      </c>
    </row>
    <row r="3" spans="1:46" x14ac:dyDescent="0.25">
      <c r="A3" s="2">
        <v>830027158</v>
      </c>
      <c r="B3" s="2" t="s">
        <v>138</v>
      </c>
      <c r="C3" s="2" t="s">
        <v>139</v>
      </c>
      <c r="D3" s="2">
        <v>718</v>
      </c>
      <c r="E3" s="2" t="s">
        <v>140</v>
      </c>
      <c r="F3" s="2"/>
      <c r="G3" s="2"/>
      <c r="H3" s="3">
        <v>43202</v>
      </c>
      <c r="I3" s="24">
        <v>840600</v>
      </c>
      <c r="J3" s="24">
        <v>840600</v>
      </c>
      <c r="K3" s="2" t="s">
        <v>141</v>
      </c>
      <c r="L3" s="2" t="s">
        <v>142</v>
      </c>
      <c r="M3" s="2"/>
      <c r="N3" s="24">
        <v>0</v>
      </c>
      <c r="O3" s="2"/>
      <c r="P3" s="2"/>
      <c r="Q3" s="24">
        <v>0</v>
      </c>
      <c r="R3" s="24">
        <v>0</v>
      </c>
      <c r="S3" s="2"/>
      <c r="T3" s="2" t="s">
        <v>143</v>
      </c>
      <c r="U3" s="24">
        <v>0</v>
      </c>
      <c r="V3" s="24">
        <v>0</v>
      </c>
      <c r="W3" s="24">
        <v>0</v>
      </c>
      <c r="X3" s="24">
        <v>0</v>
      </c>
      <c r="Y3" s="24">
        <v>0</v>
      </c>
      <c r="Z3" s="24">
        <v>0</v>
      </c>
      <c r="AA3" s="2"/>
      <c r="AB3" s="24">
        <v>0</v>
      </c>
      <c r="AC3" s="2"/>
      <c r="AD3" s="24">
        <v>0</v>
      </c>
      <c r="AE3" s="24">
        <v>0</v>
      </c>
      <c r="AF3" s="24">
        <v>0</v>
      </c>
      <c r="AG3" s="2"/>
      <c r="AH3" s="2"/>
      <c r="AI3" s="2"/>
      <c r="AJ3" s="3">
        <v>43221</v>
      </c>
      <c r="AK3" s="2"/>
      <c r="AL3" s="2"/>
      <c r="AM3" s="2"/>
      <c r="AN3" s="2"/>
      <c r="AO3" s="2"/>
      <c r="AP3" s="2"/>
      <c r="AQ3" s="2"/>
      <c r="AR3" s="24">
        <v>0</v>
      </c>
      <c r="AS3" s="24">
        <v>0</v>
      </c>
      <c r="AT3" s="3">
        <v>45107</v>
      </c>
    </row>
    <row r="4" spans="1:46" x14ac:dyDescent="0.25">
      <c r="A4" s="2">
        <v>830027158</v>
      </c>
      <c r="B4" s="2" t="s">
        <v>138</v>
      </c>
      <c r="C4" s="2" t="s">
        <v>144</v>
      </c>
      <c r="D4" s="2">
        <v>3898</v>
      </c>
      <c r="E4" s="2" t="s">
        <v>145</v>
      </c>
      <c r="F4" s="2"/>
      <c r="G4" s="2"/>
      <c r="H4" s="3">
        <v>45106</v>
      </c>
      <c r="I4" s="24">
        <v>232700</v>
      </c>
      <c r="J4" s="24">
        <v>232700</v>
      </c>
      <c r="K4" s="2" t="s">
        <v>141</v>
      </c>
      <c r="L4" s="2" t="s">
        <v>142</v>
      </c>
      <c r="M4" s="2"/>
      <c r="N4" s="24">
        <v>0</v>
      </c>
      <c r="O4" s="2"/>
      <c r="P4" s="2"/>
      <c r="Q4" s="24">
        <v>0</v>
      </c>
      <c r="R4" s="24">
        <v>0</v>
      </c>
      <c r="S4" s="2"/>
      <c r="T4" s="2" t="s">
        <v>143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"/>
      <c r="AB4" s="24">
        <v>0</v>
      </c>
      <c r="AC4" s="2"/>
      <c r="AD4" s="24">
        <v>0</v>
      </c>
      <c r="AE4" s="24">
        <v>0</v>
      </c>
      <c r="AF4" s="24">
        <v>0</v>
      </c>
      <c r="AG4" s="2"/>
      <c r="AH4" s="2"/>
      <c r="AI4" s="2"/>
      <c r="AJ4" s="3">
        <v>45106</v>
      </c>
      <c r="AK4" s="2"/>
      <c r="AL4" s="2"/>
      <c r="AM4" s="2"/>
      <c r="AN4" s="2"/>
      <c r="AO4" s="2"/>
      <c r="AP4" s="2"/>
      <c r="AQ4" s="2"/>
      <c r="AR4" s="24">
        <v>0</v>
      </c>
      <c r="AS4" s="24">
        <v>0</v>
      </c>
      <c r="AT4" s="3">
        <v>45107</v>
      </c>
    </row>
    <row r="5" spans="1:46" x14ac:dyDescent="0.25">
      <c r="A5" s="2">
        <v>830027158</v>
      </c>
      <c r="B5" s="2" t="s">
        <v>138</v>
      </c>
      <c r="C5" s="2" t="s">
        <v>144</v>
      </c>
      <c r="D5" s="2">
        <v>3899</v>
      </c>
      <c r="E5" s="2" t="s">
        <v>146</v>
      </c>
      <c r="F5" s="2"/>
      <c r="G5" s="2"/>
      <c r="H5" s="3">
        <v>45106</v>
      </c>
      <c r="I5" s="24">
        <v>150000</v>
      </c>
      <c r="J5" s="24">
        <v>150000</v>
      </c>
      <c r="K5" s="2" t="s">
        <v>141</v>
      </c>
      <c r="L5" s="2" t="s">
        <v>142</v>
      </c>
      <c r="M5" s="2"/>
      <c r="N5" s="24">
        <v>0</v>
      </c>
      <c r="O5" s="2"/>
      <c r="P5" s="2"/>
      <c r="Q5" s="24">
        <v>0</v>
      </c>
      <c r="R5" s="24">
        <v>0</v>
      </c>
      <c r="S5" s="2"/>
      <c r="T5" s="2" t="s">
        <v>143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"/>
      <c r="AB5" s="24">
        <v>0</v>
      </c>
      <c r="AC5" s="2"/>
      <c r="AD5" s="24">
        <v>0</v>
      </c>
      <c r="AE5" s="24">
        <v>0</v>
      </c>
      <c r="AF5" s="24">
        <v>0</v>
      </c>
      <c r="AG5" s="2"/>
      <c r="AH5" s="2"/>
      <c r="AI5" s="2"/>
      <c r="AJ5" s="3">
        <v>45106</v>
      </c>
      <c r="AK5" s="2"/>
      <c r="AL5" s="2"/>
      <c r="AM5" s="2"/>
      <c r="AN5" s="2"/>
      <c r="AO5" s="2"/>
      <c r="AP5" s="2"/>
      <c r="AQ5" s="2"/>
      <c r="AR5" s="24">
        <v>0</v>
      </c>
      <c r="AS5" s="24">
        <v>0</v>
      </c>
      <c r="AT5" s="3">
        <v>45107</v>
      </c>
    </row>
    <row r="6" spans="1:46" x14ac:dyDescent="0.25">
      <c r="A6" s="2">
        <v>830027158</v>
      </c>
      <c r="B6" s="2" t="s">
        <v>138</v>
      </c>
      <c r="C6" s="2" t="s">
        <v>144</v>
      </c>
      <c r="D6" s="2">
        <v>3900</v>
      </c>
      <c r="E6" s="2" t="s">
        <v>147</v>
      </c>
      <c r="F6" s="2"/>
      <c r="G6" s="2"/>
      <c r="H6" s="3">
        <v>45106</v>
      </c>
      <c r="I6" s="24">
        <v>2399500</v>
      </c>
      <c r="J6" s="24">
        <v>2399500</v>
      </c>
      <c r="K6" s="2" t="s">
        <v>141</v>
      </c>
      <c r="L6" s="2" t="s">
        <v>142</v>
      </c>
      <c r="M6" s="2"/>
      <c r="N6" s="24">
        <v>0</v>
      </c>
      <c r="O6" s="2"/>
      <c r="P6" s="2"/>
      <c r="Q6" s="24">
        <v>0</v>
      </c>
      <c r="R6" s="24">
        <v>0</v>
      </c>
      <c r="S6" s="2"/>
      <c r="T6" s="2" t="s">
        <v>143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"/>
      <c r="AB6" s="24">
        <v>0</v>
      </c>
      <c r="AC6" s="2"/>
      <c r="AD6" s="24">
        <v>0</v>
      </c>
      <c r="AE6" s="24">
        <v>0</v>
      </c>
      <c r="AF6" s="24">
        <v>0</v>
      </c>
      <c r="AG6" s="2"/>
      <c r="AH6" s="2"/>
      <c r="AI6" s="2"/>
      <c r="AJ6" s="3">
        <v>45106</v>
      </c>
      <c r="AK6" s="2"/>
      <c r="AL6" s="2"/>
      <c r="AM6" s="2"/>
      <c r="AN6" s="2"/>
      <c r="AO6" s="2"/>
      <c r="AP6" s="2"/>
      <c r="AQ6" s="2"/>
      <c r="AR6" s="24">
        <v>0</v>
      </c>
      <c r="AS6" s="24">
        <v>0</v>
      </c>
      <c r="AT6" s="3">
        <v>45107</v>
      </c>
    </row>
    <row r="7" spans="1:46" x14ac:dyDescent="0.25">
      <c r="A7" s="2">
        <v>830027158</v>
      </c>
      <c r="B7" s="2" t="s">
        <v>138</v>
      </c>
      <c r="C7" s="2" t="s">
        <v>148</v>
      </c>
      <c r="D7" s="2">
        <v>20442</v>
      </c>
      <c r="E7" s="2" t="s">
        <v>149</v>
      </c>
      <c r="F7" s="2"/>
      <c r="G7" s="2"/>
      <c r="H7" s="3">
        <v>45082</v>
      </c>
      <c r="I7" s="24">
        <v>50000</v>
      </c>
      <c r="J7" s="24">
        <v>50000</v>
      </c>
      <c r="K7" s="2" t="s">
        <v>141</v>
      </c>
      <c r="L7" s="2" t="s">
        <v>142</v>
      </c>
      <c r="M7" s="2"/>
      <c r="N7" s="24">
        <v>0</v>
      </c>
      <c r="O7" s="2"/>
      <c r="P7" s="2"/>
      <c r="Q7" s="24">
        <v>0</v>
      </c>
      <c r="R7" s="24">
        <v>0</v>
      </c>
      <c r="S7" s="2"/>
      <c r="T7" s="2" t="s">
        <v>143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"/>
      <c r="AB7" s="24">
        <v>0</v>
      </c>
      <c r="AC7" s="2"/>
      <c r="AD7" s="24">
        <v>0</v>
      </c>
      <c r="AE7" s="24">
        <v>0</v>
      </c>
      <c r="AF7" s="24">
        <v>0</v>
      </c>
      <c r="AG7" s="2"/>
      <c r="AH7" s="2"/>
      <c r="AI7" s="2"/>
      <c r="AJ7" s="3">
        <v>45082</v>
      </c>
      <c r="AK7" s="2"/>
      <c r="AL7" s="2"/>
      <c r="AM7" s="2"/>
      <c r="AN7" s="2"/>
      <c r="AO7" s="2"/>
      <c r="AP7" s="2"/>
      <c r="AQ7" s="2"/>
      <c r="AR7" s="24">
        <v>0</v>
      </c>
      <c r="AS7" s="24">
        <v>0</v>
      </c>
      <c r="AT7" s="3">
        <v>45107</v>
      </c>
    </row>
    <row r="8" spans="1:46" x14ac:dyDescent="0.25">
      <c r="A8" s="2">
        <v>830027158</v>
      </c>
      <c r="B8" s="2" t="s">
        <v>138</v>
      </c>
      <c r="C8" s="2" t="s">
        <v>148</v>
      </c>
      <c r="D8" s="2">
        <v>21140</v>
      </c>
      <c r="E8" s="2" t="s">
        <v>150</v>
      </c>
      <c r="F8" s="2"/>
      <c r="G8" s="2"/>
      <c r="H8" s="3">
        <v>45105</v>
      </c>
      <c r="I8" s="24">
        <v>50000</v>
      </c>
      <c r="J8" s="24">
        <v>44900</v>
      </c>
      <c r="K8" s="2" t="s">
        <v>141</v>
      </c>
      <c r="L8" s="2" t="s">
        <v>142</v>
      </c>
      <c r="M8" s="2"/>
      <c r="N8" s="24">
        <v>0</v>
      </c>
      <c r="O8" s="2"/>
      <c r="P8" s="2"/>
      <c r="Q8" s="24">
        <v>0</v>
      </c>
      <c r="R8" s="24">
        <v>0</v>
      </c>
      <c r="S8" s="2"/>
      <c r="T8" s="2" t="s">
        <v>143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"/>
      <c r="AB8" s="24">
        <v>0</v>
      </c>
      <c r="AC8" s="2"/>
      <c r="AD8" s="24">
        <v>0</v>
      </c>
      <c r="AE8" s="24">
        <v>0</v>
      </c>
      <c r="AF8" s="24">
        <v>0</v>
      </c>
      <c r="AG8" s="2"/>
      <c r="AH8" s="2"/>
      <c r="AI8" s="2"/>
      <c r="AJ8" s="3">
        <v>45105</v>
      </c>
      <c r="AK8" s="2"/>
      <c r="AL8" s="2"/>
      <c r="AM8" s="2"/>
      <c r="AN8" s="2"/>
      <c r="AO8" s="2"/>
      <c r="AP8" s="2"/>
      <c r="AQ8" s="2"/>
      <c r="AR8" s="24">
        <v>0</v>
      </c>
      <c r="AS8" s="24">
        <v>0</v>
      </c>
      <c r="AT8" s="3">
        <v>45107</v>
      </c>
    </row>
    <row r="9" spans="1:46" x14ac:dyDescent="0.25">
      <c r="A9" s="2">
        <v>830027158</v>
      </c>
      <c r="B9" s="2" t="s">
        <v>138</v>
      </c>
      <c r="C9" s="2" t="s">
        <v>148</v>
      </c>
      <c r="D9" s="2">
        <v>21147</v>
      </c>
      <c r="E9" s="2" t="s">
        <v>151</v>
      </c>
      <c r="F9" s="2"/>
      <c r="G9" s="2"/>
      <c r="H9" s="3">
        <v>45106</v>
      </c>
      <c r="I9" s="24">
        <v>50000</v>
      </c>
      <c r="J9" s="24">
        <v>50000</v>
      </c>
      <c r="K9" s="2" t="s">
        <v>141</v>
      </c>
      <c r="L9" s="2" t="s">
        <v>142</v>
      </c>
      <c r="M9" s="2"/>
      <c r="N9" s="24">
        <v>0</v>
      </c>
      <c r="O9" s="2"/>
      <c r="P9" s="2"/>
      <c r="Q9" s="24">
        <v>0</v>
      </c>
      <c r="R9" s="24">
        <v>0</v>
      </c>
      <c r="S9" s="2"/>
      <c r="T9" s="2" t="s">
        <v>143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"/>
      <c r="AB9" s="24">
        <v>0</v>
      </c>
      <c r="AC9" s="2"/>
      <c r="AD9" s="24">
        <v>0</v>
      </c>
      <c r="AE9" s="24">
        <v>0</v>
      </c>
      <c r="AF9" s="24">
        <v>0</v>
      </c>
      <c r="AG9" s="2"/>
      <c r="AH9" s="2"/>
      <c r="AI9" s="2"/>
      <c r="AJ9" s="3">
        <v>45106</v>
      </c>
      <c r="AK9" s="2"/>
      <c r="AL9" s="2"/>
      <c r="AM9" s="2"/>
      <c r="AN9" s="2"/>
      <c r="AO9" s="2"/>
      <c r="AP9" s="2"/>
      <c r="AQ9" s="2"/>
      <c r="AR9" s="24">
        <v>0</v>
      </c>
      <c r="AS9" s="24">
        <v>0</v>
      </c>
      <c r="AT9" s="3">
        <v>45107</v>
      </c>
    </row>
    <row r="10" spans="1:46" x14ac:dyDescent="0.25">
      <c r="A10" s="2">
        <v>830027158</v>
      </c>
      <c r="B10" s="2" t="s">
        <v>138</v>
      </c>
      <c r="C10" s="2" t="s">
        <v>148</v>
      </c>
      <c r="D10" s="2">
        <v>21161</v>
      </c>
      <c r="E10" s="2" t="s">
        <v>152</v>
      </c>
      <c r="F10" s="2"/>
      <c r="G10" s="2"/>
      <c r="H10" s="3">
        <v>45106</v>
      </c>
      <c r="I10" s="24">
        <v>50000</v>
      </c>
      <c r="J10" s="24">
        <v>50000</v>
      </c>
      <c r="K10" s="2" t="s">
        <v>141</v>
      </c>
      <c r="L10" s="2" t="s">
        <v>142</v>
      </c>
      <c r="M10" s="2"/>
      <c r="N10" s="24">
        <v>0</v>
      </c>
      <c r="O10" s="2"/>
      <c r="P10" s="2"/>
      <c r="Q10" s="24">
        <v>0</v>
      </c>
      <c r="R10" s="24">
        <v>0</v>
      </c>
      <c r="S10" s="2"/>
      <c r="T10" s="2" t="s">
        <v>143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"/>
      <c r="AB10" s="24">
        <v>0</v>
      </c>
      <c r="AC10" s="2"/>
      <c r="AD10" s="24">
        <v>0</v>
      </c>
      <c r="AE10" s="24">
        <v>0</v>
      </c>
      <c r="AF10" s="24">
        <v>0</v>
      </c>
      <c r="AG10" s="2"/>
      <c r="AH10" s="2"/>
      <c r="AI10" s="2"/>
      <c r="AJ10" s="3">
        <v>45106</v>
      </c>
      <c r="AK10" s="2"/>
      <c r="AL10" s="2"/>
      <c r="AM10" s="2"/>
      <c r="AN10" s="2"/>
      <c r="AO10" s="2"/>
      <c r="AP10" s="2"/>
      <c r="AQ10" s="2"/>
      <c r="AR10" s="24">
        <v>0</v>
      </c>
      <c r="AS10" s="24">
        <v>0</v>
      </c>
      <c r="AT10" s="3">
        <v>45107</v>
      </c>
    </row>
    <row r="11" spans="1:46" x14ac:dyDescent="0.25">
      <c r="A11" s="2">
        <v>830027158</v>
      </c>
      <c r="B11" s="2" t="s">
        <v>138</v>
      </c>
      <c r="C11" s="2" t="s">
        <v>144</v>
      </c>
      <c r="D11" s="2">
        <v>3605</v>
      </c>
      <c r="E11" s="2" t="s">
        <v>153</v>
      </c>
      <c r="F11" s="2" t="s">
        <v>144</v>
      </c>
      <c r="G11" s="2">
        <v>3605</v>
      </c>
      <c r="H11" s="3">
        <v>44922</v>
      </c>
      <c r="I11" s="24">
        <v>138600</v>
      </c>
      <c r="J11" s="24">
        <v>138600</v>
      </c>
      <c r="K11" s="2" t="s">
        <v>154</v>
      </c>
      <c r="L11" s="2" t="s">
        <v>155</v>
      </c>
      <c r="M11" s="2"/>
      <c r="N11" s="24">
        <v>0</v>
      </c>
      <c r="O11" s="2"/>
      <c r="P11" s="2"/>
      <c r="Q11" s="24">
        <v>138600</v>
      </c>
      <c r="R11" s="24">
        <v>0</v>
      </c>
      <c r="S11" s="2"/>
      <c r="T11" s="2" t="s">
        <v>156</v>
      </c>
      <c r="U11" s="24">
        <v>138600</v>
      </c>
      <c r="V11" s="24">
        <v>0</v>
      </c>
      <c r="W11" s="24">
        <v>0</v>
      </c>
      <c r="X11" s="24">
        <v>0</v>
      </c>
      <c r="Y11" s="24">
        <v>138600</v>
      </c>
      <c r="Z11" s="24">
        <v>0</v>
      </c>
      <c r="AA11" s="2"/>
      <c r="AB11" s="24">
        <v>0</v>
      </c>
      <c r="AC11" s="2"/>
      <c r="AD11" s="24">
        <v>0</v>
      </c>
      <c r="AE11" s="24">
        <v>0</v>
      </c>
      <c r="AF11" s="24">
        <v>0</v>
      </c>
      <c r="AG11" s="2"/>
      <c r="AH11" s="2"/>
      <c r="AI11" s="2"/>
      <c r="AJ11" s="3">
        <v>44927</v>
      </c>
      <c r="AK11" s="2"/>
      <c r="AL11" s="2">
        <v>2</v>
      </c>
      <c r="AM11" s="2"/>
      <c r="AN11" s="2"/>
      <c r="AO11" s="2">
        <v>1</v>
      </c>
      <c r="AP11" s="2">
        <v>20230530</v>
      </c>
      <c r="AQ11" s="2">
        <v>20230508</v>
      </c>
      <c r="AR11" s="24">
        <v>138600</v>
      </c>
      <c r="AS11" s="24">
        <v>0</v>
      </c>
      <c r="AT11" s="3">
        <v>45107</v>
      </c>
    </row>
    <row r="12" spans="1:46" x14ac:dyDescent="0.25">
      <c r="A12" s="2">
        <v>830027158</v>
      </c>
      <c r="B12" s="2" t="s">
        <v>138</v>
      </c>
      <c r="C12" s="2" t="s">
        <v>144</v>
      </c>
      <c r="D12" s="2">
        <v>3606</v>
      </c>
      <c r="E12" s="2" t="s">
        <v>157</v>
      </c>
      <c r="F12" s="2" t="s">
        <v>144</v>
      </c>
      <c r="G12" s="2">
        <v>3606</v>
      </c>
      <c r="H12" s="3">
        <v>44922</v>
      </c>
      <c r="I12" s="24">
        <v>1964300</v>
      </c>
      <c r="J12" s="24">
        <v>1964300</v>
      </c>
      <c r="K12" s="2" t="s">
        <v>154</v>
      </c>
      <c r="L12" s="2" t="s">
        <v>155</v>
      </c>
      <c r="M12" s="2"/>
      <c r="N12" s="24">
        <v>0</v>
      </c>
      <c r="O12" s="2"/>
      <c r="P12" s="2"/>
      <c r="Q12" s="24">
        <v>1964300</v>
      </c>
      <c r="R12" s="24">
        <v>0</v>
      </c>
      <c r="S12" s="2"/>
      <c r="T12" s="2" t="s">
        <v>156</v>
      </c>
      <c r="U12" s="24">
        <v>1964300</v>
      </c>
      <c r="V12" s="24">
        <v>0</v>
      </c>
      <c r="W12" s="24">
        <v>0</v>
      </c>
      <c r="X12" s="24">
        <v>0</v>
      </c>
      <c r="Y12" s="24">
        <v>1964300</v>
      </c>
      <c r="Z12" s="24">
        <v>0</v>
      </c>
      <c r="AA12" s="2"/>
      <c r="AB12" s="24">
        <v>0</v>
      </c>
      <c r="AC12" s="2"/>
      <c r="AD12" s="24">
        <v>0</v>
      </c>
      <c r="AE12" s="24">
        <v>0</v>
      </c>
      <c r="AF12" s="24">
        <v>0</v>
      </c>
      <c r="AG12" s="2"/>
      <c r="AH12" s="2"/>
      <c r="AI12" s="2"/>
      <c r="AJ12" s="3">
        <v>44927</v>
      </c>
      <c r="AK12" s="2"/>
      <c r="AL12" s="2">
        <v>2</v>
      </c>
      <c r="AM12" s="2"/>
      <c r="AN12" s="2"/>
      <c r="AO12" s="2">
        <v>1</v>
      </c>
      <c r="AP12" s="2">
        <v>20230530</v>
      </c>
      <c r="AQ12" s="2">
        <v>20230508</v>
      </c>
      <c r="AR12" s="24">
        <v>1964300</v>
      </c>
      <c r="AS12" s="24">
        <v>0</v>
      </c>
      <c r="AT12" s="3">
        <v>45107</v>
      </c>
    </row>
    <row r="13" spans="1:46" x14ac:dyDescent="0.25">
      <c r="A13" s="2">
        <v>830027158</v>
      </c>
      <c r="B13" s="2" t="s">
        <v>138</v>
      </c>
      <c r="C13" s="2" t="s">
        <v>144</v>
      </c>
      <c r="D13" s="2">
        <v>3655</v>
      </c>
      <c r="E13" s="2" t="s">
        <v>158</v>
      </c>
      <c r="F13" s="2" t="s">
        <v>144</v>
      </c>
      <c r="G13" s="2">
        <v>3655</v>
      </c>
      <c r="H13" s="3">
        <v>44949</v>
      </c>
      <c r="I13" s="24">
        <v>241100</v>
      </c>
      <c r="J13" s="24">
        <v>241100</v>
      </c>
      <c r="K13" s="2" t="s">
        <v>154</v>
      </c>
      <c r="L13" s="2" t="s">
        <v>155</v>
      </c>
      <c r="M13" s="2"/>
      <c r="N13" s="24">
        <v>0</v>
      </c>
      <c r="O13" s="2"/>
      <c r="P13" s="2"/>
      <c r="Q13" s="24">
        <v>48220</v>
      </c>
      <c r="R13" s="24">
        <v>0</v>
      </c>
      <c r="S13" s="2"/>
      <c r="T13" s="2" t="s">
        <v>156</v>
      </c>
      <c r="U13" s="24">
        <v>241100</v>
      </c>
      <c r="V13" s="24">
        <v>0</v>
      </c>
      <c r="W13" s="24">
        <v>0</v>
      </c>
      <c r="X13" s="24">
        <v>0</v>
      </c>
      <c r="Y13" s="24">
        <v>241100</v>
      </c>
      <c r="Z13" s="24">
        <v>0</v>
      </c>
      <c r="AA13" s="2"/>
      <c r="AB13" s="24">
        <v>0</v>
      </c>
      <c r="AC13" s="2"/>
      <c r="AD13" s="24">
        <v>0</v>
      </c>
      <c r="AE13" s="24">
        <v>0</v>
      </c>
      <c r="AF13" s="24">
        <v>0</v>
      </c>
      <c r="AG13" s="2"/>
      <c r="AH13" s="2"/>
      <c r="AI13" s="2"/>
      <c r="AJ13" s="3">
        <v>44953</v>
      </c>
      <c r="AK13" s="2"/>
      <c r="AL13" s="2">
        <v>2</v>
      </c>
      <c r="AM13" s="2"/>
      <c r="AN13" s="2"/>
      <c r="AO13" s="2">
        <v>1</v>
      </c>
      <c r="AP13" s="2">
        <v>20230430</v>
      </c>
      <c r="AQ13" s="2">
        <v>20230419</v>
      </c>
      <c r="AR13" s="24">
        <v>241100</v>
      </c>
      <c r="AS13" s="24">
        <v>0</v>
      </c>
      <c r="AT13" s="3">
        <v>45107</v>
      </c>
    </row>
    <row r="14" spans="1:46" x14ac:dyDescent="0.25">
      <c r="A14" s="2">
        <v>830027158</v>
      </c>
      <c r="B14" s="2" t="s">
        <v>138</v>
      </c>
      <c r="C14" s="2" t="s">
        <v>144</v>
      </c>
      <c r="D14" s="2">
        <v>3656</v>
      </c>
      <c r="E14" s="2" t="s">
        <v>159</v>
      </c>
      <c r="F14" s="2" t="s">
        <v>144</v>
      </c>
      <c r="G14" s="2">
        <v>3656</v>
      </c>
      <c r="H14" s="3">
        <v>44949</v>
      </c>
      <c r="I14" s="24">
        <v>3828500</v>
      </c>
      <c r="J14" s="24">
        <v>3828500</v>
      </c>
      <c r="K14" s="2" t="s">
        <v>154</v>
      </c>
      <c r="L14" s="2" t="s">
        <v>155</v>
      </c>
      <c r="M14" s="2"/>
      <c r="N14" s="24">
        <v>0</v>
      </c>
      <c r="O14" s="2"/>
      <c r="P14" s="2"/>
      <c r="Q14" s="24">
        <v>3828500</v>
      </c>
      <c r="R14" s="24">
        <v>0</v>
      </c>
      <c r="S14" s="2"/>
      <c r="T14" s="2" t="s">
        <v>156</v>
      </c>
      <c r="U14" s="24">
        <v>3828500</v>
      </c>
      <c r="V14" s="24">
        <v>0</v>
      </c>
      <c r="W14" s="24">
        <v>0</v>
      </c>
      <c r="X14" s="24">
        <v>0</v>
      </c>
      <c r="Y14" s="24">
        <v>3828500</v>
      </c>
      <c r="Z14" s="24">
        <v>0</v>
      </c>
      <c r="AA14" s="2"/>
      <c r="AB14" s="24">
        <v>0</v>
      </c>
      <c r="AC14" s="2"/>
      <c r="AD14" s="24">
        <v>0</v>
      </c>
      <c r="AE14" s="24">
        <v>0</v>
      </c>
      <c r="AF14" s="24">
        <v>0</v>
      </c>
      <c r="AG14" s="2"/>
      <c r="AH14" s="2"/>
      <c r="AI14" s="2"/>
      <c r="AJ14" s="3">
        <v>44953</v>
      </c>
      <c r="AK14" s="2"/>
      <c r="AL14" s="2">
        <v>2</v>
      </c>
      <c r="AM14" s="2"/>
      <c r="AN14" s="2"/>
      <c r="AO14" s="2">
        <v>1</v>
      </c>
      <c r="AP14" s="2">
        <v>20230530</v>
      </c>
      <c r="AQ14" s="2">
        <v>20230511</v>
      </c>
      <c r="AR14" s="24">
        <v>3828500</v>
      </c>
      <c r="AS14" s="24">
        <v>0</v>
      </c>
      <c r="AT14" s="3">
        <v>45107</v>
      </c>
    </row>
    <row r="15" spans="1:46" x14ac:dyDescent="0.25">
      <c r="A15" s="2">
        <v>830027158</v>
      </c>
      <c r="B15" s="2" t="s">
        <v>138</v>
      </c>
      <c r="C15" s="2" t="s">
        <v>144</v>
      </c>
      <c r="D15" s="2">
        <v>3688</v>
      </c>
      <c r="E15" s="2" t="s">
        <v>160</v>
      </c>
      <c r="F15" s="2" t="s">
        <v>144</v>
      </c>
      <c r="G15" s="2">
        <v>3688</v>
      </c>
      <c r="H15" s="3">
        <v>44959</v>
      </c>
      <c r="I15" s="24">
        <v>50000</v>
      </c>
      <c r="J15" s="24">
        <v>50000</v>
      </c>
      <c r="K15" s="2" t="s">
        <v>154</v>
      </c>
      <c r="L15" s="2" t="s">
        <v>155</v>
      </c>
      <c r="M15" s="2"/>
      <c r="N15" s="24">
        <v>0</v>
      </c>
      <c r="O15" s="2"/>
      <c r="P15" s="2"/>
      <c r="Q15" s="24">
        <v>50000</v>
      </c>
      <c r="R15" s="24">
        <v>0</v>
      </c>
      <c r="S15" s="2"/>
      <c r="T15" s="2" t="s">
        <v>156</v>
      </c>
      <c r="U15" s="24">
        <v>50000</v>
      </c>
      <c r="V15" s="24">
        <v>0</v>
      </c>
      <c r="W15" s="24">
        <v>0</v>
      </c>
      <c r="X15" s="24">
        <v>0</v>
      </c>
      <c r="Y15" s="24">
        <v>50000</v>
      </c>
      <c r="Z15" s="24">
        <v>0</v>
      </c>
      <c r="AA15" s="2"/>
      <c r="AB15" s="24">
        <v>0</v>
      </c>
      <c r="AC15" s="2"/>
      <c r="AD15" s="24">
        <v>0</v>
      </c>
      <c r="AE15" s="24">
        <v>0</v>
      </c>
      <c r="AF15" s="24">
        <v>0</v>
      </c>
      <c r="AG15" s="2"/>
      <c r="AH15" s="2"/>
      <c r="AI15" s="2"/>
      <c r="AJ15" s="3">
        <v>44963</v>
      </c>
      <c r="AK15" s="2"/>
      <c r="AL15" s="2">
        <v>2</v>
      </c>
      <c r="AM15" s="2"/>
      <c r="AN15" s="2"/>
      <c r="AO15" s="2">
        <v>1</v>
      </c>
      <c r="AP15" s="2">
        <v>20230430</v>
      </c>
      <c r="AQ15" s="2">
        <v>20230413</v>
      </c>
      <c r="AR15" s="24">
        <v>50000</v>
      </c>
      <c r="AS15" s="24">
        <v>0</v>
      </c>
      <c r="AT15" s="3">
        <v>45107</v>
      </c>
    </row>
    <row r="16" spans="1:46" x14ac:dyDescent="0.25">
      <c r="A16" s="2">
        <v>830027158</v>
      </c>
      <c r="B16" s="2" t="s">
        <v>138</v>
      </c>
      <c r="C16" s="2" t="s">
        <v>144</v>
      </c>
      <c r="D16" s="2">
        <v>3690</v>
      </c>
      <c r="E16" s="2" t="s">
        <v>161</v>
      </c>
      <c r="F16" s="2" t="s">
        <v>144</v>
      </c>
      <c r="G16" s="2">
        <v>3690</v>
      </c>
      <c r="H16" s="3">
        <v>44959</v>
      </c>
      <c r="I16" s="24">
        <v>1608400</v>
      </c>
      <c r="J16" s="24">
        <v>1608400</v>
      </c>
      <c r="K16" s="2" t="s">
        <v>154</v>
      </c>
      <c r="L16" s="2" t="s">
        <v>155</v>
      </c>
      <c r="M16" s="2"/>
      <c r="N16" s="24">
        <v>0</v>
      </c>
      <c r="O16" s="2"/>
      <c r="P16" s="2"/>
      <c r="Q16" s="24">
        <v>91600</v>
      </c>
      <c r="R16" s="24">
        <v>0</v>
      </c>
      <c r="S16" s="2"/>
      <c r="T16" s="2" t="s">
        <v>156</v>
      </c>
      <c r="U16" s="24">
        <v>1608400</v>
      </c>
      <c r="V16" s="24">
        <v>0</v>
      </c>
      <c r="W16" s="24">
        <v>0</v>
      </c>
      <c r="X16" s="24">
        <v>0</v>
      </c>
      <c r="Y16" s="24">
        <v>1608400</v>
      </c>
      <c r="Z16" s="24">
        <v>0</v>
      </c>
      <c r="AA16" s="2"/>
      <c r="AB16" s="24">
        <v>0</v>
      </c>
      <c r="AC16" s="2"/>
      <c r="AD16" s="24">
        <v>0</v>
      </c>
      <c r="AE16" s="24">
        <v>0</v>
      </c>
      <c r="AF16" s="24">
        <v>0</v>
      </c>
      <c r="AG16" s="2"/>
      <c r="AH16" s="2"/>
      <c r="AI16" s="2"/>
      <c r="AJ16" s="3">
        <v>44963</v>
      </c>
      <c r="AK16" s="2"/>
      <c r="AL16" s="2">
        <v>2</v>
      </c>
      <c r="AM16" s="2"/>
      <c r="AN16" s="2"/>
      <c r="AO16" s="2">
        <v>1</v>
      </c>
      <c r="AP16" s="2">
        <v>20230430</v>
      </c>
      <c r="AQ16" s="2">
        <v>20230413</v>
      </c>
      <c r="AR16" s="24">
        <v>1608400</v>
      </c>
      <c r="AS16" s="24">
        <v>0</v>
      </c>
      <c r="AT16" s="3">
        <v>45107</v>
      </c>
    </row>
    <row r="17" spans="1:46" x14ac:dyDescent="0.25">
      <c r="A17" s="2">
        <v>830027158</v>
      </c>
      <c r="B17" s="2" t="s">
        <v>138</v>
      </c>
      <c r="C17" s="2" t="s">
        <v>144</v>
      </c>
      <c r="D17" s="2">
        <v>3739</v>
      </c>
      <c r="E17" s="2" t="s">
        <v>162</v>
      </c>
      <c r="F17" s="2" t="s">
        <v>144</v>
      </c>
      <c r="G17" s="2">
        <v>3739</v>
      </c>
      <c r="H17" s="3">
        <v>44994</v>
      </c>
      <c r="I17" s="24">
        <v>432200</v>
      </c>
      <c r="J17" s="24">
        <v>432200</v>
      </c>
      <c r="K17" s="2" t="s">
        <v>154</v>
      </c>
      <c r="L17" s="2" t="s">
        <v>155</v>
      </c>
      <c r="M17" s="2"/>
      <c r="N17" s="24">
        <v>0</v>
      </c>
      <c r="O17" s="2"/>
      <c r="P17" s="2"/>
      <c r="Q17" s="24">
        <v>17800</v>
      </c>
      <c r="R17" s="24">
        <v>0</v>
      </c>
      <c r="S17" s="2"/>
      <c r="T17" s="2" t="s">
        <v>156</v>
      </c>
      <c r="U17" s="24">
        <v>432200</v>
      </c>
      <c r="V17" s="24">
        <v>0</v>
      </c>
      <c r="W17" s="24">
        <v>0</v>
      </c>
      <c r="X17" s="24">
        <v>0</v>
      </c>
      <c r="Y17" s="24">
        <v>432200</v>
      </c>
      <c r="Z17" s="24">
        <v>0</v>
      </c>
      <c r="AA17" s="2"/>
      <c r="AB17" s="24">
        <v>0</v>
      </c>
      <c r="AC17" s="2"/>
      <c r="AD17" s="24">
        <v>0</v>
      </c>
      <c r="AE17" s="24">
        <v>0</v>
      </c>
      <c r="AF17" s="24">
        <v>0</v>
      </c>
      <c r="AG17" s="2"/>
      <c r="AH17" s="2"/>
      <c r="AI17" s="2"/>
      <c r="AJ17" s="3">
        <v>44994</v>
      </c>
      <c r="AK17" s="2"/>
      <c r="AL17" s="2">
        <v>2</v>
      </c>
      <c r="AM17" s="2"/>
      <c r="AN17" s="2"/>
      <c r="AO17" s="2">
        <v>1</v>
      </c>
      <c r="AP17" s="2">
        <v>20230430</v>
      </c>
      <c r="AQ17" s="2">
        <v>20230413</v>
      </c>
      <c r="AR17" s="24">
        <v>432200</v>
      </c>
      <c r="AS17" s="24">
        <v>0</v>
      </c>
      <c r="AT17" s="3">
        <v>45107</v>
      </c>
    </row>
    <row r="18" spans="1:46" x14ac:dyDescent="0.25">
      <c r="A18" s="2">
        <v>830027158</v>
      </c>
      <c r="B18" s="2" t="s">
        <v>138</v>
      </c>
      <c r="C18" s="2" t="s">
        <v>144</v>
      </c>
      <c r="D18" s="2">
        <v>3741</v>
      </c>
      <c r="E18" s="2" t="s">
        <v>163</v>
      </c>
      <c r="F18" s="2" t="s">
        <v>144</v>
      </c>
      <c r="G18" s="2">
        <v>3741</v>
      </c>
      <c r="H18" s="3">
        <v>44994</v>
      </c>
      <c r="I18" s="24">
        <v>3466800</v>
      </c>
      <c r="J18" s="24">
        <v>3466800</v>
      </c>
      <c r="K18" s="2" t="s">
        <v>154</v>
      </c>
      <c r="L18" s="2" t="s">
        <v>155</v>
      </c>
      <c r="M18" s="2"/>
      <c r="N18" s="24">
        <v>0</v>
      </c>
      <c r="O18" s="2"/>
      <c r="P18" s="2"/>
      <c r="Q18" s="24">
        <v>183200</v>
      </c>
      <c r="R18" s="24">
        <v>0</v>
      </c>
      <c r="S18" s="2"/>
      <c r="T18" s="2" t="s">
        <v>156</v>
      </c>
      <c r="U18" s="24">
        <v>3466800</v>
      </c>
      <c r="V18" s="24">
        <v>0</v>
      </c>
      <c r="W18" s="24">
        <v>0</v>
      </c>
      <c r="X18" s="24">
        <v>0</v>
      </c>
      <c r="Y18" s="24">
        <v>3466800</v>
      </c>
      <c r="Z18" s="24">
        <v>0</v>
      </c>
      <c r="AA18" s="2"/>
      <c r="AB18" s="24">
        <v>0</v>
      </c>
      <c r="AC18" s="2"/>
      <c r="AD18" s="24">
        <v>0</v>
      </c>
      <c r="AE18" s="24">
        <v>0</v>
      </c>
      <c r="AF18" s="24">
        <v>0</v>
      </c>
      <c r="AG18" s="2"/>
      <c r="AH18" s="2"/>
      <c r="AI18" s="2"/>
      <c r="AJ18" s="3">
        <v>44994</v>
      </c>
      <c r="AK18" s="2"/>
      <c r="AL18" s="2">
        <v>2</v>
      </c>
      <c r="AM18" s="2"/>
      <c r="AN18" s="2"/>
      <c r="AO18" s="2">
        <v>1</v>
      </c>
      <c r="AP18" s="2">
        <v>20230430</v>
      </c>
      <c r="AQ18" s="2">
        <v>20230413</v>
      </c>
      <c r="AR18" s="24">
        <v>3466800</v>
      </c>
      <c r="AS18" s="24">
        <v>0</v>
      </c>
      <c r="AT18" s="3">
        <v>45107</v>
      </c>
    </row>
    <row r="19" spans="1:46" x14ac:dyDescent="0.25">
      <c r="A19" s="2">
        <v>830027158</v>
      </c>
      <c r="B19" s="2" t="s">
        <v>138</v>
      </c>
      <c r="C19" s="2" t="s">
        <v>144</v>
      </c>
      <c r="D19" s="2">
        <v>3796</v>
      </c>
      <c r="E19" s="2" t="s">
        <v>164</v>
      </c>
      <c r="F19" s="2" t="s">
        <v>144</v>
      </c>
      <c r="G19" s="2">
        <v>3796</v>
      </c>
      <c r="H19" s="3">
        <v>45026</v>
      </c>
      <c r="I19" s="24">
        <v>714600</v>
      </c>
      <c r="J19" s="24">
        <v>714600</v>
      </c>
      <c r="K19" s="2" t="s">
        <v>154</v>
      </c>
      <c r="L19" s="2" t="s">
        <v>155</v>
      </c>
      <c r="M19" s="2"/>
      <c r="N19" s="24">
        <v>0</v>
      </c>
      <c r="O19" s="2"/>
      <c r="P19" s="2"/>
      <c r="Q19" s="24">
        <v>28584</v>
      </c>
      <c r="R19" s="24">
        <v>0</v>
      </c>
      <c r="S19" s="2"/>
      <c r="T19" s="2" t="s">
        <v>156</v>
      </c>
      <c r="U19" s="24">
        <v>714600</v>
      </c>
      <c r="V19" s="24">
        <v>0</v>
      </c>
      <c r="W19" s="24">
        <v>0</v>
      </c>
      <c r="X19" s="24">
        <v>0</v>
      </c>
      <c r="Y19" s="24">
        <v>714600</v>
      </c>
      <c r="Z19" s="24">
        <v>0</v>
      </c>
      <c r="AA19" s="2"/>
      <c r="AB19" s="24">
        <v>0</v>
      </c>
      <c r="AC19" s="2"/>
      <c r="AD19" s="24">
        <v>0</v>
      </c>
      <c r="AE19" s="24">
        <v>0</v>
      </c>
      <c r="AF19" s="24">
        <v>0</v>
      </c>
      <c r="AG19" s="2"/>
      <c r="AH19" s="2"/>
      <c r="AI19" s="2"/>
      <c r="AJ19" s="3">
        <v>45028</v>
      </c>
      <c r="AK19" s="2"/>
      <c r="AL19" s="2">
        <v>2</v>
      </c>
      <c r="AM19" s="2"/>
      <c r="AN19" s="2"/>
      <c r="AO19" s="2">
        <v>1</v>
      </c>
      <c r="AP19" s="2">
        <v>20230430</v>
      </c>
      <c r="AQ19" s="2">
        <v>20230420</v>
      </c>
      <c r="AR19" s="24">
        <v>714600</v>
      </c>
      <c r="AS19" s="24">
        <v>0</v>
      </c>
      <c r="AT19" s="3">
        <v>45107</v>
      </c>
    </row>
    <row r="20" spans="1:46" x14ac:dyDescent="0.25">
      <c r="A20" s="2">
        <v>830027158</v>
      </c>
      <c r="B20" s="2" t="s">
        <v>138</v>
      </c>
      <c r="C20" s="2" t="s">
        <v>144</v>
      </c>
      <c r="D20" s="2">
        <v>3798</v>
      </c>
      <c r="E20" s="2" t="s">
        <v>165</v>
      </c>
      <c r="F20" s="2" t="s">
        <v>144</v>
      </c>
      <c r="G20" s="2">
        <v>3798</v>
      </c>
      <c r="H20" s="3">
        <v>45027</v>
      </c>
      <c r="I20" s="24">
        <v>2673000</v>
      </c>
      <c r="J20" s="24">
        <v>2673000</v>
      </c>
      <c r="K20" s="2" t="s">
        <v>154</v>
      </c>
      <c r="L20" s="2" t="s">
        <v>155</v>
      </c>
      <c r="M20" s="2"/>
      <c r="N20" s="24">
        <v>0</v>
      </c>
      <c r="O20" s="2"/>
      <c r="P20" s="2"/>
      <c r="Q20" s="24">
        <v>2673000</v>
      </c>
      <c r="R20" s="24">
        <v>0</v>
      </c>
      <c r="S20" s="2"/>
      <c r="T20" s="2" t="s">
        <v>156</v>
      </c>
      <c r="U20" s="24">
        <v>2673000</v>
      </c>
      <c r="V20" s="24">
        <v>0</v>
      </c>
      <c r="W20" s="24">
        <v>0</v>
      </c>
      <c r="X20" s="24">
        <v>0</v>
      </c>
      <c r="Y20" s="24">
        <v>2673000</v>
      </c>
      <c r="Z20" s="24">
        <v>0</v>
      </c>
      <c r="AA20" s="2"/>
      <c r="AB20" s="24">
        <v>0</v>
      </c>
      <c r="AC20" s="2"/>
      <c r="AD20" s="24">
        <v>0</v>
      </c>
      <c r="AE20" s="24">
        <v>0</v>
      </c>
      <c r="AF20" s="24">
        <v>0</v>
      </c>
      <c r="AG20" s="2"/>
      <c r="AH20" s="2"/>
      <c r="AI20" s="2"/>
      <c r="AJ20" s="3">
        <v>45028</v>
      </c>
      <c r="AK20" s="2"/>
      <c r="AL20" s="2">
        <v>2</v>
      </c>
      <c r="AM20" s="2"/>
      <c r="AN20" s="2"/>
      <c r="AO20" s="2">
        <v>1</v>
      </c>
      <c r="AP20" s="2">
        <v>20230430</v>
      </c>
      <c r="AQ20" s="2">
        <v>20230420</v>
      </c>
      <c r="AR20" s="24">
        <v>2673000</v>
      </c>
      <c r="AS20" s="24">
        <v>0</v>
      </c>
      <c r="AT20" s="3">
        <v>45107</v>
      </c>
    </row>
    <row r="21" spans="1:46" x14ac:dyDescent="0.25">
      <c r="A21" s="2">
        <v>830027158</v>
      </c>
      <c r="B21" s="2" t="s">
        <v>138</v>
      </c>
      <c r="C21" s="2" t="s">
        <v>144</v>
      </c>
      <c r="D21" s="2">
        <v>3833</v>
      </c>
      <c r="E21" s="2" t="s">
        <v>166</v>
      </c>
      <c r="F21" s="2" t="s">
        <v>144</v>
      </c>
      <c r="G21" s="2">
        <v>3833</v>
      </c>
      <c r="H21" s="3">
        <v>45052</v>
      </c>
      <c r="I21" s="24">
        <v>1698800</v>
      </c>
      <c r="J21" s="24">
        <v>1698800</v>
      </c>
      <c r="K21" s="2" t="s">
        <v>154</v>
      </c>
      <c r="L21" s="2" t="s">
        <v>155</v>
      </c>
      <c r="M21" s="2"/>
      <c r="N21" s="24">
        <v>0</v>
      </c>
      <c r="O21" s="2"/>
      <c r="P21" s="2"/>
      <c r="Q21" s="24">
        <v>84940</v>
      </c>
      <c r="R21" s="24">
        <v>0</v>
      </c>
      <c r="S21" s="2"/>
      <c r="T21" s="2" t="s">
        <v>156</v>
      </c>
      <c r="U21" s="24">
        <v>1698800</v>
      </c>
      <c r="V21" s="24">
        <v>0</v>
      </c>
      <c r="W21" s="24">
        <v>0</v>
      </c>
      <c r="X21" s="24">
        <v>0</v>
      </c>
      <c r="Y21" s="24">
        <v>1698800</v>
      </c>
      <c r="Z21" s="24">
        <v>0</v>
      </c>
      <c r="AA21" s="2"/>
      <c r="AB21" s="24">
        <v>0</v>
      </c>
      <c r="AC21" s="2"/>
      <c r="AD21" s="24">
        <v>0</v>
      </c>
      <c r="AE21" s="24">
        <v>0</v>
      </c>
      <c r="AF21" s="24">
        <v>0</v>
      </c>
      <c r="AG21" s="2"/>
      <c r="AH21" s="2"/>
      <c r="AI21" s="2"/>
      <c r="AJ21" s="3">
        <v>45055</v>
      </c>
      <c r="AK21" s="2"/>
      <c r="AL21" s="2">
        <v>2</v>
      </c>
      <c r="AM21" s="2"/>
      <c r="AN21" s="2"/>
      <c r="AO21" s="2">
        <v>1</v>
      </c>
      <c r="AP21" s="2">
        <v>20230530</v>
      </c>
      <c r="AQ21" s="2">
        <v>20230517</v>
      </c>
      <c r="AR21" s="24">
        <v>1698800</v>
      </c>
      <c r="AS21" s="24">
        <v>0</v>
      </c>
      <c r="AT21" s="3">
        <v>45107</v>
      </c>
    </row>
    <row r="22" spans="1:46" x14ac:dyDescent="0.25">
      <c r="A22" s="2">
        <v>830027158</v>
      </c>
      <c r="B22" s="2" t="s">
        <v>138</v>
      </c>
      <c r="C22" s="2" t="s">
        <v>144</v>
      </c>
      <c r="D22" s="2">
        <v>3834</v>
      </c>
      <c r="E22" s="2" t="s">
        <v>167</v>
      </c>
      <c r="F22" s="2" t="s">
        <v>144</v>
      </c>
      <c r="G22" s="2">
        <v>3834</v>
      </c>
      <c r="H22" s="3">
        <v>45052</v>
      </c>
      <c r="I22" s="24">
        <v>2895700</v>
      </c>
      <c r="J22" s="24">
        <v>2895700</v>
      </c>
      <c r="K22" s="2" t="s">
        <v>154</v>
      </c>
      <c r="L22" s="2" t="s">
        <v>155</v>
      </c>
      <c r="M22" s="2"/>
      <c r="N22" s="24">
        <v>0</v>
      </c>
      <c r="O22" s="2"/>
      <c r="P22" s="2"/>
      <c r="Q22" s="24">
        <v>2895700</v>
      </c>
      <c r="R22" s="24">
        <v>0</v>
      </c>
      <c r="S22" s="2"/>
      <c r="T22" s="2" t="s">
        <v>156</v>
      </c>
      <c r="U22" s="24">
        <v>2895700</v>
      </c>
      <c r="V22" s="24">
        <v>0</v>
      </c>
      <c r="W22" s="24">
        <v>0</v>
      </c>
      <c r="X22" s="24">
        <v>0</v>
      </c>
      <c r="Y22" s="24">
        <v>2895700</v>
      </c>
      <c r="Z22" s="24">
        <v>0</v>
      </c>
      <c r="AA22" s="2"/>
      <c r="AB22" s="24">
        <v>0</v>
      </c>
      <c r="AC22" s="2"/>
      <c r="AD22" s="24">
        <v>0</v>
      </c>
      <c r="AE22" s="24">
        <v>0</v>
      </c>
      <c r="AF22" s="24">
        <v>0</v>
      </c>
      <c r="AG22" s="2"/>
      <c r="AH22" s="2"/>
      <c r="AI22" s="2"/>
      <c r="AJ22" s="3">
        <v>45055</v>
      </c>
      <c r="AK22" s="2"/>
      <c r="AL22" s="2">
        <v>2</v>
      </c>
      <c r="AM22" s="2"/>
      <c r="AN22" s="2"/>
      <c r="AO22" s="2">
        <v>1</v>
      </c>
      <c r="AP22" s="2">
        <v>20230530</v>
      </c>
      <c r="AQ22" s="2">
        <v>20230517</v>
      </c>
      <c r="AR22" s="24">
        <v>2895700</v>
      </c>
      <c r="AS22" s="24">
        <v>0</v>
      </c>
      <c r="AT22" s="3">
        <v>45107</v>
      </c>
    </row>
    <row r="23" spans="1:46" x14ac:dyDescent="0.25">
      <c r="A23" s="2">
        <v>830027158</v>
      </c>
      <c r="B23" s="2" t="s">
        <v>138</v>
      </c>
      <c r="C23" s="2" t="s">
        <v>144</v>
      </c>
      <c r="D23" s="2">
        <v>3867</v>
      </c>
      <c r="E23" s="2" t="s">
        <v>168</v>
      </c>
      <c r="F23" s="2" t="s">
        <v>144</v>
      </c>
      <c r="G23" s="2">
        <v>3867</v>
      </c>
      <c r="H23" s="3">
        <v>45078</v>
      </c>
      <c r="I23" s="24">
        <v>764600</v>
      </c>
      <c r="J23" s="24">
        <v>764600</v>
      </c>
      <c r="K23" s="2" t="s">
        <v>154</v>
      </c>
      <c r="L23" s="2" t="s">
        <v>155</v>
      </c>
      <c r="M23" s="2"/>
      <c r="N23" s="24">
        <v>0</v>
      </c>
      <c r="O23" s="2"/>
      <c r="P23" s="2"/>
      <c r="Q23" s="24">
        <v>22938</v>
      </c>
      <c r="R23" s="24">
        <v>0</v>
      </c>
      <c r="S23" s="2"/>
      <c r="T23" s="2" t="s">
        <v>156</v>
      </c>
      <c r="U23" s="24">
        <v>764600</v>
      </c>
      <c r="V23" s="24">
        <v>0</v>
      </c>
      <c r="W23" s="24">
        <v>0</v>
      </c>
      <c r="X23" s="24">
        <v>0</v>
      </c>
      <c r="Y23" s="24">
        <v>764600</v>
      </c>
      <c r="Z23" s="24">
        <v>0</v>
      </c>
      <c r="AA23" s="2"/>
      <c r="AB23" s="24">
        <v>0</v>
      </c>
      <c r="AC23" s="2"/>
      <c r="AD23" s="24">
        <v>0</v>
      </c>
      <c r="AE23" s="24">
        <v>0</v>
      </c>
      <c r="AF23" s="24">
        <v>0</v>
      </c>
      <c r="AG23" s="2"/>
      <c r="AH23" s="2"/>
      <c r="AI23" s="2"/>
      <c r="AJ23" s="3">
        <v>45085</v>
      </c>
      <c r="AK23" s="2"/>
      <c r="AL23" s="2">
        <v>2</v>
      </c>
      <c r="AM23" s="2"/>
      <c r="AN23" s="2"/>
      <c r="AO23" s="2">
        <v>1</v>
      </c>
      <c r="AP23" s="2">
        <v>20230630</v>
      </c>
      <c r="AQ23" s="2">
        <v>20230608</v>
      </c>
      <c r="AR23" s="24">
        <v>764600</v>
      </c>
      <c r="AS23" s="24">
        <v>0</v>
      </c>
      <c r="AT23" s="3">
        <v>45107</v>
      </c>
    </row>
    <row r="24" spans="1:46" x14ac:dyDescent="0.25">
      <c r="A24" s="2">
        <v>830027158</v>
      </c>
      <c r="B24" s="2" t="s">
        <v>138</v>
      </c>
      <c r="C24" s="2" t="s">
        <v>144</v>
      </c>
      <c r="D24" s="2">
        <v>3868</v>
      </c>
      <c r="E24" s="2" t="s">
        <v>169</v>
      </c>
      <c r="F24" s="2" t="s">
        <v>144</v>
      </c>
      <c r="G24" s="2">
        <v>3868</v>
      </c>
      <c r="H24" s="3">
        <v>45078</v>
      </c>
      <c r="I24" s="24">
        <v>200000</v>
      </c>
      <c r="J24" s="24">
        <v>200000</v>
      </c>
      <c r="K24" s="2" t="s">
        <v>154</v>
      </c>
      <c r="L24" s="2" t="s">
        <v>155</v>
      </c>
      <c r="M24" s="2"/>
      <c r="N24" s="24">
        <v>0</v>
      </c>
      <c r="O24" s="2"/>
      <c r="P24" s="2"/>
      <c r="Q24" s="24">
        <v>0</v>
      </c>
      <c r="R24" s="24">
        <v>200000</v>
      </c>
      <c r="S24" s="2">
        <v>1222273778</v>
      </c>
      <c r="T24" s="2" t="s">
        <v>156</v>
      </c>
      <c r="U24" s="24">
        <v>200000</v>
      </c>
      <c r="V24" s="24">
        <v>0</v>
      </c>
      <c r="W24" s="24">
        <v>0</v>
      </c>
      <c r="X24" s="24">
        <v>0</v>
      </c>
      <c r="Y24" s="24">
        <v>200000</v>
      </c>
      <c r="Z24" s="24">
        <v>0</v>
      </c>
      <c r="AA24" s="2"/>
      <c r="AB24" s="24">
        <v>0</v>
      </c>
      <c r="AC24" s="2"/>
      <c r="AD24" s="24">
        <v>0</v>
      </c>
      <c r="AE24" s="24">
        <v>0</v>
      </c>
      <c r="AF24" s="24">
        <v>0</v>
      </c>
      <c r="AG24" s="2"/>
      <c r="AH24" s="2"/>
      <c r="AI24" s="2"/>
      <c r="AJ24" s="3">
        <v>45085</v>
      </c>
      <c r="AK24" s="2"/>
      <c r="AL24" s="2">
        <v>2</v>
      </c>
      <c r="AM24" s="2"/>
      <c r="AN24" s="2"/>
      <c r="AO24" s="2">
        <v>1</v>
      </c>
      <c r="AP24" s="2">
        <v>20230630</v>
      </c>
      <c r="AQ24" s="2">
        <v>20230608</v>
      </c>
      <c r="AR24" s="24">
        <v>200000</v>
      </c>
      <c r="AS24" s="24">
        <v>0</v>
      </c>
      <c r="AT24" s="3">
        <v>45107</v>
      </c>
    </row>
    <row r="25" spans="1:46" x14ac:dyDescent="0.25">
      <c r="A25" s="2">
        <v>830027158</v>
      </c>
      <c r="B25" s="2" t="s">
        <v>138</v>
      </c>
      <c r="C25" s="2" t="s">
        <v>144</v>
      </c>
      <c r="D25" s="2">
        <v>3869</v>
      </c>
      <c r="E25" s="2" t="s">
        <v>170</v>
      </c>
      <c r="F25" s="2" t="s">
        <v>144</v>
      </c>
      <c r="G25" s="2">
        <v>3869</v>
      </c>
      <c r="H25" s="3">
        <v>45078</v>
      </c>
      <c r="I25" s="24">
        <v>1955500</v>
      </c>
      <c r="J25" s="24">
        <v>1955500</v>
      </c>
      <c r="K25" s="2" t="s">
        <v>154</v>
      </c>
      <c r="L25" s="2" t="s">
        <v>155</v>
      </c>
      <c r="M25" s="2"/>
      <c r="N25" s="24">
        <v>0</v>
      </c>
      <c r="O25" s="2"/>
      <c r="P25" s="2"/>
      <c r="Q25" s="24">
        <v>1955500</v>
      </c>
      <c r="R25" s="24">
        <v>0</v>
      </c>
      <c r="S25" s="2"/>
      <c r="T25" s="2" t="s">
        <v>156</v>
      </c>
      <c r="U25" s="24">
        <v>1955500</v>
      </c>
      <c r="V25" s="24">
        <v>0</v>
      </c>
      <c r="W25" s="24">
        <v>0</v>
      </c>
      <c r="X25" s="24">
        <v>0</v>
      </c>
      <c r="Y25" s="24">
        <v>1955500</v>
      </c>
      <c r="Z25" s="24">
        <v>0</v>
      </c>
      <c r="AA25" s="2"/>
      <c r="AB25" s="24">
        <v>0</v>
      </c>
      <c r="AC25" s="2"/>
      <c r="AD25" s="24">
        <v>0</v>
      </c>
      <c r="AE25" s="24">
        <v>0</v>
      </c>
      <c r="AF25" s="24">
        <v>0</v>
      </c>
      <c r="AG25" s="2"/>
      <c r="AH25" s="2"/>
      <c r="AI25" s="2"/>
      <c r="AJ25" s="3">
        <v>45085</v>
      </c>
      <c r="AK25" s="2"/>
      <c r="AL25" s="2">
        <v>2</v>
      </c>
      <c r="AM25" s="2"/>
      <c r="AN25" s="2"/>
      <c r="AO25" s="2">
        <v>1</v>
      </c>
      <c r="AP25" s="2">
        <v>20230630</v>
      </c>
      <c r="AQ25" s="2">
        <v>20230608</v>
      </c>
      <c r="AR25" s="24">
        <v>1955500</v>
      </c>
      <c r="AS25" s="24">
        <v>0</v>
      </c>
      <c r="AT25" s="3">
        <v>45107</v>
      </c>
    </row>
    <row r="26" spans="1:46" x14ac:dyDescent="0.25">
      <c r="A26" s="2">
        <v>830027158</v>
      </c>
      <c r="B26" s="2" t="s">
        <v>138</v>
      </c>
      <c r="C26" s="2" t="s">
        <v>148</v>
      </c>
      <c r="D26" s="2">
        <v>16552</v>
      </c>
      <c r="E26" s="2" t="s">
        <v>171</v>
      </c>
      <c r="F26" s="2" t="s">
        <v>148</v>
      </c>
      <c r="G26" s="2">
        <v>16552</v>
      </c>
      <c r="H26" s="3">
        <v>44963</v>
      </c>
      <c r="I26" s="24">
        <v>426000</v>
      </c>
      <c r="J26" s="24">
        <v>426000</v>
      </c>
      <c r="K26" s="2" t="s">
        <v>154</v>
      </c>
      <c r="L26" s="2" t="s">
        <v>155</v>
      </c>
      <c r="M26" s="2"/>
      <c r="N26" s="24">
        <v>0</v>
      </c>
      <c r="O26" s="2"/>
      <c r="P26" s="2"/>
      <c r="Q26" s="24">
        <v>426000</v>
      </c>
      <c r="R26" s="24">
        <v>0</v>
      </c>
      <c r="S26" s="2"/>
      <c r="T26" s="2" t="s">
        <v>156</v>
      </c>
      <c r="U26" s="24">
        <v>426000</v>
      </c>
      <c r="V26" s="24">
        <v>0</v>
      </c>
      <c r="W26" s="24">
        <v>0</v>
      </c>
      <c r="X26" s="24">
        <v>0</v>
      </c>
      <c r="Y26" s="24">
        <v>426000</v>
      </c>
      <c r="Z26" s="24">
        <v>0</v>
      </c>
      <c r="AA26" s="2"/>
      <c r="AB26" s="24">
        <v>0</v>
      </c>
      <c r="AC26" s="2"/>
      <c r="AD26" s="24">
        <v>0</v>
      </c>
      <c r="AE26" s="24">
        <v>0</v>
      </c>
      <c r="AF26" s="24">
        <v>0</v>
      </c>
      <c r="AG26" s="2"/>
      <c r="AH26" s="2"/>
      <c r="AI26" s="2"/>
      <c r="AJ26" s="3">
        <v>45054</v>
      </c>
      <c r="AK26" s="2"/>
      <c r="AL26" s="2">
        <v>2</v>
      </c>
      <c r="AM26" s="2"/>
      <c r="AN26" s="2"/>
      <c r="AO26" s="2">
        <v>1</v>
      </c>
      <c r="AP26" s="2">
        <v>20230530</v>
      </c>
      <c r="AQ26" s="2">
        <v>20230508</v>
      </c>
      <c r="AR26" s="24">
        <v>426000</v>
      </c>
      <c r="AS26" s="24">
        <v>0</v>
      </c>
      <c r="AT26" s="3">
        <v>45107</v>
      </c>
    </row>
    <row r="27" spans="1:46" x14ac:dyDescent="0.25">
      <c r="A27" s="2">
        <v>830027158</v>
      </c>
      <c r="B27" s="2" t="s">
        <v>138</v>
      </c>
      <c r="C27" s="2" t="s">
        <v>148</v>
      </c>
      <c r="D27" s="2">
        <v>16573</v>
      </c>
      <c r="E27" s="2" t="s">
        <v>172</v>
      </c>
      <c r="F27" s="2" t="s">
        <v>148</v>
      </c>
      <c r="G27" s="2">
        <v>16573</v>
      </c>
      <c r="H27" s="3">
        <v>44963</v>
      </c>
      <c r="I27" s="24">
        <v>426000</v>
      </c>
      <c r="J27" s="24">
        <v>426000</v>
      </c>
      <c r="K27" s="2" t="s">
        <v>154</v>
      </c>
      <c r="L27" s="2" t="s">
        <v>155</v>
      </c>
      <c r="M27" s="2"/>
      <c r="N27" s="24">
        <v>0</v>
      </c>
      <c r="O27" s="2"/>
      <c r="P27" s="2"/>
      <c r="Q27" s="24">
        <v>426000</v>
      </c>
      <c r="R27" s="24">
        <v>0</v>
      </c>
      <c r="S27" s="2"/>
      <c r="T27" s="2" t="s">
        <v>156</v>
      </c>
      <c r="U27" s="24">
        <v>426000</v>
      </c>
      <c r="V27" s="24">
        <v>0</v>
      </c>
      <c r="W27" s="24">
        <v>0</v>
      </c>
      <c r="X27" s="24">
        <v>0</v>
      </c>
      <c r="Y27" s="24">
        <v>426000</v>
      </c>
      <c r="Z27" s="24">
        <v>0</v>
      </c>
      <c r="AA27" s="2"/>
      <c r="AB27" s="24">
        <v>0</v>
      </c>
      <c r="AC27" s="2"/>
      <c r="AD27" s="24">
        <v>0</v>
      </c>
      <c r="AE27" s="24">
        <v>0</v>
      </c>
      <c r="AF27" s="24">
        <v>0</v>
      </c>
      <c r="AG27" s="2"/>
      <c r="AH27" s="2"/>
      <c r="AI27" s="2"/>
      <c r="AJ27" s="3">
        <v>45063</v>
      </c>
      <c r="AK27" s="2"/>
      <c r="AL27" s="2">
        <v>2</v>
      </c>
      <c r="AM27" s="2"/>
      <c r="AN27" s="2"/>
      <c r="AO27" s="2">
        <v>1</v>
      </c>
      <c r="AP27" s="2">
        <v>20230530</v>
      </c>
      <c r="AQ27" s="2">
        <v>20230517</v>
      </c>
      <c r="AR27" s="24">
        <v>426000</v>
      </c>
      <c r="AS27" s="24">
        <v>0</v>
      </c>
      <c r="AT27" s="3">
        <v>45107</v>
      </c>
    </row>
    <row r="28" spans="1:46" x14ac:dyDescent="0.25">
      <c r="A28" s="2">
        <v>830027158</v>
      </c>
      <c r="B28" s="2" t="s">
        <v>138</v>
      </c>
      <c r="C28" s="2" t="s">
        <v>148</v>
      </c>
      <c r="D28" s="2">
        <v>16677</v>
      </c>
      <c r="E28" s="2" t="s">
        <v>173</v>
      </c>
      <c r="F28" s="2" t="s">
        <v>148</v>
      </c>
      <c r="G28" s="2">
        <v>16677</v>
      </c>
      <c r="H28" s="3">
        <v>44966</v>
      </c>
      <c r="I28" s="24">
        <v>426000</v>
      </c>
      <c r="J28" s="24">
        <v>426000</v>
      </c>
      <c r="K28" s="2" t="s">
        <v>154</v>
      </c>
      <c r="L28" s="2" t="s">
        <v>155</v>
      </c>
      <c r="M28" s="2"/>
      <c r="N28" s="24">
        <v>0</v>
      </c>
      <c r="O28" s="2"/>
      <c r="P28" s="2"/>
      <c r="Q28" s="24">
        <v>426000</v>
      </c>
      <c r="R28" s="24">
        <v>0</v>
      </c>
      <c r="S28" s="2"/>
      <c r="T28" s="2" t="s">
        <v>156</v>
      </c>
      <c r="U28" s="24">
        <v>426000</v>
      </c>
      <c r="V28" s="24">
        <v>0</v>
      </c>
      <c r="W28" s="24">
        <v>0</v>
      </c>
      <c r="X28" s="24">
        <v>0</v>
      </c>
      <c r="Y28" s="24">
        <v>426000</v>
      </c>
      <c r="Z28" s="24">
        <v>0</v>
      </c>
      <c r="AA28" s="2"/>
      <c r="AB28" s="24">
        <v>0</v>
      </c>
      <c r="AC28" s="2"/>
      <c r="AD28" s="24">
        <v>0</v>
      </c>
      <c r="AE28" s="24">
        <v>0</v>
      </c>
      <c r="AF28" s="24">
        <v>0</v>
      </c>
      <c r="AG28" s="2"/>
      <c r="AH28" s="2"/>
      <c r="AI28" s="2"/>
      <c r="AJ28" s="3">
        <v>45063</v>
      </c>
      <c r="AK28" s="2"/>
      <c r="AL28" s="2">
        <v>2</v>
      </c>
      <c r="AM28" s="2"/>
      <c r="AN28" s="2"/>
      <c r="AO28" s="2">
        <v>1</v>
      </c>
      <c r="AP28" s="2">
        <v>20230530</v>
      </c>
      <c r="AQ28" s="2">
        <v>20230517</v>
      </c>
      <c r="AR28" s="24">
        <v>426000</v>
      </c>
      <c r="AS28" s="24">
        <v>0</v>
      </c>
      <c r="AT28" s="3">
        <v>45107</v>
      </c>
    </row>
    <row r="29" spans="1:46" x14ac:dyDescent="0.25">
      <c r="A29" s="2">
        <v>830027158</v>
      </c>
      <c r="B29" s="2" t="s">
        <v>138</v>
      </c>
      <c r="C29" s="2" t="s">
        <v>148</v>
      </c>
      <c r="D29" s="2">
        <v>16894</v>
      </c>
      <c r="E29" s="2" t="s">
        <v>174</v>
      </c>
      <c r="F29" s="2" t="s">
        <v>148</v>
      </c>
      <c r="G29" s="2">
        <v>16894</v>
      </c>
      <c r="H29" s="3">
        <v>44977</v>
      </c>
      <c r="I29" s="24">
        <v>50000</v>
      </c>
      <c r="J29" s="24">
        <v>50000</v>
      </c>
      <c r="K29" s="2" t="s">
        <v>154</v>
      </c>
      <c r="L29" s="2" t="s">
        <v>155</v>
      </c>
      <c r="M29" s="2"/>
      <c r="N29" s="24">
        <v>0</v>
      </c>
      <c r="O29" s="2"/>
      <c r="P29" s="2"/>
      <c r="Q29" s="24">
        <v>0</v>
      </c>
      <c r="R29" s="24">
        <v>50000</v>
      </c>
      <c r="S29" s="2">
        <v>1222273471</v>
      </c>
      <c r="T29" s="2" t="s">
        <v>156</v>
      </c>
      <c r="U29" s="24">
        <v>50000</v>
      </c>
      <c r="V29" s="24">
        <v>0</v>
      </c>
      <c r="W29" s="24">
        <v>0</v>
      </c>
      <c r="X29" s="24">
        <v>0</v>
      </c>
      <c r="Y29" s="24">
        <v>50000</v>
      </c>
      <c r="Z29" s="24">
        <v>0</v>
      </c>
      <c r="AA29" s="2"/>
      <c r="AB29" s="24">
        <v>0</v>
      </c>
      <c r="AC29" s="2"/>
      <c r="AD29" s="24">
        <v>0</v>
      </c>
      <c r="AE29" s="24">
        <v>0</v>
      </c>
      <c r="AF29" s="24">
        <v>0</v>
      </c>
      <c r="AG29" s="2"/>
      <c r="AH29" s="2"/>
      <c r="AI29" s="2"/>
      <c r="AJ29" s="3">
        <v>45086</v>
      </c>
      <c r="AK29" s="2"/>
      <c r="AL29" s="2">
        <v>2</v>
      </c>
      <c r="AM29" s="2"/>
      <c r="AN29" s="2"/>
      <c r="AO29" s="2">
        <v>1</v>
      </c>
      <c r="AP29" s="2">
        <v>20230530</v>
      </c>
      <c r="AQ29" s="2">
        <v>20230519</v>
      </c>
      <c r="AR29" s="24">
        <v>50000</v>
      </c>
      <c r="AS29" s="24">
        <v>0</v>
      </c>
      <c r="AT29" s="3">
        <v>45107</v>
      </c>
    </row>
    <row r="30" spans="1:46" x14ac:dyDescent="0.25">
      <c r="A30" s="2">
        <v>830027158</v>
      </c>
      <c r="B30" s="2" t="s">
        <v>138</v>
      </c>
      <c r="C30" s="2" t="s">
        <v>148</v>
      </c>
      <c r="D30" s="2">
        <v>16928</v>
      </c>
      <c r="E30" s="2" t="s">
        <v>175</v>
      </c>
      <c r="F30" s="2" t="s">
        <v>148</v>
      </c>
      <c r="G30" s="2">
        <v>16928</v>
      </c>
      <c r="H30" s="3">
        <v>44978</v>
      </c>
      <c r="I30" s="24">
        <v>426000</v>
      </c>
      <c r="J30" s="24">
        <v>426000</v>
      </c>
      <c r="K30" s="2" t="s">
        <v>154</v>
      </c>
      <c r="L30" s="2" t="s">
        <v>155</v>
      </c>
      <c r="M30" s="2"/>
      <c r="N30" s="24">
        <v>0</v>
      </c>
      <c r="O30" s="2"/>
      <c r="P30" s="2"/>
      <c r="Q30" s="24">
        <v>0</v>
      </c>
      <c r="R30" s="24">
        <v>426000</v>
      </c>
      <c r="S30" s="2">
        <v>1222273472</v>
      </c>
      <c r="T30" s="2" t="s">
        <v>156</v>
      </c>
      <c r="U30" s="24">
        <v>426000</v>
      </c>
      <c r="V30" s="24">
        <v>0</v>
      </c>
      <c r="W30" s="24">
        <v>0</v>
      </c>
      <c r="X30" s="24">
        <v>0</v>
      </c>
      <c r="Y30" s="24">
        <v>426000</v>
      </c>
      <c r="Z30" s="24">
        <v>0</v>
      </c>
      <c r="AA30" s="2"/>
      <c r="AB30" s="24">
        <v>0</v>
      </c>
      <c r="AC30" s="2"/>
      <c r="AD30" s="24">
        <v>0</v>
      </c>
      <c r="AE30" s="24">
        <v>0</v>
      </c>
      <c r="AF30" s="24">
        <v>0</v>
      </c>
      <c r="AG30" s="2"/>
      <c r="AH30" s="2"/>
      <c r="AI30" s="2"/>
      <c r="AJ30" s="3">
        <v>45086</v>
      </c>
      <c r="AK30" s="2"/>
      <c r="AL30" s="2">
        <v>2</v>
      </c>
      <c r="AM30" s="2"/>
      <c r="AN30" s="2"/>
      <c r="AO30" s="2">
        <v>1</v>
      </c>
      <c r="AP30" s="2">
        <v>20230530</v>
      </c>
      <c r="AQ30" s="2">
        <v>20230519</v>
      </c>
      <c r="AR30" s="24">
        <v>426000</v>
      </c>
      <c r="AS30" s="24">
        <v>0</v>
      </c>
      <c r="AT30" s="3">
        <v>45107</v>
      </c>
    </row>
    <row r="31" spans="1:46" x14ac:dyDescent="0.25">
      <c r="A31" s="2">
        <v>830027158</v>
      </c>
      <c r="B31" s="2" t="s">
        <v>138</v>
      </c>
      <c r="C31" s="2" t="s">
        <v>148</v>
      </c>
      <c r="D31" s="2">
        <v>16973</v>
      </c>
      <c r="E31" s="2" t="s">
        <v>176</v>
      </c>
      <c r="F31" s="2" t="s">
        <v>148</v>
      </c>
      <c r="G31" s="2">
        <v>16973</v>
      </c>
      <c r="H31" s="3">
        <v>44980</v>
      </c>
      <c r="I31" s="24">
        <v>426000</v>
      </c>
      <c r="J31" s="24">
        <v>426000</v>
      </c>
      <c r="K31" s="2" t="s">
        <v>154</v>
      </c>
      <c r="L31" s="2" t="s">
        <v>155</v>
      </c>
      <c r="M31" s="2"/>
      <c r="N31" s="24">
        <v>0</v>
      </c>
      <c r="O31" s="2"/>
      <c r="P31" s="2"/>
      <c r="Q31" s="24">
        <v>0</v>
      </c>
      <c r="R31" s="24">
        <v>426000</v>
      </c>
      <c r="S31" s="2">
        <v>1222272752</v>
      </c>
      <c r="T31" s="2" t="s">
        <v>156</v>
      </c>
      <c r="U31" s="24">
        <v>426000</v>
      </c>
      <c r="V31" s="24">
        <v>0</v>
      </c>
      <c r="W31" s="24">
        <v>0</v>
      </c>
      <c r="X31" s="24">
        <v>0</v>
      </c>
      <c r="Y31" s="24">
        <v>426000</v>
      </c>
      <c r="Z31" s="24">
        <v>0</v>
      </c>
      <c r="AA31" s="2"/>
      <c r="AB31" s="24">
        <v>0</v>
      </c>
      <c r="AC31" s="2"/>
      <c r="AD31" s="24">
        <v>0</v>
      </c>
      <c r="AE31" s="24">
        <v>0</v>
      </c>
      <c r="AF31" s="24">
        <v>0</v>
      </c>
      <c r="AG31" s="2"/>
      <c r="AH31" s="2"/>
      <c r="AI31" s="2"/>
      <c r="AJ31" s="3">
        <v>45086</v>
      </c>
      <c r="AK31" s="2"/>
      <c r="AL31" s="2">
        <v>2</v>
      </c>
      <c r="AM31" s="2"/>
      <c r="AN31" s="2"/>
      <c r="AO31" s="2">
        <v>1</v>
      </c>
      <c r="AP31" s="2">
        <v>20230530</v>
      </c>
      <c r="AQ31" s="2">
        <v>20230509</v>
      </c>
      <c r="AR31" s="24">
        <v>426000</v>
      </c>
      <c r="AS31" s="24">
        <v>0</v>
      </c>
      <c r="AT31" s="3">
        <v>45107</v>
      </c>
    </row>
    <row r="32" spans="1:46" x14ac:dyDescent="0.25">
      <c r="A32" s="2">
        <v>830027158</v>
      </c>
      <c r="B32" s="2" t="s">
        <v>138</v>
      </c>
      <c r="C32" s="2" t="s">
        <v>148</v>
      </c>
      <c r="D32" s="2">
        <v>17226</v>
      </c>
      <c r="E32" s="2" t="s">
        <v>177</v>
      </c>
      <c r="F32" s="2" t="s">
        <v>148</v>
      </c>
      <c r="G32" s="2">
        <v>17226</v>
      </c>
      <c r="H32" s="3">
        <v>44991</v>
      </c>
      <c r="I32" s="24">
        <v>50000</v>
      </c>
      <c r="J32" s="24">
        <v>50000</v>
      </c>
      <c r="K32" s="2" t="s">
        <v>154</v>
      </c>
      <c r="L32" s="2" t="s">
        <v>155</v>
      </c>
      <c r="M32" s="2"/>
      <c r="N32" s="24">
        <v>0</v>
      </c>
      <c r="O32" s="2"/>
      <c r="P32" s="2"/>
      <c r="Q32" s="24">
        <v>50000</v>
      </c>
      <c r="R32" s="24">
        <v>0</v>
      </c>
      <c r="S32" s="2"/>
      <c r="T32" s="2" t="s">
        <v>156</v>
      </c>
      <c r="U32" s="24">
        <v>50000</v>
      </c>
      <c r="V32" s="24">
        <v>0</v>
      </c>
      <c r="W32" s="24">
        <v>0</v>
      </c>
      <c r="X32" s="24">
        <v>0</v>
      </c>
      <c r="Y32" s="24">
        <v>50000</v>
      </c>
      <c r="Z32" s="24">
        <v>0</v>
      </c>
      <c r="AA32" s="2"/>
      <c r="AB32" s="24">
        <v>0</v>
      </c>
      <c r="AC32" s="2"/>
      <c r="AD32" s="24">
        <v>0</v>
      </c>
      <c r="AE32" s="24">
        <v>0</v>
      </c>
      <c r="AF32" s="24">
        <v>0</v>
      </c>
      <c r="AG32" s="2"/>
      <c r="AH32" s="2"/>
      <c r="AI32" s="2"/>
      <c r="AJ32" s="3">
        <v>45029</v>
      </c>
      <c r="AK32" s="2"/>
      <c r="AL32" s="2">
        <v>2</v>
      </c>
      <c r="AM32" s="2"/>
      <c r="AN32" s="2"/>
      <c r="AO32" s="2">
        <v>1</v>
      </c>
      <c r="AP32" s="2">
        <v>20230430</v>
      </c>
      <c r="AQ32" s="2">
        <v>20230413</v>
      </c>
      <c r="AR32" s="24">
        <v>50000</v>
      </c>
      <c r="AS32" s="24">
        <v>0</v>
      </c>
      <c r="AT32" s="3">
        <v>45107</v>
      </c>
    </row>
    <row r="33" spans="1:46" x14ac:dyDescent="0.25">
      <c r="A33" s="2">
        <v>830027158</v>
      </c>
      <c r="B33" s="2" t="s">
        <v>138</v>
      </c>
      <c r="C33" s="2" t="s">
        <v>148</v>
      </c>
      <c r="D33" s="2">
        <v>17340</v>
      </c>
      <c r="E33" s="2" t="s">
        <v>178</v>
      </c>
      <c r="F33" s="2" t="s">
        <v>148</v>
      </c>
      <c r="G33" s="2">
        <v>17340</v>
      </c>
      <c r="H33" s="3">
        <v>44993</v>
      </c>
      <c r="I33" s="24">
        <v>426000</v>
      </c>
      <c r="J33" s="24">
        <v>426000</v>
      </c>
      <c r="K33" s="2" t="s">
        <v>154</v>
      </c>
      <c r="L33" s="2" t="s">
        <v>155</v>
      </c>
      <c r="M33" s="2"/>
      <c r="N33" s="24">
        <v>0</v>
      </c>
      <c r="O33" s="2"/>
      <c r="P33" s="2"/>
      <c r="Q33" s="24">
        <v>426000</v>
      </c>
      <c r="R33" s="24">
        <v>0</v>
      </c>
      <c r="S33" s="2"/>
      <c r="T33" s="2" t="s">
        <v>156</v>
      </c>
      <c r="U33" s="24">
        <v>426000</v>
      </c>
      <c r="V33" s="24">
        <v>0</v>
      </c>
      <c r="W33" s="24">
        <v>0</v>
      </c>
      <c r="X33" s="24">
        <v>0</v>
      </c>
      <c r="Y33" s="24">
        <v>426000</v>
      </c>
      <c r="Z33" s="24">
        <v>0</v>
      </c>
      <c r="AA33" s="2"/>
      <c r="AB33" s="24">
        <v>0</v>
      </c>
      <c r="AC33" s="2"/>
      <c r="AD33" s="24">
        <v>0</v>
      </c>
      <c r="AE33" s="24">
        <v>0</v>
      </c>
      <c r="AF33" s="24">
        <v>0</v>
      </c>
      <c r="AG33" s="2"/>
      <c r="AH33" s="2"/>
      <c r="AI33" s="2"/>
      <c r="AJ33" s="3">
        <v>45029</v>
      </c>
      <c r="AK33" s="2"/>
      <c r="AL33" s="2">
        <v>2</v>
      </c>
      <c r="AM33" s="2"/>
      <c r="AN33" s="2"/>
      <c r="AO33" s="2">
        <v>1</v>
      </c>
      <c r="AP33" s="2">
        <v>20230430</v>
      </c>
      <c r="AQ33" s="2">
        <v>20230413</v>
      </c>
      <c r="AR33" s="24">
        <v>426000</v>
      </c>
      <c r="AS33" s="24">
        <v>0</v>
      </c>
      <c r="AT33" s="3">
        <v>45107</v>
      </c>
    </row>
    <row r="34" spans="1:46" x14ac:dyDescent="0.25">
      <c r="A34" s="2">
        <v>830027158</v>
      </c>
      <c r="B34" s="2" t="s">
        <v>138</v>
      </c>
      <c r="C34" s="2" t="s">
        <v>148</v>
      </c>
      <c r="D34" s="2">
        <v>19506</v>
      </c>
      <c r="E34" s="2" t="s">
        <v>179</v>
      </c>
      <c r="F34" s="2" t="s">
        <v>148</v>
      </c>
      <c r="G34" s="2">
        <v>19506</v>
      </c>
      <c r="H34" s="3">
        <v>45052</v>
      </c>
      <c r="I34" s="24">
        <v>50000</v>
      </c>
      <c r="J34" s="24">
        <v>50000</v>
      </c>
      <c r="K34" s="2" t="s">
        <v>154</v>
      </c>
      <c r="L34" s="2" t="s">
        <v>155</v>
      </c>
      <c r="M34" s="2"/>
      <c r="N34" s="24">
        <v>0</v>
      </c>
      <c r="O34" s="2"/>
      <c r="P34" s="2"/>
      <c r="Q34" s="24">
        <v>50000</v>
      </c>
      <c r="R34" s="24">
        <v>0</v>
      </c>
      <c r="S34" s="2"/>
      <c r="T34" s="2" t="s">
        <v>156</v>
      </c>
      <c r="U34" s="24">
        <v>50000</v>
      </c>
      <c r="V34" s="24">
        <v>0</v>
      </c>
      <c r="W34" s="24">
        <v>0</v>
      </c>
      <c r="X34" s="24">
        <v>0</v>
      </c>
      <c r="Y34" s="24">
        <v>50000</v>
      </c>
      <c r="Z34" s="24">
        <v>0</v>
      </c>
      <c r="AA34" s="2"/>
      <c r="AB34" s="24">
        <v>0</v>
      </c>
      <c r="AC34" s="2"/>
      <c r="AD34" s="24">
        <v>0</v>
      </c>
      <c r="AE34" s="24">
        <v>0</v>
      </c>
      <c r="AF34" s="24">
        <v>0</v>
      </c>
      <c r="AG34" s="2"/>
      <c r="AH34" s="2"/>
      <c r="AI34" s="2"/>
      <c r="AJ34" s="3">
        <v>45082</v>
      </c>
      <c r="AK34" s="2"/>
      <c r="AL34" s="2">
        <v>2</v>
      </c>
      <c r="AM34" s="2"/>
      <c r="AN34" s="2"/>
      <c r="AO34" s="2">
        <v>1</v>
      </c>
      <c r="AP34" s="2">
        <v>20230630</v>
      </c>
      <c r="AQ34" s="2">
        <v>20230628</v>
      </c>
      <c r="AR34" s="24">
        <v>50000</v>
      </c>
      <c r="AS34" s="24">
        <v>0</v>
      </c>
      <c r="AT34" s="3">
        <v>45107</v>
      </c>
    </row>
    <row r="35" spans="1:46" x14ac:dyDescent="0.25">
      <c r="A35" s="2">
        <v>830027158</v>
      </c>
      <c r="B35" s="2" t="s">
        <v>138</v>
      </c>
      <c r="C35" s="2" t="s">
        <v>148</v>
      </c>
      <c r="D35" s="2">
        <v>19526</v>
      </c>
      <c r="E35" s="2" t="s">
        <v>180</v>
      </c>
      <c r="F35" s="2" t="s">
        <v>148</v>
      </c>
      <c r="G35" s="2">
        <v>19526</v>
      </c>
      <c r="H35" s="3">
        <v>45054</v>
      </c>
      <c r="I35" s="24">
        <v>50000</v>
      </c>
      <c r="J35" s="24">
        <v>50000</v>
      </c>
      <c r="K35" s="2" t="s">
        <v>154</v>
      </c>
      <c r="L35" s="2" t="s">
        <v>155</v>
      </c>
      <c r="M35" s="2"/>
      <c r="N35" s="24">
        <v>0</v>
      </c>
      <c r="O35" s="2"/>
      <c r="P35" s="2"/>
      <c r="Q35" s="24">
        <v>0</v>
      </c>
      <c r="R35" s="24">
        <v>50000</v>
      </c>
      <c r="S35" s="2">
        <v>1222273700</v>
      </c>
      <c r="T35" s="2" t="s">
        <v>156</v>
      </c>
      <c r="U35" s="24">
        <v>50000</v>
      </c>
      <c r="V35" s="24">
        <v>0</v>
      </c>
      <c r="W35" s="24">
        <v>0</v>
      </c>
      <c r="X35" s="24">
        <v>0</v>
      </c>
      <c r="Y35" s="24">
        <v>50000</v>
      </c>
      <c r="Z35" s="24">
        <v>0</v>
      </c>
      <c r="AA35" s="2"/>
      <c r="AB35" s="24">
        <v>0</v>
      </c>
      <c r="AC35" s="2"/>
      <c r="AD35" s="24">
        <v>0</v>
      </c>
      <c r="AE35" s="24">
        <v>0</v>
      </c>
      <c r="AF35" s="24">
        <v>0</v>
      </c>
      <c r="AG35" s="2"/>
      <c r="AH35" s="2"/>
      <c r="AI35" s="2"/>
      <c r="AJ35" s="3">
        <v>45082</v>
      </c>
      <c r="AK35" s="2"/>
      <c r="AL35" s="2">
        <v>2</v>
      </c>
      <c r="AM35" s="2"/>
      <c r="AN35" s="2"/>
      <c r="AO35" s="2">
        <v>1</v>
      </c>
      <c r="AP35" s="2">
        <v>20230630</v>
      </c>
      <c r="AQ35" s="2">
        <v>20230605</v>
      </c>
      <c r="AR35" s="24">
        <v>50000</v>
      </c>
      <c r="AS35" s="24">
        <v>0</v>
      </c>
      <c r="AT35" s="3">
        <v>45107</v>
      </c>
    </row>
    <row r="36" spans="1:46" x14ac:dyDescent="0.25">
      <c r="A36" s="2">
        <v>830027158</v>
      </c>
      <c r="B36" s="2" t="s">
        <v>138</v>
      </c>
      <c r="C36" s="2" t="s">
        <v>148</v>
      </c>
      <c r="D36" s="2">
        <v>19624</v>
      </c>
      <c r="E36" s="2" t="s">
        <v>181</v>
      </c>
      <c r="F36" s="2" t="s">
        <v>148</v>
      </c>
      <c r="G36" s="2">
        <v>19624</v>
      </c>
      <c r="H36" s="3">
        <v>45056</v>
      </c>
      <c r="I36" s="24">
        <v>50000</v>
      </c>
      <c r="J36" s="24">
        <v>50000</v>
      </c>
      <c r="K36" s="2" t="s">
        <v>154</v>
      </c>
      <c r="L36" s="2" t="s">
        <v>155</v>
      </c>
      <c r="M36" s="2"/>
      <c r="N36" s="24">
        <v>0</v>
      </c>
      <c r="O36" s="2"/>
      <c r="P36" s="2"/>
      <c r="Q36" s="24">
        <v>0</v>
      </c>
      <c r="R36" s="24">
        <v>50000</v>
      </c>
      <c r="S36" s="2">
        <v>1222273701</v>
      </c>
      <c r="T36" s="2" t="s">
        <v>156</v>
      </c>
      <c r="U36" s="24">
        <v>50000</v>
      </c>
      <c r="V36" s="24">
        <v>0</v>
      </c>
      <c r="W36" s="24">
        <v>0</v>
      </c>
      <c r="X36" s="24">
        <v>0</v>
      </c>
      <c r="Y36" s="24">
        <v>50000</v>
      </c>
      <c r="Z36" s="24">
        <v>0</v>
      </c>
      <c r="AA36" s="2"/>
      <c r="AB36" s="24">
        <v>0</v>
      </c>
      <c r="AC36" s="2"/>
      <c r="AD36" s="24">
        <v>0</v>
      </c>
      <c r="AE36" s="24">
        <v>0</v>
      </c>
      <c r="AF36" s="24">
        <v>0</v>
      </c>
      <c r="AG36" s="2"/>
      <c r="AH36" s="2"/>
      <c r="AI36" s="2"/>
      <c r="AJ36" s="3">
        <v>45082</v>
      </c>
      <c r="AK36" s="2"/>
      <c r="AL36" s="2">
        <v>2</v>
      </c>
      <c r="AM36" s="2"/>
      <c r="AN36" s="2"/>
      <c r="AO36" s="2">
        <v>1</v>
      </c>
      <c r="AP36" s="2">
        <v>20230630</v>
      </c>
      <c r="AQ36" s="2">
        <v>20230605</v>
      </c>
      <c r="AR36" s="24">
        <v>50000</v>
      </c>
      <c r="AS36" s="24">
        <v>0</v>
      </c>
      <c r="AT36" s="3">
        <v>45107</v>
      </c>
    </row>
    <row r="37" spans="1:46" x14ac:dyDescent="0.25">
      <c r="A37" s="2">
        <v>830027158</v>
      </c>
      <c r="B37" s="2" t="s">
        <v>138</v>
      </c>
      <c r="C37" s="2" t="s">
        <v>148</v>
      </c>
      <c r="D37" s="2">
        <v>19647</v>
      </c>
      <c r="E37" s="2" t="s">
        <v>182</v>
      </c>
      <c r="F37" s="2" t="s">
        <v>148</v>
      </c>
      <c r="G37" s="2">
        <v>19647</v>
      </c>
      <c r="H37" s="3">
        <v>45056</v>
      </c>
      <c r="I37" s="24">
        <v>50000</v>
      </c>
      <c r="J37" s="24">
        <v>50000</v>
      </c>
      <c r="K37" s="2" t="s">
        <v>154</v>
      </c>
      <c r="L37" s="2" t="s">
        <v>155</v>
      </c>
      <c r="M37" s="2"/>
      <c r="N37" s="24">
        <v>0</v>
      </c>
      <c r="O37" s="2"/>
      <c r="P37" s="2"/>
      <c r="Q37" s="24">
        <v>0</v>
      </c>
      <c r="R37" s="24">
        <v>50000</v>
      </c>
      <c r="S37" s="2">
        <v>1222273702</v>
      </c>
      <c r="T37" s="2" t="s">
        <v>156</v>
      </c>
      <c r="U37" s="24">
        <v>50000</v>
      </c>
      <c r="V37" s="24">
        <v>0</v>
      </c>
      <c r="W37" s="24">
        <v>0</v>
      </c>
      <c r="X37" s="24">
        <v>0</v>
      </c>
      <c r="Y37" s="24">
        <v>50000</v>
      </c>
      <c r="Z37" s="24">
        <v>0</v>
      </c>
      <c r="AA37" s="2"/>
      <c r="AB37" s="24">
        <v>0</v>
      </c>
      <c r="AC37" s="2"/>
      <c r="AD37" s="24">
        <v>0</v>
      </c>
      <c r="AE37" s="24">
        <v>0</v>
      </c>
      <c r="AF37" s="24">
        <v>0</v>
      </c>
      <c r="AG37" s="2"/>
      <c r="AH37" s="2"/>
      <c r="AI37" s="2"/>
      <c r="AJ37" s="3">
        <v>45082</v>
      </c>
      <c r="AK37" s="2"/>
      <c r="AL37" s="2">
        <v>2</v>
      </c>
      <c r="AM37" s="2"/>
      <c r="AN37" s="2"/>
      <c r="AO37" s="2">
        <v>1</v>
      </c>
      <c r="AP37" s="2">
        <v>20230630</v>
      </c>
      <c r="AQ37" s="2">
        <v>20230605</v>
      </c>
      <c r="AR37" s="24">
        <v>50000</v>
      </c>
      <c r="AS37" s="24">
        <v>0</v>
      </c>
      <c r="AT37" s="3">
        <v>45107</v>
      </c>
    </row>
    <row r="38" spans="1:46" x14ac:dyDescent="0.25">
      <c r="A38" s="2">
        <v>830027158</v>
      </c>
      <c r="B38" s="2" t="s">
        <v>138</v>
      </c>
      <c r="C38" s="2" t="s">
        <v>148</v>
      </c>
      <c r="D38" s="2">
        <v>19860</v>
      </c>
      <c r="E38" s="2" t="s">
        <v>183</v>
      </c>
      <c r="F38" s="2" t="s">
        <v>148</v>
      </c>
      <c r="G38" s="2">
        <v>19860</v>
      </c>
      <c r="H38" s="3">
        <v>45063</v>
      </c>
      <c r="I38" s="24">
        <v>426000</v>
      </c>
      <c r="J38" s="24">
        <v>426000</v>
      </c>
      <c r="K38" s="2" t="s">
        <v>154</v>
      </c>
      <c r="L38" s="2" t="s">
        <v>155</v>
      </c>
      <c r="M38" s="2"/>
      <c r="N38" s="24">
        <v>0</v>
      </c>
      <c r="O38" s="2"/>
      <c r="P38" s="2"/>
      <c r="Q38" s="24">
        <v>0</v>
      </c>
      <c r="R38" s="24">
        <v>426000</v>
      </c>
      <c r="S38" s="2">
        <v>1222273703</v>
      </c>
      <c r="T38" s="2" t="s">
        <v>156</v>
      </c>
      <c r="U38" s="24">
        <v>426000</v>
      </c>
      <c r="V38" s="24">
        <v>0</v>
      </c>
      <c r="W38" s="24">
        <v>0</v>
      </c>
      <c r="X38" s="24">
        <v>0</v>
      </c>
      <c r="Y38" s="24">
        <v>426000</v>
      </c>
      <c r="Z38" s="24">
        <v>0</v>
      </c>
      <c r="AA38" s="2"/>
      <c r="AB38" s="24">
        <v>0</v>
      </c>
      <c r="AC38" s="2"/>
      <c r="AD38" s="24">
        <v>0</v>
      </c>
      <c r="AE38" s="24">
        <v>0</v>
      </c>
      <c r="AF38" s="24">
        <v>0</v>
      </c>
      <c r="AG38" s="2"/>
      <c r="AH38" s="2"/>
      <c r="AI38" s="2"/>
      <c r="AJ38" s="3">
        <v>45082</v>
      </c>
      <c r="AK38" s="2"/>
      <c r="AL38" s="2">
        <v>2</v>
      </c>
      <c r="AM38" s="2"/>
      <c r="AN38" s="2"/>
      <c r="AO38" s="2">
        <v>1</v>
      </c>
      <c r="AP38" s="2">
        <v>20230630</v>
      </c>
      <c r="AQ38" s="2">
        <v>20230605</v>
      </c>
      <c r="AR38" s="24">
        <v>426000</v>
      </c>
      <c r="AS38" s="24">
        <v>0</v>
      </c>
      <c r="AT38" s="3">
        <v>45107</v>
      </c>
    </row>
    <row r="39" spans="1:46" x14ac:dyDescent="0.25">
      <c r="A39" s="2">
        <v>830027158</v>
      </c>
      <c r="B39" s="2" t="s">
        <v>138</v>
      </c>
      <c r="C39" s="2" t="s">
        <v>148</v>
      </c>
      <c r="D39" s="2">
        <v>20116</v>
      </c>
      <c r="E39" s="2" t="s">
        <v>184</v>
      </c>
      <c r="F39" s="2" t="s">
        <v>148</v>
      </c>
      <c r="G39" s="2">
        <v>20116</v>
      </c>
      <c r="H39" s="3">
        <v>45072</v>
      </c>
      <c r="I39" s="24">
        <v>50000</v>
      </c>
      <c r="J39" s="24">
        <v>50000</v>
      </c>
      <c r="K39" s="2" t="s">
        <v>154</v>
      </c>
      <c r="L39" s="2" t="s">
        <v>155</v>
      </c>
      <c r="M39" s="2"/>
      <c r="N39" s="24">
        <v>0</v>
      </c>
      <c r="O39" s="2"/>
      <c r="P39" s="2"/>
      <c r="Q39" s="24">
        <v>0</v>
      </c>
      <c r="R39" s="24">
        <v>50000</v>
      </c>
      <c r="S39" s="2">
        <v>1222273704</v>
      </c>
      <c r="T39" s="2" t="s">
        <v>156</v>
      </c>
      <c r="U39" s="24">
        <v>50000</v>
      </c>
      <c r="V39" s="24">
        <v>0</v>
      </c>
      <c r="W39" s="24">
        <v>0</v>
      </c>
      <c r="X39" s="24">
        <v>0</v>
      </c>
      <c r="Y39" s="24">
        <v>50000</v>
      </c>
      <c r="Z39" s="24">
        <v>0</v>
      </c>
      <c r="AA39" s="2"/>
      <c r="AB39" s="24">
        <v>0</v>
      </c>
      <c r="AC39" s="2"/>
      <c r="AD39" s="24">
        <v>0</v>
      </c>
      <c r="AE39" s="24">
        <v>0</v>
      </c>
      <c r="AF39" s="24">
        <v>0</v>
      </c>
      <c r="AG39" s="2"/>
      <c r="AH39" s="2"/>
      <c r="AI39" s="2"/>
      <c r="AJ39" s="3">
        <v>45082</v>
      </c>
      <c r="AK39" s="2"/>
      <c r="AL39" s="2">
        <v>2</v>
      </c>
      <c r="AM39" s="2"/>
      <c r="AN39" s="2"/>
      <c r="AO39" s="2">
        <v>1</v>
      </c>
      <c r="AP39" s="2">
        <v>20230630</v>
      </c>
      <c r="AQ39" s="2">
        <v>20230605</v>
      </c>
      <c r="AR39" s="24">
        <v>50000</v>
      </c>
      <c r="AS39" s="24">
        <v>0</v>
      </c>
      <c r="AT39" s="3">
        <v>45107</v>
      </c>
    </row>
    <row r="40" spans="1:46" x14ac:dyDescent="0.25">
      <c r="A40" s="2">
        <v>830027158</v>
      </c>
      <c r="B40" s="2" t="s">
        <v>138</v>
      </c>
      <c r="C40" s="2" t="s">
        <v>148</v>
      </c>
      <c r="D40" s="2">
        <v>20174</v>
      </c>
      <c r="E40" s="2" t="s">
        <v>185</v>
      </c>
      <c r="F40" s="2" t="s">
        <v>148</v>
      </c>
      <c r="G40" s="2">
        <v>20174</v>
      </c>
      <c r="H40" s="3">
        <v>45075</v>
      </c>
      <c r="I40" s="24">
        <v>50000</v>
      </c>
      <c r="J40" s="24">
        <v>50000</v>
      </c>
      <c r="K40" s="2" t="s">
        <v>154</v>
      </c>
      <c r="L40" s="2" t="s">
        <v>155</v>
      </c>
      <c r="M40" s="2"/>
      <c r="N40" s="24">
        <v>0</v>
      </c>
      <c r="O40" s="2"/>
      <c r="P40" s="2"/>
      <c r="Q40" s="24">
        <v>0</v>
      </c>
      <c r="R40" s="24">
        <v>50000</v>
      </c>
      <c r="S40" s="2">
        <v>1222273705</v>
      </c>
      <c r="T40" s="2" t="s">
        <v>156</v>
      </c>
      <c r="U40" s="24">
        <v>50000</v>
      </c>
      <c r="V40" s="24">
        <v>0</v>
      </c>
      <c r="W40" s="24">
        <v>0</v>
      </c>
      <c r="X40" s="24">
        <v>0</v>
      </c>
      <c r="Y40" s="24">
        <v>50000</v>
      </c>
      <c r="Z40" s="24">
        <v>0</v>
      </c>
      <c r="AA40" s="2"/>
      <c r="AB40" s="24">
        <v>0</v>
      </c>
      <c r="AC40" s="2"/>
      <c r="AD40" s="24">
        <v>0</v>
      </c>
      <c r="AE40" s="24">
        <v>0</v>
      </c>
      <c r="AF40" s="24">
        <v>0</v>
      </c>
      <c r="AG40" s="2"/>
      <c r="AH40" s="2"/>
      <c r="AI40" s="2"/>
      <c r="AJ40" s="3">
        <v>45082</v>
      </c>
      <c r="AK40" s="2"/>
      <c r="AL40" s="2">
        <v>2</v>
      </c>
      <c r="AM40" s="2"/>
      <c r="AN40" s="2"/>
      <c r="AO40" s="2">
        <v>1</v>
      </c>
      <c r="AP40" s="2">
        <v>20230630</v>
      </c>
      <c r="AQ40" s="2">
        <v>20230605</v>
      </c>
      <c r="AR40" s="24">
        <v>50000</v>
      </c>
      <c r="AS40" s="24">
        <v>0</v>
      </c>
      <c r="AT40" s="3">
        <v>45107</v>
      </c>
    </row>
    <row r="41" spans="1:46" x14ac:dyDescent="0.25">
      <c r="A41" s="2">
        <v>830027158</v>
      </c>
      <c r="B41" s="2" t="s">
        <v>138</v>
      </c>
      <c r="C41" s="2" t="s">
        <v>148</v>
      </c>
      <c r="D41" s="2">
        <v>20211</v>
      </c>
      <c r="E41" s="2" t="s">
        <v>186</v>
      </c>
      <c r="F41" s="2" t="s">
        <v>148</v>
      </c>
      <c r="G41" s="2">
        <v>20211</v>
      </c>
      <c r="H41" s="3">
        <v>45076</v>
      </c>
      <c r="I41" s="24">
        <v>50000</v>
      </c>
      <c r="J41" s="24">
        <v>50000</v>
      </c>
      <c r="K41" s="2" t="s">
        <v>154</v>
      </c>
      <c r="L41" s="2" t="s">
        <v>155</v>
      </c>
      <c r="M41" s="2"/>
      <c r="N41" s="24">
        <v>0</v>
      </c>
      <c r="O41" s="2"/>
      <c r="P41" s="2"/>
      <c r="Q41" s="24">
        <v>0</v>
      </c>
      <c r="R41" s="24">
        <v>50000</v>
      </c>
      <c r="S41" s="2">
        <v>1222273706</v>
      </c>
      <c r="T41" s="2" t="s">
        <v>156</v>
      </c>
      <c r="U41" s="24">
        <v>50000</v>
      </c>
      <c r="V41" s="24">
        <v>0</v>
      </c>
      <c r="W41" s="24">
        <v>0</v>
      </c>
      <c r="X41" s="24">
        <v>0</v>
      </c>
      <c r="Y41" s="24">
        <v>50000</v>
      </c>
      <c r="Z41" s="24">
        <v>0</v>
      </c>
      <c r="AA41" s="2"/>
      <c r="AB41" s="24">
        <v>0</v>
      </c>
      <c r="AC41" s="2"/>
      <c r="AD41" s="24">
        <v>0</v>
      </c>
      <c r="AE41" s="24">
        <v>0</v>
      </c>
      <c r="AF41" s="24">
        <v>0</v>
      </c>
      <c r="AG41" s="2"/>
      <c r="AH41" s="2"/>
      <c r="AI41" s="2"/>
      <c r="AJ41" s="3">
        <v>45082</v>
      </c>
      <c r="AK41" s="2"/>
      <c r="AL41" s="2">
        <v>2</v>
      </c>
      <c r="AM41" s="2"/>
      <c r="AN41" s="2"/>
      <c r="AO41" s="2">
        <v>1</v>
      </c>
      <c r="AP41" s="2">
        <v>20230630</v>
      </c>
      <c r="AQ41" s="2">
        <v>20230605</v>
      </c>
      <c r="AR41" s="24">
        <v>50000</v>
      </c>
      <c r="AS41" s="24">
        <v>0</v>
      </c>
      <c r="AT41" s="3">
        <v>45107</v>
      </c>
    </row>
    <row r="42" spans="1:46" x14ac:dyDescent="0.25">
      <c r="A42" s="2">
        <v>830027158</v>
      </c>
      <c r="B42" s="2" t="s">
        <v>138</v>
      </c>
      <c r="C42" s="2" t="s">
        <v>148</v>
      </c>
      <c r="D42" s="2">
        <v>20295</v>
      </c>
      <c r="E42" s="2" t="s">
        <v>187</v>
      </c>
      <c r="F42" s="2" t="s">
        <v>148</v>
      </c>
      <c r="G42" s="2">
        <v>20295</v>
      </c>
      <c r="H42" s="3">
        <v>45077</v>
      </c>
      <c r="I42" s="24">
        <v>50000</v>
      </c>
      <c r="J42" s="24">
        <v>50000</v>
      </c>
      <c r="K42" s="2" t="s">
        <v>154</v>
      </c>
      <c r="L42" s="2" t="s">
        <v>155</v>
      </c>
      <c r="M42" s="2"/>
      <c r="N42" s="24">
        <v>0</v>
      </c>
      <c r="O42" s="2"/>
      <c r="P42" s="2"/>
      <c r="Q42" s="24">
        <v>50000</v>
      </c>
      <c r="R42" s="24">
        <v>0</v>
      </c>
      <c r="S42" s="2"/>
      <c r="T42" s="2" t="s">
        <v>156</v>
      </c>
      <c r="U42" s="24">
        <v>50000</v>
      </c>
      <c r="V42" s="24">
        <v>0</v>
      </c>
      <c r="W42" s="24">
        <v>0</v>
      </c>
      <c r="X42" s="24">
        <v>0</v>
      </c>
      <c r="Y42" s="24">
        <v>50000</v>
      </c>
      <c r="Z42" s="24">
        <v>0</v>
      </c>
      <c r="AA42" s="2"/>
      <c r="AB42" s="24">
        <v>0</v>
      </c>
      <c r="AC42" s="2"/>
      <c r="AD42" s="24">
        <v>0</v>
      </c>
      <c r="AE42" s="24">
        <v>0</v>
      </c>
      <c r="AF42" s="24">
        <v>0</v>
      </c>
      <c r="AG42" s="2"/>
      <c r="AH42" s="2"/>
      <c r="AI42" s="2"/>
      <c r="AJ42" s="3">
        <v>45082</v>
      </c>
      <c r="AK42" s="2"/>
      <c r="AL42" s="2">
        <v>2</v>
      </c>
      <c r="AM42" s="2"/>
      <c r="AN42" s="2"/>
      <c r="AO42" s="2">
        <v>1</v>
      </c>
      <c r="AP42" s="2">
        <v>20230630</v>
      </c>
      <c r="AQ42" s="2">
        <v>20230605</v>
      </c>
      <c r="AR42" s="24">
        <v>50000</v>
      </c>
      <c r="AS42" s="24">
        <v>0</v>
      </c>
      <c r="AT42" s="3">
        <v>45107</v>
      </c>
    </row>
    <row r="43" spans="1:46" x14ac:dyDescent="0.25">
      <c r="A43" s="2">
        <v>830027158</v>
      </c>
      <c r="B43" s="2" t="s">
        <v>138</v>
      </c>
      <c r="C43" s="2" t="s">
        <v>144</v>
      </c>
      <c r="D43" s="2">
        <v>1179</v>
      </c>
      <c r="E43" s="2" t="s">
        <v>188</v>
      </c>
      <c r="F43" s="2" t="s">
        <v>144</v>
      </c>
      <c r="G43" s="2">
        <v>1179</v>
      </c>
      <c r="H43" s="3">
        <v>44226</v>
      </c>
      <c r="I43" s="24">
        <v>2220200</v>
      </c>
      <c r="J43" s="24">
        <v>20000</v>
      </c>
      <c r="K43" s="2" t="s">
        <v>189</v>
      </c>
      <c r="L43" s="2" t="s">
        <v>155</v>
      </c>
      <c r="M43" s="2"/>
      <c r="N43" s="24">
        <v>0</v>
      </c>
      <c r="O43" s="2"/>
      <c r="P43" s="2"/>
      <c r="Q43" s="24">
        <v>0</v>
      </c>
      <c r="R43" s="24">
        <v>0</v>
      </c>
      <c r="S43" s="2"/>
      <c r="T43" s="2" t="s">
        <v>156</v>
      </c>
      <c r="U43" s="24">
        <v>2200200</v>
      </c>
      <c r="V43" s="24">
        <v>0</v>
      </c>
      <c r="W43" s="24">
        <v>0</v>
      </c>
      <c r="X43" s="24">
        <v>0</v>
      </c>
      <c r="Y43" s="24">
        <v>2200200</v>
      </c>
      <c r="Z43" s="24">
        <v>0</v>
      </c>
      <c r="AA43" s="2"/>
      <c r="AB43" s="24">
        <v>0</v>
      </c>
      <c r="AC43" s="2"/>
      <c r="AD43" s="24">
        <v>0</v>
      </c>
      <c r="AE43" s="24">
        <v>0</v>
      </c>
      <c r="AF43" s="24">
        <v>0</v>
      </c>
      <c r="AG43" s="2"/>
      <c r="AH43" s="2"/>
      <c r="AI43" s="2"/>
      <c r="AJ43" s="3">
        <v>44230</v>
      </c>
      <c r="AK43" s="2"/>
      <c r="AL43" s="2">
        <v>2</v>
      </c>
      <c r="AM43" s="2"/>
      <c r="AN43" s="2"/>
      <c r="AO43" s="2">
        <v>1</v>
      </c>
      <c r="AP43" s="2">
        <v>20210228</v>
      </c>
      <c r="AQ43" s="2">
        <v>20210209</v>
      </c>
      <c r="AR43" s="24">
        <v>2200200</v>
      </c>
      <c r="AS43" s="24">
        <v>0</v>
      </c>
      <c r="AT43" s="3">
        <v>45107</v>
      </c>
    </row>
    <row r="44" spans="1:46" x14ac:dyDescent="0.25">
      <c r="A44" s="2">
        <v>830027158</v>
      </c>
      <c r="B44" s="2" t="s">
        <v>138</v>
      </c>
      <c r="C44" s="2" t="s">
        <v>148</v>
      </c>
      <c r="D44" s="2">
        <v>19491</v>
      </c>
      <c r="E44" s="2" t="s">
        <v>190</v>
      </c>
      <c r="F44" s="2" t="s">
        <v>148</v>
      </c>
      <c r="G44" s="2">
        <v>19491</v>
      </c>
      <c r="H44" s="3">
        <v>45052</v>
      </c>
      <c r="I44" s="24">
        <v>50000</v>
      </c>
      <c r="J44" s="24">
        <v>44900</v>
      </c>
      <c r="K44" s="2" t="s">
        <v>189</v>
      </c>
      <c r="L44" s="2" t="s">
        <v>155</v>
      </c>
      <c r="M44" s="2"/>
      <c r="N44" s="24">
        <v>0</v>
      </c>
      <c r="O44" s="2"/>
      <c r="P44" s="2"/>
      <c r="Q44" s="24">
        <v>0</v>
      </c>
      <c r="R44" s="24">
        <v>44900</v>
      </c>
      <c r="S44" s="2">
        <v>1222273699</v>
      </c>
      <c r="T44" s="2" t="s">
        <v>156</v>
      </c>
      <c r="U44" s="24">
        <v>44900</v>
      </c>
      <c r="V44" s="24">
        <v>0</v>
      </c>
      <c r="W44" s="24">
        <v>0</v>
      </c>
      <c r="X44" s="24">
        <v>0</v>
      </c>
      <c r="Y44" s="24">
        <v>44900</v>
      </c>
      <c r="Z44" s="24">
        <v>0</v>
      </c>
      <c r="AA44" s="2"/>
      <c r="AB44" s="24">
        <v>0</v>
      </c>
      <c r="AC44" s="2"/>
      <c r="AD44" s="24">
        <v>0</v>
      </c>
      <c r="AE44" s="24">
        <v>0</v>
      </c>
      <c r="AF44" s="24">
        <v>0</v>
      </c>
      <c r="AG44" s="2"/>
      <c r="AH44" s="2"/>
      <c r="AI44" s="2"/>
      <c r="AJ44" s="3">
        <v>45082</v>
      </c>
      <c r="AK44" s="2"/>
      <c r="AL44" s="2">
        <v>2</v>
      </c>
      <c r="AM44" s="2"/>
      <c r="AN44" s="2"/>
      <c r="AO44" s="2">
        <v>1</v>
      </c>
      <c r="AP44" s="2">
        <v>20230630</v>
      </c>
      <c r="AQ44" s="2">
        <v>20230605</v>
      </c>
      <c r="AR44" s="24">
        <v>44900</v>
      </c>
      <c r="AS44" s="24">
        <v>0</v>
      </c>
      <c r="AT44" s="3">
        <v>45107</v>
      </c>
    </row>
    <row r="45" spans="1:46" x14ac:dyDescent="0.25">
      <c r="A45" s="2">
        <v>830027158</v>
      </c>
      <c r="B45" s="2" t="s">
        <v>138</v>
      </c>
      <c r="C45" s="2" t="s">
        <v>144</v>
      </c>
      <c r="D45" s="2">
        <v>3476</v>
      </c>
      <c r="E45" s="2" t="s">
        <v>191</v>
      </c>
      <c r="F45" s="2" t="s">
        <v>144</v>
      </c>
      <c r="G45" s="2">
        <v>3476</v>
      </c>
      <c r="H45" s="3">
        <v>44854</v>
      </c>
      <c r="I45" s="24">
        <v>50000</v>
      </c>
      <c r="J45" s="24">
        <v>50000</v>
      </c>
      <c r="K45" s="2" t="s">
        <v>192</v>
      </c>
      <c r="L45" s="2" t="s">
        <v>193</v>
      </c>
      <c r="M45" s="2" t="s">
        <v>194</v>
      </c>
      <c r="N45" s="24">
        <v>50000</v>
      </c>
      <c r="O45" s="2"/>
      <c r="P45" s="2"/>
      <c r="Q45" s="24">
        <v>0</v>
      </c>
      <c r="R45" s="24">
        <v>0</v>
      </c>
      <c r="S45" s="2"/>
      <c r="T45" s="2" t="s">
        <v>156</v>
      </c>
      <c r="U45" s="24">
        <v>50000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"/>
      <c r="AB45" s="24">
        <v>50000</v>
      </c>
      <c r="AC45" s="2" t="s">
        <v>195</v>
      </c>
      <c r="AD45" s="24">
        <v>50000</v>
      </c>
      <c r="AE45" s="24">
        <v>0</v>
      </c>
      <c r="AF45" s="24">
        <v>0</v>
      </c>
      <c r="AG45" s="2"/>
      <c r="AH45" s="2"/>
      <c r="AI45" s="2"/>
      <c r="AJ45" s="3">
        <v>44861</v>
      </c>
      <c r="AK45" s="2"/>
      <c r="AL45" s="2">
        <v>9</v>
      </c>
      <c r="AM45" s="2"/>
      <c r="AN45" s="2" t="s">
        <v>196</v>
      </c>
      <c r="AO45" s="2">
        <v>1</v>
      </c>
      <c r="AP45" s="2">
        <v>21001231</v>
      </c>
      <c r="AQ45" s="2">
        <v>20221108</v>
      </c>
      <c r="AR45" s="24">
        <v>50000</v>
      </c>
      <c r="AS45" s="24">
        <v>0</v>
      </c>
      <c r="AT45" s="3">
        <v>45107</v>
      </c>
    </row>
  </sheetData>
  <autoFilter ref="A2:AT4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6" zoomScaleNormal="100" zoomScaleSheetLayoutView="100" workbookViewId="0">
      <selection activeCell="C9" sqref="C9:C13"/>
    </sheetView>
  </sheetViews>
  <sheetFormatPr baseColWidth="10" defaultColWidth="11" defaultRowHeight="12.75" x14ac:dyDescent="0.2"/>
  <cols>
    <col min="1" max="1" width="1" style="34" customWidth="1"/>
    <col min="2" max="2" width="11" style="34"/>
    <col min="3" max="3" width="17.5703125" style="34" customWidth="1"/>
    <col min="4" max="4" width="11.5703125" style="34" customWidth="1"/>
    <col min="5" max="8" width="11" style="34"/>
    <col min="9" max="9" width="22.5703125" style="34" customWidth="1"/>
    <col min="10" max="10" width="14" style="34" customWidth="1"/>
    <col min="11" max="11" width="1.7109375" style="34" customWidth="1"/>
    <col min="12" max="12" width="16.140625" style="34" customWidth="1"/>
    <col min="13" max="13" width="11" style="34"/>
    <col min="14" max="14" width="15.85546875" style="34" customWidth="1"/>
    <col min="15" max="195" width="11" style="34"/>
    <col min="196" max="196" width="4.42578125" style="34" customWidth="1"/>
    <col min="197" max="197" width="11" style="34"/>
    <col min="198" max="198" width="17.5703125" style="34" customWidth="1"/>
    <col min="199" max="199" width="11.5703125" style="34" customWidth="1"/>
    <col min="200" max="203" width="11" style="34"/>
    <col min="204" max="204" width="22.5703125" style="34" customWidth="1"/>
    <col min="205" max="205" width="14" style="34" customWidth="1"/>
    <col min="206" max="206" width="1.7109375" style="34" customWidth="1"/>
    <col min="207" max="451" width="11" style="34"/>
    <col min="452" max="452" width="4.42578125" style="34" customWidth="1"/>
    <col min="453" max="453" width="11" style="34"/>
    <col min="454" max="454" width="17.5703125" style="34" customWidth="1"/>
    <col min="455" max="455" width="11.5703125" style="34" customWidth="1"/>
    <col min="456" max="459" width="11" style="34"/>
    <col min="460" max="460" width="22.5703125" style="34" customWidth="1"/>
    <col min="461" max="461" width="14" style="34" customWidth="1"/>
    <col min="462" max="462" width="1.7109375" style="34" customWidth="1"/>
    <col min="463" max="707" width="11" style="34"/>
    <col min="708" max="708" width="4.42578125" style="34" customWidth="1"/>
    <col min="709" max="709" width="11" style="34"/>
    <col min="710" max="710" width="17.5703125" style="34" customWidth="1"/>
    <col min="711" max="711" width="11.5703125" style="34" customWidth="1"/>
    <col min="712" max="715" width="11" style="34"/>
    <col min="716" max="716" width="22.5703125" style="34" customWidth="1"/>
    <col min="717" max="717" width="14" style="34" customWidth="1"/>
    <col min="718" max="718" width="1.7109375" style="34" customWidth="1"/>
    <col min="719" max="963" width="11" style="34"/>
    <col min="964" max="964" width="4.42578125" style="34" customWidth="1"/>
    <col min="965" max="965" width="11" style="34"/>
    <col min="966" max="966" width="17.5703125" style="34" customWidth="1"/>
    <col min="967" max="967" width="11.5703125" style="34" customWidth="1"/>
    <col min="968" max="971" width="11" style="34"/>
    <col min="972" max="972" width="22.5703125" style="34" customWidth="1"/>
    <col min="973" max="973" width="14" style="34" customWidth="1"/>
    <col min="974" max="974" width="1.7109375" style="34" customWidth="1"/>
    <col min="975" max="1219" width="11" style="34"/>
    <col min="1220" max="1220" width="4.42578125" style="34" customWidth="1"/>
    <col min="1221" max="1221" width="11" style="34"/>
    <col min="1222" max="1222" width="17.5703125" style="34" customWidth="1"/>
    <col min="1223" max="1223" width="11.5703125" style="34" customWidth="1"/>
    <col min="1224" max="1227" width="11" style="34"/>
    <col min="1228" max="1228" width="22.5703125" style="34" customWidth="1"/>
    <col min="1229" max="1229" width="14" style="34" customWidth="1"/>
    <col min="1230" max="1230" width="1.7109375" style="34" customWidth="1"/>
    <col min="1231" max="1475" width="11" style="34"/>
    <col min="1476" max="1476" width="4.42578125" style="34" customWidth="1"/>
    <col min="1477" max="1477" width="11" style="34"/>
    <col min="1478" max="1478" width="17.5703125" style="34" customWidth="1"/>
    <col min="1479" max="1479" width="11.5703125" style="34" customWidth="1"/>
    <col min="1480" max="1483" width="11" style="34"/>
    <col min="1484" max="1484" width="22.5703125" style="34" customWidth="1"/>
    <col min="1485" max="1485" width="14" style="34" customWidth="1"/>
    <col min="1486" max="1486" width="1.7109375" style="34" customWidth="1"/>
    <col min="1487" max="1731" width="11" style="34"/>
    <col min="1732" max="1732" width="4.42578125" style="34" customWidth="1"/>
    <col min="1733" max="1733" width="11" style="34"/>
    <col min="1734" max="1734" width="17.5703125" style="34" customWidth="1"/>
    <col min="1735" max="1735" width="11.5703125" style="34" customWidth="1"/>
    <col min="1736" max="1739" width="11" style="34"/>
    <col min="1740" max="1740" width="22.5703125" style="34" customWidth="1"/>
    <col min="1741" max="1741" width="14" style="34" customWidth="1"/>
    <col min="1742" max="1742" width="1.7109375" style="34" customWidth="1"/>
    <col min="1743" max="1987" width="11" style="34"/>
    <col min="1988" max="1988" width="4.42578125" style="34" customWidth="1"/>
    <col min="1989" max="1989" width="11" style="34"/>
    <col min="1990" max="1990" width="17.5703125" style="34" customWidth="1"/>
    <col min="1991" max="1991" width="11.5703125" style="34" customWidth="1"/>
    <col min="1992" max="1995" width="11" style="34"/>
    <col min="1996" max="1996" width="22.5703125" style="34" customWidth="1"/>
    <col min="1997" max="1997" width="14" style="34" customWidth="1"/>
    <col min="1998" max="1998" width="1.7109375" style="34" customWidth="1"/>
    <col min="1999" max="2243" width="11" style="34"/>
    <col min="2244" max="2244" width="4.42578125" style="34" customWidth="1"/>
    <col min="2245" max="2245" width="11" style="34"/>
    <col min="2246" max="2246" width="17.5703125" style="34" customWidth="1"/>
    <col min="2247" max="2247" width="11.5703125" style="34" customWidth="1"/>
    <col min="2248" max="2251" width="11" style="34"/>
    <col min="2252" max="2252" width="22.5703125" style="34" customWidth="1"/>
    <col min="2253" max="2253" width="14" style="34" customWidth="1"/>
    <col min="2254" max="2254" width="1.7109375" style="34" customWidth="1"/>
    <col min="2255" max="2499" width="11" style="34"/>
    <col min="2500" max="2500" width="4.42578125" style="34" customWidth="1"/>
    <col min="2501" max="2501" width="11" style="34"/>
    <col min="2502" max="2502" width="17.5703125" style="34" customWidth="1"/>
    <col min="2503" max="2503" width="11.5703125" style="34" customWidth="1"/>
    <col min="2504" max="2507" width="11" style="34"/>
    <col min="2508" max="2508" width="22.5703125" style="34" customWidth="1"/>
    <col min="2509" max="2509" width="14" style="34" customWidth="1"/>
    <col min="2510" max="2510" width="1.7109375" style="34" customWidth="1"/>
    <col min="2511" max="2755" width="11" style="34"/>
    <col min="2756" max="2756" width="4.42578125" style="34" customWidth="1"/>
    <col min="2757" max="2757" width="11" style="34"/>
    <col min="2758" max="2758" width="17.5703125" style="34" customWidth="1"/>
    <col min="2759" max="2759" width="11.5703125" style="34" customWidth="1"/>
    <col min="2760" max="2763" width="11" style="34"/>
    <col min="2764" max="2764" width="22.5703125" style="34" customWidth="1"/>
    <col min="2765" max="2765" width="14" style="34" customWidth="1"/>
    <col min="2766" max="2766" width="1.7109375" style="34" customWidth="1"/>
    <col min="2767" max="3011" width="11" style="34"/>
    <col min="3012" max="3012" width="4.42578125" style="34" customWidth="1"/>
    <col min="3013" max="3013" width="11" style="34"/>
    <col min="3014" max="3014" width="17.5703125" style="34" customWidth="1"/>
    <col min="3015" max="3015" width="11.5703125" style="34" customWidth="1"/>
    <col min="3016" max="3019" width="11" style="34"/>
    <col min="3020" max="3020" width="22.5703125" style="34" customWidth="1"/>
    <col min="3021" max="3021" width="14" style="34" customWidth="1"/>
    <col min="3022" max="3022" width="1.7109375" style="34" customWidth="1"/>
    <col min="3023" max="3267" width="11" style="34"/>
    <col min="3268" max="3268" width="4.42578125" style="34" customWidth="1"/>
    <col min="3269" max="3269" width="11" style="34"/>
    <col min="3270" max="3270" width="17.5703125" style="34" customWidth="1"/>
    <col min="3271" max="3271" width="11.5703125" style="34" customWidth="1"/>
    <col min="3272" max="3275" width="11" style="34"/>
    <col min="3276" max="3276" width="22.5703125" style="34" customWidth="1"/>
    <col min="3277" max="3277" width="14" style="34" customWidth="1"/>
    <col min="3278" max="3278" width="1.7109375" style="34" customWidth="1"/>
    <col min="3279" max="3523" width="11" style="34"/>
    <col min="3524" max="3524" width="4.42578125" style="34" customWidth="1"/>
    <col min="3525" max="3525" width="11" style="34"/>
    <col min="3526" max="3526" width="17.5703125" style="34" customWidth="1"/>
    <col min="3527" max="3527" width="11.5703125" style="34" customWidth="1"/>
    <col min="3528" max="3531" width="11" style="34"/>
    <col min="3532" max="3532" width="22.5703125" style="34" customWidth="1"/>
    <col min="3533" max="3533" width="14" style="34" customWidth="1"/>
    <col min="3534" max="3534" width="1.7109375" style="34" customWidth="1"/>
    <col min="3535" max="3779" width="11" style="34"/>
    <col min="3780" max="3780" width="4.42578125" style="34" customWidth="1"/>
    <col min="3781" max="3781" width="11" style="34"/>
    <col min="3782" max="3782" width="17.5703125" style="34" customWidth="1"/>
    <col min="3783" max="3783" width="11.5703125" style="34" customWidth="1"/>
    <col min="3784" max="3787" width="11" style="34"/>
    <col min="3788" max="3788" width="22.5703125" style="34" customWidth="1"/>
    <col min="3789" max="3789" width="14" style="34" customWidth="1"/>
    <col min="3790" max="3790" width="1.7109375" style="34" customWidth="1"/>
    <col min="3791" max="4035" width="11" style="34"/>
    <col min="4036" max="4036" width="4.42578125" style="34" customWidth="1"/>
    <col min="4037" max="4037" width="11" style="34"/>
    <col min="4038" max="4038" width="17.5703125" style="34" customWidth="1"/>
    <col min="4039" max="4039" width="11.5703125" style="34" customWidth="1"/>
    <col min="4040" max="4043" width="11" style="34"/>
    <col min="4044" max="4044" width="22.5703125" style="34" customWidth="1"/>
    <col min="4045" max="4045" width="14" style="34" customWidth="1"/>
    <col min="4046" max="4046" width="1.7109375" style="34" customWidth="1"/>
    <col min="4047" max="4291" width="11" style="34"/>
    <col min="4292" max="4292" width="4.42578125" style="34" customWidth="1"/>
    <col min="4293" max="4293" width="11" style="34"/>
    <col min="4294" max="4294" width="17.5703125" style="34" customWidth="1"/>
    <col min="4295" max="4295" width="11.5703125" style="34" customWidth="1"/>
    <col min="4296" max="4299" width="11" style="34"/>
    <col min="4300" max="4300" width="22.5703125" style="34" customWidth="1"/>
    <col min="4301" max="4301" width="14" style="34" customWidth="1"/>
    <col min="4302" max="4302" width="1.7109375" style="34" customWidth="1"/>
    <col min="4303" max="4547" width="11" style="34"/>
    <col min="4548" max="4548" width="4.42578125" style="34" customWidth="1"/>
    <col min="4549" max="4549" width="11" style="34"/>
    <col min="4550" max="4550" width="17.5703125" style="34" customWidth="1"/>
    <col min="4551" max="4551" width="11.5703125" style="34" customWidth="1"/>
    <col min="4552" max="4555" width="11" style="34"/>
    <col min="4556" max="4556" width="22.5703125" style="34" customWidth="1"/>
    <col min="4557" max="4557" width="14" style="34" customWidth="1"/>
    <col min="4558" max="4558" width="1.7109375" style="34" customWidth="1"/>
    <col min="4559" max="4803" width="11" style="34"/>
    <col min="4804" max="4804" width="4.42578125" style="34" customWidth="1"/>
    <col min="4805" max="4805" width="11" style="34"/>
    <col min="4806" max="4806" width="17.5703125" style="34" customWidth="1"/>
    <col min="4807" max="4807" width="11.5703125" style="34" customWidth="1"/>
    <col min="4808" max="4811" width="11" style="34"/>
    <col min="4812" max="4812" width="22.5703125" style="34" customWidth="1"/>
    <col min="4813" max="4813" width="14" style="34" customWidth="1"/>
    <col min="4814" max="4814" width="1.7109375" style="34" customWidth="1"/>
    <col min="4815" max="5059" width="11" style="34"/>
    <col min="5060" max="5060" width="4.42578125" style="34" customWidth="1"/>
    <col min="5061" max="5061" width="11" style="34"/>
    <col min="5062" max="5062" width="17.5703125" style="34" customWidth="1"/>
    <col min="5063" max="5063" width="11.5703125" style="34" customWidth="1"/>
    <col min="5064" max="5067" width="11" style="34"/>
    <col min="5068" max="5068" width="22.5703125" style="34" customWidth="1"/>
    <col min="5069" max="5069" width="14" style="34" customWidth="1"/>
    <col min="5070" max="5070" width="1.7109375" style="34" customWidth="1"/>
    <col min="5071" max="5315" width="11" style="34"/>
    <col min="5316" max="5316" width="4.42578125" style="34" customWidth="1"/>
    <col min="5317" max="5317" width="11" style="34"/>
    <col min="5318" max="5318" width="17.5703125" style="34" customWidth="1"/>
    <col min="5319" max="5319" width="11.5703125" style="34" customWidth="1"/>
    <col min="5320" max="5323" width="11" style="34"/>
    <col min="5324" max="5324" width="22.5703125" style="34" customWidth="1"/>
    <col min="5325" max="5325" width="14" style="34" customWidth="1"/>
    <col min="5326" max="5326" width="1.7109375" style="34" customWidth="1"/>
    <col min="5327" max="5571" width="11" style="34"/>
    <col min="5572" max="5572" width="4.42578125" style="34" customWidth="1"/>
    <col min="5573" max="5573" width="11" style="34"/>
    <col min="5574" max="5574" width="17.5703125" style="34" customWidth="1"/>
    <col min="5575" max="5575" width="11.5703125" style="34" customWidth="1"/>
    <col min="5576" max="5579" width="11" style="34"/>
    <col min="5580" max="5580" width="22.5703125" style="34" customWidth="1"/>
    <col min="5581" max="5581" width="14" style="34" customWidth="1"/>
    <col min="5582" max="5582" width="1.7109375" style="34" customWidth="1"/>
    <col min="5583" max="5827" width="11" style="34"/>
    <col min="5828" max="5828" width="4.42578125" style="34" customWidth="1"/>
    <col min="5829" max="5829" width="11" style="34"/>
    <col min="5830" max="5830" width="17.5703125" style="34" customWidth="1"/>
    <col min="5831" max="5831" width="11.5703125" style="34" customWidth="1"/>
    <col min="5832" max="5835" width="11" style="34"/>
    <col min="5836" max="5836" width="22.5703125" style="34" customWidth="1"/>
    <col min="5837" max="5837" width="14" style="34" customWidth="1"/>
    <col min="5838" max="5838" width="1.7109375" style="34" customWidth="1"/>
    <col min="5839" max="6083" width="11" style="34"/>
    <col min="6084" max="6084" width="4.42578125" style="34" customWidth="1"/>
    <col min="6085" max="6085" width="11" style="34"/>
    <col min="6086" max="6086" width="17.5703125" style="34" customWidth="1"/>
    <col min="6087" max="6087" width="11.5703125" style="34" customWidth="1"/>
    <col min="6088" max="6091" width="11" style="34"/>
    <col min="6092" max="6092" width="22.5703125" style="34" customWidth="1"/>
    <col min="6093" max="6093" width="14" style="34" customWidth="1"/>
    <col min="6094" max="6094" width="1.7109375" style="34" customWidth="1"/>
    <col min="6095" max="6339" width="11" style="34"/>
    <col min="6340" max="6340" width="4.42578125" style="34" customWidth="1"/>
    <col min="6341" max="6341" width="11" style="34"/>
    <col min="6342" max="6342" width="17.5703125" style="34" customWidth="1"/>
    <col min="6343" max="6343" width="11.5703125" style="34" customWidth="1"/>
    <col min="6344" max="6347" width="11" style="34"/>
    <col min="6348" max="6348" width="22.5703125" style="34" customWidth="1"/>
    <col min="6349" max="6349" width="14" style="34" customWidth="1"/>
    <col min="6350" max="6350" width="1.7109375" style="34" customWidth="1"/>
    <col min="6351" max="6595" width="11" style="34"/>
    <col min="6596" max="6596" width="4.42578125" style="34" customWidth="1"/>
    <col min="6597" max="6597" width="11" style="34"/>
    <col min="6598" max="6598" width="17.5703125" style="34" customWidth="1"/>
    <col min="6599" max="6599" width="11.5703125" style="34" customWidth="1"/>
    <col min="6600" max="6603" width="11" style="34"/>
    <col min="6604" max="6604" width="22.5703125" style="34" customWidth="1"/>
    <col min="6605" max="6605" width="14" style="34" customWidth="1"/>
    <col min="6606" max="6606" width="1.7109375" style="34" customWidth="1"/>
    <col min="6607" max="6851" width="11" style="34"/>
    <col min="6852" max="6852" width="4.42578125" style="34" customWidth="1"/>
    <col min="6853" max="6853" width="11" style="34"/>
    <col min="6854" max="6854" width="17.5703125" style="34" customWidth="1"/>
    <col min="6855" max="6855" width="11.5703125" style="34" customWidth="1"/>
    <col min="6856" max="6859" width="11" style="34"/>
    <col min="6860" max="6860" width="22.5703125" style="34" customWidth="1"/>
    <col min="6861" max="6861" width="14" style="34" customWidth="1"/>
    <col min="6862" max="6862" width="1.7109375" style="34" customWidth="1"/>
    <col min="6863" max="7107" width="11" style="34"/>
    <col min="7108" max="7108" width="4.42578125" style="34" customWidth="1"/>
    <col min="7109" max="7109" width="11" style="34"/>
    <col min="7110" max="7110" width="17.5703125" style="34" customWidth="1"/>
    <col min="7111" max="7111" width="11.5703125" style="34" customWidth="1"/>
    <col min="7112" max="7115" width="11" style="34"/>
    <col min="7116" max="7116" width="22.5703125" style="34" customWidth="1"/>
    <col min="7117" max="7117" width="14" style="34" customWidth="1"/>
    <col min="7118" max="7118" width="1.7109375" style="34" customWidth="1"/>
    <col min="7119" max="7363" width="11" style="34"/>
    <col min="7364" max="7364" width="4.42578125" style="34" customWidth="1"/>
    <col min="7365" max="7365" width="11" style="34"/>
    <col min="7366" max="7366" width="17.5703125" style="34" customWidth="1"/>
    <col min="7367" max="7367" width="11.5703125" style="34" customWidth="1"/>
    <col min="7368" max="7371" width="11" style="34"/>
    <col min="7372" max="7372" width="22.5703125" style="34" customWidth="1"/>
    <col min="7373" max="7373" width="14" style="34" customWidth="1"/>
    <col min="7374" max="7374" width="1.7109375" style="34" customWidth="1"/>
    <col min="7375" max="7619" width="11" style="34"/>
    <col min="7620" max="7620" width="4.42578125" style="34" customWidth="1"/>
    <col min="7621" max="7621" width="11" style="34"/>
    <col min="7622" max="7622" width="17.5703125" style="34" customWidth="1"/>
    <col min="7623" max="7623" width="11.5703125" style="34" customWidth="1"/>
    <col min="7624" max="7627" width="11" style="34"/>
    <col min="7628" max="7628" width="22.5703125" style="34" customWidth="1"/>
    <col min="7629" max="7629" width="14" style="34" customWidth="1"/>
    <col min="7630" max="7630" width="1.7109375" style="34" customWidth="1"/>
    <col min="7631" max="7875" width="11" style="34"/>
    <col min="7876" max="7876" width="4.42578125" style="34" customWidth="1"/>
    <col min="7877" max="7877" width="11" style="34"/>
    <col min="7878" max="7878" width="17.5703125" style="34" customWidth="1"/>
    <col min="7879" max="7879" width="11.5703125" style="34" customWidth="1"/>
    <col min="7880" max="7883" width="11" style="34"/>
    <col min="7884" max="7884" width="22.5703125" style="34" customWidth="1"/>
    <col min="7885" max="7885" width="14" style="34" customWidth="1"/>
    <col min="7886" max="7886" width="1.7109375" style="34" customWidth="1"/>
    <col min="7887" max="8131" width="11" style="34"/>
    <col min="8132" max="8132" width="4.42578125" style="34" customWidth="1"/>
    <col min="8133" max="8133" width="11" style="34"/>
    <col min="8134" max="8134" width="17.5703125" style="34" customWidth="1"/>
    <col min="8135" max="8135" width="11.5703125" style="34" customWidth="1"/>
    <col min="8136" max="8139" width="11" style="34"/>
    <col min="8140" max="8140" width="22.5703125" style="34" customWidth="1"/>
    <col min="8141" max="8141" width="14" style="34" customWidth="1"/>
    <col min="8142" max="8142" width="1.7109375" style="34" customWidth="1"/>
    <col min="8143" max="8387" width="11" style="34"/>
    <col min="8388" max="8388" width="4.42578125" style="34" customWidth="1"/>
    <col min="8389" max="8389" width="11" style="34"/>
    <col min="8390" max="8390" width="17.5703125" style="34" customWidth="1"/>
    <col min="8391" max="8391" width="11.5703125" style="34" customWidth="1"/>
    <col min="8392" max="8395" width="11" style="34"/>
    <col min="8396" max="8396" width="22.5703125" style="34" customWidth="1"/>
    <col min="8397" max="8397" width="14" style="34" customWidth="1"/>
    <col min="8398" max="8398" width="1.7109375" style="34" customWidth="1"/>
    <col min="8399" max="8643" width="11" style="34"/>
    <col min="8644" max="8644" width="4.42578125" style="34" customWidth="1"/>
    <col min="8645" max="8645" width="11" style="34"/>
    <col min="8646" max="8646" width="17.5703125" style="34" customWidth="1"/>
    <col min="8647" max="8647" width="11.5703125" style="34" customWidth="1"/>
    <col min="8648" max="8651" width="11" style="34"/>
    <col min="8652" max="8652" width="22.5703125" style="34" customWidth="1"/>
    <col min="8653" max="8653" width="14" style="34" customWidth="1"/>
    <col min="8654" max="8654" width="1.7109375" style="34" customWidth="1"/>
    <col min="8655" max="8899" width="11" style="34"/>
    <col min="8900" max="8900" width="4.42578125" style="34" customWidth="1"/>
    <col min="8901" max="8901" width="11" style="34"/>
    <col min="8902" max="8902" width="17.5703125" style="34" customWidth="1"/>
    <col min="8903" max="8903" width="11.5703125" style="34" customWidth="1"/>
    <col min="8904" max="8907" width="11" style="34"/>
    <col min="8908" max="8908" width="22.5703125" style="34" customWidth="1"/>
    <col min="8909" max="8909" width="14" style="34" customWidth="1"/>
    <col min="8910" max="8910" width="1.7109375" style="34" customWidth="1"/>
    <col min="8911" max="9155" width="11" style="34"/>
    <col min="9156" max="9156" width="4.42578125" style="34" customWidth="1"/>
    <col min="9157" max="9157" width="11" style="34"/>
    <col min="9158" max="9158" width="17.5703125" style="34" customWidth="1"/>
    <col min="9159" max="9159" width="11.5703125" style="34" customWidth="1"/>
    <col min="9160" max="9163" width="11" style="34"/>
    <col min="9164" max="9164" width="22.5703125" style="34" customWidth="1"/>
    <col min="9165" max="9165" width="14" style="34" customWidth="1"/>
    <col min="9166" max="9166" width="1.7109375" style="34" customWidth="1"/>
    <col min="9167" max="9411" width="11" style="34"/>
    <col min="9412" max="9412" width="4.42578125" style="34" customWidth="1"/>
    <col min="9413" max="9413" width="11" style="34"/>
    <col min="9414" max="9414" width="17.5703125" style="34" customWidth="1"/>
    <col min="9415" max="9415" width="11.5703125" style="34" customWidth="1"/>
    <col min="9416" max="9419" width="11" style="34"/>
    <col min="9420" max="9420" width="22.5703125" style="34" customWidth="1"/>
    <col min="9421" max="9421" width="14" style="34" customWidth="1"/>
    <col min="9422" max="9422" width="1.7109375" style="34" customWidth="1"/>
    <col min="9423" max="9667" width="11" style="34"/>
    <col min="9668" max="9668" width="4.42578125" style="34" customWidth="1"/>
    <col min="9669" max="9669" width="11" style="34"/>
    <col min="9670" max="9670" width="17.5703125" style="34" customWidth="1"/>
    <col min="9671" max="9671" width="11.5703125" style="34" customWidth="1"/>
    <col min="9672" max="9675" width="11" style="34"/>
    <col min="9676" max="9676" width="22.5703125" style="34" customWidth="1"/>
    <col min="9677" max="9677" width="14" style="34" customWidth="1"/>
    <col min="9678" max="9678" width="1.7109375" style="34" customWidth="1"/>
    <col min="9679" max="9923" width="11" style="34"/>
    <col min="9924" max="9924" width="4.42578125" style="34" customWidth="1"/>
    <col min="9925" max="9925" width="11" style="34"/>
    <col min="9926" max="9926" width="17.5703125" style="34" customWidth="1"/>
    <col min="9927" max="9927" width="11.5703125" style="34" customWidth="1"/>
    <col min="9928" max="9931" width="11" style="34"/>
    <col min="9932" max="9932" width="22.5703125" style="34" customWidth="1"/>
    <col min="9933" max="9933" width="14" style="34" customWidth="1"/>
    <col min="9934" max="9934" width="1.7109375" style="34" customWidth="1"/>
    <col min="9935" max="10179" width="11" style="34"/>
    <col min="10180" max="10180" width="4.42578125" style="34" customWidth="1"/>
    <col min="10181" max="10181" width="11" style="34"/>
    <col min="10182" max="10182" width="17.5703125" style="34" customWidth="1"/>
    <col min="10183" max="10183" width="11.5703125" style="34" customWidth="1"/>
    <col min="10184" max="10187" width="11" style="34"/>
    <col min="10188" max="10188" width="22.5703125" style="34" customWidth="1"/>
    <col min="10189" max="10189" width="14" style="34" customWidth="1"/>
    <col min="10190" max="10190" width="1.7109375" style="34" customWidth="1"/>
    <col min="10191" max="10435" width="11" style="34"/>
    <col min="10436" max="10436" width="4.42578125" style="34" customWidth="1"/>
    <col min="10437" max="10437" width="11" style="34"/>
    <col min="10438" max="10438" width="17.5703125" style="34" customWidth="1"/>
    <col min="10439" max="10439" width="11.5703125" style="34" customWidth="1"/>
    <col min="10440" max="10443" width="11" style="34"/>
    <col min="10444" max="10444" width="22.5703125" style="34" customWidth="1"/>
    <col min="10445" max="10445" width="14" style="34" customWidth="1"/>
    <col min="10446" max="10446" width="1.7109375" style="34" customWidth="1"/>
    <col min="10447" max="10691" width="11" style="34"/>
    <col min="10692" max="10692" width="4.42578125" style="34" customWidth="1"/>
    <col min="10693" max="10693" width="11" style="34"/>
    <col min="10694" max="10694" width="17.5703125" style="34" customWidth="1"/>
    <col min="10695" max="10695" width="11.5703125" style="34" customWidth="1"/>
    <col min="10696" max="10699" width="11" style="34"/>
    <col min="10700" max="10700" width="22.5703125" style="34" customWidth="1"/>
    <col min="10701" max="10701" width="14" style="34" customWidth="1"/>
    <col min="10702" max="10702" width="1.7109375" style="34" customWidth="1"/>
    <col min="10703" max="10947" width="11" style="34"/>
    <col min="10948" max="10948" width="4.42578125" style="34" customWidth="1"/>
    <col min="10949" max="10949" width="11" style="34"/>
    <col min="10950" max="10950" width="17.5703125" style="34" customWidth="1"/>
    <col min="10951" max="10951" width="11.5703125" style="34" customWidth="1"/>
    <col min="10952" max="10955" width="11" style="34"/>
    <col min="10956" max="10956" width="22.5703125" style="34" customWidth="1"/>
    <col min="10957" max="10957" width="14" style="34" customWidth="1"/>
    <col min="10958" max="10958" width="1.7109375" style="34" customWidth="1"/>
    <col min="10959" max="11203" width="11" style="34"/>
    <col min="11204" max="11204" width="4.42578125" style="34" customWidth="1"/>
    <col min="11205" max="11205" width="11" style="34"/>
    <col min="11206" max="11206" width="17.5703125" style="34" customWidth="1"/>
    <col min="11207" max="11207" width="11.5703125" style="34" customWidth="1"/>
    <col min="11208" max="11211" width="11" style="34"/>
    <col min="11212" max="11212" width="22.5703125" style="34" customWidth="1"/>
    <col min="11213" max="11213" width="14" style="34" customWidth="1"/>
    <col min="11214" max="11214" width="1.7109375" style="34" customWidth="1"/>
    <col min="11215" max="11459" width="11" style="34"/>
    <col min="11460" max="11460" width="4.42578125" style="34" customWidth="1"/>
    <col min="11461" max="11461" width="11" style="34"/>
    <col min="11462" max="11462" width="17.5703125" style="34" customWidth="1"/>
    <col min="11463" max="11463" width="11.5703125" style="34" customWidth="1"/>
    <col min="11464" max="11467" width="11" style="34"/>
    <col min="11468" max="11468" width="22.5703125" style="34" customWidth="1"/>
    <col min="11469" max="11469" width="14" style="34" customWidth="1"/>
    <col min="11470" max="11470" width="1.7109375" style="34" customWidth="1"/>
    <col min="11471" max="11715" width="11" style="34"/>
    <col min="11716" max="11716" width="4.42578125" style="34" customWidth="1"/>
    <col min="11717" max="11717" width="11" style="34"/>
    <col min="11718" max="11718" width="17.5703125" style="34" customWidth="1"/>
    <col min="11719" max="11719" width="11.5703125" style="34" customWidth="1"/>
    <col min="11720" max="11723" width="11" style="34"/>
    <col min="11724" max="11724" width="22.5703125" style="34" customWidth="1"/>
    <col min="11725" max="11725" width="14" style="34" customWidth="1"/>
    <col min="11726" max="11726" width="1.7109375" style="34" customWidth="1"/>
    <col min="11727" max="11971" width="11" style="34"/>
    <col min="11972" max="11972" width="4.42578125" style="34" customWidth="1"/>
    <col min="11973" max="11973" width="11" style="34"/>
    <col min="11974" max="11974" width="17.5703125" style="34" customWidth="1"/>
    <col min="11975" max="11975" width="11.5703125" style="34" customWidth="1"/>
    <col min="11976" max="11979" width="11" style="34"/>
    <col min="11980" max="11980" width="22.5703125" style="34" customWidth="1"/>
    <col min="11981" max="11981" width="14" style="34" customWidth="1"/>
    <col min="11982" max="11982" width="1.7109375" style="34" customWidth="1"/>
    <col min="11983" max="12227" width="11" style="34"/>
    <col min="12228" max="12228" width="4.42578125" style="34" customWidth="1"/>
    <col min="12229" max="12229" width="11" style="34"/>
    <col min="12230" max="12230" width="17.5703125" style="34" customWidth="1"/>
    <col min="12231" max="12231" width="11.5703125" style="34" customWidth="1"/>
    <col min="12232" max="12235" width="11" style="34"/>
    <col min="12236" max="12236" width="22.5703125" style="34" customWidth="1"/>
    <col min="12237" max="12237" width="14" style="34" customWidth="1"/>
    <col min="12238" max="12238" width="1.7109375" style="34" customWidth="1"/>
    <col min="12239" max="12483" width="11" style="34"/>
    <col min="12484" max="12484" width="4.42578125" style="34" customWidth="1"/>
    <col min="12485" max="12485" width="11" style="34"/>
    <col min="12486" max="12486" width="17.5703125" style="34" customWidth="1"/>
    <col min="12487" max="12487" width="11.5703125" style="34" customWidth="1"/>
    <col min="12488" max="12491" width="11" style="34"/>
    <col min="12492" max="12492" width="22.5703125" style="34" customWidth="1"/>
    <col min="12493" max="12493" width="14" style="34" customWidth="1"/>
    <col min="12494" max="12494" width="1.7109375" style="34" customWidth="1"/>
    <col min="12495" max="12739" width="11" style="34"/>
    <col min="12740" max="12740" width="4.42578125" style="34" customWidth="1"/>
    <col min="12741" max="12741" width="11" style="34"/>
    <col min="12742" max="12742" width="17.5703125" style="34" customWidth="1"/>
    <col min="12743" max="12743" width="11.5703125" style="34" customWidth="1"/>
    <col min="12744" max="12747" width="11" style="34"/>
    <col min="12748" max="12748" width="22.5703125" style="34" customWidth="1"/>
    <col min="12749" max="12749" width="14" style="34" customWidth="1"/>
    <col min="12750" max="12750" width="1.7109375" style="34" customWidth="1"/>
    <col min="12751" max="12995" width="11" style="34"/>
    <col min="12996" max="12996" width="4.42578125" style="34" customWidth="1"/>
    <col min="12997" max="12997" width="11" style="34"/>
    <col min="12998" max="12998" width="17.5703125" style="34" customWidth="1"/>
    <col min="12999" max="12999" width="11.5703125" style="34" customWidth="1"/>
    <col min="13000" max="13003" width="11" style="34"/>
    <col min="13004" max="13004" width="22.5703125" style="34" customWidth="1"/>
    <col min="13005" max="13005" width="14" style="34" customWidth="1"/>
    <col min="13006" max="13006" width="1.7109375" style="34" customWidth="1"/>
    <col min="13007" max="13251" width="11" style="34"/>
    <col min="13252" max="13252" width="4.42578125" style="34" customWidth="1"/>
    <col min="13253" max="13253" width="11" style="34"/>
    <col min="13254" max="13254" width="17.5703125" style="34" customWidth="1"/>
    <col min="13255" max="13255" width="11.5703125" style="34" customWidth="1"/>
    <col min="13256" max="13259" width="11" style="34"/>
    <col min="13260" max="13260" width="22.5703125" style="34" customWidth="1"/>
    <col min="13261" max="13261" width="14" style="34" customWidth="1"/>
    <col min="13262" max="13262" width="1.7109375" style="34" customWidth="1"/>
    <col min="13263" max="13507" width="11" style="34"/>
    <col min="13508" max="13508" width="4.42578125" style="34" customWidth="1"/>
    <col min="13509" max="13509" width="11" style="34"/>
    <col min="13510" max="13510" width="17.5703125" style="34" customWidth="1"/>
    <col min="13511" max="13511" width="11.5703125" style="34" customWidth="1"/>
    <col min="13512" max="13515" width="11" style="34"/>
    <col min="13516" max="13516" width="22.5703125" style="34" customWidth="1"/>
    <col min="13517" max="13517" width="14" style="34" customWidth="1"/>
    <col min="13518" max="13518" width="1.7109375" style="34" customWidth="1"/>
    <col min="13519" max="13763" width="11" style="34"/>
    <col min="13764" max="13764" width="4.42578125" style="34" customWidth="1"/>
    <col min="13765" max="13765" width="11" style="34"/>
    <col min="13766" max="13766" width="17.5703125" style="34" customWidth="1"/>
    <col min="13767" max="13767" width="11.5703125" style="34" customWidth="1"/>
    <col min="13768" max="13771" width="11" style="34"/>
    <col min="13772" max="13772" width="22.5703125" style="34" customWidth="1"/>
    <col min="13773" max="13773" width="14" style="34" customWidth="1"/>
    <col min="13774" max="13774" width="1.7109375" style="34" customWidth="1"/>
    <col min="13775" max="14019" width="11" style="34"/>
    <col min="14020" max="14020" width="4.42578125" style="34" customWidth="1"/>
    <col min="14021" max="14021" width="11" style="34"/>
    <col min="14022" max="14022" width="17.5703125" style="34" customWidth="1"/>
    <col min="14023" max="14023" width="11.5703125" style="34" customWidth="1"/>
    <col min="14024" max="14027" width="11" style="34"/>
    <col min="14028" max="14028" width="22.5703125" style="34" customWidth="1"/>
    <col min="14029" max="14029" width="14" style="34" customWidth="1"/>
    <col min="14030" max="14030" width="1.7109375" style="34" customWidth="1"/>
    <col min="14031" max="14275" width="11" style="34"/>
    <col min="14276" max="14276" width="4.42578125" style="34" customWidth="1"/>
    <col min="14277" max="14277" width="11" style="34"/>
    <col min="14278" max="14278" width="17.5703125" style="34" customWidth="1"/>
    <col min="14279" max="14279" width="11.5703125" style="34" customWidth="1"/>
    <col min="14280" max="14283" width="11" style="34"/>
    <col min="14284" max="14284" width="22.5703125" style="34" customWidth="1"/>
    <col min="14285" max="14285" width="14" style="34" customWidth="1"/>
    <col min="14286" max="14286" width="1.7109375" style="34" customWidth="1"/>
    <col min="14287" max="14531" width="11" style="34"/>
    <col min="14532" max="14532" width="4.42578125" style="34" customWidth="1"/>
    <col min="14533" max="14533" width="11" style="34"/>
    <col min="14534" max="14534" width="17.5703125" style="34" customWidth="1"/>
    <col min="14535" max="14535" width="11.5703125" style="34" customWidth="1"/>
    <col min="14536" max="14539" width="11" style="34"/>
    <col min="14540" max="14540" width="22.5703125" style="34" customWidth="1"/>
    <col min="14541" max="14541" width="14" style="34" customWidth="1"/>
    <col min="14542" max="14542" width="1.7109375" style="34" customWidth="1"/>
    <col min="14543" max="14787" width="11" style="34"/>
    <col min="14788" max="14788" width="4.42578125" style="34" customWidth="1"/>
    <col min="14789" max="14789" width="11" style="34"/>
    <col min="14790" max="14790" width="17.5703125" style="34" customWidth="1"/>
    <col min="14791" max="14791" width="11.5703125" style="34" customWidth="1"/>
    <col min="14792" max="14795" width="11" style="34"/>
    <col min="14796" max="14796" width="22.5703125" style="34" customWidth="1"/>
    <col min="14797" max="14797" width="14" style="34" customWidth="1"/>
    <col min="14798" max="14798" width="1.7109375" style="34" customWidth="1"/>
    <col min="14799" max="15043" width="11" style="34"/>
    <col min="15044" max="15044" width="4.42578125" style="34" customWidth="1"/>
    <col min="15045" max="15045" width="11" style="34"/>
    <col min="15046" max="15046" width="17.5703125" style="34" customWidth="1"/>
    <col min="15047" max="15047" width="11.5703125" style="34" customWidth="1"/>
    <col min="15048" max="15051" width="11" style="34"/>
    <col min="15052" max="15052" width="22.5703125" style="34" customWidth="1"/>
    <col min="15053" max="15053" width="14" style="34" customWidth="1"/>
    <col min="15054" max="15054" width="1.7109375" style="34" customWidth="1"/>
    <col min="15055" max="15299" width="11" style="34"/>
    <col min="15300" max="15300" width="4.42578125" style="34" customWidth="1"/>
    <col min="15301" max="15301" width="11" style="34"/>
    <col min="15302" max="15302" width="17.5703125" style="34" customWidth="1"/>
    <col min="15303" max="15303" width="11.5703125" style="34" customWidth="1"/>
    <col min="15304" max="15307" width="11" style="34"/>
    <col min="15308" max="15308" width="22.5703125" style="34" customWidth="1"/>
    <col min="15309" max="15309" width="14" style="34" customWidth="1"/>
    <col min="15310" max="15310" width="1.7109375" style="34" customWidth="1"/>
    <col min="15311" max="15555" width="11" style="34"/>
    <col min="15556" max="15556" width="4.42578125" style="34" customWidth="1"/>
    <col min="15557" max="15557" width="11" style="34"/>
    <col min="15558" max="15558" width="17.5703125" style="34" customWidth="1"/>
    <col min="15559" max="15559" width="11.5703125" style="34" customWidth="1"/>
    <col min="15560" max="15563" width="11" style="34"/>
    <col min="15564" max="15564" width="22.5703125" style="34" customWidth="1"/>
    <col min="15565" max="15565" width="14" style="34" customWidth="1"/>
    <col min="15566" max="15566" width="1.7109375" style="34" customWidth="1"/>
    <col min="15567" max="15811" width="11" style="34"/>
    <col min="15812" max="15812" width="4.42578125" style="34" customWidth="1"/>
    <col min="15813" max="15813" width="11" style="34"/>
    <col min="15814" max="15814" width="17.5703125" style="34" customWidth="1"/>
    <col min="15815" max="15815" width="11.5703125" style="34" customWidth="1"/>
    <col min="15816" max="15819" width="11" style="34"/>
    <col min="15820" max="15820" width="22.5703125" style="34" customWidth="1"/>
    <col min="15821" max="15821" width="14" style="34" customWidth="1"/>
    <col min="15822" max="15822" width="1.7109375" style="34" customWidth="1"/>
    <col min="15823" max="16067" width="11" style="34"/>
    <col min="16068" max="16068" width="4.42578125" style="34" customWidth="1"/>
    <col min="16069" max="16069" width="11" style="34"/>
    <col min="16070" max="16070" width="17.5703125" style="34" customWidth="1"/>
    <col min="16071" max="16071" width="11.5703125" style="34" customWidth="1"/>
    <col min="16072" max="16075" width="11" style="34"/>
    <col min="16076" max="16076" width="22.5703125" style="34" customWidth="1"/>
    <col min="16077" max="16077" width="14" style="34" customWidth="1"/>
    <col min="16078" max="16078" width="1.7109375" style="34" customWidth="1"/>
    <col min="16079" max="16384" width="11" style="34"/>
  </cols>
  <sheetData>
    <row r="1" spans="2:10" ht="6" customHeight="1" thickBot="1" x14ac:dyDescent="0.25"/>
    <row r="2" spans="2:10" ht="19.5" customHeight="1" x14ac:dyDescent="0.2">
      <c r="B2" s="35"/>
      <c r="C2" s="36"/>
      <c r="D2" s="37" t="s">
        <v>202</v>
      </c>
      <c r="E2" s="38"/>
      <c r="F2" s="38"/>
      <c r="G2" s="38"/>
      <c r="H2" s="38"/>
      <c r="I2" s="39"/>
      <c r="J2" s="40" t="s">
        <v>203</v>
      </c>
    </row>
    <row r="3" spans="2:10" ht="13.5" thickBot="1" x14ac:dyDescent="0.25">
      <c r="B3" s="41"/>
      <c r="C3" s="42"/>
      <c r="D3" s="43"/>
      <c r="E3" s="44"/>
      <c r="F3" s="44"/>
      <c r="G3" s="44"/>
      <c r="H3" s="44"/>
      <c r="I3" s="45"/>
      <c r="J3" s="46"/>
    </row>
    <row r="4" spans="2:10" x14ac:dyDescent="0.2">
      <c r="B4" s="41"/>
      <c r="C4" s="42"/>
      <c r="D4" s="37" t="s">
        <v>204</v>
      </c>
      <c r="E4" s="38"/>
      <c r="F4" s="38"/>
      <c r="G4" s="38"/>
      <c r="H4" s="38"/>
      <c r="I4" s="39"/>
      <c r="J4" s="40" t="s">
        <v>205</v>
      </c>
    </row>
    <row r="5" spans="2:10" x14ac:dyDescent="0.2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25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">
      <c r="B7" s="53"/>
      <c r="J7" s="54"/>
    </row>
    <row r="8" spans="2:10" x14ac:dyDescent="0.2">
      <c r="B8" s="53"/>
      <c r="J8" s="54"/>
    </row>
    <row r="9" spans="2:10" x14ac:dyDescent="0.2">
      <c r="B9" s="53"/>
      <c r="J9" s="54"/>
    </row>
    <row r="10" spans="2:10" x14ac:dyDescent="0.2">
      <c r="B10" s="53"/>
      <c r="C10" s="55" t="s">
        <v>225</v>
      </c>
      <c r="E10" s="56"/>
      <c r="J10" s="54"/>
    </row>
    <row r="11" spans="2:10" x14ac:dyDescent="0.2">
      <c r="B11" s="53"/>
      <c r="J11" s="54"/>
    </row>
    <row r="12" spans="2:10" x14ac:dyDescent="0.2">
      <c r="B12" s="53"/>
      <c r="C12" s="55" t="s">
        <v>226</v>
      </c>
      <c r="J12" s="54"/>
    </row>
    <row r="13" spans="2:10" x14ac:dyDescent="0.2">
      <c r="B13" s="53"/>
      <c r="C13" s="55" t="s">
        <v>227</v>
      </c>
      <c r="J13" s="54"/>
    </row>
    <row r="14" spans="2:10" x14ac:dyDescent="0.2">
      <c r="B14" s="53"/>
      <c r="J14" s="54"/>
    </row>
    <row r="15" spans="2:10" x14ac:dyDescent="0.2">
      <c r="B15" s="53"/>
      <c r="C15" s="34" t="s">
        <v>206</v>
      </c>
      <c r="J15" s="54"/>
    </row>
    <row r="16" spans="2:10" x14ac:dyDescent="0.2">
      <c r="B16" s="53"/>
      <c r="C16" s="57"/>
      <c r="J16" s="54"/>
    </row>
    <row r="17" spans="2:14" x14ac:dyDescent="0.2">
      <c r="B17" s="53"/>
      <c r="C17" s="34" t="s">
        <v>207</v>
      </c>
      <c r="D17" s="56"/>
      <c r="H17" s="58" t="s">
        <v>208</v>
      </c>
      <c r="I17" s="58" t="s">
        <v>209</v>
      </c>
      <c r="J17" s="54"/>
    </row>
    <row r="18" spans="2:14" x14ac:dyDescent="0.2">
      <c r="B18" s="53"/>
      <c r="C18" s="55" t="s">
        <v>210</v>
      </c>
      <c r="D18" s="55"/>
      <c r="E18" s="55"/>
      <c r="F18" s="55"/>
      <c r="H18" s="59">
        <v>43</v>
      </c>
      <c r="I18" s="60">
        <v>30046700</v>
      </c>
      <c r="J18" s="54"/>
    </row>
    <row r="19" spans="2:14" ht="15" x14ac:dyDescent="0.25">
      <c r="B19" s="53"/>
      <c r="C19" s="34" t="s">
        <v>211</v>
      </c>
      <c r="H19" s="61"/>
      <c r="I19" s="62">
        <v>0</v>
      </c>
      <c r="J19" s="54"/>
      <c r="L19" s="30" t="s">
        <v>199</v>
      </c>
      <c r="M19" s="30" t="s">
        <v>200</v>
      </c>
      <c r="N19" t="s">
        <v>201</v>
      </c>
    </row>
    <row r="20" spans="2:14" ht="15" x14ac:dyDescent="0.25">
      <c r="B20" s="53"/>
      <c r="C20" s="34" t="s">
        <v>212</v>
      </c>
      <c r="H20" s="61">
        <v>1</v>
      </c>
      <c r="I20" s="62">
        <v>50000</v>
      </c>
      <c r="J20" s="54"/>
      <c r="L20" s="31" t="s">
        <v>193</v>
      </c>
      <c r="M20" s="32">
        <v>1</v>
      </c>
      <c r="N20" s="33">
        <v>50000</v>
      </c>
    </row>
    <row r="21" spans="2:14" ht="15" x14ac:dyDescent="0.25">
      <c r="B21" s="53"/>
      <c r="C21" s="34" t="s">
        <v>213</v>
      </c>
      <c r="H21" s="61">
        <v>8</v>
      </c>
      <c r="I21" s="63">
        <v>3817700</v>
      </c>
      <c r="J21" s="54"/>
      <c r="L21" s="31" t="s">
        <v>142</v>
      </c>
      <c r="M21" s="32">
        <v>8</v>
      </c>
      <c r="N21" s="33">
        <v>3817700</v>
      </c>
    </row>
    <row r="22" spans="2:14" ht="15" x14ac:dyDescent="0.25">
      <c r="B22" s="53"/>
      <c r="C22" s="34" t="s">
        <v>214</v>
      </c>
      <c r="H22" s="61"/>
      <c r="I22" s="62">
        <v>0</v>
      </c>
      <c r="J22" s="54"/>
      <c r="L22" s="31" t="s">
        <v>155</v>
      </c>
      <c r="M22" s="32">
        <v>34</v>
      </c>
      <c r="N22" s="33">
        <v>26179000</v>
      </c>
    </row>
    <row r="23" spans="2:14" ht="15.75" thickBot="1" x14ac:dyDescent="0.3">
      <c r="B23" s="53"/>
      <c r="C23" s="34" t="s">
        <v>215</v>
      </c>
      <c r="H23" s="64"/>
      <c r="I23" s="65">
        <v>0</v>
      </c>
      <c r="J23" s="54"/>
      <c r="L23" s="31" t="s">
        <v>198</v>
      </c>
      <c r="M23" s="32">
        <v>43</v>
      </c>
      <c r="N23" s="33">
        <v>30046700</v>
      </c>
    </row>
    <row r="24" spans="2:14" x14ac:dyDescent="0.2">
      <c r="B24" s="53"/>
      <c r="C24" s="55" t="s">
        <v>216</v>
      </c>
      <c r="D24" s="55"/>
      <c r="E24" s="55"/>
      <c r="F24" s="55"/>
      <c r="H24" s="59">
        <f>H19+H20+H21+H22+H23</f>
        <v>9</v>
      </c>
      <c r="I24" s="66">
        <f>I19+I20+I21+I22+I23</f>
        <v>3867700</v>
      </c>
      <c r="J24" s="54"/>
    </row>
    <row r="25" spans="2:14" x14ac:dyDescent="0.2">
      <c r="B25" s="53"/>
      <c r="C25" s="34" t="s">
        <v>217</v>
      </c>
      <c r="H25" s="61">
        <v>34</v>
      </c>
      <c r="I25" s="62">
        <v>26179000</v>
      </c>
      <c r="J25" s="54"/>
    </row>
    <row r="26" spans="2:14" ht="13.5" thickBot="1" x14ac:dyDescent="0.25">
      <c r="B26" s="53"/>
      <c r="C26" s="34" t="s">
        <v>218</v>
      </c>
      <c r="H26" s="64"/>
      <c r="I26" s="65">
        <v>0</v>
      </c>
      <c r="J26" s="54"/>
    </row>
    <row r="27" spans="2:14" x14ac:dyDescent="0.2">
      <c r="B27" s="53"/>
      <c r="C27" s="55" t="s">
        <v>219</v>
      </c>
      <c r="D27" s="55"/>
      <c r="E27" s="55"/>
      <c r="F27" s="55"/>
      <c r="H27" s="59">
        <f>H25+H26</f>
        <v>34</v>
      </c>
      <c r="I27" s="66">
        <f>I25+I26</f>
        <v>26179000</v>
      </c>
      <c r="J27" s="54"/>
    </row>
    <row r="28" spans="2:14" ht="13.5" thickBot="1" x14ac:dyDescent="0.25">
      <c r="B28" s="53"/>
      <c r="C28" s="34" t="s">
        <v>220</v>
      </c>
      <c r="D28" s="55"/>
      <c r="E28" s="55"/>
      <c r="F28" s="55"/>
      <c r="H28" s="64"/>
      <c r="I28" s="65">
        <v>0</v>
      </c>
      <c r="J28" s="54"/>
    </row>
    <row r="29" spans="2:14" x14ac:dyDescent="0.2">
      <c r="B29" s="53"/>
      <c r="C29" s="55" t="s">
        <v>221</v>
      </c>
      <c r="D29" s="55"/>
      <c r="E29" s="55"/>
      <c r="F29" s="55"/>
      <c r="H29" s="61">
        <f>H28</f>
        <v>0</v>
      </c>
      <c r="I29" s="62">
        <f>I28</f>
        <v>0</v>
      </c>
      <c r="J29" s="54"/>
    </row>
    <row r="30" spans="2:14" x14ac:dyDescent="0.2">
      <c r="B30" s="53"/>
      <c r="C30" s="55"/>
      <c r="D30" s="55"/>
      <c r="E30" s="55"/>
      <c r="F30" s="55"/>
      <c r="H30" s="67"/>
      <c r="I30" s="66"/>
      <c r="J30" s="54"/>
    </row>
    <row r="31" spans="2:14" ht="13.5" thickBot="1" x14ac:dyDescent="0.25">
      <c r="B31" s="53"/>
      <c r="C31" s="55" t="s">
        <v>222</v>
      </c>
      <c r="D31" s="55"/>
      <c r="H31" s="68">
        <f>H24+H27+H29</f>
        <v>43</v>
      </c>
      <c r="I31" s="69">
        <f>I24+I27+I29</f>
        <v>30046700</v>
      </c>
      <c r="J31" s="54"/>
    </row>
    <row r="32" spans="2:14" ht="13.5" thickTop="1" x14ac:dyDescent="0.2">
      <c r="B32" s="53"/>
      <c r="C32" s="55"/>
      <c r="D32" s="55"/>
      <c r="H32" s="70"/>
      <c r="I32" s="71"/>
      <c r="J32" s="54"/>
    </row>
    <row r="33" spans="2:10" x14ac:dyDescent="0.2">
      <c r="B33" s="53"/>
      <c r="C33" s="55"/>
      <c r="D33" s="55"/>
      <c r="H33" s="70"/>
      <c r="I33" s="71"/>
      <c r="J33" s="54"/>
    </row>
    <row r="34" spans="2:10" x14ac:dyDescent="0.2">
      <c r="B34" s="53"/>
      <c r="C34" s="55"/>
      <c r="D34" s="55"/>
      <c r="H34" s="70"/>
      <c r="I34" s="71"/>
      <c r="J34" s="54"/>
    </row>
    <row r="35" spans="2:10" x14ac:dyDescent="0.2">
      <c r="B35" s="53"/>
      <c r="C35" s="55"/>
      <c r="D35" s="55"/>
      <c r="H35" s="70"/>
      <c r="I35" s="71"/>
      <c r="J35" s="54"/>
    </row>
    <row r="36" spans="2:10" x14ac:dyDescent="0.2">
      <c r="B36" s="53"/>
      <c r="C36" s="55"/>
      <c r="D36" s="55"/>
      <c r="H36" s="72"/>
      <c r="I36" s="62"/>
      <c r="J36" s="54"/>
    </row>
    <row r="37" spans="2:10" x14ac:dyDescent="0.2">
      <c r="B37" s="53"/>
      <c r="G37" s="72"/>
      <c r="H37" s="72"/>
      <c r="I37" s="72"/>
      <c r="J37" s="54"/>
    </row>
    <row r="38" spans="2:10" x14ac:dyDescent="0.2">
      <c r="B38" s="53"/>
      <c r="G38" s="72"/>
      <c r="H38" s="72"/>
      <c r="I38" s="72"/>
      <c r="J38" s="54"/>
    </row>
    <row r="39" spans="2:10" x14ac:dyDescent="0.2">
      <c r="B39" s="53"/>
      <c r="G39" s="72"/>
      <c r="H39" s="72"/>
      <c r="I39" s="72"/>
      <c r="J39" s="54"/>
    </row>
    <row r="40" spans="2:10" ht="13.5" thickBot="1" x14ac:dyDescent="0.25">
      <c r="B40" s="53"/>
      <c r="C40" s="73"/>
      <c r="D40" s="74"/>
      <c r="G40" s="73" t="s">
        <v>223</v>
      </c>
      <c r="H40" s="74"/>
      <c r="I40" s="72"/>
      <c r="J40" s="54"/>
    </row>
    <row r="41" spans="2:10" ht="4.5" customHeight="1" x14ac:dyDescent="0.2">
      <c r="B41" s="53"/>
      <c r="C41" s="72"/>
      <c r="D41" s="72"/>
      <c r="G41" s="72"/>
      <c r="H41" s="72"/>
      <c r="I41" s="72"/>
      <c r="J41" s="54"/>
    </row>
    <row r="42" spans="2:10" x14ac:dyDescent="0.2">
      <c r="B42" s="53"/>
      <c r="C42" s="55" t="s">
        <v>228</v>
      </c>
      <c r="G42" s="75" t="s">
        <v>224</v>
      </c>
      <c r="H42" s="72"/>
      <c r="I42" s="72"/>
      <c r="J42" s="54"/>
    </row>
    <row r="43" spans="2:10" x14ac:dyDescent="0.2">
      <c r="B43" s="53"/>
      <c r="G43" s="72"/>
      <c r="H43" s="72"/>
      <c r="I43" s="72"/>
      <c r="J43" s="54"/>
    </row>
    <row r="44" spans="2:10" ht="18.75" customHeight="1" thickBot="1" x14ac:dyDescent="0.25">
      <c r="B44" s="76"/>
      <c r="C44" s="77"/>
      <c r="D44" s="77"/>
      <c r="E44" s="77"/>
      <c r="F44" s="77"/>
      <c r="G44" s="74"/>
      <c r="H44" s="74"/>
      <c r="I44" s="74"/>
      <c r="J44" s="78"/>
    </row>
  </sheetData>
  <pageMargins left="0.70866141732283472" right="0" top="0" bottom="0.74803149606299213" header="0.31496062992125984" footer="0.31496062992125984"/>
  <pageSetup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34" customWidth="1"/>
    <col min="2" max="2" width="11.42578125" style="34"/>
    <col min="3" max="3" width="18.7109375" style="34" customWidth="1"/>
    <col min="4" max="4" width="18.28515625" style="34" customWidth="1"/>
    <col min="5" max="5" width="9.140625" style="34" customWidth="1"/>
    <col min="6" max="8" width="11.42578125" style="34"/>
    <col min="9" max="9" width="19.85546875" style="34" customWidth="1"/>
    <col min="10" max="10" width="15.85546875" style="34" customWidth="1"/>
    <col min="11" max="11" width="7.140625" style="34" customWidth="1"/>
    <col min="12" max="215" width="11.42578125" style="34"/>
    <col min="216" max="216" width="4.42578125" style="34" customWidth="1"/>
    <col min="217" max="217" width="11.42578125" style="34"/>
    <col min="218" max="218" width="17.5703125" style="34" customWidth="1"/>
    <col min="219" max="219" width="11.5703125" style="34" customWidth="1"/>
    <col min="220" max="223" width="11.42578125" style="34"/>
    <col min="224" max="224" width="22.5703125" style="34" customWidth="1"/>
    <col min="225" max="225" width="14" style="34" customWidth="1"/>
    <col min="226" max="226" width="1.7109375" style="34" customWidth="1"/>
    <col min="227" max="471" width="11.42578125" style="34"/>
    <col min="472" max="472" width="4.42578125" style="34" customWidth="1"/>
    <col min="473" max="473" width="11.42578125" style="34"/>
    <col min="474" max="474" width="17.5703125" style="34" customWidth="1"/>
    <col min="475" max="475" width="11.5703125" style="34" customWidth="1"/>
    <col min="476" max="479" width="11.42578125" style="34"/>
    <col min="480" max="480" width="22.5703125" style="34" customWidth="1"/>
    <col min="481" max="481" width="14" style="34" customWidth="1"/>
    <col min="482" max="482" width="1.7109375" style="34" customWidth="1"/>
    <col min="483" max="727" width="11.42578125" style="34"/>
    <col min="728" max="728" width="4.42578125" style="34" customWidth="1"/>
    <col min="729" max="729" width="11.42578125" style="34"/>
    <col min="730" max="730" width="17.5703125" style="34" customWidth="1"/>
    <col min="731" max="731" width="11.5703125" style="34" customWidth="1"/>
    <col min="732" max="735" width="11.42578125" style="34"/>
    <col min="736" max="736" width="22.5703125" style="34" customWidth="1"/>
    <col min="737" max="737" width="14" style="34" customWidth="1"/>
    <col min="738" max="738" width="1.7109375" style="34" customWidth="1"/>
    <col min="739" max="983" width="11.42578125" style="34"/>
    <col min="984" max="984" width="4.42578125" style="34" customWidth="1"/>
    <col min="985" max="985" width="11.42578125" style="34"/>
    <col min="986" max="986" width="17.5703125" style="34" customWidth="1"/>
    <col min="987" max="987" width="11.5703125" style="34" customWidth="1"/>
    <col min="988" max="991" width="11.42578125" style="34"/>
    <col min="992" max="992" width="22.5703125" style="34" customWidth="1"/>
    <col min="993" max="993" width="14" style="34" customWidth="1"/>
    <col min="994" max="994" width="1.7109375" style="34" customWidth="1"/>
    <col min="995" max="1239" width="11.42578125" style="34"/>
    <col min="1240" max="1240" width="4.42578125" style="34" customWidth="1"/>
    <col min="1241" max="1241" width="11.42578125" style="34"/>
    <col min="1242" max="1242" width="17.5703125" style="34" customWidth="1"/>
    <col min="1243" max="1243" width="11.5703125" style="34" customWidth="1"/>
    <col min="1244" max="1247" width="11.42578125" style="34"/>
    <col min="1248" max="1248" width="22.5703125" style="34" customWidth="1"/>
    <col min="1249" max="1249" width="14" style="34" customWidth="1"/>
    <col min="1250" max="1250" width="1.7109375" style="34" customWidth="1"/>
    <col min="1251" max="1495" width="11.42578125" style="34"/>
    <col min="1496" max="1496" width="4.42578125" style="34" customWidth="1"/>
    <col min="1497" max="1497" width="11.42578125" style="34"/>
    <col min="1498" max="1498" width="17.5703125" style="34" customWidth="1"/>
    <col min="1499" max="1499" width="11.5703125" style="34" customWidth="1"/>
    <col min="1500" max="1503" width="11.42578125" style="34"/>
    <col min="1504" max="1504" width="22.5703125" style="34" customWidth="1"/>
    <col min="1505" max="1505" width="14" style="34" customWidth="1"/>
    <col min="1506" max="1506" width="1.7109375" style="34" customWidth="1"/>
    <col min="1507" max="1751" width="11.42578125" style="34"/>
    <col min="1752" max="1752" width="4.42578125" style="34" customWidth="1"/>
    <col min="1753" max="1753" width="11.42578125" style="34"/>
    <col min="1754" max="1754" width="17.5703125" style="34" customWidth="1"/>
    <col min="1755" max="1755" width="11.5703125" style="34" customWidth="1"/>
    <col min="1756" max="1759" width="11.42578125" style="34"/>
    <col min="1760" max="1760" width="22.5703125" style="34" customWidth="1"/>
    <col min="1761" max="1761" width="14" style="34" customWidth="1"/>
    <col min="1762" max="1762" width="1.7109375" style="34" customWidth="1"/>
    <col min="1763" max="2007" width="11.42578125" style="34"/>
    <col min="2008" max="2008" width="4.42578125" style="34" customWidth="1"/>
    <col min="2009" max="2009" width="11.42578125" style="34"/>
    <col min="2010" max="2010" width="17.5703125" style="34" customWidth="1"/>
    <col min="2011" max="2011" width="11.5703125" style="34" customWidth="1"/>
    <col min="2012" max="2015" width="11.42578125" style="34"/>
    <col min="2016" max="2016" width="22.5703125" style="34" customWidth="1"/>
    <col min="2017" max="2017" width="14" style="34" customWidth="1"/>
    <col min="2018" max="2018" width="1.7109375" style="34" customWidth="1"/>
    <col min="2019" max="2263" width="11.42578125" style="34"/>
    <col min="2264" max="2264" width="4.42578125" style="34" customWidth="1"/>
    <col min="2265" max="2265" width="11.42578125" style="34"/>
    <col min="2266" max="2266" width="17.5703125" style="34" customWidth="1"/>
    <col min="2267" max="2267" width="11.5703125" style="34" customWidth="1"/>
    <col min="2268" max="2271" width="11.42578125" style="34"/>
    <col min="2272" max="2272" width="22.5703125" style="34" customWidth="1"/>
    <col min="2273" max="2273" width="14" style="34" customWidth="1"/>
    <col min="2274" max="2274" width="1.7109375" style="34" customWidth="1"/>
    <col min="2275" max="2519" width="11.42578125" style="34"/>
    <col min="2520" max="2520" width="4.42578125" style="34" customWidth="1"/>
    <col min="2521" max="2521" width="11.42578125" style="34"/>
    <col min="2522" max="2522" width="17.5703125" style="34" customWidth="1"/>
    <col min="2523" max="2523" width="11.5703125" style="34" customWidth="1"/>
    <col min="2524" max="2527" width="11.42578125" style="34"/>
    <col min="2528" max="2528" width="22.5703125" style="34" customWidth="1"/>
    <col min="2529" max="2529" width="14" style="34" customWidth="1"/>
    <col min="2530" max="2530" width="1.7109375" style="34" customWidth="1"/>
    <col min="2531" max="2775" width="11.42578125" style="34"/>
    <col min="2776" max="2776" width="4.42578125" style="34" customWidth="1"/>
    <col min="2777" max="2777" width="11.42578125" style="34"/>
    <col min="2778" max="2778" width="17.5703125" style="34" customWidth="1"/>
    <col min="2779" max="2779" width="11.5703125" style="34" customWidth="1"/>
    <col min="2780" max="2783" width="11.42578125" style="34"/>
    <col min="2784" max="2784" width="22.5703125" style="34" customWidth="1"/>
    <col min="2785" max="2785" width="14" style="34" customWidth="1"/>
    <col min="2786" max="2786" width="1.7109375" style="34" customWidth="1"/>
    <col min="2787" max="3031" width="11.42578125" style="34"/>
    <col min="3032" max="3032" width="4.42578125" style="34" customWidth="1"/>
    <col min="3033" max="3033" width="11.42578125" style="34"/>
    <col min="3034" max="3034" width="17.5703125" style="34" customWidth="1"/>
    <col min="3035" max="3035" width="11.5703125" style="34" customWidth="1"/>
    <col min="3036" max="3039" width="11.42578125" style="34"/>
    <col min="3040" max="3040" width="22.5703125" style="34" customWidth="1"/>
    <col min="3041" max="3041" width="14" style="34" customWidth="1"/>
    <col min="3042" max="3042" width="1.7109375" style="34" customWidth="1"/>
    <col min="3043" max="3287" width="11.42578125" style="34"/>
    <col min="3288" max="3288" width="4.42578125" style="34" customWidth="1"/>
    <col min="3289" max="3289" width="11.42578125" style="34"/>
    <col min="3290" max="3290" width="17.5703125" style="34" customWidth="1"/>
    <col min="3291" max="3291" width="11.5703125" style="34" customWidth="1"/>
    <col min="3292" max="3295" width="11.42578125" style="34"/>
    <col min="3296" max="3296" width="22.5703125" style="34" customWidth="1"/>
    <col min="3297" max="3297" width="14" style="34" customWidth="1"/>
    <col min="3298" max="3298" width="1.7109375" style="34" customWidth="1"/>
    <col min="3299" max="3543" width="11.42578125" style="34"/>
    <col min="3544" max="3544" width="4.42578125" style="34" customWidth="1"/>
    <col min="3545" max="3545" width="11.42578125" style="34"/>
    <col min="3546" max="3546" width="17.5703125" style="34" customWidth="1"/>
    <col min="3547" max="3547" width="11.5703125" style="34" customWidth="1"/>
    <col min="3548" max="3551" width="11.42578125" style="34"/>
    <col min="3552" max="3552" width="22.5703125" style="34" customWidth="1"/>
    <col min="3553" max="3553" width="14" style="34" customWidth="1"/>
    <col min="3554" max="3554" width="1.7109375" style="34" customWidth="1"/>
    <col min="3555" max="3799" width="11.42578125" style="34"/>
    <col min="3800" max="3800" width="4.42578125" style="34" customWidth="1"/>
    <col min="3801" max="3801" width="11.42578125" style="34"/>
    <col min="3802" max="3802" width="17.5703125" style="34" customWidth="1"/>
    <col min="3803" max="3803" width="11.5703125" style="34" customWidth="1"/>
    <col min="3804" max="3807" width="11.42578125" style="34"/>
    <col min="3808" max="3808" width="22.5703125" style="34" customWidth="1"/>
    <col min="3809" max="3809" width="14" style="34" customWidth="1"/>
    <col min="3810" max="3810" width="1.7109375" style="34" customWidth="1"/>
    <col min="3811" max="4055" width="11.42578125" style="34"/>
    <col min="4056" max="4056" width="4.42578125" style="34" customWidth="1"/>
    <col min="4057" max="4057" width="11.42578125" style="34"/>
    <col min="4058" max="4058" width="17.5703125" style="34" customWidth="1"/>
    <col min="4059" max="4059" width="11.5703125" style="34" customWidth="1"/>
    <col min="4060" max="4063" width="11.42578125" style="34"/>
    <col min="4064" max="4064" width="22.5703125" style="34" customWidth="1"/>
    <col min="4065" max="4065" width="14" style="34" customWidth="1"/>
    <col min="4066" max="4066" width="1.7109375" style="34" customWidth="1"/>
    <col min="4067" max="4311" width="11.42578125" style="34"/>
    <col min="4312" max="4312" width="4.42578125" style="34" customWidth="1"/>
    <col min="4313" max="4313" width="11.42578125" style="34"/>
    <col min="4314" max="4314" width="17.5703125" style="34" customWidth="1"/>
    <col min="4315" max="4315" width="11.5703125" style="34" customWidth="1"/>
    <col min="4316" max="4319" width="11.42578125" style="34"/>
    <col min="4320" max="4320" width="22.5703125" style="34" customWidth="1"/>
    <col min="4321" max="4321" width="14" style="34" customWidth="1"/>
    <col min="4322" max="4322" width="1.7109375" style="34" customWidth="1"/>
    <col min="4323" max="4567" width="11.42578125" style="34"/>
    <col min="4568" max="4568" width="4.42578125" style="34" customWidth="1"/>
    <col min="4569" max="4569" width="11.42578125" style="34"/>
    <col min="4570" max="4570" width="17.5703125" style="34" customWidth="1"/>
    <col min="4571" max="4571" width="11.5703125" style="34" customWidth="1"/>
    <col min="4572" max="4575" width="11.42578125" style="34"/>
    <col min="4576" max="4576" width="22.5703125" style="34" customWidth="1"/>
    <col min="4577" max="4577" width="14" style="34" customWidth="1"/>
    <col min="4578" max="4578" width="1.7109375" style="34" customWidth="1"/>
    <col min="4579" max="4823" width="11.42578125" style="34"/>
    <col min="4824" max="4824" width="4.42578125" style="34" customWidth="1"/>
    <col min="4825" max="4825" width="11.42578125" style="34"/>
    <col min="4826" max="4826" width="17.5703125" style="34" customWidth="1"/>
    <col min="4827" max="4827" width="11.5703125" style="34" customWidth="1"/>
    <col min="4828" max="4831" width="11.42578125" style="34"/>
    <col min="4832" max="4832" width="22.5703125" style="34" customWidth="1"/>
    <col min="4833" max="4833" width="14" style="34" customWidth="1"/>
    <col min="4834" max="4834" width="1.7109375" style="34" customWidth="1"/>
    <col min="4835" max="5079" width="11.42578125" style="34"/>
    <col min="5080" max="5080" width="4.42578125" style="34" customWidth="1"/>
    <col min="5081" max="5081" width="11.42578125" style="34"/>
    <col min="5082" max="5082" width="17.5703125" style="34" customWidth="1"/>
    <col min="5083" max="5083" width="11.5703125" style="34" customWidth="1"/>
    <col min="5084" max="5087" width="11.42578125" style="34"/>
    <col min="5088" max="5088" width="22.5703125" style="34" customWidth="1"/>
    <col min="5089" max="5089" width="14" style="34" customWidth="1"/>
    <col min="5090" max="5090" width="1.7109375" style="34" customWidth="1"/>
    <col min="5091" max="5335" width="11.42578125" style="34"/>
    <col min="5336" max="5336" width="4.42578125" style="34" customWidth="1"/>
    <col min="5337" max="5337" width="11.42578125" style="34"/>
    <col min="5338" max="5338" width="17.5703125" style="34" customWidth="1"/>
    <col min="5339" max="5339" width="11.5703125" style="34" customWidth="1"/>
    <col min="5340" max="5343" width="11.42578125" style="34"/>
    <col min="5344" max="5344" width="22.5703125" style="34" customWidth="1"/>
    <col min="5345" max="5345" width="14" style="34" customWidth="1"/>
    <col min="5346" max="5346" width="1.7109375" style="34" customWidth="1"/>
    <col min="5347" max="5591" width="11.42578125" style="34"/>
    <col min="5592" max="5592" width="4.42578125" style="34" customWidth="1"/>
    <col min="5593" max="5593" width="11.42578125" style="34"/>
    <col min="5594" max="5594" width="17.5703125" style="34" customWidth="1"/>
    <col min="5595" max="5595" width="11.5703125" style="34" customWidth="1"/>
    <col min="5596" max="5599" width="11.42578125" style="34"/>
    <col min="5600" max="5600" width="22.5703125" style="34" customWidth="1"/>
    <col min="5601" max="5601" width="14" style="34" customWidth="1"/>
    <col min="5602" max="5602" width="1.7109375" style="34" customWidth="1"/>
    <col min="5603" max="5847" width="11.42578125" style="34"/>
    <col min="5848" max="5848" width="4.42578125" style="34" customWidth="1"/>
    <col min="5849" max="5849" width="11.42578125" style="34"/>
    <col min="5850" max="5850" width="17.5703125" style="34" customWidth="1"/>
    <col min="5851" max="5851" width="11.5703125" style="34" customWidth="1"/>
    <col min="5852" max="5855" width="11.42578125" style="34"/>
    <col min="5856" max="5856" width="22.5703125" style="34" customWidth="1"/>
    <col min="5857" max="5857" width="14" style="34" customWidth="1"/>
    <col min="5858" max="5858" width="1.7109375" style="34" customWidth="1"/>
    <col min="5859" max="6103" width="11.42578125" style="34"/>
    <col min="6104" max="6104" width="4.42578125" style="34" customWidth="1"/>
    <col min="6105" max="6105" width="11.42578125" style="34"/>
    <col min="6106" max="6106" width="17.5703125" style="34" customWidth="1"/>
    <col min="6107" max="6107" width="11.5703125" style="34" customWidth="1"/>
    <col min="6108" max="6111" width="11.42578125" style="34"/>
    <col min="6112" max="6112" width="22.5703125" style="34" customWidth="1"/>
    <col min="6113" max="6113" width="14" style="34" customWidth="1"/>
    <col min="6114" max="6114" width="1.7109375" style="34" customWidth="1"/>
    <col min="6115" max="6359" width="11.42578125" style="34"/>
    <col min="6360" max="6360" width="4.42578125" style="34" customWidth="1"/>
    <col min="6361" max="6361" width="11.42578125" style="34"/>
    <col min="6362" max="6362" width="17.5703125" style="34" customWidth="1"/>
    <col min="6363" max="6363" width="11.5703125" style="34" customWidth="1"/>
    <col min="6364" max="6367" width="11.42578125" style="34"/>
    <col min="6368" max="6368" width="22.5703125" style="34" customWidth="1"/>
    <col min="6369" max="6369" width="14" style="34" customWidth="1"/>
    <col min="6370" max="6370" width="1.7109375" style="34" customWidth="1"/>
    <col min="6371" max="6615" width="11.42578125" style="34"/>
    <col min="6616" max="6616" width="4.42578125" style="34" customWidth="1"/>
    <col min="6617" max="6617" width="11.42578125" style="34"/>
    <col min="6618" max="6618" width="17.5703125" style="34" customWidth="1"/>
    <col min="6619" max="6619" width="11.5703125" style="34" customWidth="1"/>
    <col min="6620" max="6623" width="11.42578125" style="34"/>
    <col min="6624" max="6624" width="22.5703125" style="34" customWidth="1"/>
    <col min="6625" max="6625" width="14" style="34" customWidth="1"/>
    <col min="6626" max="6626" width="1.7109375" style="34" customWidth="1"/>
    <col min="6627" max="6871" width="11.42578125" style="34"/>
    <col min="6872" max="6872" width="4.42578125" style="34" customWidth="1"/>
    <col min="6873" max="6873" width="11.42578125" style="34"/>
    <col min="6874" max="6874" width="17.5703125" style="34" customWidth="1"/>
    <col min="6875" max="6875" width="11.5703125" style="34" customWidth="1"/>
    <col min="6876" max="6879" width="11.42578125" style="34"/>
    <col min="6880" max="6880" width="22.5703125" style="34" customWidth="1"/>
    <col min="6881" max="6881" width="14" style="34" customWidth="1"/>
    <col min="6882" max="6882" width="1.7109375" style="34" customWidth="1"/>
    <col min="6883" max="7127" width="11.42578125" style="34"/>
    <col min="7128" max="7128" width="4.42578125" style="34" customWidth="1"/>
    <col min="7129" max="7129" width="11.42578125" style="34"/>
    <col min="7130" max="7130" width="17.5703125" style="34" customWidth="1"/>
    <col min="7131" max="7131" width="11.5703125" style="34" customWidth="1"/>
    <col min="7132" max="7135" width="11.42578125" style="34"/>
    <col min="7136" max="7136" width="22.5703125" style="34" customWidth="1"/>
    <col min="7137" max="7137" width="14" style="34" customWidth="1"/>
    <col min="7138" max="7138" width="1.7109375" style="34" customWidth="1"/>
    <col min="7139" max="7383" width="11.42578125" style="34"/>
    <col min="7384" max="7384" width="4.42578125" style="34" customWidth="1"/>
    <col min="7385" max="7385" width="11.42578125" style="34"/>
    <col min="7386" max="7386" width="17.5703125" style="34" customWidth="1"/>
    <col min="7387" max="7387" width="11.5703125" style="34" customWidth="1"/>
    <col min="7388" max="7391" width="11.42578125" style="34"/>
    <col min="7392" max="7392" width="22.5703125" style="34" customWidth="1"/>
    <col min="7393" max="7393" width="14" style="34" customWidth="1"/>
    <col min="7394" max="7394" width="1.7109375" style="34" customWidth="1"/>
    <col min="7395" max="7639" width="11.42578125" style="34"/>
    <col min="7640" max="7640" width="4.42578125" style="34" customWidth="1"/>
    <col min="7641" max="7641" width="11.42578125" style="34"/>
    <col min="7642" max="7642" width="17.5703125" style="34" customWidth="1"/>
    <col min="7643" max="7643" width="11.5703125" style="34" customWidth="1"/>
    <col min="7644" max="7647" width="11.42578125" style="34"/>
    <col min="7648" max="7648" width="22.5703125" style="34" customWidth="1"/>
    <col min="7649" max="7649" width="14" style="34" customWidth="1"/>
    <col min="7650" max="7650" width="1.7109375" style="34" customWidth="1"/>
    <col min="7651" max="7895" width="11.42578125" style="34"/>
    <col min="7896" max="7896" width="4.42578125" style="34" customWidth="1"/>
    <col min="7897" max="7897" width="11.42578125" style="34"/>
    <col min="7898" max="7898" width="17.5703125" style="34" customWidth="1"/>
    <col min="7899" max="7899" width="11.5703125" style="34" customWidth="1"/>
    <col min="7900" max="7903" width="11.42578125" style="34"/>
    <col min="7904" max="7904" width="22.5703125" style="34" customWidth="1"/>
    <col min="7905" max="7905" width="14" style="34" customWidth="1"/>
    <col min="7906" max="7906" width="1.7109375" style="34" customWidth="1"/>
    <col min="7907" max="8151" width="11.42578125" style="34"/>
    <col min="8152" max="8152" width="4.42578125" style="34" customWidth="1"/>
    <col min="8153" max="8153" width="11.42578125" style="34"/>
    <col min="8154" max="8154" width="17.5703125" style="34" customWidth="1"/>
    <col min="8155" max="8155" width="11.5703125" style="34" customWidth="1"/>
    <col min="8156" max="8159" width="11.42578125" style="34"/>
    <col min="8160" max="8160" width="22.5703125" style="34" customWidth="1"/>
    <col min="8161" max="8161" width="14" style="34" customWidth="1"/>
    <col min="8162" max="8162" width="1.7109375" style="34" customWidth="1"/>
    <col min="8163" max="8407" width="11.42578125" style="34"/>
    <col min="8408" max="8408" width="4.42578125" style="34" customWidth="1"/>
    <col min="8409" max="8409" width="11.42578125" style="34"/>
    <col min="8410" max="8410" width="17.5703125" style="34" customWidth="1"/>
    <col min="8411" max="8411" width="11.5703125" style="34" customWidth="1"/>
    <col min="8412" max="8415" width="11.42578125" style="34"/>
    <col min="8416" max="8416" width="22.5703125" style="34" customWidth="1"/>
    <col min="8417" max="8417" width="14" style="34" customWidth="1"/>
    <col min="8418" max="8418" width="1.7109375" style="34" customWidth="1"/>
    <col min="8419" max="8663" width="11.42578125" style="34"/>
    <col min="8664" max="8664" width="4.42578125" style="34" customWidth="1"/>
    <col min="8665" max="8665" width="11.42578125" style="34"/>
    <col min="8666" max="8666" width="17.5703125" style="34" customWidth="1"/>
    <col min="8667" max="8667" width="11.5703125" style="34" customWidth="1"/>
    <col min="8668" max="8671" width="11.42578125" style="34"/>
    <col min="8672" max="8672" width="22.5703125" style="34" customWidth="1"/>
    <col min="8673" max="8673" width="14" style="34" customWidth="1"/>
    <col min="8674" max="8674" width="1.7109375" style="34" customWidth="1"/>
    <col min="8675" max="8919" width="11.42578125" style="34"/>
    <col min="8920" max="8920" width="4.42578125" style="34" customWidth="1"/>
    <col min="8921" max="8921" width="11.42578125" style="34"/>
    <col min="8922" max="8922" width="17.5703125" style="34" customWidth="1"/>
    <col min="8923" max="8923" width="11.5703125" style="34" customWidth="1"/>
    <col min="8924" max="8927" width="11.42578125" style="34"/>
    <col min="8928" max="8928" width="22.5703125" style="34" customWidth="1"/>
    <col min="8929" max="8929" width="14" style="34" customWidth="1"/>
    <col min="8930" max="8930" width="1.7109375" style="34" customWidth="1"/>
    <col min="8931" max="9175" width="11.42578125" style="34"/>
    <col min="9176" max="9176" width="4.42578125" style="34" customWidth="1"/>
    <col min="9177" max="9177" width="11.42578125" style="34"/>
    <col min="9178" max="9178" width="17.5703125" style="34" customWidth="1"/>
    <col min="9179" max="9179" width="11.5703125" style="34" customWidth="1"/>
    <col min="9180" max="9183" width="11.42578125" style="34"/>
    <col min="9184" max="9184" width="22.5703125" style="34" customWidth="1"/>
    <col min="9185" max="9185" width="14" style="34" customWidth="1"/>
    <col min="9186" max="9186" width="1.7109375" style="34" customWidth="1"/>
    <col min="9187" max="9431" width="11.42578125" style="34"/>
    <col min="9432" max="9432" width="4.42578125" style="34" customWidth="1"/>
    <col min="9433" max="9433" width="11.42578125" style="34"/>
    <col min="9434" max="9434" width="17.5703125" style="34" customWidth="1"/>
    <col min="9435" max="9435" width="11.5703125" style="34" customWidth="1"/>
    <col min="9436" max="9439" width="11.42578125" style="34"/>
    <col min="9440" max="9440" width="22.5703125" style="34" customWidth="1"/>
    <col min="9441" max="9441" width="14" style="34" customWidth="1"/>
    <col min="9442" max="9442" width="1.7109375" style="34" customWidth="1"/>
    <col min="9443" max="9687" width="11.42578125" style="34"/>
    <col min="9688" max="9688" width="4.42578125" style="34" customWidth="1"/>
    <col min="9689" max="9689" width="11.42578125" style="34"/>
    <col min="9690" max="9690" width="17.5703125" style="34" customWidth="1"/>
    <col min="9691" max="9691" width="11.5703125" style="34" customWidth="1"/>
    <col min="9692" max="9695" width="11.42578125" style="34"/>
    <col min="9696" max="9696" width="22.5703125" style="34" customWidth="1"/>
    <col min="9697" max="9697" width="14" style="34" customWidth="1"/>
    <col min="9698" max="9698" width="1.7109375" style="34" customWidth="1"/>
    <col min="9699" max="9943" width="11.42578125" style="34"/>
    <col min="9944" max="9944" width="4.42578125" style="34" customWidth="1"/>
    <col min="9945" max="9945" width="11.42578125" style="34"/>
    <col min="9946" max="9946" width="17.5703125" style="34" customWidth="1"/>
    <col min="9947" max="9947" width="11.5703125" style="34" customWidth="1"/>
    <col min="9948" max="9951" width="11.42578125" style="34"/>
    <col min="9952" max="9952" width="22.5703125" style="34" customWidth="1"/>
    <col min="9953" max="9953" width="14" style="34" customWidth="1"/>
    <col min="9954" max="9954" width="1.7109375" style="34" customWidth="1"/>
    <col min="9955" max="10199" width="11.42578125" style="34"/>
    <col min="10200" max="10200" width="4.42578125" style="34" customWidth="1"/>
    <col min="10201" max="10201" width="11.42578125" style="34"/>
    <col min="10202" max="10202" width="17.5703125" style="34" customWidth="1"/>
    <col min="10203" max="10203" width="11.5703125" style="34" customWidth="1"/>
    <col min="10204" max="10207" width="11.42578125" style="34"/>
    <col min="10208" max="10208" width="22.5703125" style="34" customWidth="1"/>
    <col min="10209" max="10209" width="14" style="34" customWidth="1"/>
    <col min="10210" max="10210" width="1.7109375" style="34" customWidth="1"/>
    <col min="10211" max="10455" width="11.42578125" style="34"/>
    <col min="10456" max="10456" width="4.42578125" style="34" customWidth="1"/>
    <col min="10457" max="10457" width="11.42578125" style="34"/>
    <col min="10458" max="10458" width="17.5703125" style="34" customWidth="1"/>
    <col min="10459" max="10459" width="11.5703125" style="34" customWidth="1"/>
    <col min="10460" max="10463" width="11.42578125" style="34"/>
    <col min="10464" max="10464" width="22.5703125" style="34" customWidth="1"/>
    <col min="10465" max="10465" width="14" style="34" customWidth="1"/>
    <col min="10466" max="10466" width="1.7109375" style="34" customWidth="1"/>
    <col min="10467" max="10711" width="11.42578125" style="34"/>
    <col min="10712" max="10712" width="4.42578125" style="34" customWidth="1"/>
    <col min="10713" max="10713" width="11.42578125" style="34"/>
    <col min="10714" max="10714" width="17.5703125" style="34" customWidth="1"/>
    <col min="10715" max="10715" width="11.5703125" style="34" customWidth="1"/>
    <col min="10716" max="10719" width="11.42578125" style="34"/>
    <col min="10720" max="10720" width="22.5703125" style="34" customWidth="1"/>
    <col min="10721" max="10721" width="14" style="34" customWidth="1"/>
    <col min="10722" max="10722" width="1.7109375" style="34" customWidth="1"/>
    <col min="10723" max="10967" width="11.42578125" style="34"/>
    <col min="10968" max="10968" width="4.42578125" style="34" customWidth="1"/>
    <col min="10969" max="10969" width="11.42578125" style="34"/>
    <col min="10970" max="10970" width="17.5703125" style="34" customWidth="1"/>
    <col min="10971" max="10971" width="11.5703125" style="34" customWidth="1"/>
    <col min="10972" max="10975" width="11.42578125" style="34"/>
    <col min="10976" max="10976" width="22.5703125" style="34" customWidth="1"/>
    <col min="10977" max="10977" width="14" style="34" customWidth="1"/>
    <col min="10978" max="10978" width="1.7109375" style="34" customWidth="1"/>
    <col min="10979" max="11223" width="11.42578125" style="34"/>
    <col min="11224" max="11224" width="4.42578125" style="34" customWidth="1"/>
    <col min="11225" max="11225" width="11.42578125" style="34"/>
    <col min="11226" max="11226" width="17.5703125" style="34" customWidth="1"/>
    <col min="11227" max="11227" width="11.5703125" style="34" customWidth="1"/>
    <col min="11228" max="11231" width="11.42578125" style="34"/>
    <col min="11232" max="11232" width="22.5703125" style="34" customWidth="1"/>
    <col min="11233" max="11233" width="14" style="34" customWidth="1"/>
    <col min="11234" max="11234" width="1.7109375" style="34" customWidth="1"/>
    <col min="11235" max="11479" width="11.42578125" style="34"/>
    <col min="11480" max="11480" width="4.42578125" style="34" customWidth="1"/>
    <col min="11481" max="11481" width="11.42578125" style="34"/>
    <col min="11482" max="11482" width="17.5703125" style="34" customWidth="1"/>
    <col min="11483" max="11483" width="11.5703125" style="34" customWidth="1"/>
    <col min="11484" max="11487" width="11.42578125" style="34"/>
    <col min="11488" max="11488" width="22.5703125" style="34" customWidth="1"/>
    <col min="11489" max="11489" width="14" style="34" customWidth="1"/>
    <col min="11490" max="11490" width="1.7109375" style="34" customWidth="1"/>
    <col min="11491" max="11735" width="11.42578125" style="34"/>
    <col min="11736" max="11736" width="4.42578125" style="34" customWidth="1"/>
    <col min="11737" max="11737" width="11.42578125" style="34"/>
    <col min="11738" max="11738" width="17.5703125" style="34" customWidth="1"/>
    <col min="11739" max="11739" width="11.5703125" style="34" customWidth="1"/>
    <col min="11740" max="11743" width="11.42578125" style="34"/>
    <col min="11744" max="11744" width="22.5703125" style="34" customWidth="1"/>
    <col min="11745" max="11745" width="14" style="34" customWidth="1"/>
    <col min="11746" max="11746" width="1.7109375" style="34" customWidth="1"/>
    <col min="11747" max="11991" width="11.42578125" style="34"/>
    <col min="11992" max="11992" width="4.42578125" style="34" customWidth="1"/>
    <col min="11993" max="11993" width="11.42578125" style="34"/>
    <col min="11994" max="11994" width="17.5703125" style="34" customWidth="1"/>
    <col min="11995" max="11995" width="11.5703125" style="34" customWidth="1"/>
    <col min="11996" max="11999" width="11.42578125" style="34"/>
    <col min="12000" max="12000" width="22.5703125" style="34" customWidth="1"/>
    <col min="12001" max="12001" width="14" style="34" customWidth="1"/>
    <col min="12002" max="12002" width="1.7109375" style="34" customWidth="1"/>
    <col min="12003" max="12247" width="11.42578125" style="34"/>
    <col min="12248" max="12248" width="4.42578125" style="34" customWidth="1"/>
    <col min="12249" max="12249" width="11.42578125" style="34"/>
    <col min="12250" max="12250" width="17.5703125" style="34" customWidth="1"/>
    <col min="12251" max="12251" width="11.5703125" style="34" customWidth="1"/>
    <col min="12252" max="12255" width="11.42578125" style="34"/>
    <col min="12256" max="12256" width="22.5703125" style="34" customWidth="1"/>
    <col min="12257" max="12257" width="14" style="34" customWidth="1"/>
    <col min="12258" max="12258" width="1.7109375" style="34" customWidth="1"/>
    <col min="12259" max="12503" width="11.42578125" style="34"/>
    <col min="12504" max="12504" width="4.42578125" style="34" customWidth="1"/>
    <col min="12505" max="12505" width="11.42578125" style="34"/>
    <col min="12506" max="12506" width="17.5703125" style="34" customWidth="1"/>
    <col min="12507" max="12507" width="11.5703125" style="34" customWidth="1"/>
    <col min="12508" max="12511" width="11.42578125" style="34"/>
    <col min="12512" max="12512" width="22.5703125" style="34" customWidth="1"/>
    <col min="12513" max="12513" width="14" style="34" customWidth="1"/>
    <col min="12514" max="12514" width="1.7109375" style="34" customWidth="1"/>
    <col min="12515" max="12759" width="11.42578125" style="34"/>
    <col min="12760" max="12760" width="4.42578125" style="34" customWidth="1"/>
    <col min="12761" max="12761" width="11.42578125" style="34"/>
    <col min="12762" max="12762" width="17.5703125" style="34" customWidth="1"/>
    <col min="12763" max="12763" width="11.5703125" style="34" customWidth="1"/>
    <col min="12764" max="12767" width="11.42578125" style="34"/>
    <col min="12768" max="12768" width="22.5703125" style="34" customWidth="1"/>
    <col min="12769" max="12769" width="14" style="34" customWidth="1"/>
    <col min="12770" max="12770" width="1.7109375" style="34" customWidth="1"/>
    <col min="12771" max="13015" width="11.42578125" style="34"/>
    <col min="13016" max="13016" width="4.42578125" style="34" customWidth="1"/>
    <col min="13017" max="13017" width="11.42578125" style="34"/>
    <col min="13018" max="13018" width="17.5703125" style="34" customWidth="1"/>
    <col min="13019" max="13019" width="11.5703125" style="34" customWidth="1"/>
    <col min="13020" max="13023" width="11.42578125" style="34"/>
    <col min="13024" max="13024" width="22.5703125" style="34" customWidth="1"/>
    <col min="13025" max="13025" width="14" style="34" customWidth="1"/>
    <col min="13026" max="13026" width="1.7109375" style="34" customWidth="1"/>
    <col min="13027" max="13271" width="11.42578125" style="34"/>
    <col min="13272" max="13272" width="4.42578125" style="34" customWidth="1"/>
    <col min="13273" max="13273" width="11.42578125" style="34"/>
    <col min="13274" max="13274" width="17.5703125" style="34" customWidth="1"/>
    <col min="13275" max="13275" width="11.5703125" style="34" customWidth="1"/>
    <col min="13276" max="13279" width="11.42578125" style="34"/>
    <col min="13280" max="13280" width="22.5703125" style="34" customWidth="1"/>
    <col min="13281" max="13281" width="14" style="34" customWidth="1"/>
    <col min="13282" max="13282" width="1.7109375" style="34" customWidth="1"/>
    <col min="13283" max="13527" width="11.42578125" style="34"/>
    <col min="13528" max="13528" width="4.42578125" style="34" customWidth="1"/>
    <col min="13529" max="13529" width="11.42578125" style="34"/>
    <col min="13530" max="13530" width="17.5703125" style="34" customWidth="1"/>
    <col min="13531" max="13531" width="11.5703125" style="34" customWidth="1"/>
    <col min="13532" max="13535" width="11.42578125" style="34"/>
    <col min="13536" max="13536" width="22.5703125" style="34" customWidth="1"/>
    <col min="13537" max="13537" width="14" style="34" customWidth="1"/>
    <col min="13538" max="13538" width="1.7109375" style="34" customWidth="1"/>
    <col min="13539" max="13783" width="11.42578125" style="34"/>
    <col min="13784" max="13784" width="4.42578125" style="34" customWidth="1"/>
    <col min="13785" max="13785" width="11.42578125" style="34"/>
    <col min="13786" max="13786" width="17.5703125" style="34" customWidth="1"/>
    <col min="13787" max="13787" width="11.5703125" style="34" customWidth="1"/>
    <col min="13788" max="13791" width="11.42578125" style="34"/>
    <col min="13792" max="13792" width="22.5703125" style="34" customWidth="1"/>
    <col min="13793" max="13793" width="14" style="34" customWidth="1"/>
    <col min="13794" max="13794" width="1.7109375" style="34" customWidth="1"/>
    <col min="13795" max="14039" width="11.42578125" style="34"/>
    <col min="14040" max="14040" width="4.42578125" style="34" customWidth="1"/>
    <col min="14041" max="14041" width="11.42578125" style="34"/>
    <col min="14042" max="14042" width="17.5703125" style="34" customWidth="1"/>
    <col min="14043" max="14043" width="11.5703125" style="34" customWidth="1"/>
    <col min="14044" max="14047" width="11.42578125" style="34"/>
    <col min="14048" max="14048" width="22.5703125" style="34" customWidth="1"/>
    <col min="14049" max="14049" width="14" style="34" customWidth="1"/>
    <col min="14050" max="14050" width="1.7109375" style="34" customWidth="1"/>
    <col min="14051" max="14295" width="11.42578125" style="34"/>
    <col min="14296" max="14296" width="4.42578125" style="34" customWidth="1"/>
    <col min="14297" max="14297" width="11.42578125" style="34"/>
    <col min="14298" max="14298" width="17.5703125" style="34" customWidth="1"/>
    <col min="14299" max="14299" width="11.5703125" style="34" customWidth="1"/>
    <col min="14300" max="14303" width="11.42578125" style="34"/>
    <col min="14304" max="14304" width="22.5703125" style="34" customWidth="1"/>
    <col min="14305" max="14305" width="14" style="34" customWidth="1"/>
    <col min="14306" max="14306" width="1.7109375" style="34" customWidth="1"/>
    <col min="14307" max="14551" width="11.42578125" style="34"/>
    <col min="14552" max="14552" width="4.42578125" style="34" customWidth="1"/>
    <col min="14553" max="14553" width="11.42578125" style="34"/>
    <col min="14554" max="14554" width="17.5703125" style="34" customWidth="1"/>
    <col min="14555" max="14555" width="11.5703125" style="34" customWidth="1"/>
    <col min="14556" max="14559" width="11.42578125" style="34"/>
    <col min="14560" max="14560" width="22.5703125" style="34" customWidth="1"/>
    <col min="14561" max="14561" width="14" style="34" customWidth="1"/>
    <col min="14562" max="14562" width="1.7109375" style="34" customWidth="1"/>
    <col min="14563" max="14807" width="11.42578125" style="34"/>
    <col min="14808" max="14808" width="4.42578125" style="34" customWidth="1"/>
    <col min="14809" max="14809" width="11.42578125" style="34"/>
    <col min="14810" max="14810" width="17.5703125" style="34" customWidth="1"/>
    <col min="14811" max="14811" width="11.5703125" style="34" customWidth="1"/>
    <col min="14812" max="14815" width="11.42578125" style="34"/>
    <col min="14816" max="14816" width="22.5703125" style="34" customWidth="1"/>
    <col min="14817" max="14817" width="14" style="34" customWidth="1"/>
    <col min="14818" max="14818" width="1.7109375" style="34" customWidth="1"/>
    <col min="14819" max="15063" width="11.42578125" style="34"/>
    <col min="15064" max="15064" width="4.42578125" style="34" customWidth="1"/>
    <col min="15065" max="15065" width="11.42578125" style="34"/>
    <col min="15066" max="15066" width="17.5703125" style="34" customWidth="1"/>
    <col min="15067" max="15067" width="11.5703125" style="34" customWidth="1"/>
    <col min="15068" max="15071" width="11.42578125" style="34"/>
    <col min="15072" max="15072" width="22.5703125" style="34" customWidth="1"/>
    <col min="15073" max="15073" width="14" style="34" customWidth="1"/>
    <col min="15074" max="15074" width="1.7109375" style="34" customWidth="1"/>
    <col min="15075" max="15319" width="11.42578125" style="34"/>
    <col min="15320" max="15320" width="4.42578125" style="34" customWidth="1"/>
    <col min="15321" max="15321" width="11.42578125" style="34"/>
    <col min="15322" max="15322" width="17.5703125" style="34" customWidth="1"/>
    <col min="15323" max="15323" width="11.5703125" style="34" customWidth="1"/>
    <col min="15324" max="15327" width="11.42578125" style="34"/>
    <col min="15328" max="15328" width="22.5703125" style="34" customWidth="1"/>
    <col min="15329" max="15329" width="14" style="34" customWidth="1"/>
    <col min="15330" max="15330" width="1.7109375" style="34" customWidth="1"/>
    <col min="15331" max="15575" width="11.42578125" style="34"/>
    <col min="15576" max="15576" width="4.42578125" style="34" customWidth="1"/>
    <col min="15577" max="15577" width="11.42578125" style="34"/>
    <col min="15578" max="15578" width="17.5703125" style="34" customWidth="1"/>
    <col min="15579" max="15579" width="11.5703125" style="34" customWidth="1"/>
    <col min="15580" max="15583" width="11.42578125" style="34"/>
    <col min="15584" max="15584" width="22.5703125" style="34" customWidth="1"/>
    <col min="15585" max="15585" width="14" style="34" customWidth="1"/>
    <col min="15586" max="15586" width="1.7109375" style="34" customWidth="1"/>
    <col min="15587" max="15831" width="11.42578125" style="34"/>
    <col min="15832" max="15832" width="4.42578125" style="34" customWidth="1"/>
    <col min="15833" max="15833" width="11.42578125" style="34"/>
    <col min="15834" max="15834" width="17.5703125" style="34" customWidth="1"/>
    <col min="15835" max="15835" width="11.5703125" style="34" customWidth="1"/>
    <col min="15836" max="15839" width="11.42578125" style="34"/>
    <col min="15840" max="15840" width="22.5703125" style="34" customWidth="1"/>
    <col min="15841" max="15841" width="14" style="34" customWidth="1"/>
    <col min="15842" max="15842" width="1.7109375" style="34" customWidth="1"/>
    <col min="15843" max="16087" width="11.42578125" style="34"/>
    <col min="16088" max="16088" width="4.42578125" style="34" customWidth="1"/>
    <col min="16089" max="16089" width="11.42578125" style="34"/>
    <col min="16090" max="16090" width="17.5703125" style="34" customWidth="1"/>
    <col min="16091" max="16091" width="11.5703125" style="34" customWidth="1"/>
    <col min="16092" max="16095" width="11.42578125" style="34"/>
    <col min="16096" max="16096" width="22.5703125" style="34" customWidth="1"/>
    <col min="16097" max="16097" width="21.5703125" style="34" bestFit="1" customWidth="1"/>
    <col min="16098" max="16098" width="1.7109375" style="34" customWidth="1"/>
    <col min="16099" max="16384" width="11.42578125" style="34"/>
  </cols>
  <sheetData>
    <row r="1" spans="2:10" ht="18" customHeight="1" thickBot="1" x14ac:dyDescent="0.25"/>
    <row r="2" spans="2:10" ht="35.25" customHeight="1" thickBot="1" x14ac:dyDescent="0.25">
      <c r="B2" s="79"/>
      <c r="C2" s="80"/>
      <c r="D2" s="81" t="s">
        <v>229</v>
      </c>
      <c r="E2" s="82"/>
      <c r="F2" s="82"/>
      <c r="G2" s="82"/>
      <c r="H2" s="82"/>
      <c r="I2" s="83"/>
      <c r="J2" s="84" t="s">
        <v>230</v>
      </c>
    </row>
    <row r="3" spans="2:10" ht="41.25" customHeight="1" thickBot="1" x14ac:dyDescent="0.25">
      <c r="B3" s="85"/>
      <c r="C3" s="86"/>
      <c r="D3" s="87" t="s">
        <v>231</v>
      </c>
      <c r="E3" s="88"/>
      <c r="F3" s="88"/>
      <c r="G3" s="88"/>
      <c r="H3" s="88"/>
      <c r="I3" s="89"/>
      <c r="J3" s="90" t="s">
        <v>232</v>
      </c>
    </row>
    <row r="4" spans="2:10" x14ac:dyDescent="0.2">
      <c r="B4" s="53"/>
      <c r="J4" s="54"/>
    </row>
    <row r="5" spans="2:10" x14ac:dyDescent="0.2">
      <c r="B5" s="53"/>
      <c r="J5" s="54"/>
    </row>
    <row r="6" spans="2:10" x14ac:dyDescent="0.2">
      <c r="B6" s="53"/>
      <c r="D6" s="91"/>
      <c r="E6" s="56"/>
      <c r="J6" s="54"/>
    </row>
    <row r="7" spans="2:10" x14ac:dyDescent="0.2">
      <c r="B7" s="53"/>
      <c r="C7" s="55" t="s">
        <v>225</v>
      </c>
      <c r="J7" s="54"/>
    </row>
    <row r="8" spans="2:10" x14ac:dyDescent="0.2">
      <c r="B8" s="53"/>
      <c r="J8" s="54"/>
    </row>
    <row r="9" spans="2:10" x14ac:dyDescent="0.2">
      <c r="B9" s="53"/>
      <c r="C9" s="55" t="s">
        <v>226</v>
      </c>
      <c r="J9" s="54"/>
    </row>
    <row r="10" spans="2:10" x14ac:dyDescent="0.2">
      <c r="B10" s="53"/>
      <c r="C10" s="55" t="s">
        <v>227</v>
      </c>
      <c r="J10" s="54"/>
    </row>
    <row r="11" spans="2:10" x14ac:dyDescent="0.2">
      <c r="B11" s="53"/>
      <c r="C11" s="34" t="s">
        <v>233</v>
      </c>
      <c r="J11" s="54"/>
    </row>
    <row r="12" spans="2:10" x14ac:dyDescent="0.2">
      <c r="B12" s="53"/>
      <c r="C12" s="57"/>
      <c r="J12" s="54"/>
    </row>
    <row r="13" spans="2:10" x14ac:dyDescent="0.2">
      <c r="B13" s="53"/>
      <c r="C13" s="92" t="s">
        <v>234</v>
      </c>
      <c r="D13" s="56"/>
      <c r="H13" s="58" t="s">
        <v>208</v>
      </c>
      <c r="I13" s="58" t="s">
        <v>209</v>
      </c>
      <c r="J13" s="54"/>
    </row>
    <row r="14" spans="2:10" x14ac:dyDescent="0.2">
      <c r="B14" s="53"/>
      <c r="C14" s="55" t="s">
        <v>210</v>
      </c>
      <c r="D14" s="55"/>
      <c r="E14" s="55"/>
      <c r="F14" s="55"/>
      <c r="H14" s="93">
        <v>9</v>
      </c>
      <c r="I14" s="94">
        <v>3867700</v>
      </c>
      <c r="J14" s="54"/>
    </row>
    <row r="15" spans="2:10" x14ac:dyDescent="0.2">
      <c r="B15" s="53"/>
      <c r="C15" s="34" t="s">
        <v>211</v>
      </c>
      <c r="H15" s="95"/>
      <c r="I15" s="96">
        <v>0</v>
      </c>
      <c r="J15" s="54"/>
    </row>
    <row r="16" spans="2:10" x14ac:dyDescent="0.2">
      <c r="B16" s="53"/>
      <c r="C16" s="34" t="s">
        <v>212</v>
      </c>
      <c r="H16" s="95">
        <v>1</v>
      </c>
      <c r="I16" s="96">
        <v>50000</v>
      </c>
      <c r="J16" s="54"/>
    </row>
    <row r="17" spans="2:10" x14ac:dyDescent="0.2">
      <c r="B17" s="53"/>
      <c r="C17" s="34" t="s">
        <v>213</v>
      </c>
      <c r="H17" s="95">
        <v>8</v>
      </c>
      <c r="I17" s="96">
        <v>3817700</v>
      </c>
      <c r="J17" s="54"/>
    </row>
    <row r="18" spans="2:10" x14ac:dyDescent="0.2">
      <c r="B18" s="53"/>
      <c r="C18" s="34" t="s">
        <v>235</v>
      </c>
      <c r="H18" s="95"/>
      <c r="I18" s="96">
        <v>0</v>
      </c>
      <c r="J18" s="54"/>
    </row>
    <row r="19" spans="2:10" ht="13.5" thickBot="1" x14ac:dyDescent="0.25">
      <c r="B19" s="53"/>
      <c r="C19" s="34" t="s">
        <v>236</v>
      </c>
      <c r="H19" s="97"/>
      <c r="I19" s="65">
        <v>0</v>
      </c>
      <c r="J19" s="54"/>
    </row>
    <row r="20" spans="2:10" x14ac:dyDescent="0.2">
      <c r="B20" s="53"/>
      <c r="C20" s="55" t="s">
        <v>237</v>
      </c>
      <c r="D20" s="55"/>
      <c r="E20" s="55"/>
      <c r="F20" s="55"/>
      <c r="H20" s="95">
        <f>SUM(H15:H19)</f>
        <v>9</v>
      </c>
      <c r="I20" s="94">
        <f>(I15+I16+I17+I18+I19)</f>
        <v>3867700</v>
      </c>
      <c r="J20" s="54"/>
    </row>
    <row r="21" spans="2:10" ht="13.5" thickBot="1" x14ac:dyDescent="0.25">
      <c r="B21" s="53"/>
      <c r="C21" s="55"/>
      <c r="D21" s="55"/>
      <c r="H21" s="98"/>
      <c r="I21" s="99"/>
      <c r="J21" s="54"/>
    </row>
    <row r="22" spans="2:10" ht="13.5" thickTop="1" x14ac:dyDescent="0.2">
      <c r="B22" s="53"/>
      <c r="C22" s="55"/>
      <c r="D22" s="55"/>
      <c r="H22" s="72"/>
      <c r="I22" s="62"/>
      <c r="J22" s="54"/>
    </row>
    <row r="23" spans="2:10" x14ac:dyDescent="0.2">
      <c r="B23" s="53"/>
      <c r="G23" s="72"/>
      <c r="H23" s="72"/>
      <c r="I23" s="72"/>
      <c r="J23" s="54"/>
    </row>
    <row r="24" spans="2:10" ht="13.5" thickBot="1" x14ac:dyDescent="0.25">
      <c r="B24" s="53"/>
      <c r="C24" s="74"/>
      <c r="D24" s="74"/>
      <c r="G24" s="74" t="s">
        <v>223</v>
      </c>
      <c r="H24" s="74"/>
      <c r="I24" s="72"/>
      <c r="J24" s="54"/>
    </row>
    <row r="25" spans="2:10" x14ac:dyDescent="0.2">
      <c r="B25" s="53"/>
      <c r="C25" s="72" t="s">
        <v>239</v>
      </c>
      <c r="D25" s="72"/>
      <c r="G25" s="72" t="s">
        <v>238</v>
      </c>
      <c r="H25" s="72"/>
      <c r="I25" s="72"/>
      <c r="J25" s="54"/>
    </row>
    <row r="26" spans="2:10" ht="18.75" customHeight="1" thickBot="1" x14ac:dyDescent="0.25">
      <c r="B26" s="76"/>
      <c r="C26" s="77"/>
      <c r="D26" s="77"/>
      <c r="E26" s="77"/>
      <c r="F26" s="77"/>
      <c r="G26" s="74"/>
      <c r="H26" s="74"/>
      <c r="I26" s="74"/>
      <c r="J26" s="7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COMFENALCO VALLE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Natalia Elena Granados Oviedo</cp:lastModifiedBy>
  <dcterms:created xsi:type="dcterms:W3CDTF">2022-09-20T21:32:21Z</dcterms:created>
  <dcterms:modified xsi:type="dcterms:W3CDTF">2023-07-12T20:41:58Z</dcterms:modified>
</cp:coreProperties>
</file>