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480135 HOSPITAL INFANTIL NAPOLEON FRANCO PAREJ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" i="2" l="1"/>
  <c r="J1" i="2"/>
  <c r="I1" i="2"/>
  <c r="I29" i="3" l="1"/>
  <c r="H29" i="3"/>
  <c r="I27" i="3"/>
  <c r="H27" i="3"/>
  <c r="I24" i="3"/>
  <c r="I31" i="3" s="1"/>
  <c r="H24" i="3"/>
  <c r="H31" i="3" s="1"/>
  <c r="H20" i="1" l="1"/>
  <c r="G2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4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NIT IPS SIN DIGITO DE VERIFICACION
</t>
        </r>
      </text>
    </comment>
    <comment ref="B4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NOMBRE DE LA IPS</t>
        </r>
      </text>
    </comment>
    <comment ref="C4" authorId="0" shapeId="0">
      <text>
        <r>
          <rPr>
            <b/>
            <sz val="9"/>
            <rFont val="Calibri"/>
            <family val="2"/>
            <scheme val="minor"/>
          </rPr>
          <t>Juan Camilo Paez Ramirez:
ALFA NUMERICO SI APLICA</t>
        </r>
      </text>
    </comment>
    <comment ref="D4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NUMERO DE FACTURA FISCAL
</t>
        </r>
      </text>
    </comment>
    <comment ref="E4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FECHA DE LA FACTURA
</t>
        </r>
      </text>
    </comment>
    <comment ref="F4" authorId="0" shapeId="0">
      <text>
        <r>
          <rPr>
            <b/>
            <sz val="9"/>
            <rFont val="Calibri"/>
            <family val="2"/>
            <scheme val="minor"/>
          </rPr>
          <t>Juan Camilo Paez Ramirez:</t>
        </r>
        <r>
          <rPr>
            <sz val="9"/>
            <rFont val="Calibri"/>
            <family val="2"/>
            <scheme val="minor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<sst xmlns="http://schemas.openxmlformats.org/spreadsheetml/2006/main" count="255" uniqueCount="123">
  <si>
    <t>NIT IPS</t>
  </si>
  <si>
    <t>Nombre IPS</t>
  </si>
  <si>
    <t>Prefijo Factura</t>
  </si>
  <si>
    <t>Numero Factura</t>
  </si>
  <si>
    <t>IPS Fecha radicado</t>
  </si>
  <si>
    <t>IPS Valor Factura</t>
  </si>
  <si>
    <t>IPS Saldo Factura</t>
  </si>
  <si>
    <t>Tipo de Contrato</t>
  </si>
  <si>
    <t>Sede / Ciudad</t>
  </si>
  <si>
    <t>HINF0000686084</t>
  </si>
  <si>
    <t>HINF0000704157</t>
  </si>
  <si>
    <t>HINF0001223078</t>
  </si>
  <si>
    <t>EHIN0000123356</t>
  </si>
  <si>
    <t>EHIN0000164463</t>
  </si>
  <si>
    <t>EHIN0000196400</t>
  </si>
  <si>
    <t>EHIN0000206227</t>
  </si>
  <si>
    <t>EHIN0000226613</t>
  </si>
  <si>
    <t>EHIN0000263895</t>
  </si>
  <si>
    <t>EHIN0000267699</t>
  </si>
  <si>
    <t>EHIN0000277702</t>
  </si>
  <si>
    <t>EHIN0000290554</t>
  </si>
  <si>
    <t>EHIN0000606604</t>
  </si>
  <si>
    <t>EHIN0000706752</t>
  </si>
  <si>
    <t>EHIN0000718054</t>
  </si>
  <si>
    <t>TOTAL</t>
  </si>
  <si>
    <t>EVENTO</t>
  </si>
  <si>
    <t>CARTAGENA</t>
  </si>
  <si>
    <t xml:space="preserve">FUNDACION HOSPITAL INFANTIL NAPOLEON FRANCO PAREJA </t>
  </si>
  <si>
    <t>HINF</t>
  </si>
  <si>
    <t>EHIN</t>
  </si>
  <si>
    <t>FUNDACION HOSPITAL INFANTIL NAPOLEON FRANCO PAREJA NIT: 890.480.135</t>
  </si>
  <si>
    <t>ESTADO DE CARTERA A CORTE 31-01-2023</t>
  </si>
  <si>
    <t>IPS Fecha Factura</t>
  </si>
  <si>
    <t>FOR-CSA-018</t>
  </si>
  <si>
    <t>HOJA 1 DE 2</t>
  </si>
  <si>
    <t>RESUMEN DE CARTERA REVISADA POR LA EPS</t>
  </si>
  <si>
    <t>VERSION 1</t>
  </si>
  <si>
    <t>SANTIAGO DE CALI , FEBRERO 23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</si>
  <si>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</si>
  <si>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</si>
  <si>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</si>
  <si>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</si>
  <si>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</si>
  <si>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</si>
  <si>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</si>
  <si>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</si>
  <si>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</si>
  <si>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</si>
  <si>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</si>
  <si>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</si>
  <si>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</si>
  <si>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</si>
  <si>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</si>
  <si>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</si>
  <si>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</si>
  <si>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</si>
  <si>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</si>
  <si>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</si>
  <si>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</si>
  <si>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</si>
  <si>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</si>
  <si>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</si>
  <si>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</si>
  <si>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</si>
  <si>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</si>
  <si>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</si>
  <si>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ESTADO VAGLO</t>
  </si>
  <si>
    <t>VALOR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</si>
  <si>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</si>
  <si>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</si>
  <si>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</si>
  <si>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</si>
  <si>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</si>
  <si>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</si>
  <si>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</si>
  <si>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</si>
  <si>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</si>
  <si>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</si>
  <si>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</si>
  <si>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</si>
  <si>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</si>
  <si>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</si>
  <si>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</si>
  <si>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</si>
  <si>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</si>
  <si>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</si>
  <si>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</si>
  <si>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</si>
  <si>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</si>
  <si>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</si>
  <si>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</si>
  <si>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</si>
  <si>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</si>
  <si>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</si>
  <si>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890480135_EHIN_123356</t>
  </si>
  <si>
    <t>A)Factura no radicada en ERP</t>
  </si>
  <si>
    <t>FACTURA NO RADICADA</t>
  </si>
  <si>
    <t>no_cruza</t>
  </si>
  <si>
    <t>890480135_EHIN_164463</t>
  </si>
  <si>
    <t>890480135_EHIN_196400</t>
  </si>
  <si>
    <t>890480135_EHIN_206227</t>
  </si>
  <si>
    <t>890480135_EHIN_226613</t>
  </si>
  <si>
    <t>890480135_EHIN_263895</t>
  </si>
  <si>
    <t>890480135_EHIN_267699</t>
  </si>
  <si>
    <t>890480135_EHIN_277702</t>
  </si>
  <si>
    <t>890480135_EHIN_290554</t>
  </si>
  <si>
    <t>890480135_EHIN_606604</t>
  </si>
  <si>
    <t>890480135_EHIN_706752</t>
  </si>
  <si>
    <t>890480135_EHIN_718054</t>
  </si>
  <si>
    <t>890480135_HINF_686084</t>
  </si>
  <si>
    <t>B)Factura sin saldo ERP/conciliar diferencia glosa aceptada</t>
  </si>
  <si>
    <t>OK</t>
  </si>
  <si>
    <t>890480135_HINF_1223078</t>
  </si>
  <si>
    <t>FACTURA DEVUELTA</t>
  </si>
  <si>
    <t>DEVOLUCION</t>
  </si>
  <si>
    <t>890480135_HINF_704157</t>
  </si>
  <si>
    <t>FACTURA CERRADA POR EXTEMPORANEIDAD</t>
  </si>
  <si>
    <t>Total general</t>
  </si>
  <si>
    <t>Tipificación</t>
  </si>
  <si>
    <t>Cant Facturas</t>
  </si>
  <si>
    <t>Saldo Facturas</t>
  </si>
  <si>
    <t xml:space="preserve">Señores : FUNDACION HOSPITAL INFANTIL NAPOLEON FRANCO PAREJA </t>
  </si>
  <si>
    <t>NIT: 890480135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</si>
</sst>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.0_-;\-* #,##0.0_-;_-* &quot;-&quot;??_-;_-@_-"/>
    <numFmt numFmtId="167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0" fillId="0" borderId="0" applyFont="0" applyFill="0" applyBorder="0" applyAlignment="0" applyProtection="0"/>
  </cellStyleXfs>
  <cellXfs count="78">
    <xf numFmtId="0" fontId="0" fillId="0" borderId="0" xfId="0"/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/>
    <xf numFmtId="0" fontId="5" fillId="0" borderId="1" xfId="0" applyFont="1" applyBorder="1"/>
    <xf numFmtId="14" fontId="5" fillId="0" borderId="1" xfId="0" applyNumberFormat="1" applyFont="1" applyBorder="1"/>
    <xf numFmtId="3" fontId="6" fillId="0" borderId="1" xfId="0" applyNumberFormat="1" applyFont="1" applyBorder="1"/>
    <xf numFmtId="0" fontId="4" fillId="2" borderId="1" xfId="0" applyNumberFormat="1" applyFont="1" applyFill="1" applyBorder="1" applyAlignment="1" applyProtection="1">
      <alignment horizontal="center"/>
    </xf>
    <xf numFmtId="0" fontId="6" fillId="0" borderId="1" xfId="0" applyFont="1" applyBorder="1"/>
    <xf numFmtId="0" fontId="4" fillId="0" borderId="0" xfId="1" applyFont="1"/>
    <xf numFmtId="0" fontId="4" fillId="0" borderId="4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/>
    </xf>
    <xf numFmtId="0" fontId="9" fillId="0" borderId="4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7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9" fillId="0" borderId="13" xfId="1" applyFont="1" applyBorder="1" applyAlignment="1">
      <alignment horizontal="centerContinuous" vertical="center"/>
    </xf>
    <xf numFmtId="0" fontId="9" fillId="0" borderId="8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9" xfId="1" applyFont="1" applyBorder="1" applyAlignment="1">
      <alignment horizontal="centerContinuous" vertical="center"/>
    </xf>
    <xf numFmtId="0" fontId="9" fillId="0" borderId="14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/>
    </xf>
    <xf numFmtId="0" fontId="4" fillId="0" borderId="12" xfId="1" applyFont="1" applyBorder="1" applyAlignment="1">
      <alignment horizontal="centerContinuous"/>
    </xf>
    <xf numFmtId="0" fontId="4" fillId="0" borderId="8" xfId="1" applyFont="1" applyBorder="1"/>
    <xf numFmtId="0" fontId="4" fillId="0" borderId="9" xfId="1" applyFont="1" applyBorder="1"/>
    <xf numFmtId="0" fontId="9" fillId="0" borderId="0" xfId="1" applyFont="1"/>
    <xf numFmtId="14" fontId="4" fillId="0" borderId="0" xfId="1" applyNumberFormat="1" applyFont="1"/>
    <xf numFmtId="14" fontId="4" fillId="0" borderId="0" xfId="1" applyNumberFormat="1" applyFont="1" applyAlignment="1">
      <alignment horizontal="left"/>
    </xf>
    <xf numFmtId="0" fontId="9" fillId="0" borderId="0" xfId="1" applyFont="1" applyAlignment="1">
      <alignment horizontal="center"/>
    </xf>
    <xf numFmtId="1" fontId="9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" fontId="4" fillId="0" borderId="11" xfId="1" applyNumberFormat="1" applyFont="1" applyBorder="1" applyAlignment="1">
      <alignment horizontal="center"/>
    </xf>
    <xf numFmtId="164" fontId="4" fillId="0" borderId="11" xfId="1" applyNumberFormat="1" applyFont="1" applyBorder="1" applyAlignment="1">
      <alignment horizontal="right"/>
    </xf>
    <xf numFmtId="164" fontId="9" fillId="0" borderId="0" xfId="1" applyNumberFormat="1" applyFont="1" applyAlignment="1">
      <alignment horizontal="right"/>
    </xf>
    <xf numFmtId="0" fontId="4" fillId="0" borderId="0" xfId="1" applyFont="1" applyAlignment="1">
      <alignment horizontal="center"/>
    </xf>
    <xf numFmtId="1" fontId="9" fillId="0" borderId="15" xfId="1" applyNumberFormat="1" applyFont="1" applyBorder="1" applyAlignment="1">
      <alignment horizontal="center"/>
    </xf>
    <xf numFmtId="164" fontId="9" fillId="0" borderId="15" xfId="1" applyNumberFormat="1" applyFont="1" applyBorder="1" applyAlignment="1">
      <alignment horizontal="right"/>
    </xf>
    <xf numFmtId="164" fontId="4" fillId="0" borderId="0" xfId="1" applyNumberFormat="1" applyFont="1"/>
    <xf numFmtId="164" fontId="4" fillId="0" borderId="11" xfId="1" applyNumberFormat="1" applyFont="1" applyBorder="1"/>
    <xf numFmtId="164" fontId="9" fillId="0" borderId="11" xfId="1" applyNumberFormat="1" applyFont="1" applyBorder="1"/>
    <xf numFmtId="164" fontId="9" fillId="0" borderId="0" xfId="1" applyNumberFormat="1" applyFont="1"/>
    <xf numFmtId="0" fontId="4" fillId="0" borderId="10" xfId="1" applyFont="1" applyBorder="1"/>
    <xf numFmtId="0" fontId="4" fillId="0" borderId="11" xfId="1" applyFont="1" applyBorder="1"/>
    <xf numFmtId="0" fontId="4" fillId="0" borderId="12" xfId="1" applyFont="1" applyBorder="1"/>
    <xf numFmtId="166" fontId="12" fillId="0" borderId="1" xfId="2" applyNumberFormat="1" applyFont="1" applyBorder="1" applyAlignment="1">
      <alignment horizontal="center" vertical="center" wrapText="1"/>
    </xf>
    <xf numFmtId="166" fontId="12" fillId="3" borderId="1" xfId="2" applyNumberFormat="1" applyFont="1" applyFill="1" applyBorder="1" applyAlignment="1">
      <alignment horizontal="center" vertical="center" wrapText="1"/>
    </xf>
    <xf numFmtId="167" fontId="12" fillId="0" borderId="1" xfId="2" applyNumberFormat="1" applyFont="1" applyBorder="1" applyAlignment="1">
      <alignment horizontal="center" vertical="center" wrapText="1"/>
    </xf>
    <xf numFmtId="166" fontId="12" fillId="4" borderId="1" xfId="2" applyNumberFormat="1" applyFont="1" applyFill="1" applyBorder="1" applyAlignment="1">
      <alignment horizontal="center" vertical="center" wrapText="1"/>
    </xf>
    <xf numFmtId="167" fontId="12" fillId="4" borderId="1" xfId="2" applyNumberFormat="1" applyFont="1" applyFill="1" applyBorder="1" applyAlignment="1">
      <alignment horizontal="center" vertical="center" wrapText="1"/>
    </xf>
    <xf numFmtId="167" fontId="12" fillId="3" borderId="1" xfId="2" applyNumberFormat="1" applyFont="1" applyFill="1" applyBorder="1" applyAlignment="1">
      <alignment horizontal="center" vertical="center" wrapText="1"/>
    </xf>
    <xf numFmtId="167" fontId="12" fillId="5" borderId="1" xfId="2" applyNumberFormat="1" applyFont="1" applyFill="1" applyBorder="1" applyAlignment="1">
      <alignment horizontal="center" vertical="center" wrapText="1"/>
    </xf>
    <xf numFmtId="166" fontId="12" fillId="6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12" fillId="0" borderId="0" xfId="2" applyNumberFormat="1" applyFont="1"/>
    <xf numFmtId="167" fontId="0" fillId="0" borderId="16" xfId="2" applyNumberFormat="1" applyFont="1" applyBorder="1"/>
    <xf numFmtId="167" fontId="0" fillId="0" borderId="17" xfId="2" applyNumberFormat="1" applyFont="1" applyBorder="1"/>
    <xf numFmtId="167" fontId="11" fillId="7" borderId="19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11" fillId="7" borderId="1" xfId="0" applyFont="1" applyFill="1" applyBorder="1" applyAlignment="1">
      <alignment horizontal="center" vertical="center"/>
    </xf>
    <xf numFmtId="167" fontId="11" fillId="7" borderId="18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11" fillId="7" borderId="21" xfId="0" applyNumberFormat="1" applyFont="1" applyFill="1" applyBorder="1" applyAlignment="1">
      <alignment horizontal="center" vertical="center"/>
    </xf>
    <xf numFmtId="165" fontId="9" fillId="0" borderId="0" xfId="1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</cellXfs>
  <cellStyles count="3">
    <cellStyle name="Millares" xfId="2" builtinId="3"/>
    <cellStyle name="Normal" xfId="0" builtinId="0"/>
    <cellStyle name="Normal 2 2" xfId="1"/>
  </cellStyles>
  <dxfs count="25">
    <dxf>
      <border>
        <right style="thin">
          <color indexed="64"/>
        </right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81.490492245372" createdVersion="5" refreshedVersion="5" minRefreshableVersion="3" recordCount="15">
  <cacheSource type="worksheet">
    <worksheetSource ref="A2:AN17" sheet="ESTADO DE CADA FACTURA"/>
  </cacheSource>
  <cacheFields count="40">
    <cacheField name="NIT IPS" numFmtId="0">
      <sharedItems containsSemiMixedTypes="0" containsString="0" containsNumber="1" containsInteger="1" minValue="890480135" maxValue="89048013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3356" maxValue="1223078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86084" maxValue="1223078"/>
    </cacheField>
    <cacheField name="FECHA FACT IPS" numFmtId="14">
      <sharedItems containsSemiMixedTypes="0" containsNonDate="0" containsDate="1" containsString="0" minDate="2013-07-06T00:00:00" maxDate="2023-01-22T00:00:00"/>
    </cacheField>
    <cacheField name="VALOR FACT IPS" numFmtId="167">
      <sharedItems containsSemiMixedTypes="0" containsString="0" containsNumber="1" containsInteger="1" minValue="66296" maxValue="21549875"/>
    </cacheField>
    <cacheField name="SALDO FACT IPS" numFmtId="167">
      <sharedItems containsSemiMixedTypes="0" containsString="0" containsNumber="1" containsInteger="1" minValue="66296" maxValue="21245276"/>
    </cacheField>
    <cacheField name="OBSERVACION SASS" numFmtId="0">
      <sharedItems/>
    </cacheField>
    <cacheField name="ESTADO EPS FEBRERO 24" numFmtId="0">
      <sharedItems count="3">
        <s v="FACTURA NO RADICADA"/>
        <s v="FACTURA CERRADA POR EXTEMPORANEIDAD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9081900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90819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0"/>
    </cacheField>
    <cacheField name="VALOR GLOSA ACEPTDA" numFmtId="167">
      <sharedItems containsSemiMixedTypes="0" containsString="0" containsNumber="1" containsInteger="1" minValue="0" maxValue="908190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13-11-15T00:00:00" maxDate="2023-01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170627" maxValue="20230228"/>
    </cacheField>
    <cacheField name="F RAD SASS" numFmtId="0">
      <sharedItems containsString="0" containsBlank="1" containsNumber="1" containsInteger="1" minValue="20170616" maxValue="20230216"/>
    </cacheField>
    <cacheField name="VALOR REPORTADO CRICULAR 030" numFmtId="167">
      <sharedItems containsSemiMixedTypes="0" containsString="0" containsNumber="1" containsInteger="1" minValue="0" maxValue="9081900"/>
    </cacheField>
    <cacheField name="VALOR GLOSA ACEPTADA REPORTADO CIRCULAR 030" numFmtId="167">
      <sharedItems containsSemiMixedTypes="0" containsString="0" containsNumber="1" containsInteger="1" minValue="0" maxValue="908190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0480135"/>
    <s v="FUNDACION HOSPITAL INFANTIL NAPOLEON FRANCO PAREJA "/>
    <s v="EHIN"/>
    <n v="123356"/>
    <s v="890480135_EHIN_123356"/>
    <m/>
    <m/>
    <d v="2021-08-18T00:00:00"/>
    <n v="396794"/>
    <n v="396794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1-08-18T00:00:00"/>
    <m/>
    <m/>
    <m/>
    <m/>
    <m/>
    <m/>
    <m/>
    <n v="0"/>
    <n v="0"/>
    <d v="2023-01-31T00:00:00"/>
  </r>
  <r>
    <n v="890480135"/>
    <s v="FUNDACION HOSPITAL INFANTIL NAPOLEON FRANCO PAREJA "/>
    <s v="EHIN"/>
    <n v="164463"/>
    <s v="890480135_EHIN_164463"/>
    <m/>
    <m/>
    <d v="2021-10-30T00:00:00"/>
    <n v="256298"/>
    <n v="256298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1-10-30T00:00:00"/>
    <m/>
    <m/>
    <m/>
    <m/>
    <m/>
    <m/>
    <m/>
    <n v="0"/>
    <n v="0"/>
    <d v="2023-01-31T00:00:00"/>
  </r>
  <r>
    <n v="890480135"/>
    <s v="FUNDACION HOSPITAL INFANTIL NAPOLEON FRANCO PAREJA "/>
    <s v="EHIN"/>
    <n v="196400"/>
    <s v="890480135_EHIN_196400"/>
    <m/>
    <m/>
    <d v="2022-01-03T00:00:00"/>
    <n v="479831"/>
    <n v="479831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1-03T00:00:00"/>
    <m/>
    <m/>
    <m/>
    <m/>
    <m/>
    <m/>
    <m/>
    <n v="0"/>
    <n v="0"/>
    <d v="2023-01-31T00:00:00"/>
  </r>
  <r>
    <n v="890480135"/>
    <s v="FUNDACION HOSPITAL INFANTIL NAPOLEON FRANCO PAREJA "/>
    <s v="EHIN"/>
    <n v="206227"/>
    <s v="890480135_EHIN_206227"/>
    <m/>
    <m/>
    <d v="2022-01-24T00:00:00"/>
    <n v="755565"/>
    <n v="755565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1-24T00:00:00"/>
    <m/>
    <m/>
    <m/>
    <m/>
    <m/>
    <m/>
    <m/>
    <n v="0"/>
    <n v="0"/>
    <d v="2023-01-31T00:00:00"/>
  </r>
  <r>
    <n v="890480135"/>
    <s v="FUNDACION HOSPITAL INFANTIL NAPOLEON FRANCO PAREJA "/>
    <s v="EHIN"/>
    <n v="226613"/>
    <s v="890480135_EHIN_226613"/>
    <m/>
    <m/>
    <d v="2022-03-01T00:00:00"/>
    <n v="66300"/>
    <n v="663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3-01T00:00:00"/>
    <m/>
    <m/>
    <m/>
    <m/>
    <m/>
    <m/>
    <m/>
    <n v="0"/>
    <n v="0"/>
    <d v="2023-01-31T00:00:00"/>
  </r>
  <r>
    <n v="890480135"/>
    <s v="FUNDACION HOSPITAL INFANTIL NAPOLEON FRANCO PAREJA "/>
    <s v="EHIN"/>
    <n v="263895"/>
    <s v="890480135_EHIN_263895"/>
    <m/>
    <m/>
    <d v="2022-04-30T00:00:00"/>
    <n v="66296"/>
    <n v="66296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4-30T00:00:00"/>
    <m/>
    <m/>
    <m/>
    <m/>
    <m/>
    <m/>
    <m/>
    <n v="0"/>
    <n v="0"/>
    <d v="2023-01-31T00:00:00"/>
  </r>
  <r>
    <n v="890480135"/>
    <s v="FUNDACION HOSPITAL INFANTIL NAPOLEON FRANCO PAREJA "/>
    <s v="EHIN"/>
    <n v="267699"/>
    <s v="890480135_EHIN_267699"/>
    <m/>
    <m/>
    <d v="2022-05-08T00:00:00"/>
    <n v="66296"/>
    <n v="66296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5-08T00:00:00"/>
    <m/>
    <m/>
    <m/>
    <m/>
    <m/>
    <m/>
    <m/>
    <n v="0"/>
    <n v="0"/>
    <d v="2023-01-31T00:00:00"/>
  </r>
  <r>
    <n v="890480135"/>
    <s v="FUNDACION HOSPITAL INFANTIL NAPOLEON FRANCO PAREJA "/>
    <s v="EHIN"/>
    <n v="277702"/>
    <s v="890480135_EHIN_277702"/>
    <m/>
    <m/>
    <d v="2022-05-21T00:00:00"/>
    <n v="511030"/>
    <n v="51103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5-21T00:00:00"/>
    <m/>
    <m/>
    <m/>
    <m/>
    <m/>
    <m/>
    <m/>
    <n v="0"/>
    <n v="0"/>
    <d v="2023-01-31T00:00:00"/>
  </r>
  <r>
    <n v="890480135"/>
    <s v="FUNDACION HOSPITAL INFANTIL NAPOLEON FRANCO PAREJA "/>
    <s v="EHIN"/>
    <n v="290554"/>
    <s v="890480135_EHIN_290554"/>
    <m/>
    <m/>
    <d v="2022-06-09T00:00:00"/>
    <n v="66296"/>
    <n v="66296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6-09T00:00:00"/>
    <m/>
    <m/>
    <m/>
    <m/>
    <m/>
    <m/>
    <m/>
    <n v="0"/>
    <n v="0"/>
    <d v="2023-01-31T00:00:00"/>
  </r>
  <r>
    <n v="890480135"/>
    <s v="FUNDACION HOSPITAL INFANTIL NAPOLEON FRANCO PAREJA "/>
    <s v="EHIN"/>
    <n v="606604"/>
    <s v="890480135_EHIN_606604"/>
    <m/>
    <m/>
    <d v="2022-08-16T00:00:00"/>
    <n v="66300"/>
    <n v="663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2-08-16T00:00:00"/>
    <m/>
    <m/>
    <m/>
    <m/>
    <m/>
    <m/>
    <m/>
    <n v="0"/>
    <n v="0"/>
    <d v="2023-01-31T00:00:00"/>
  </r>
  <r>
    <n v="890480135"/>
    <s v="FUNDACION HOSPITAL INFANTIL NAPOLEON FRANCO PAREJA "/>
    <s v="EHIN"/>
    <n v="706752"/>
    <s v="890480135_EHIN_706752"/>
    <m/>
    <m/>
    <d v="2023-01-09T00:00:00"/>
    <n v="66300"/>
    <n v="66300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1-09T00:00:00"/>
    <m/>
    <m/>
    <m/>
    <m/>
    <m/>
    <m/>
    <m/>
    <n v="0"/>
    <n v="0"/>
    <d v="2023-01-31T00:00:00"/>
  </r>
  <r>
    <n v="890480135"/>
    <s v="FUNDACION HOSPITAL INFANTIL NAPOLEON FRANCO PAREJA "/>
    <s v="EHIN"/>
    <n v="718054"/>
    <s v="890480135_EHIN_718054"/>
    <m/>
    <m/>
    <d v="2023-01-21T00:00:00"/>
    <n v="21549875"/>
    <n v="21245276"/>
    <s v="A)Factura no radicada en ERP"/>
    <x v="0"/>
    <m/>
    <n v="0"/>
    <s v="no_cruza"/>
    <n v="0"/>
    <n v="0"/>
    <n v="0"/>
    <n v="0"/>
    <n v="0"/>
    <n v="0"/>
    <m/>
    <n v="0"/>
    <m/>
    <n v="0"/>
    <n v="0"/>
    <n v="0"/>
    <m/>
    <m/>
    <d v="2023-01-21T00:00:00"/>
    <m/>
    <m/>
    <m/>
    <m/>
    <m/>
    <m/>
    <m/>
    <n v="0"/>
    <n v="0"/>
    <d v="2023-01-31T00:00:00"/>
  </r>
  <r>
    <n v="890480135"/>
    <s v="FUNDACION HOSPITAL INFANTIL NAPOLEON FRANCO PAREJA "/>
    <s v="HINF"/>
    <n v="686084"/>
    <s v="890480135_HINF_686084"/>
    <s v="HINF"/>
    <n v="686084"/>
    <d v="2013-07-06T00:00:00"/>
    <n v="109430"/>
    <n v="96830"/>
    <s v="B)Factura sin saldo ERP/conciliar diferencia glosa aceptada"/>
    <x v="1"/>
    <m/>
    <n v="0"/>
    <s v="OK"/>
    <n v="96830"/>
    <n v="0"/>
    <n v="0"/>
    <n v="0"/>
    <n v="0"/>
    <n v="96830"/>
    <m/>
    <n v="0"/>
    <m/>
    <n v="0"/>
    <n v="0"/>
    <n v="0"/>
    <m/>
    <m/>
    <d v="2013-11-15T00:00:00"/>
    <m/>
    <n v="2"/>
    <m/>
    <m/>
    <n v="2"/>
    <n v="20170627"/>
    <n v="20170616"/>
    <n v="96830"/>
    <n v="96830"/>
    <d v="2023-01-31T00:00:00"/>
  </r>
  <r>
    <n v="890480135"/>
    <s v="FUNDACION HOSPITAL INFANTIL NAPOLEON FRANCO PAREJA "/>
    <s v="HINF"/>
    <n v="1223078"/>
    <s v="890480135_HINF_1223078"/>
    <s v="HINF"/>
    <n v="1223078"/>
    <d v="2020-01-28T00:00:00"/>
    <n v="9333800"/>
    <n v="8675500"/>
    <s v="B)Factura sin saldo ERP/conciliar diferencia glosa aceptada"/>
    <x v="2"/>
    <s v="DEVOLUCION"/>
    <n v="9081900"/>
    <s v="OK"/>
    <n v="9081900"/>
    <n v="0"/>
    <n v="0"/>
    <n v="0"/>
    <n v="0"/>
    <n v="9081900"/>
    <m/>
    <n v="0"/>
    <m/>
    <n v="0"/>
    <n v="0"/>
    <n v="0"/>
    <m/>
    <m/>
    <d v="2020-02-19T00:00:00"/>
    <m/>
    <n v="2"/>
    <m/>
    <m/>
    <n v="2"/>
    <n v="20230228"/>
    <n v="20230216"/>
    <n v="9081900"/>
    <n v="9081900"/>
    <d v="2023-01-31T00:00:00"/>
  </r>
  <r>
    <n v="890480135"/>
    <s v="FUNDACION HOSPITAL INFANTIL NAPOLEON FRANCO PAREJA "/>
    <s v="HINF"/>
    <n v="704157"/>
    <s v="890480135_HINF_704157"/>
    <s v="HINF"/>
    <n v="704157"/>
    <d v="2013-10-09T00:00:00"/>
    <n v="86900"/>
    <n v="86900"/>
    <s v="B)Factura sin saldo ERP/conciliar diferencia glosa aceptada"/>
    <x v="1"/>
    <m/>
    <n v="0"/>
    <s v="OK"/>
    <n v="86900"/>
    <n v="0"/>
    <n v="0"/>
    <n v="0"/>
    <n v="0"/>
    <n v="86900"/>
    <m/>
    <n v="0"/>
    <m/>
    <n v="0"/>
    <n v="0"/>
    <n v="0"/>
    <m/>
    <m/>
    <d v="2013-11-15T00:00:00"/>
    <m/>
    <n v="2"/>
    <m/>
    <m/>
    <n v="2"/>
    <n v="20170627"/>
    <n v="20170616"/>
    <n v="86900"/>
    <n v="8690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6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7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11" type="button" dataOnly="0" labelOnly="1" outline="0" axis="axisRow" fieldPosition="0"/>
    </format>
    <format dxfId="21">
      <pivotArea dataOnly="0" labelOnly="1" fieldPosition="0">
        <references count="1">
          <reference field="11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field="1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1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20"/>
  <sheetViews>
    <sheetView showGridLines="0" workbookViewId="0">
      <selection activeCell="K19" sqref="K19"/>
    </sheetView>
  </sheetViews>
  <sheetFormatPr baseColWidth="10" defaultRowHeight="15" x14ac:dyDescent="0.25"/>
  <cols>
    <col min="1" max="1" width="14.140625" customWidth="1"/>
    <col min="2" max="2" width="18.28515625" customWidth="1"/>
    <col min="3" max="3" width="14.28515625" customWidth="1"/>
    <col min="4" max="4" width="16" customWidth="1"/>
    <col min="5" max="5" width="14.140625" customWidth="1"/>
    <col min="6" max="6" width="17" customWidth="1"/>
    <col min="7" max="7" width="17.140625" customWidth="1"/>
    <col min="8" max="8" width="15" customWidth="1"/>
    <col min="9" max="9" width="14.85546875" customWidth="1"/>
    <col min="10" max="10" width="15.7109375" customWidth="1"/>
  </cols>
  <sheetData>
    <row r="2" spans="1:10" x14ac:dyDescent="0.25">
      <c r="A2" s="76" t="s">
        <v>30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x14ac:dyDescent="0.25">
      <c r="A3" s="77" t="s">
        <v>31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ht="30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32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</row>
    <row r="5" spans="1:10" x14ac:dyDescent="0.25">
      <c r="A5" s="2">
        <v>890480135</v>
      </c>
      <c r="B5" s="2" t="s">
        <v>27</v>
      </c>
      <c r="C5" s="2" t="s">
        <v>28</v>
      </c>
      <c r="D5" s="3" t="s">
        <v>9</v>
      </c>
      <c r="E5" s="4">
        <v>41461.622916666667</v>
      </c>
      <c r="F5" s="4">
        <v>41593</v>
      </c>
      <c r="G5" s="5">
        <v>109430</v>
      </c>
      <c r="H5" s="5">
        <v>96830</v>
      </c>
      <c r="I5" s="6" t="s">
        <v>25</v>
      </c>
      <c r="J5" s="6" t="s">
        <v>26</v>
      </c>
    </row>
    <row r="6" spans="1:10" x14ac:dyDescent="0.25">
      <c r="A6" s="2">
        <v>890480135</v>
      </c>
      <c r="B6" s="2" t="s">
        <v>27</v>
      </c>
      <c r="C6" s="2" t="s">
        <v>28</v>
      </c>
      <c r="D6" s="3" t="s">
        <v>10</v>
      </c>
      <c r="E6" s="4">
        <v>41556.876388888886</v>
      </c>
      <c r="F6" s="4">
        <v>41593</v>
      </c>
      <c r="G6" s="5">
        <v>86900</v>
      </c>
      <c r="H6" s="5">
        <v>86900</v>
      </c>
      <c r="I6" s="6" t="s">
        <v>25</v>
      </c>
      <c r="J6" s="6" t="s">
        <v>26</v>
      </c>
    </row>
    <row r="7" spans="1:10" x14ac:dyDescent="0.25">
      <c r="A7" s="2">
        <v>890480135</v>
      </c>
      <c r="B7" s="2" t="s">
        <v>27</v>
      </c>
      <c r="C7" s="2" t="s">
        <v>28</v>
      </c>
      <c r="D7" s="3" t="s">
        <v>11</v>
      </c>
      <c r="E7" s="4">
        <v>43858.737500000003</v>
      </c>
      <c r="F7" s="4">
        <v>43880</v>
      </c>
      <c r="G7" s="5">
        <v>9333800</v>
      </c>
      <c r="H7" s="5">
        <v>8675500</v>
      </c>
      <c r="I7" s="6" t="s">
        <v>25</v>
      </c>
      <c r="J7" s="6" t="s">
        <v>26</v>
      </c>
    </row>
    <row r="8" spans="1:10" x14ac:dyDescent="0.25">
      <c r="A8" s="2">
        <v>890480135</v>
      </c>
      <c r="B8" s="2" t="s">
        <v>27</v>
      </c>
      <c r="C8" s="2" t="s">
        <v>29</v>
      </c>
      <c r="D8" s="3" t="s">
        <v>12</v>
      </c>
      <c r="E8" s="4">
        <v>44426.245138888888</v>
      </c>
      <c r="F8" s="4">
        <v>44426.245138888888</v>
      </c>
      <c r="G8" s="5">
        <v>396794</v>
      </c>
      <c r="H8" s="5">
        <v>396794</v>
      </c>
      <c r="I8" s="6" t="s">
        <v>25</v>
      </c>
      <c r="J8" s="6" t="s">
        <v>26</v>
      </c>
    </row>
    <row r="9" spans="1:10" x14ac:dyDescent="0.25">
      <c r="A9" s="2">
        <v>890480135</v>
      </c>
      <c r="B9" s="2" t="s">
        <v>27</v>
      </c>
      <c r="C9" s="3" t="s">
        <v>29</v>
      </c>
      <c r="D9" s="3" t="s">
        <v>13</v>
      </c>
      <c r="E9" s="4">
        <v>44499.875</v>
      </c>
      <c r="F9" s="4">
        <v>44499.875</v>
      </c>
      <c r="G9" s="5">
        <v>256298</v>
      </c>
      <c r="H9" s="5">
        <v>256298</v>
      </c>
      <c r="I9" s="6" t="s">
        <v>25</v>
      </c>
      <c r="J9" s="6" t="s">
        <v>26</v>
      </c>
    </row>
    <row r="10" spans="1:10" x14ac:dyDescent="0.25">
      <c r="A10" s="2">
        <v>890480135</v>
      </c>
      <c r="B10" s="2" t="s">
        <v>27</v>
      </c>
      <c r="C10" s="3" t="s">
        <v>29</v>
      </c>
      <c r="D10" s="3" t="s">
        <v>14</v>
      </c>
      <c r="E10" s="4">
        <v>44564.604166666664</v>
      </c>
      <c r="F10" s="4">
        <v>44564.604166666664</v>
      </c>
      <c r="G10" s="5">
        <v>479831</v>
      </c>
      <c r="H10" s="5">
        <v>479831</v>
      </c>
      <c r="I10" s="6" t="s">
        <v>25</v>
      </c>
      <c r="J10" s="6" t="s">
        <v>26</v>
      </c>
    </row>
    <row r="11" spans="1:10" x14ac:dyDescent="0.25">
      <c r="A11" s="2">
        <v>890480135</v>
      </c>
      <c r="B11" s="2" t="s">
        <v>27</v>
      </c>
      <c r="C11" s="3" t="s">
        <v>29</v>
      </c>
      <c r="D11" s="3" t="s">
        <v>15</v>
      </c>
      <c r="E11" s="4">
        <v>44585.439583333333</v>
      </c>
      <c r="F11" s="4">
        <v>44585.439583333333</v>
      </c>
      <c r="G11" s="5">
        <v>755565</v>
      </c>
      <c r="H11" s="5">
        <v>755565</v>
      </c>
      <c r="I11" s="6" t="s">
        <v>25</v>
      </c>
      <c r="J11" s="6" t="s">
        <v>26</v>
      </c>
    </row>
    <row r="12" spans="1:10" x14ac:dyDescent="0.25">
      <c r="A12" s="2">
        <v>890480135</v>
      </c>
      <c r="B12" s="2" t="s">
        <v>27</v>
      </c>
      <c r="C12" s="3" t="s">
        <v>29</v>
      </c>
      <c r="D12" s="3" t="s">
        <v>16</v>
      </c>
      <c r="E12" s="4">
        <v>44621.51666666667</v>
      </c>
      <c r="F12" s="4">
        <v>44621.51666666667</v>
      </c>
      <c r="G12" s="5">
        <v>66300</v>
      </c>
      <c r="H12" s="5">
        <v>66300</v>
      </c>
      <c r="I12" s="6" t="s">
        <v>25</v>
      </c>
      <c r="J12" s="6" t="s">
        <v>26</v>
      </c>
    </row>
    <row r="13" spans="1:10" x14ac:dyDescent="0.25">
      <c r="A13" s="2">
        <v>890480135</v>
      </c>
      <c r="B13" s="2" t="s">
        <v>27</v>
      </c>
      <c r="C13" s="3" t="s">
        <v>29</v>
      </c>
      <c r="D13" s="3" t="s">
        <v>17</v>
      </c>
      <c r="E13" s="4">
        <v>44681.727083333331</v>
      </c>
      <c r="F13" s="4">
        <v>44681.727083333331</v>
      </c>
      <c r="G13" s="5">
        <v>66296</v>
      </c>
      <c r="H13" s="5">
        <v>66296</v>
      </c>
      <c r="I13" s="6" t="s">
        <v>25</v>
      </c>
      <c r="J13" s="6" t="s">
        <v>26</v>
      </c>
    </row>
    <row r="14" spans="1:10" x14ac:dyDescent="0.25">
      <c r="A14" s="2">
        <v>890480135</v>
      </c>
      <c r="B14" s="2" t="s">
        <v>27</v>
      </c>
      <c r="C14" s="3" t="s">
        <v>29</v>
      </c>
      <c r="D14" s="3" t="s">
        <v>18</v>
      </c>
      <c r="E14" s="4">
        <v>44689.532638888886</v>
      </c>
      <c r="F14" s="4">
        <v>44689.532638888886</v>
      </c>
      <c r="G14" s="5">
        <v>66296</v>
      </c>
      <c r="H14" s="5">
        <v>66296</v>
      </c>
      <c r="I14" s="6" t="s">
        <v>25</v>
      </c>
      <c r="J14" s="6" t="s">
        <v>26</v>
      </c>
    </row>
    <row r="15" spans="1:10" x14ac:dyDescent="0.25">
      <c r="A15" s="2">
        <v>890480135</v>
      </c>
      <c r="B15" s="2" t="s">
        <v>27</v>
      </c>
      <c r="C15" s="3" t="s">
        <v>29</v>
      </c>
      <c r="D15" s="3" t="s">
        <v>19</v>
      </c>
      <c r="E15" s="4">
        <v>44702.665277777778</v>
      </c>
      <c r="F15" s="4">
        <v>44702.665277777778</v>
      </c>
      <c r="G15" s="5">
        <v>511030</v>
      </c>
      <c r="H15" s="5">
        <v>511030</v>
      </c>
      <c r="I15" s="6" t="s">
        <v>25</v>
      </c>
      <c r="J15" s="6" t="s">
        <v>26</v>
      </c>
    </row>
    <row r="16" spans="1:10" x14ac:dyDescent="0.25">
      <c r="A16" s="2">
        <v>890480135</v>
      </c>
      <c r="B16" s="2" t="s">
        <v>27</v>
      </c>
      <c r="C16" s="3" t="s">
        <v>29</v>
      </c>
      <c r="D16" s="3" t="s">
        <v>20</v>
      </c>
      <c r="E16" s="4">
        <v>44721.44027777778</v>
      </c>
      <c r="F16" s="4">
        <v>44721.44027777778</v>
      </c>
      <c r="G16" s="5">
        <v>66296</v>
      </c>
      <c r="H16" s="5">
        <v>66296</v>
      </c>
      <c r="I16" s="6" t="s">
        <v>25</v>
      </c>
      <c r="J16" s="6" t="s">
        <v>26</v>
      </c>
    </row>
    <row r="17" spans="1:10" x14ac:dyDescent="0.25">
      <c r="A17" s="2">
        <v>890480135</v>
      </c>
      <c r="B17" s="2" t="s">
        <v>27</v>
      </c>
      <c r="C17" s="3" t="s">
        <v>29</v>
      </c>
      <c r="D17" s="3" t="s">
        <v>21</v>
      </c>
      <c r="E17" s="4">
        <v>44789.67083333333</v>
      </c>
      <c r="F17" s="4">
        <v>44789.67083333333</v>
      </c>
      <c r="G17" s="5">
        <v>66300</v>
      </c>
      <c r="H17" s="5">
        <v>66300</v>
      </c>
      <c r="I17" s="6" t="s">
        <v>25</v>
      </c>
      <c r="J17" s="6" t="s">
        <v>26</v>
      </c>
    </row>
    <row r="18" spans="1:10" x14ac:dyDescent="0.25">
      <c r="A18" s="2">
        <v>890480135</v>
      </c>
      <c r="B18" s="2" t="s">
        <v>27</v>
      </c>
      <c r="C18" s="3" t="s">
        <v>29</v>
      </c>
      <c r="D18" s="3" t="s">
        <v>22</v>
      </c>
      <c r="E18" s="4">
        <v>44935.259027777778</v>
      </c>
      <c r="F18" s="4">
        <v>44935.259027777778</v>
      </c>
      <c r="G18" s="5">
        <v>66300</v>
      </c>
      <c r="H18" s="5">
        <v>66300</v>
      </c>
      <c r="I18" s="6" t="s">
        <v>25</v>
      </c>
      <c r="J18" s="6" t="s">
        <v>26</v>
      </c>
    </row>
    <row r="19" spans="1:10" x14ac:dyDescent="0.25">
      <c r="A19" s="2">
        <v>890480135</v>
      </c>
      <c r="B19" s="2" t="s">
        <v>27</v>
      </c>
      <c r="C19" s="3" t="s">
        <v>29</v>
      </c>
      <c r="D19" s="3" t="s">
        <v>23</v>
      </c>
      <c r="E19" s="4">
        <v>44947.788888888892</v>
      </c>
      <c r="F19" s="4">
        <v>44947.788888888892</v>
      </c>
      <c r="G19" s="5">
        <v>21549875</v>
      </c>
      <c r="H19" s="5">
        <v>21245276</v>
      </c>
      <c r="I19" s="6" t="s">
        <v>25</v>
      </c>
      <c r="J19" s="6" t="s">
        <v>26</v>
      </c>
    </row>
    <row r="20" spans="1:10" x14ac:dyDescent="0.25">
      <c r="A20" s="3"/>
      <c r="B20" s="7" t="s">
        <v>24</v>
      </c>
      <c r="C20" s="3"/>
      <c r="D20" s="3"/>
      <c r="E20" s="3"/>
      <c r="F20" s="3"/>
      <c r="G20" s="5">
        <f>SUBTOTAL(9,G5:G19)</f>
        <v>33877311</v>
      </c>
      <c r="H20" s="5">
        <f>SUBTOTAL(9,H5:H19)</f>
        <v>32901812</v>
      </c>
      <c r="I20" s="3"/>
      <c r="J20" s="3"/>
    </row>
  </sheetData>
  <mergeCells count="2">
    <mergeCell ref="A2:J2"/>
    <mergeCell ref="A3:J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showGridLines="0" zoomScale="82" zoomScaleNormal="82" workbookViewId="0">
      <selection activeCell="A8" sqref="A8"/>
    </sheetView>
  </sheetViews>
  <sheetFormatPr baseColWidth="10" defaultRowHeight="15" x14ac:dyDescent="0.25"/>
  <cols>
    <col min="2" max="2" width="57.28515625" bestFit="1" customWidth="1"/>
    <col min="5" max="5" width="24.85546875" bestFit="1" customWidth="1"/>
    <col min="9" max="10" width="14.5703125" bestFit="1" customWidth="1"/>
    <col min="12" max="12" width="41.7109375" bestFit="1" customWidth="1"/>
    <col min="13" max="13" width="13" bestFit="1" customWidth="1"/>
  </cols>
  <sheetData>
    <row r="1" spans="1:40" x14ac:dyDescent="0.25">
      <c r="I1" s="62">
        <f>SUBTOTAL(9,I3:I17)</f>
        <v>33877311</v>
      </c>
      <c r="J1" s="62">
        <f>SUBTOTAL(9,J3:J17)</f>
        <v>32901812</v>
      </c>
      <c r="N1" s="62">
        <f>SUBTOTAL(9,N3:N17)</f>
        <v>9081900</v>
      </c>
    </row>
    <row r="2" spans="1:40" ht="105" x14ac:dyDescent="0.25">
      <c r="A2" s="50" t="s">
        <v>0</v>
      </c>
      <c r="B2" s="50" t="s">
        <v>56</v>
      </c>
      <c r="C2" s="50" t="s">
        <v>2</v>
      </c>
      <c r="D2" s="50" t="s">
        <v>57</v>
      </c>
      <c r="E2" s="51" t="s">
        <v>58</v>
      </c>
      <c r="F2" s="50" t="s">
        <v>59</v>
      </c>
      <c r="G2" s="50" t="s">
        <v>60</v>
      </c>
      <c r="H2" s="50" t="s">
        <v>61</v>
      </c>
      <c r="I2" s="52" t="s">
        <v>62</v>
      </c>
      <c r="J2" s="52" t="s">
        <v>63</v>
      </c>
      <c r="K2" s="50" t="s">
        <v>64</v>
      </c>
      <c r="L2" s="53" t="s">
        <v>65</v>
      </c>
      <c r="M2" s="53" t="s">
        <v>66</v>
      </c>
      <c r="N2" s="54" t="s">
        <v>67</v>
      </c>
      <c r="O2" s="50" t="s">
        <v>68</v>
      </c>
      <c r="P2" s="52" t="s">
        <v>69</v>
      </c>
      <c r="Q2" s="55" t="s">
        <v>70</v>
      </c>
      <c r="R2" s="55" t="s">
        <v>71</v>
      </c>
      <c r="S2" s="52" t="s">
        <v>72</v>
      </c>
      <c r="T2" s="52" t="s">
        <v>73</v>
      </c>
      <c r="U2" s="56" t="s">
        <v>74</v>
      </c>
      <c r="V2" s="56" t="s">
        <v>75</v>
      </c>
      <c r="W2" s="56" t="s">
        <v>76</v>
      </c>
      <c r="X2" s="56" t="s">
        <v>77</v>
      </c>
      <c r="Y2" s="52" t="s">
        <v>78</v>
      </c>
      <c r="Z2" s="54" t="s">
        <v>79</v>
      </c>
      <c r="AA2" s="54" t="s">
        <v>80</v>
      </c>
      <c r="AB2" s="53" t="s">
        <v>81</v>
      </c>
      <c r="AC2" s="53" t="s">
        <v>82</v>
      </c>
      <c r="AD2" s="50" t="s">
        <v>83</v>
      </c>
      <c r="AE2" s="50" t="s">
        <v>84</v>
      </c>
      <c r="AF2" s="57" t="s">
        <v>85</v>
      </c>
      <c r="AG2" s="50" t="s">
        <v>86</v>
      </c>
      <c r="AH2" s="50" t="s">
        <v>87</v>
      </c>
      <c r="AI2" s="50" t="s">
        <v>88</v>
      </c>
      <c r="AJ2" s="50" t="s">
        <v>89</v>
      </c>
      <c r="AK2" s="50" t="s">
        <v>90</v>
      </c>
      <c r="AL2" s="52" t="s">
        <v>91</v>
      </c>
      <c r="AM2" s="52" t="s">
        <v>92</v>
      </c>
      <c r="AN2" s="50" t="s">
        <v>93</v>
      </c>
    </row>
    <row r="3" spans="1:40" x14ac:dyDescent="0.25">
      <c r="A3" s="58">
        <v>890480135</v>
      </c>
      <c r="B3" s="58" t="s">
        <v>27</v>
      </c>
      <c r="C3" s="58" t="s">
        <v>29</v>
      </c>
      <c r="D3" s="58">
        <v>123356</v>
      </c>
      <c r="E3" s="58" t="s">
        <v>94</v>
      </c>
      <c r="F3" s="58"/>
      <c r="G3" s="58"/>
      <c r="H3" s="59">
        <v>44426</v>
      </c>
      <c r="I3" s="60">
        <v>396794</v>
      </c>
      <c r="J3" s="60">
        <v>396794</v>
      </c>
      <c r="K3" s="58" t="s">
        <v>95</v>
      </c>
      <c r="L3" s="58" t="s">
        <v>96</v>
      </c>
      <c r="M3" s="58"/>
      <c r="N3" s="60">
        <v>0</v>
      </c>
      <c r="O3" s="58" t="s">
        <v>97</v>
      </c>
      <c r="P3" s="60">
        <v>0</v>
      </c>
      <c r="Q3" s="60">
        <v>0</v>
      </c>
      <c r="R3" s="60">
        <v>0</v>
      </c>
      <c r="S3" s="60">
        <v>0</v>
      </c>
      <c r="T3" s="60">
        <v>0</v>
      </c>
      <c r="U3" s="60">
        <v>0</v>
      </c>
      <c r="V3" s="58"/>
      <c r="W3" s="60">
        <v>0</v>
      </c>
      <c r="X3" s="58"/>
      <c r="Y3" s="60">
        <v>0</v>
      </c>
      <c r="Z3" s="60">
        <v>0</v>
      </c>
      <c r="AA3" s="60">
        <v>0</v>
      </c>
      <c r="AB3" s="58"/>
      <c r="AC3" s="58"/>
      <c r="AD3" s="59">
        <v>44426</v>
      </c>
      <c r="AE3" s="58"/>
      <c r="AF3" s="58"/>
      <c r="AG3" s="58"/>
      <c r="AH3" s="58"/>
      <c r="AI3" s="58"/>
      <c r="AJ3" s="58"/>
      <c r="AK3" s="58"/>
      <c r="AL3" s="60">
        <v>0</v>
      </c>
      <c r="AM3" s="60">
        <v>0</v>
      </c>
      <c r="AN3" s="59">
        <v>44957</v>
      </c>
    </row>
    <row r="4" spans="1:40" x14ac:dyDescent="0.25">
      <c r="A4" s="58">
        <v>890480135</v>
      </c>
      <c r="B4" s="58" t="s">
        <v>27</v>
      </c>
      <c r="C4" s="58" t="s">
        <v>29</v>
      </c>
      <c r="D4" s="58">
        <v>164463</v>
      </c>
      <c r="E4" s="58" t="s">
        <v>98</v>
      </c>
      <c r="F4" s="58"/>
      <c r="G4" s="58"/>
      <c r="H4" s="59">
        <v>44499</v>
      </c>
      <c r="I4" s="60">
        <v>256298</v>
      </c>
      <c r="J4" s="60">
        <v>256298</v>
      </c>
      <c r="K4" s="58" t="s">
        <v>95</v>
      </c>
      <c r="L4" s="58" t="s">
        <v>96</v>
      </c>
      <c r="M4" s="58"/>
      <c r="N4" s="60">
        <v>0</v>
      </c>
      <c r="O4" s="58" t="s">
        <v>97</v>
      </c>
      <c r="P4" s="60">
        <v>0</v>
      </c>
      <c r="Q4" s="60">
        <v>0</v>
      </c>
      <c r="R4" s="60">
        <v>0</v>
      </c>
      <c r="S4" s="60">
        <v>0</v>
      </c>
      <c r="T4" s="60">
        <v>0</v>
      </c>
      <c r="U4" s="60">
        <v>0</v>
      </c>
      <c r="V4" s="58"/>
      <c r="W4" s="60">
        <v>0</v>
      </c>
      <c r="X4" s="58"/>
      <c r="Y4" s="60">
        <v>0</v>
      </c>
      <c r="Z4" s="60">
        <v>0</v>
      </c>
      <c r="AA4" s="60">
        <v>0</v>
      </c>
      <c r="AB4" s="58"/>
      <c r="AC4" s="58"/>
      <c r="AD4" s="59">
        <v>44499</v>
      </c>
      <c r="AE4" s="58"/>
      <c r="AF4" s="58"/>
      <c r="AG4" s="58"/>
      <c r="AH4" s="58"/>
      <c r="AI4" s="58"/>
      <c r="AJ4" s="58"/>
      <c r="AK4" s="58"/>
      <c r="AL4" s="60">
        <v>0</v>
      </c>
      <c r="AM4" s="60">
        <v>0</v>
      </c>
      <c r="AN4" s="59">
        <v>44957</v>
      </c>
    </row>
    <row r="5" spans="1:40" x14ac:dyDescent="0.25">
      <c r="A5" s="58">
        <v>890480135</v>
      </c>
      <c r="B5" s="58" t="s">
        <v>27</v>
      </c>
      <c r="C5" s="58" t="s">
        <v>29</v>
      </c>
      <c r="D5" s="58">
        <v>196400</v>
      </c>
      <c r="E5" s="58" t="s">
        <v>99</v>
      </c>
      <c r="F5" s="58"/>
      <c r="G5" s="58"/>
      <c r="H5" s="59">
        <v>44564</v>
      </c>
      <c r="I5" s="60">
        <v>479831</v>
      </c>
      <c r="J5" s="60">
        <v>479831</v>
      </c>
      <c r="K5" s="58" t="s">
        <v>95</v>
      </c>
      <c r="L5" s="58" t="s">
        <v>96</v>
      </c>
      <c r="M5" s="58"/>
      <c r="N5" s="60">
        <v>0</v>
      </c>
      <c r="O5" s="58" t="s">
        <v>97</v>
      </c>
      <c r="P5" s="60">
        <v>0</v>
      </c>
      <c r="Q5" s="60">
        <v>0</v>
      </c>
      <c r="R5" s="60">
        <v>0</v>
      </c>
      <c r="S5" s="60">
        <v>0</v>
      </c>
      <c r="T5" s="60">
        <v>0</v>
      </c>
      <c r="U5" s="60">
        <v>0</v>
      </c>
      <c r="V5" s="58"/>
      <c r="W5" s="60">
        <v>0</v>
      </c>
      <c r="X5" s="58"/>
      <c r="Y5" s="60">
        <v>0</v>
      </c>
      <c r="Z5" s="60">
        <v>0</v>
      </c>
      <c r="AA5" s="60">
        <v>0</v>
      </c>
      <c r="AB5" s="58"/>
      <c r="AC5" s="58"/>
      <c r="AD5" s="59">
        <v>44564</v>
      </c>
      <c r="AE5" s="58"/>
      <c r="AF5" s="58"/>
      <c r="AG5" s="58"/>
      <c r="AH5" s="58"/>
      <c r="AI5" s="58"/>
      <c r="AJ5" s="58"/>
      <c r="AK5" s="58"/>
      <c r="AL5" s="60">
        <v>0</v>
      </c>
      <c r="AM5" s="60">
        <v>0</v>
      </c>
      <c r="AN5" s="59">
        <v>44957</v>
      </c>
    </row>
    <row r="6" spans="1:40" x14ac:dyDescent="0.25">
      <c r="A6" s="58">
        <v>890480135</v>
      </c>
      <c r="B6" s="58" t="s">
        <v>27</v>
      </c>
      <c r="C6" s="58" t="s">
        <v>29</v>
      </c>
      <c r="D6" s="58">
        <v>206227</v>
      </c>
      <c r="E6" s="58" t="s">
        <v>100</v>
      </c>
      <c r="F6" s="58"/>
      <c r="G6" s="58"/>
      <c r="H6" s="59">
        <v>44585</v>
      </c>
      <c r="I6" s="60">
        <v>755565</v>
      </c>
      <c r="J6" s="60">
        <v>755565</v>
      </c>
      <c r="K6" s="58" t="s">
        <v>95</v>
      </c>
      <c r="L6" s="58" t="s">
        <v>96</v>
      </c>
      <c r="M6" s="58"/>
      <c r="N6" s="60">
        <v>0</v>
      </c>
      <c r="O6" s="58" t="s">
        <v>97</v>
      </c>
      <c r="P6" s="60">
        <v>0</v>
      </c>
      <c r="Q6" s="60">
        <v>0</v>
      </c>
      <c r="R6" s="60">
        <v>0</v>
      </c>
      <c r="S6" s="60">
        <v>0</v>
      </c>
      <c r="T6" s="60">
        <v>0</v>
      </c>
      <c r="U6" s="60">
        <v>0</v>
      </c>
      <c r="V6" s="58"/>
      <c r="W6" s="60">
        <v>0</v>
      </c>
      <c r="X6" s="58"/>
      <c r="Y6" s="60">
        <v>0</v>
      </c>
      <c r="Z6" s="60">
        <v>0</v>
      </c>
      <c r="AA6" s="60">
        <v>0</v>
      </c>
      <c r="AB6" s="58"/>
      <c r="AC6" s="58"/>
      <c r="AD6" s="59">
        <v>44585</v>
      </c>
      <c r="AE6" s="58"/>
      <c r="AF6" s="58"/>
      <c r="AG6" s="58"/>
      <c r="AH6" s="58"/>
      <c r="AI6" s="58"/>
      <c r="AJ6" s="58"/>
      <c r="AK6" s="58"/>
      <c r="AL6" s="60">
        <v>0</v>
      </c>
      <c r="AM6" s="60">
        <v>0</v>
      </c>
      <c r="AN6" s="59">
        <v>44957</v>
      </c>
    </row>
    <row r="7" spans="1:40" x14ac:dyDescent="0.25">
      <c r="A7" s="58">
        <v>890480135</v>
      </c>
      <c r="B7" s="58" t="s">
        <v>27</v>
      </c>
      <c r="C7" s="58" t="s">
        <v>29</v>
      </c>
      <c r="D7" s="58">
        <v>226613</v>
      </c>
      <c r="E7" s="58" t="s">
        <v>101</v>
      </c>
      <c r="F7" s="58"/>
      <c r="G7" s="58"/>
      <c r="H7" s="59">
        <v>44621</v>
      </c>
      <c r="I7" s="60">
        <v>66300</v>
      </c>
      <c r="J7" s="60">
        <v>66300</v>
      </c>
      <c r="K7" s="58" t="s">
        <v>95</v>
      </c>
      <c r="L7" s="58" t="s">
        <v>96</v>
      </c>
      <c r="M7" s="58"/>
      <c r="N7" s="60">
        <v>0</v>
      </c>
      <c r="O7" s="58" t="s">
        <v>97</v>
      </c>
      <c r="P7" s="60">
        <v>0</v>
      </c>
      <c r="Q7" s="60">
        <v>0</v>
      </c>
      <c r="R7" s="60">
        <v>0</v>
      </c>
      <c r="S7" s="60">
        <v>0</v>
      </c>
      <c r="T7" s="60">
        <v>0</v>
      </c>
      <c r="U7" s="60">
        <v>0</v>
      </c>
      <c r="V7" s="58"/>
      <c r="W7" s="60">
        <v>0</v>
      </c>
      <c r="X7" s="58"/>
      <c r="Y7" s="60">
        <v>0</v>
      </c>
      <c r="Z7" s="60">
        <v>0</v>
      </c>
      <c r="AA7" s="60">
        <v>0</v>
      </c>
      <c r="AB7" s="58"/>
      <c r="AC7" s="58"/>
      <c r="AD7" s="59">
        <v>44621</v>
      </c>
      <c r="AE7" s="58"/>
      <c r="AF7" s="58"/>
      <c r="AG7" s="58"/>
      <c r="AH7" s="58"/>
      <c r="AI7" s="58"/>
      <c r="AJ7" s="58"/>
      <c r="AK7" s="58"/>
      <c r="AL7" s="60">
        <v>0</v>
      </c>
      <c r="AM7" s="60">
        <v>0</v>
      </c>
      <c r="AN7" s="59">
        <v>44957</v>
      </c>
    </row>
    <row r="8" spans="1:40" x14ac:dyDescent="0.25">
      <c r="A8" s="58">
        <v>890480135</v>
      </c>
      <c r="B8" s="58" t="s">
        <v>27</v>
      </c>
      <c r="C8" s="58" t="s">
        <v>29</v>
      </c>
      <c r="D8" s="58">
        <v>263895</v>
      </c>
      <c r="E8" s="58" t="s">
        <v>102</v>
      </c>
      <c r="F8" s="58"/>
      <c r="G8" s="58"/>
      <c r="H8" s="59">
        <v>44681</v>
      </c>
      <c r="I8" s="60">
        <v>66296</v>
      </c>
      <c r="J8" s="60">
        <v>66296</v>
      </c>
      <c r="K8" s="58" t="s">
        <v>95</v>
      </c>
      <c r="L8" s="58" t="s">
        <v>96</v>
      </c>
      <c r="M8" s="58"/>
      <c r="N8" s="60">
        <v>0</v>
      </c>
      <c r="O8" s="58" t="s">
        <v>97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58"/>
      <c r="W8" s="60">
        <v>0</v>
      </c>
      <c r="X8" s="58"/>
      <c r="Y8" s="60">
        <v>0</v>
      </c>
      <c r="Z8" s="60">
        <v>0</v>
      </c>
      <c r="AA8" s="60">
        <v>0</v>
      </c>
      <c r="AB8" s="58"/>
      <c r="AC8" s="58"/>
      <c r="AD8" s="59">
        <v>44681</v>
      </c>
      <c r="AE8" s="58"/>
      <c r="AF8" s="58"/>
      <c r="AG8" s="58"/>
      <c r="AH8" s="58"/>
      <c r="AI8" s="58"/>
      <c r="AJ8" s="58"/>
      <c r="AK8" s="58"/>
      <c r="AL8" s="60">
        <v>0</v>
      </c>
      <c r="AM8" s="60">
        <v>0</v>
      </c>
      <c r="AN8" s="59">
        <v>44957</v>
      </c>
    </row>
    <row r="9" spans="1:40" x14ac:dyDescent="0.25">
      <c r="A9" s="58">
        <v>890480135</v>
      </c>
      <c r="B9" s="58" t="s">
        <v>27</v>
      </c>
      <c r="C9" s="58" t="s">
        <v>29</v>
      </c>
      <c r="D9" s="58">
        <v>267699</v>
      </c>
      <c r="E9" s="58" t="s">
        <v>103</v>
      </c>
      <c r="F9" s="58"/>
      <c r="G9" s="58"/>
      <c r="H9" s="59">
        <v>44689</v>
      </c>
      <c r="I9" s="60">
        <v>66296</v>
      </c>
      <c r="J9" s="60">
        <v>66296</v>
      </c>
      <c r="K9" s="58" t="s">
        <v>95</v>
      </c>
      <c r="L9" s="58" t="s">
        <v>96</v>
      </c>
      <c r="M9" s="58"/>
      <c r="N9" s="60">
        <v>0</v>
      </c>
      <c r="O9" s="58" t="s">
        <v>97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58"/>
      <c r="W9" s="60">
        <v>0</v>
      </c>
      <c r="X9" s="58"/>
      <c r="Y9" s="60">
        <v>0</v>
      </c>
      <c r="Z9" s="60">
        <v>0</v>
      </c>
      <c r="AA9" s="60">
        <v>0</v>
      </c>
      <c r="AB9" s="58"/>
      <c r="AC9" s="58"/>
      <c r="AD9" s="59">
        <v>44689</v>
      </c>
      <c r="AE9" s="58"/>
      <c r="AF9" s="58"/>
      <c r="AG9" s="58"/>
      <c r="AH9" s="58"/>
      <c r="AI9" s="58"/>
      <c r="AJ9" s="58"/>
      <c r="AK9" s="58"/>
      <c r="AL9" s="60">
        <v>0</v>
      </c>
      <c r="AM9" s="60">
        <v>0</v>
      </c>
      <c r="AN9" s="59">
        <v>44957</v>
      </c>
    </row>
    <row r="10" spans="1:40" x14ac:dyDescent="0.25">
      <c r="A10" s="58">
        <v>890480135</v>
      </c>
      <c r="B10" s="58" t="s">
        <v>27</v>
      </c>
      <c r="C10" s="58" t="s">
        <v>29</v>
      </c>
      <c r="D10" s="58">
        <v>277702</v>
      </c>
      <c r="E10" s="58" t="s">
        <v>104</v>
      </c>
      <c r="F10" s="58"/>
      <c r="G10" s="58"/>
      <c r="H10" s="59">
        <v>44702</v>
      </c>
      <c r="I10" s="60">
        <v>511030</v>
      </c>
      <c r="J10" s="60">
        <v>511030</v>
      </c>
      <c r="K10" s="58" t="s">
        <v>95</v>
      </c>
      <c r="L10" s="58" t="s">
        <v>96</v>
      </c>
      <c r="M10" s="58"/>
      <c r="N10" s="60">
        <v>0</v>
      </c>
      <c r="O10" s="58" t="s">
        <v>97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58"/>
      <c r="W10" s="60">
        <v>0</v>
      </c>
      <c r="X10" s="58"/>
      <c r="Y10" s="60">
        <v>0</v>
      </c>
      <c r="Z10" s="60">
        <v>0</v>
      </c>
      <c r="AA10" s="60">
        <v>0</v>
      </c>
      <c r="AB10" s="58"/>
      <c r="AC10" s="58"/>
      <c r="AD10" s="59">
        <v>44702</v>
      </c>
      <c r="AE10" s="58"/>
      <c r="AF10" s="58"/>
      <c r="AG10" s="58"/>
      <c r="AH10" s="58"/>
      <c r="AI10" s="58"/>
      <c r="AJ10" s="58"/>
      <c r="AK10" s="58"/>
      <c r="AL10" s="60">
        <v>0</v>
      </c>
      <c r="AM10" s="60">
        <v>0</v>
      </c>
      <c r="AN10" s="59">
        <v>44957</v>
      </c>
    </row>
    <row r="11" spans="1:40" x14ac:dyDescent="0.25">
      <c r="A11" s="58">
        <v>890480135</v>
      </c>
      <c r="B11" s="58" t="s">
        <v>27</v>
      </c>
      <c r="C11" s="58" t="s">
        <v>29</v>
      </c>
      <c r="D11" s="58">
        <v>290554</v>
      </c>
      <c r="E11" s="58" t="s">
        <v>105</v>
      </c>
      <c r="F11" s="58"/>
      <c r="G11" s="58"/>
      <c r="H11" s="59">
        <v>44721</v>
      </c>
      <c r="I11" s="60">
        <v>66296</v>
      </c>
      <c r="J11" s="60">
        <v>66296</v>
      </c>
      <c r="K11" s="58" t="s">
        <v>95</v>
      </c>
      <c r="L11" s="58" t="s">
        <v>96</v>
      </c>
      <c r="M11" s="58"/>
      <c r="N11" s="60">
        <v>0</v>
      </c>
      <c r="O11" s="58" t="s">
        <v>97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58"/>
      <c r="W11" s="60">
        <v>0</v>
      </c>
      <c r="X11" s="58"/>
      <c r="Y11" s="60">
        <v>0</v>
      </c>
      <c r="Z11" s="60">
        <v>0</v>
      </c>
      <c r="AA11" s="60">
        <v>0</v>
      </c>
      <c r="AB11" s="58"/>
      <c r="AC11" s="58"/>
      <c r="AD11" s="59">
        <v>44721</v>
      </c>
      <c r="AE11" s="58"/>
      <c r="AF11" s="58"/>
      <c r="AG11" s="58"/>
      <c r="AH11" s="58"/>
      <c r="AI11" s="58"/>
      <c r="AJ11" s="58"/>
      <c r="AK11" s="58"/>
      <c r="AL11" s="60">
        <v>0</v>
      </c>
      <c r="AM11" s="60">
        <v>0</v>
      </c>
      <c r="AN11" s="59">
        <v>44957</v>
      </c>
    </row>
    <row r="12" spans="1:40" x14ac:dyDescent="0.25">
      <c r="A12" s="58">
        <v>890480135</v>
      </c>
      <c r="B12" s="58" t="s">
        <v>27</v>
      </c>
      <c r="C12" s="58" t="s">
        <v>29</v>
      </c>
      <c r="D12" s="58">
        <v>606604</v>
      </c>
      <c r="E12" s="58" t="s">
        <v>106</v>
      </c>
      <c r="F12" s="58"/>
      <c r="G12" s="58"/>
      <c r="H12" s="59">
        <v>44789</v>
      </c>
      <c r="I12" s="60">
        <v>66300</v>
      </c>
      <c r="J12" s="60">
        <v>66300</v>
      </c>
      <c r="K12" s="58" t="s">
        <v>95</v>
      </c>
      <c r="L12" s="58" t="s">
        <v>96</v>
      </c>
      <c r="M12" s="58"/>
      <c r="N12" s="60">
        <v>0</v>
      </c>
      <c r="O12" s="58" t="s">
        <v>97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58"/>
      <c r="W12" s="60">
        <v>0</v>
      </c>
      <c r="X12" s="58"/>
      <c r="Y12" s="60">
        <v>0</v>
      </c>
      <c r="Z12" s="60">
        <v>0</v>
      </c>
      <c r="AA12" s="60">
        <v>0</v>
      </c>
      <c r="AB12" s="58"/>
      <c r="AC12" s="58"/>
      <c r="AD12" s="59">
        <v>44789</v>
      </c>
      <c r="AE12" s="58"/>
      <c r="AF12" s="58"/>
      <c r="AG12" s="58"/>
      <c r="AH12" s="58"/>
      <c r="AI12" s="58"/>
      <c r="AJ12" s="58"/>
      <c r="AK12" s="58"/>
      <c r="AL12" s="60">
        <v>0</v>
      </c>
      <c r="AM12" s="60">
        <v>0</v>
      </c>
      <c r="AN12" s="59">
        <v>44957</v>
      </c>
    </row>
    <row r="13" spans="1:40" x14ac:dyDescent="0.25">
      <c r="A13" s="58">
        <v>890480135</v>
      </c>
      <c r="B13" s="58" t="s">
        <v>27</v>
      </c>
      <c r="C13" s="58" t="s">
        <v>29</v>
      </c>
      <c r="D13" s="58">
        <v>706752</v>
      </c>
      <c r="E13" s="58" t="s">
        <v>107</v>
      </c>
      <c r="F13" s="58"/>
      <c r="G13" s="58"/>
      <c r="H13" s="59">
        <v>44935</v>
      </c>
      <c r="I13" s="60">
        <v>66300</v>
      </c>
      <c r="J13" s="60">
        <v>66300</v>
      </c>
      <c r="K13" s="58" t="s">
        <v>95</v>
      </c>
      <c r="L13" s="58" t="s">
        <v>96</v>
      </c>
      <c r="M13" s="58"/>
      <c r="N13" s="60">
        <v>0</v>
      </c>
      <c r="O13" s="58" t="s">
        <v>97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58"/>
      <c r="W13" s="60">
        <v>0</v>
      </c>
      <c r="X13" s="58"/>
      <c r="Y13" s="60">
        <v>0</v>
      </c>
      <c r="Z13" s="60">
        <v>0</v>
      </c>
      <c r="AA13" s="60">
        <v>0</v>
      </c>
      <c r="AB13" s="58"/>
      <c r="AC13" s="58"/>
      <c r="AD13" s="59">
        <v>44935</v>
      </c>
      <c r="AE13" s="58"/>
      <c r="AF13" s="58"/>
      <c r="AG13" s="58"/>
      <c r="AH13" s="58"/>
      <c r="AI13" s="58"/>
      <c r="AJ13" s="58"/>
      <c r="AK13" s="58"/>
      <c r="AL13" s="60">
        <v>0</v>
      </c>
      <c r="AM13" s="60">
        <v>0</v>
      </c>
      <c r="AN13" s="59">
        <v>44957</v>
      </c>
    </row>
    <row r="14" spans="1:40" x14ac:dyDescent="0.25">
      <c r="A14" s="58">
        <v>890480135</v>
      </c>
      <c r="B14" s="58" t="s">
        <v>27</v>
      </c>
      <c r="C14" s="58" t="s">
        <v>29</v>
      </c>
      <c r="D14" s="58">
        <v>718054</v>
      </c>
      <c r="E14" s="58" t="s">
        <v>108</v>
      </c>
      <c r="F14" s="58"/>
      <c r="G14" s="58"/>
      <c r="H14" s="59">
        <v>44947</v>
      </c>
      <c r="I14" s="60">
        <v>21549875</v>
      </c>
      <c r="J14" s="60">
        <v>21245276</v>
      </c>
      <c r="K14" s="58" t="s">
        <v>95</v>
      </c>
      <c r="L14" s="58" t="s">
        <v>96</v>
      </c>
      <c r="M14" s="58"/>
      <c r="N14" s="60">
        <v>0</v>
      </c>
      <c r="O14" s="58" t="s">
        <v>97</v>
      </c>
      <c r="P14" s="60">
        <v>0</v>
      </c>
      <c r="Q14" s="60">
        <v>0</v>
      </c>
      <c r="R14" s="60">
        <v>0</v>
      </c>
      <c r="S14" s="60">
        <v>0</v>
      </c>
      <c r="T14" s="60">
        <v>0</v>
      </c>
      <c r="U14" s="60">
        <v>0</v>
      </c>
      <c r="V14" s="58"/>
      <c r="W14" s="60">
        <v>0</v>
      </c>
      <c r="X14" s="58"/>
      <c r="Y14" s="60">
        <v>0</v>
      </c>
      <c r="Z14" s="60">
        <v>0</v>
      </c>
      <c r="AA14" s="60">
        <v>0</v>
      </c>
      <c r="AB14" s="58"/>
      <c r="AC14" s="58"/>
      <c r="AD14" s="59">
        <v>44947</v>
      </c>
      <c r="AE14" s="58"/>
      <c r="AF14" s="58"/>
      <c r="AG14" s="58"/>
      <c r="AH14" s="58"/>
      <c r="AI14" s="58"/>
      <c r="AJ14" s="58"/>
      <c r="AK14" s="58"/>
      <c r="AL14" s="60">
        <v>0</v>
      </c>
      <c r="AM14" s="60">
        <v>0</v>
      </c>
      <c r="AN14" s="59">
        <v>44957</v>
      </c>
    </row>
    <row r="15" spans="1:40" x14ac:dyDescent="0.25">
      <c r="A15" s="58">
        <v>890480135</v>
      </c>
      <c r="B15" s="58" t="s">
        <v>27</v>
      </c>
      <c r="C15" s="58" t="s">
        <v>28</v>
      </c>
      <c r="D15" s="58">
        <v>686084</v>
      </c>
      <c r="E15" s="58" t="s">
        <v>109</v>
      </c>
      <c r="F15" s="58" t="s">
        <v>28</v>
      </c>
      <c r="G15" s="58">
        <v>686084</v>
      </c>
      <c r="H15" s="59">
        <v>41461</v>
      </c>
      <c r="I15" s="60">
        <v>109430</v>
      </c>
      <c r="J15" s="60">
        <v>96830</v>
      </c>
      <c r="K15" s="58" t="s">
        <v>110</v>
      </c>
      <c r="L15" s="58" t="s">
        <v>116</v>
      </c>
      <c r="M15" s="58"/>
      <c r="N15" s="60">
        <v>0</v>
      </c>
      <c r="O15" s="58" t="s">
        <v>111</v>
      </c>
      <c r="P15" s="60">
        <v>96830</v>
      </c>
      <c r="Q15" s="60">
        <v>0</v>
      </c>
      <c r="R15" s="60">
        <v>0</v>
      </c>
      <c r="S15" s="60">
        <v>0</v>
      </c>
      <c r="T15" s="60">
        <v>0</v>
      </c>
      <c r="U15" s="60">
        <v>96830</v>
      </c>
      <c r="V15" s="58"/>
      <c r="W15" s="60">
        <v>0</v>
      </c>
      <c r="X15" s="58"/>
      <c r="Y15" s="60">
        <v>0</v>
      </c>
      <c r="Z15" s="60">
        <v>0</v>
      </c>
      <c r="AA15" s="60">
        <v>0</v>
      </c>
      <c r="AB15" s="58"/>
      <c r="AC15" s="58"/>
      <c r="AD15" s="59">
        <v>41593</v>
      </c>
      <c r="AE15" s="58"/>
      <c r="AF15" s="58">
        <v>2</v>
      </c>
      <c r="AG15" s="58"/>
      <c r="AH15" s="58"/>
      <c r="AI15" s="58">
        <v>2</v>
      </c>
      <c r="AJ15" s="58">
        <v>20170627</v>
      </c>
      <c r="AK15" s="58">
        <v>20170616</v>
      </c>
      <c r="AL15" s="60">
        <v>96830</v>
      </c>
      <c r="AM15" s="60">
        <v>96830</v>
      </c>
      <c r="AN15" s="59">
        <v>44957</v>
      </c>
    </row>
    <row r="16" spans="1:40" x14ac:dyDescent="0.25">
      <c r="A16" s="58">
        <v>890480135</v>
      </c>
      <c r="B16" s="58" t="s">
        <v>27</v>
      </c>
      <c r="C16" s="58" t="s">
        <v>28</v>
      </c>
      <c r="D16" s="58">
        <v>1223078</v>
      </c>
      <c r="E16" s="58" t="s">
        <v>112</v>
      </c>
      <c r="F16" s="58" t="s">
        <v>28</v>
      </c>
      <c r="G16" s="58">
        <v>1223078</v>
      </c>
      <c r="H16" s="59">
        <v>43858</v>
      </c>
      <c r="I16" s="60">
        <v>9333800</v>
      </c>
      <c r="J16" s="60">
        <v>8675500</v>
      </c>
      <c r="K16" s="58" t="s">
        <v>110</v>
      </c>
      <c r="L16" s="58" t="s">
        <v>113</v>
      </c>
      <c r="M16" s="58" t="s">
        <v>114</v>
      </c>
      <c r="N16" s="60">
        <v>9081900</v>
      </c>
      <c r="O16" s="58" t="s">
        <v>111</v>
      </c>
      <c r="P16" s="60">
        <v>9081900</v>
      </c>
      <c r="Q16" s="60">
        <v>0</v>
      </c>
      <c r="R16" s="60">
        <v>0</v>
      </c>
      <c r="S16" s="60">
        <v>0</v>
      </c>
      <c r="T16" s="60">
        <v>0</v>
      </c>
      <c r="U16" s="60">
        <v>9081900</v>
      </c>
      <c r="V16" s="58"/>
      <c r="W16" s="60">
        <v>0</v>
      </c>
      <c r="X16" s="58"/>
      <c r="Y16" s="60">
        <v>0</v>
      </c>
      <c r="Z16" s="60">
        <v>0</v>
      </c>
      <c r="AA16" s="60">
        <v>0</v>
      </c>
      <c r="AB16" s="58"/>
      <c r="AC16" s="58"/>
      <c r="AD16" s="59">
        <v>43880</v>
      </c>
      <c r="AE16" s="58"/>
      <c r="AF16" s="58">
        <v>2</v>
      </c>
      <c r="AG16" s="58"/>
      <c r="AH16" s="58"/>
      <c r="AI16" s="58">
        <v>2</v>
      </c>
      <c r="AJ16" s="58">
        <v>20230228</v>
      </c>
      <c r="AK16" s="58">
        <v>20230216</v>
      </c>
      <c r="AL16" s="60">
        <v>9081900</v>
      </c>
      <c r="AM16" s="60">
        <v>9081900</v>
      </c>
      <c r="AN16" s="59">
        <v>44957</v>
      </c>
    </row>
    <row r="17" spans="1:40" x14ac:dyDescent="0.25">
      <c r="A17" s="58">
        <v>890480135</v>
      </c>
      <c r="B17" s="58" t="s">
        <v>27</v>
      </c>
      <c r="C17" s="58" t="s">
        <v>28</v>
      </c>
      <c r="D17" s="58">
        <v>704157</v>
      </c>
      <c r="E17" s="58" t="s">
        <v>115</v>
      </c>
      <c r="F17" s="58" t="s">
        <v>28</v>
      </c>
      <c r="G17" s="58">
        <v>704157</v>
      </c>
      <c r="H17" s="59">
        <v>41556</v>
      </c>
      <c r="I17" s="60">
        <v>86900</v>
      </c>
      <c r="J17" s="60">
        <v>86900</v>
      </c>
      <c r="K17" s="58" t="s">
        <v>110</v>
      </c>
      <c r="L17" s="58" t="s">
        <v>116</v>
      </c>
      <c r="M17" s="58"/>
      <c r="N17" s="60">
        <v>0</v>
      </c>
      <c r="O17" s="58" t="s">
        <v>111</v>
      </c>
      <c r="P17" s="60">
        <v>86900</v>
      </c>
      <c r="Q17" s="60">
        <v>0</v>
      </c>
      <c r="R17" s="60">
        <v>0</v>
      </c>
      <c r="S17" s="60">
        <v>0</v>
      </c>
      <c r="T17" s="60">
        <v>0</v>
      </c>
      <c r="U17" s="60">
        <v>86900</v>
      </c>
      <c r="V17" s="58"/>
      <c r="W17" s="60">
        <v>0</v>
      </c>
      <c r="X17" s="58"/>
      <c r="Y17" s="60">
        <v>0</v>
      </c>
      <c r="Z17" s="60">
        <v>0</v>
      </c>
      <c r="AA17" s="60">
        <v>0</v>
      </c>
      <c r="AB17" s="58"/>
      <c r="AC17" s="58"/>
      <c r="AD17" s="59">
        <v>41593</v>
      </c>
      <c r="AE17" s="58"/>
      <c r="AF17" s="58">
        <v>2</v>
      </c>
      <c r="AG17" s="58"/>
      <c r="AH17" s="58"/>
      <c r="AI17" s="58">
        <v>2</v>
      </c>
      <c r="AJ17" s="58">
        <v>20170627</v>
      </c>
      <c r="AK17" s="58">
        <v>20170616</v>
      </c>
      <c r="AL17" s="60">
        <v>86900</v>
      </c>
      <c r="AM17" s="60">
        <v>86900</v>
      </c>
      <c r="AN17" s="59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C4" sqref="C4:D4"/>
    </sheetView>
  </sheetViews>
  <sheetFormatPr baseColWidth="10" defaultRowHeight="15" x14ac:dyDescent="0.25"/>
  <cols>
    <col min="1" max="1" width="4.7109375" customWidth="1"/>
    <col min="2" max="2" width="40.85546875" bestFit="1" customWidth="1"/>
    <col min="3" max="3" width="12.7109375" style="71" bestFit="1" customWidth="1"/>
    <col min="4" max="4" width="15" style="61" bestFit="1" customWidth="1"/>
  </cols>
  <sheetData>
    <row r="2" spans="2:4" x14ac:dyDescent="0.25">
      <c r="B2" s="69" t="s">
        <v>118</v>
      </c>
      <c r="C2" s="69" t="s">
        <v>119</v>
      </c>
      <c r="D2" s="65" t="s">
        <v>120</v>
      </c>
    </row>
    <row r="3" spans="2:4" x14ac:dyDescent="0.25">
      <c r="B3" s="66" t="s">
        <v>113</v>
      </c>
      <c r="C3" s="72">
        <v>1</v>
      </c>
      <c r="D3" s="63">
        <v>8675500</v>
      </c>
    </row>
    <row r="4" spans="2:4" x14ac:dyDescent="0.25">
      <c r="B4" s="67" t="s">
        <v>116</v>
      </c>
      <c r="C4" s="73">
        <v>2</v>
      </c>
      <c r="D4" s="64">
        <v>183730</v>
      </c>
    </row>
    <row r="5" spans="2:4" x14ac:dyDescent="0.25">
      <c r="B5" s="68" t="s">
        <v>96</v>
      </c>
      <c r="C5" s="73">
        <v>12</v>
      </c>
      <c r="D5" s="64">
        <v>24042582</v>
      </c>
    </row>
    <row r="6" spans="2:4" x14ac:dyDescent="0.25">
      <c r="B6" s="69" t="s">
        <v>117</v>
      </c>
      <c r="C6" s="74">
        <v>15</v>
      </c>
      <c r="D6" s="70">
        <v>32901812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J40"/>
  <sheetViews>
    <sheetView showGridLines="0" tabSelected="1" topLeftCell="A10" zoomScale="90" zoomScaleNormal="90" zoomScaleSheetLayoutView="100" workbookViewId="0">
      <selection activeCell="M19" sqref="M19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33</v>
      </c>
      <c r="E2" s="12"/>
      <c r="F2" s="12"/>
      <c r="G2" s="12"/>
      <c r="H2" s="12"/>
      <c r="I2" s="13"/>
      <c r="J2" s="14" t="s">
        <v>34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35</v>
      </c>
      <c r="E4" s="12"/>
      <c r="F4" s="12"/>
      <c r="G4" s="12"/>
      <c r="H4" s="12"/>
      <c r="I4" s="13"/>
      <c r="J4" s="14" t="s">
        <v>36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37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121</v>
      </c>
      <c r="J12" s="28"/>
    </row>
    <row r="13" spans="2:10" x14ac:dyDescent="0.2">
      <c r="B13" s="27"/>
      <c r="C13" s="29" t="s">
        <v>122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38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39</v>
      </c>
      <c r="D17" s="30"/>
      <c r="H17" s="32" t="s">
        <v>40</v>
      </c>
      <c r="I17" s="32" t="s">
        <v>41</v>
      </c>
      <c r="J17" s="28"/>
    </row>
    <row r="18" spans="2:10" x14ac:dyDescent="0.2">
      <c r="B18" s="27"/>
      <c r="C18" s="29" t="s">
        <v>42</v>
      </c>
      <c r="D18" s="29"/>
      <c r="E18" s="29"/>
      <c r="F18" s="29"/>
      <c r="H18" s="33">
        <v>15</v>
      </c>
      <c r="I18" s="75">
        <v>32901812</v>
      </c>
      <c r="J18" s="28"/>
    </row>
    <row r="19" spans="2:10" x14ac:dyDescent="0.2">
      <c r="B19" s="27"/>
      <c r="C19" s="8" t="s">
        <v>43</v>
      </c>
      <c r="H19" s="34">
        <v>0</v>
      </c>
      <c r="I19" s="35">
        <v>0</v>
      </c>
      <c r="J19" s="28"/>
    </row>
    <row r="20" spans="2:10" x14ac:dyDescent="0.2">
      <c r="B20" s="27"/>
      <c r="C20" s="8" t="s">
        <v>44</v>
      </c>
      <c r="H20" s="34">
        <v>1</v>
      </c>
      <c r="I20" s="35">
        <v>8675500</v>
      </c>
      <c r="J20" s="28"/>
    </row>
    <row r="21" spans="2:10" x14ac:dyDescent="0.2">
      <c r="B21" s="27"/>
      <c r="C21" s="8" t="s">
        <v>45</v>
      </c>
      <c r="H21" s="34">
        <v>12</v>
      </c>
      <c r="I21" s="36">
        <v>24042582</v>
      </c>
      <c r="J21" s="28"/>
    </row>
    <row r="22" spans="2:10" x14ac:dyDescent="0.2">
      <c r="B22" s="27"/>
      <c r="C22" s="8" t="s">
        <v>116</v>
      </c>
      <c r="H22" s="34">
        <v>2</v>
      </c>
      <c r="I22" s="35">
        <v>183730</v>
      </c>
      <c r="J22" s="28"/>
    </row>
    <row r="23" spans="2:10" ht="13.5" thickBot="1" x14ac:dyDescent="0.25">
      <c r="B23" s="27"/>
      <c r="C23" s="8" t="s">
        <v>46</v>
      </c>
      <c r="H23" s="37">
        <v>0</v>
      </c>
      <c r="I23" s="38">
        <v>0</v>
      </c>
      <c r="J23" s="28"/>
    </row>
    <row r="24" spans="2:10" x14ac:dyDescent="0.2">
      <c r="B24" s="27"/>
      <c r="C24" s="29" t="s">
        <v>47</v>
      </c>
      <c r="D24" s="29"/>
      <c r="E24" s="29"/>
      <c r="F24" s="29"/>
      <c r="H24" s="33">
        <f>H19+H20+H21+H22+H23</f>
        <v>15</v>
      </c>
      <c r="I24" s="39">
        <f>I19+I20+I21+I22+I23</f>
        <v>32901812</v>
      </c>
      <c r="J24" s="28"/>
    </row>
    <row r="25" spans="2:10" x14ac:dyDescent="0.2">
      <c r="B25" s="27"/>
      <c r="C25" s="8" t="s">
        <v>48</v>
      </c>
      <c r="H25" s="34">
        <v>0</v>
      </c>
      <c r="I25" s="35">
        <v>0</v>
      </c>
      <c r="J25" s="28"/>
    </row>
    <row r="26" spans="2:10" ht="13.5" thickBot="1" x14ac:dyDescent="0.25">
      <c r="B26" s="27"/>
      <c r="C26" s="8" t="s">
        <v>49</v>
      </c>
      <c r="H26" s="37">
        <v>0</v>
      </c>
      <c r="I26" s="38">
        <v>0</v>
      </c>
      <c r="J26" s="28"/>
    </row>
    <row r="27" spans="2:10" x14ac:dyDescent="0.2">
      <c r="B27" s="27"/>
      <c r="C27" s="29" t="s">
        <v>50</v>
      </c>
      <c r="D27" s="29"/>
      <c r="E27" s="29"/>
      <c r="F27" s="29"/>
      <c r="H27" s="33">
        <f>H25+H26</f>
        <v>0</v>
      </c>
      <c r="I27" s="39">
        <f>I25+I26</f>
        <v>0</v>
      </c>
      <c r="J27" s="28"/>
    </row>
    <row r="28" spans="2:10" ht="13.5" thickBot="1" x14ac:dyDescent="0.25">
      <c r="B28" s="27"/>
      <c r="C28" s="8" t="s">
        <v>51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52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53</v>
      </c>
      <c r="D31" s="29"/>
      <c r="H31" s="41">
        <f>H24+H27+H29</f>
        <v>15</v>
      </c>
      <c r="I31" s="42">
        <f>I24+I27+I29</f>
        <v>32901812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4"/>
      <c r="D36" s="44"/>
      <c r="G36" s="45" t="s">
        <v>54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/>
      <c r="G38" s="46" t="s">
        <v>55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Gestor de Cartera</dc:creator>
  <cp:lastModifiedBy>Natalia Elena Granados Oviedo</cp:lastModifiedBy>
  <cp:lastPrinted>2023-02-25T14:30:34Z</cp:lastPrinted>
  <dcterms:created xsi:type="dcterms:W3CDTF">2023-02-21T12:08:29Z</dcterms:created>
  <dcterms:modified xsi:type="dcterms:W3CDTF">2023-02-25T14:37:35Z</dcterms:modified>
</cp:coreProperties>
</file>