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13005265_ESE CARMEN EMILIA OSPINA\"/>
    </mc:Choice>
  </mc:AlternateContent>
  <xr:revisionPtr revIDLastSave="0" documentId="13_ncr:1_{D7D2069E-5BCB-433A-957D-A64FBEA82170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5" r:id="rId2"/>
    <sheet name="ESTADO DE CADA FACTURA" sheetId="4" r:id="rId3"/>
    <sheet name="FOR-CSA-018" sheetId="6" r:id="rId4"/>
  </sheets>
  <definedNames>
    <definedName name="_xlnm._FilterDatabase" localSheetId="2" hidden="1">'ESTADO DE CADA FACTURA'!$A$2:$AV$25</definedName>
  </definedNames>
  <calcPr calcId="191029"/>
  <pivotCaches>
    <pivotCache cacheId="47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6" l="1"/>
  <c r="G29" i="6"/>
  <c r="H27" i="6"/>
  <c r="G27" i="6"/>
  <c r="H24" i="6"/>
  <c r="G24" i="6"/>
  <c r="G31" i="6" s="1"/>
  <c r="H31" i="6" l="1"/>
  <c r="AF1" i="4"/>
  <c r="AD1" i="4"/>
  <c r="AC1" i="4"/>
  <c r="AA1" i="4"/>
  <c r="Y1" i="4"/>
  <c r="X1" i="4"/>
  <c r="W1" i="4"/>
  <c r="V1" i="4"/>
  <c r="U1" i="4"/>
  <c r="L1" i="4"/>
  <c r="K1" i="4"/>
  <c r="AD25" i="1"/>
</calcChain>
</file>

<file path=xl/sharedStrings.xml><?xml version="1.0" encoding="utf-8"?>
<sst xmlns="http://schemas.openxmlformats.org/spreadsheetml/2006/main" count="727" uniqueCount="255">
  <si>
    <t>Numero Documento</t>
  </si>
  <si>
    <t xml:space="preserve">ENTIDADES REGIMEN </t>
  </si>
  <si>
    <t xml:space="preserve">REGIMEN </t>
  </si>
  <si>
    <t>Numero Factura</t>
  </si>
  <si>
    <t>Fecha Documento</t>
  </si>
  <si>
    <t>Fecha Vencimiento</t>
  </si>
  <si>
    <t>Estado Cartera</t>
  </si>
  <si>
    <t>Centro de Atencion</t>
  </si>
  <si>
    <t>Codigo Grupo Atencion</t>
  </si>
  <si>
    <t>Nombre Grupo Atencion</t>
  </si>
  <si>
    <t>Codigo Contrato</t>
  </si>
  <si>
    <t>Nombre Contrato</t>
  </si>
  <si>
    <t>Numero Cuenta Contable</t>
  </si>
  <si>
    <t>Nombre Cuenta Contable</t>
  </si>
  <si>
    <t>Regimen</t>
  </si>
  <si>
    <t>Categoría</t>
  </si>
  <si>
    <t>Numero Radicado</t>
  </si>
  <si>
    <t>Fecha Radicado</t>
  </si>
  <si>
    <t>Usuario Radicado</t>
  </si>
  <si>
    <t>Valor Inicial</t>
  </si>
  <si>
    <t>SIN VENCER</t>
  </si>
  <si>
    <t>DE 0 A 60</t>
  </si>
  <si>
    <t>HASTA 60</t>
  </si>
  <si>
    <t>DE 61 A 90</t>
  </si>
  <si>
    <t>DE 91 A 180</t>
  </si>
  <si>
    <t>DE 181 A 360</t>
  </si>
  <si>
    <t>MAYOR 360</t>
  </si>
  <si>
    <t>TOTAL RADICADA A DIC-22</t>
  </si>
  <si>
    <t>POR RADICAR</t>
  </si>
  <si>
    <t>TOTAL CARTERA A DIC-22</t>
  </si>
  <si>
    <t>Retención</t>
  </si>
  <si>
    <t>Movimiento Inicial</t>
  </si>
  <si>
    <t>Notas Débito</t>
  </si>
  <si>
    <t>Notas Crédito</t>
  </si>
  <si>
    <t>Transferencias</t>
  </si>
  <si>
    <t>Recibos de Caja</t>
  </si>
  <si>
    <t>Cruces</t>
  </si>
  <si>
    <t>Anticipo</t>
  </si>
  <si>
    <t>Saldo</t>
  </si>
  <si>
    <t>Valor Glosado</t>
  </si>
  <si>
    <t>Valor Aceptado</t>
  </si>
  <si>
    <t>Estado de la Glosa</t>
  </si>
  <si>
    <t>Saldo Inicial</t>
  </si>
  <si>
    <t xml:space="preserve"> SU</t>
  </si>
  <si>
    <t>CEO1467637530</t>
  </si>
  <si>
    <t>Cuenta de Dificil Recaudo</t>
  </si>
  <si>
    <t xml:space="preserve">CANAIMA                                                                                             </t>
  </si>
  <si>
    <t>1001</t>
  </si>
  <si>
    <t>G.A. SUBSIDIADO SIN CONTRATO</t>
  </si>
  <si>
    <t/>
  </si>
  <si>
    <t>13850901</t>
  </si>
  <si>
    <t>PRESTACION DE SERVICIOS DE SALUD</t>
  </si>
  <si>
    <t>EPS Subsidiado</t>
  </si>
  <si>
    <t>01 - GENERAL</t>
  </si>
  <si>
    <t>9577</t>
  </si>
  <si>
    <t>55173184</t>
  </si>
  <si>
    <t>No esta Glosada</t>
  </si>
  <si>
    <t>CEO1467687174</t>
  </si>
  <si>
    <t xml:space="preserve">IPC                                                                                                 </t>
  </si>
  <si>
    <t>10056</t>
  </si>
  <si>
    <t>CEO1467694044</t>
  </si>
  <si>
    <t>10178</t>
  </si>
  <si>
    <t>Conciliada</t>
  </si>
  <si>
    <t>CEO1467695754</t>
  </si>
  <si>
    <t>CEO1467700625</t>
  </si>
  <si>
    <t xml:space="preserve"> CO</t>
  </si>
  <si>
    <t>CEO1467700807</t>
  </si>
  <si>
    <t xml:space="preserve">PALMAS                                                                                              </t>
  </si>
  <si>
    <t>3001</t>
  </si>
  <si>
    <t>G.A. CONTRIBUTIVO SIN CONTRATO</t>
  </si>
  <si>
    <t>EPS Contributivo</t>
  </si>
  <si>
    <t>10226</t>
  </si>
  <si>
    <t>CEO1467846185</t>
  </si>
  <si>
    <t>Radicada Entidad</t>
  </si>
  <si>
    <t>13190201</t>
  </si>
  <si>
    <t>PLAN DE BENEFICIOS EN SALUD (PBS) POR EPS - CON FACTURACION RADICADA</t>
  </si>
  <si>
    <t>11949</t>
  </si>
  <si>
    <t>CEO1467856260</t>
  </si>
  <si>
    <t xml:space="preserve">GRANJAS                                                                                             </t>
  </si>
  <si>
    <t>12063</t>
  </si>
  <si>
    <t>CEO1467857909</t>
  </si>
  <si>
    <t>CEO1467858199</t>
  </si>
  <si>
    <t>CEO1467859449</t>
  </si>
  <si>
    <t>CEO1467860255</t>
  </si>
  <si>
    <t>12169</t>
  </si>
  <si>
    <t>CEO1467864465</t>
  </si>
  <si>
    <t>13190401</t>
  </si>
  <si>
    <t>PLAN SUBSIDIADO DE SALUD (PBSS) POR EPS - CON FACTURACION RADICADA</t>
  </si>
  <si>
    <t>12134</t>
  </si>
  <si>
    <t>CEO1467866418</t>
  </si>
  <si>
    <t>CEO1467866967</t>
  </si>
  <si>
    <t>CEO1467867002</t>
  </si>
  <si>
    <t>CEO1467869342</t>
  </si>
  <si>
    <t>12170</t>
  </si>
  <si>
    <t>CEO1467880514</t>
  </si>
  <si>
    <t>12375</t>
  </si>
  <si>
    <t>Glosa con Respuesta</t>
  </si>
  <si>
    <t>CEO1467893521</t>
  </si>
  <si>
    <t>12487</t>
  </si>
  <si>
    <t>CEO1467902748</t>
  </si>
  <si>
    <t xml:space="preserve">EDUARDO SANTOS                                                                                      </t>
  </si>
  <si>
    <t>12587</t>
  </si>
  <si>
    <t>CEO1467905135</t>
  </si>
  <si>
    <t>CEO1467906483</t>
  </si>
  <si>
    <t>CEO1467908054</t>
  </si>
  <si>
    <t>ESE CARMEN EMILIA OSPINA</t>
  </si>
  <si>
    <t>NIT IPS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</si>
  <si>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</si>
  <si>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</si>
  <si>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</si>
  <si>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</si>
  <si>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</si>
  <si>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</si>
  <si>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>FACTURA</t>
  </si>
  <si>
    <t>LLAVE</t>
  </si>
  <si>
    <t>FECHA FACT IPS</t>
  </si>
  <si>
    <t>VALOR FACT IPS</t>
  </si>
  <si>
    <t>SALDO FACT IPS</t>
  </si>
  <si>
    <t>OBSERVACION SASS</t>
  </si>
  <si>
    <t>ESTADO EPS FEBRERO 202 DEL 2023</t>
  </si>
  <si>
    <t>POR PAGAR SAP</t>
  </si>
  <si>
    <t>DOCUMENTO CONTABLE</t>
  </si>
  <si>
    <t>FUERA DE CIERRE</t>
  </si>
  <si>
    <t>VAGLO</t>
  </si>
  <si>
    <t>TIPIFICACIÓN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</si>
  <si>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</si>
  <si>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</si>
  <si>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</si>
  <si>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</si>
  <si>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</si>
  <si>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</si>
  <si>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OBSERVACION GLOSA ACEPTADA</t>
  </si>
  <si>
    <t>VALOR GLOSA DV</t>
  </si>
  <si>
    <t>OBSERVACION GLOSA DV</t>
  </si>
  <si>
    <t>VALOR CRUZADO SASS</t>
  </si>
  <si>
    <t>SALDO SASS</t>
  </si>
  <si>
    <t>RETENCION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</si>
  <si>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</si>
  <si>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</si>
  <si>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</si>
  <si>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</si>
  <si>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</si>
  <si>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</si>
  <si>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</si>
  <si>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</si>
  <si>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</si>
  <si>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</si>
  <si>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</si>
  <si>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</si>
  <si>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</si>
  <si>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</si>
  <si>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</si>
  <si>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</si>
  <si>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</si>
  <si>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CEO</t>
  </si>
  <si>
    <t>CEO_1467637530</t>
  </si>
  <si>
    <t>813005265_CEO_1467637530</t>
  </si>
  <si>
    <t>A)Factura no radicada en ERP</t>
  </si>
  <si>
    <t>no_cruza</t>
  </si>
  <si>
    <t>CEO_1467687174</t>
  </si>
  <si>
    <t>813005265_CEO_1467687174</t>
  </si>
  <si>
    <t>CEO_1467893521</t>
  </si>
  <si>
    <t>813005265_CEO_1467893521</t>
  </si>
  <si>
    <t>B)Factura sin saldo ERP</t>
  </si>
  <si>
    <t>OK</t>
  </si>
  <si>
    <t>CEO_1467902748</t>
  </si>
  <si>
    <t>813005265_CEO_1467902748</t>
  </si>
  <si>
    <t>CEO_1467846185</t>
  </si>
  <si>
    <t>813005265_CEO_1467846185</t>
  </si>
  <si>
    <t>CEO_1467856260</t>
  </si>
  <si>
    <t>813005265_CEO_1467856260</t>
  </si>
  <si>
    <t>CEO_1467857909</t>
  </si>
  <si>
    <t>813005265_CEO_1467857909</t>
  </si>
  <si>
    <t>CEO_1467858199</t>
  </si>
  <si>
    <t>813005265_CEO_1467858199</t>
  </si>
  <si>
    <t>CEO_1467859449</t>
  </si>
  <si>
    <t>813005265_CEO_1467859449</t>
  </si>
  <si>
    <t>CEO_1467864465</t>
  </si>
  <si>
    <t>813005265_CEO_1467864465</t>
  </si>
  <si>
    <t>CEO_1467866418</t>
  </si>
  <si>
    <t>813005265_CEO_1467866418</t>
  </si>
  <si>
    <t>CEO_1467866967</t>
  </si>
  <si>
    <t>813005265_CEO_1467866967</t>
  </si>
  <si>
    <t>CEO_1467867002</t>
  </si>
  <si>
    <t>813005265_CEO_1467867002</t>
  </si>
  <si>
    <t>CEO_1467869342</t>
  </si>
  <si>
    <t>813005265_CEO_1467869342</t>
  </si>
  <si>
    <t>CEO_1467694044</t>
  </si>
  <si>
    <t>813005265_CEO_1467694044</t>
  </si>
  <si>
    <t>B)Factura sin saldo ERP/conciliar diferencia glosa aceptada</t>
  </si>
  <si>
    <t>ACTA DE CONCILIACION 17/03/2022IPS CARLOS MARIO CONDE ALDANA - ACEPTA: $32.554EPS KEVIN YALANDA - ACEPTA:$53.114</t>
  </si>
  <si>
    <t>CEO_1467695754</t>
  </si>
  <si>
    <t>813005265_CEO_1467695754</t>
  </si>
  <si>
    <t>ACTA DE CONCILIACION 17/03/2022IPS CARLOS MARIO CONDE ALDANA - ACEPTA: $25.065EPS KEVIN YALANDA - ACEPTA:$40.895</t>
  </si>
  <si>
    <t>CEO_1467700625</t>
  </si>
  <si>
    <t>813005265_CEO_1467700625</t>
  </si>
  <si>
    <t>ACTA DE CONCILIACION 17/03/2022IPS CARLOS MARIO CONDE ALDANA - ACEPTA: $22.686EPS KEVIN YALANDA - ACEPTA:$37.014</t>
  </si>
  <si>
    <t>CEO_1467700807</t>
  </si>
  <si>
    <t>813005265_CEO_1467700807</t>
  </si>
  <si>
    <t>CEO_1467880514</t>
  </si>
  <si>
    <t>813005265_CEO_1467880514</t>
  </si>
  <si>
    <t>C)Glosas total pendiente por respuesta de IPS</t>
  </si>
  <si>
    <t>AUT:DEVOLUCION DE FACTURA CON SOPORTES COMPLETOSNO SE EVIDENCIA AUTORIZACION PARA LOS SERVICIOS FACTURADOSKEVIN YALANDA</t>
  </si>
  <si>
    <t>SI</t>
  </si>
  <si>
    <t>CEO_1467860255</t>
  </si>
  <si>
    <t>813005265_CEO_1467860255</t>
  </si>
  <si>
    <t>PAIWEB: SE DEVUELVE FACTURA CON SOPORTES COMPLETOSY ORIGINALES, YA QUE NO SE EVIDENCIA REGISTRO DEL USUARIOEN EL PAI WEB. FAVOR VERIFICAR PARA TRAMITE DE PAGONANCY</t>
  </si>
  <si>
    <t>CEO_1467905135</t>
  </si>
  <si>
    <t>813005265_CEO_1467905135</t>
  </si>
  <si>
    <t>AUT: SE DEVUELVE FACTURA NO SE EVIDENCIA AUTORIZACION PARAEL SERVICIO DE LA URGENCIA, EL CORREO DONDE SOLICITAN LA AUTESTA ERRADO,CORRECTO autorizacionescap@epsdelagente.com.conancy</t>
  </si>
  <si>
    <t>CEO_1467906483</t>
  </si>
  <si>
    <t>813005265_CEO_1467906483</t>
  </si>
  <si>
    <t>AUT: SE DEVUELVE FACTURA NO SE EVIDENCIA AUTORIZACIONPARA EL SERVICIO DE URGENCIAS, EL CORREO capautorizaciones@aseguramientosalud.com ya no existe, por favor solicitar AUTal correo procedimientos autorizacionescap@ epsdelagente.com</t>
  </si>
  <si>
    <t>CEO_1467908054</t>
  </si>
  <si>
    <t>813005265_CEO_1467908054</t>
  </si>
  <si>
    <t>FACTURA NO RADICADA</t>
  </si>
  <si>
    <t>FACTURA DEVUELTA</t>
  </si>
  <si>
    <t>GLOSA ACEPTADA POR LA IPS</t>
  </si>
  <si>
    <t>FACTURA PENDIENTE DE PAGO</t>
  </si>
  <si>
    <t>17.01.2023</t>
  </si>
  <si>
    <t>24.06.2022</t>
  </si>
  <si>
    <t>FACTURA CANCELADA</t>
  </si>
  <si>
    <t>Total general</t>
  </si>
  <si>
    <t>ESTADO EPS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</si>
  <si>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</si>
  <si>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</si>
  <si>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</si>
  <si>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</si>
  <si>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</si>
  <si>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</si>
  <si>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</si>
  <si>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</si>
  <si>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</si>
  <si>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</si>
  <si>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</si>
  <si>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</si>
  <si>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</si>
  <si>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</si>
  <si>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</si>
  <si>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</si>
  <si>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</si>
  <si>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</si>
  <si>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</si>
  <si>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</si>
  <si>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</si>
  <si>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</si>
  <si>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</si>
  <si>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CARTERA CUENTA SALUD</t>
  </si>
  <si>
    <t>EPS COMFENALCO VALLE</t>
  </si>
  <si>
    <t>SANTIAGO DE CALI , FEBRERO 21 DE 2023</t>
  </si>
  <si>
    <t>Señores : ESE CARMEN EMILIA OSPINA</t>
  </si>
  <si>
    <t>NIT: 813005265</t>
  </si>
  <si>
    <t>A continuacion me permito remitir nuestra respuesta al estado de cartera presentado en la fecha: 17/02/2023</t>
  </si>
  <si>
    <t xml:space="preserve">JAINOVER NUÑEZ OSORIO </t>
  </si>
  <si>
    <t>JURÍDICO ÁREA FINANCIERA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</si>
</sst>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&quot;$&quot;\ #,##0;[Red]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9">
    <xf numFmtId="0" fontId="0" fillId="0" borderId="0" xfId="0"/>
    <xf numFmtId="164" fontId="2" fillId="0" borderId="0" xfId="1" applyNumberFormat="1" applyFont="1" applyBorder="1" applyAlignment="1">
      <alignment horizontal="center" vertical="center" wrapText="1"/>
    </xf>
    <xf numFmtId="164" fontId="2" fillId="2" borderId="0" xfId="1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164" fontId="2" fillId="0" borderId="0" xfId="1" applyNumberFormat="1" applyFont="1" applyBorder="1" applyAlignment="1">
      <alignment vertical="center"/>
    </xf>
    <xf numFmtId="164" fontId="0" fillId="0" borderId="0" xfId="0" applyNumberFormat="1"/>
    <xf numFmtId="165" fontId="0" fillId="0" borderId="0" xfId="0" applyNumberFormat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165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0" fontId="5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65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65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6" fontId="4" fillId="0" borderId="9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6" fontId="5" fillId="0" borderId="13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9" xfId="2" applyNumberFormat="1" applyFont="1" applyBorder="1"/>
    <xf numFmtId="166" fontId="5" fillId="0" borderId="0" xfId="2" applyNumberFormat="1" applyFont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</cellXfs>
  <cellStyles count="3">
    <cellStyle name="Millares" xfId="1" builtinId="3"/>
    <cellStyle name="Normal" xfId="0" builtinId="0"/>
    <cellStyle name="Normal 2 2" xfId="2" xr:uid="{B8817A49-16E9-4E1C-B98F-54DA55C5465E}"/>
  </cellStyles>
  <dxfs count="3">
    <dxf>
      <numFmt numFmtId="165" formatCode="&quot;$&quot;\ #,##0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12EC3B2-FD10-4F75-ABF3-173D2CF7D1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168326</xdr:rowOff>
    </xdr:from>
    <xdr:to>
      <xdr:col>7</xdr:col>
      <xdr:colOff>771525</xdr:colOff>
      <xdr:row>34</xdr:row>
      <xdr:rowOff>141868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87C3C62-1E2C-447E-9F80-11B179EC0A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5245151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78.357843749996" createdVersion="8" refreshedVersion="8" minRefreshableVersion="3" recordCount="23" xr:uid="{C9DC9B10-DA14-49B5-A727-C6A27C04B100}">
  <cacheSource type="worksheet">
    <worksheetSource ref="A2:AV25" sheet="ESTADO DE CADA FACTURA"/>
  </cacheSource>
  <cacheFields count="48">
    <cacheField name="NIT IPS" numFmtId="0">
      <sharedItems containsSemiMixedTypes="0" containsString="0" containsNumber="1" containsInteger="1" minValue="813005265" maxValue="813005265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1467637530" maxValue="1467908054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467694044" maxValue="1467908054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0-10-05T00:00:00" maxDate="2022-11-25T00:00:00"/>
    </cacheField>
    <cacheField name="VALOR FACT IPS" numFmtId="165">
      <sharedItems containsSemiMixedTypes="0" containsString="0" containsNumber="1" containsInteger="1" minValue="3900" maxValue="1175594"/>
    </cacheField>
    <cacheField name="SALDO FACT IPS" numFmtId="165">
      <sharedItems containsSemiMixedTypes="0" containsString="0" containsNumber="1" containsInteger="1" minValue="3900" maxValue="1175594"/>
    </cacheField>
    <cacheField name="OBSERVACION SASS" numFmtId="0">
      <sharedItems/>
    </cacheField>
    <cacheField name="ESTADO EPS FEBRERO 202 DEL 2023" numFmtId="0">
      <sharedItems count="5">
        <s v="FACTURA NO RADICADA"/>
        <s v="FACTURA PENDIENTE DE PAGO"/>
        <s v="FACTURA CANCELADA"/>
        <s v="GLOSA ACEPTADA POR LA IPS"/>
        <s v="FACTURA DEVUELTA"/>
      </sharedItems>
    </cacheField>
    <cacheField name="POR PAGAR SAP" numFmtId="0">
      <sharedItems containsString="0" containsBlank="1" containsNumber="1" containsInteger="1" minValue="11700" maxValue="168160"/>
    </cacheField>
    <cacheField name="DOCUMENTO CONTABLE" numFmtId="0">
      <sharedItems containsString="0" containsBlank="1" containsNumber="1" containsInteger="1" minValue="1222151878" maxValue="1222208756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tring="0" containsBlank="1" containsNumber="1" containsInteger="1" minValue="3900" maxValue="1175594"/>
    </cacheField>
    <cacheField name="VALOR NOTA CREDITO" numFmtId="165">
      <sharedItems containsString="0" containsBlank="1" containsNumber="1" containsInteger="1" minValue="0" maxValue="0"/>
    </cacheField>
    <cacheField name="VALOR NOTA DEBITO" numFmtId="165">
      <sharedItems containsString="0" containsBlank="1" containsNumber="1" containsInteger="1" minValue="0" maxValue="0"/>
    </cacheField>
    <cacheField name="VALOR DESCCOMERCIAL" numFmtId="165">
      <sharedItems containsString="0" containsBlank="1" containsNumber="1" containsInteger="1" minValue="0" maxValue="0"/>
    </cacheField>
    <cacheField name="VALOR GLOSA ACEPTDA" numFmtId="165">
      <sharedItems containsString="0" containsBlank="1" containsNumber="1" containsInteger="1" minValue="0" maxValue="32554"/>
    </cacheField>
    <cacheField name="OBSERVACION GLOSA ACEPTADA" numFmtId="0">
      <sharedItems containsBlank="1"/>
    </cacheField>
    <cacheField name="VALOR GLOSA DV" numFmtId="165">
      <sharedItems containsString="0" containsBlank="1" containsNumber="1" containsInteger="1" minValue="0" maxValue="757797"/>
    </cacheField>
    <cacheField name="OBSERVACION GLOSA DV" numFmtId="0">
      <sharedItems containsBlank="1"/>
    </cacheField>
    <cacheField name="VALOR CRUZADO SASS" numFmtId="165">
      <sharedItems containsString="0" containsBlank="1" containsNumber="1" containsInteger="1" minValue="0" maxValue="1175594"/>
    </cacheField>
    <cacheField name="SALDO SASS" numFmtId="165">
      <sharedItems containsString="0" containsBlank="1" containsNumber="1" containsInteger="1" minValue="0" maxValue="757797"/>
    </cacheField>
    <cacheField name="RETENCION" numFmtId="165">
      <sharedItems containsNonDate="0" containsString="0" containsBlank="1"/>
    </cacheField>
    <cacheField name="VALO CANCELADO SAP" numFmtId="165">
      <sharedItems containsString="0" containsBlank="1" containsNumber="1" containsInteger="1" minValue="3900" maxValue="1175594"/>
    </cacheField>
    <cacheField name="DOC COMPENSACION SAP" numFmtId="0">
      <sharedItems containsString="0" containsBlank="1" containsNumber="1" containsInteger="1" minValue="2201248155" maxValue="2201341379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11-30T00:00:00" maxDate="2022-12-14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0330" maxValue="21001231"/>
    </cacheField>
    <cacheField name="F RAD SASS" numFmtId="0">
      <sharedItems containsString="0" containsBlank="1" containsNumber="1" containsInteger="1" minValue="20220318" maxValue="20221219"/>
    </cacheField>
    <cacheField name="VALOR REPORTADO CRICULAR 030" numFmtId="0">
      <sharedItems containsString="0" containsBlank="1" containsNumber="1" containsInteger="1" minValue="3900" maxValue="1175594"/>
    </cacheField>
    <cacheField name="VALOR GLOSA ACEPTADA REPORTADO CIRCULAR 030" numFmtId="0">
      <sharedItems containsString="0" containsBlank="1" containsNumber="1" containsInteger="1" minValue="0" maxValue="32554"/>
    </cacheField>
    <cacheField name="F CORTE" numFmtId="0">
      <sharedItems containsSemiMixedTypes="0" containsString="0" containsNumber="1" containsInteger="1" minValue="20230220" maxValue="202302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">
  <r>
    <n v="813005265"/>
    <s v="ESE CARMEN EMILIA OSPINA"/>
    <s v="CEO"/>
    <n v="1467637530"/>
    <m/>
    <m/>
    <m/>
    <s v="CEO_1467637530"/>
    <s v="813005265_CEO_1467637530"/>
    <d v="2020-10-05T00:00:00"/>
    <n v="162300"/>
    <n v="162300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0-11-30T00:00:00"/>
    <m/>
    <m/>
    <m/>
    <m/>
    <m/>
    <m/>
    <m/>
    <m/>
    <m/>
    <n v="20230220"/>
  </r>
  <r>
    <n v="813005265"/>
    <s v="ESE CARMEN EMILIA OSPINA"/>
    <s v="CEO"/>
    <n v="1467687174"/>
    <m/>
    <m/>
    <m/>
    <s v="CEO_1467687174"/>
    <s v="813005265_CEO_1467687174"/>
    <d v="2021-02-10T00:00:00"/>
    <n v="63513"/>
    <n v="63513"/>
    <s v="A)Factura no radicada en ERP"/>
    <x v="0"/>
    <m/>
    <m/>
    <m/>
    <m/>
    <m/>
    <s v="no_cruza"/>
    <m/>
    <m/>
    <m/>
    <m/>
    <m/>
    <m/>
    <m/>
    <m/>
    <m/>
    <m/>
    <m/>
    <m/>
    <m/>
    <m/>
    <m/>
    <m/>
    <m/>
    <d v="2021-03-01T00:00:00"/>
    <m/>
    <m/>
    <m/>
    <m/>
    <m/>
    <m/>
    <m/>
    <m/>
    <m/>
    <n v="20230220"/>
  </r>
  <r>
    <n v="813005265"/>
    <s v="ESE CARMEN EMILIA OSPINA"/>
    <s v="CEO"/>
    <n v="1467893521"/>
    <s v="CEO"/>
    <n v="1467893521"/>
    <m/>
    <s v="CEO_1467893521"/>
    <s v="813005265_CEO_1467893521"/>
    <d v="2022-10-11T00:00:00"/>
    <n v="168160"/>
    <n v="168160"/>
    <s v="B)Factura sin saldo ERP"/>
    <x v="1"/>
    <n v="168160"/>
    <n v="1222208731"/>
    <m/>
    <m/>
    <m/>
    <s v="OK"/>
    <n v="168160"/>
    <n v="0"/>
    <n v="0"/>
    <n v="0"/>
    <n v="0"/>
    <m/>
    <n v="0"/>
    <m/>
    <n v="168160"/>
    <n v="0"/>
    <m/>
    <m/>
    <m/>
    <m/>
    <m/>
    <m/>
    <m/>
    <d v="2022-11-08T00:00:00"/>
    <m/>
    <n v="2"/>
    <m/>
    <m/>
    <n v="1"/>
    <n v="20221130"/>
    <n v="20221111"/>
    <n v="168160"/>
    <n v="0"/>
    <n v="20230220"/>
  </r>
  <r>
    <n v="813005265"/>
    <s v="ESE CARMEN EMILIA OSPINA"/>
    <s v="CEO"/>
    <n v="1467902748"/>
    <s v="CEO"/>
    <n v="1467902748"/>
    <m/>
    <s v="CEO_1467902748"/>
    <s v="813005265_CEO_1467902748"/>
    <d v="2022-11-09T00:00:00"/>
    <n v="11700"/>
    <n v="11700"/>
    <s v="B)Factura sin saldo ERP"/>
    <x v="1"/>
    <n v="11700"/>
    <n v="1222208756"/>
    <m/>
    <m/>
    <m/>
    <s v="OK"/>
    <n v="11700"/>
    <n v="0"/>
    <n v="0"/>
    <n v="0"/>
    <n v="0"/>
    <m/>
    <n v="0"/>
    <m/>
    <n v="11700"/>
    <n v="0"/>
    <m/>
    <m/>
    <m/>
    <m/>
    <m/>
    <m/>
    <m/>
    <d v="2022-12-13T00:00:00"/>
    <m/>
    <n v="2"/>
    <m/>
    <m/>
    <n v="1"/>
    <n v="20221230"/>
    <n v="20221212"/>
    <n v="11700"/>
    <n v="0"/>
    <n v="20230220"/>
  </r>
  <r>
    <n v="813005265"/>
    <s v="ESE CARMEN EMILIA OSPINA"/>
    <s v="CEO"/>
    <n v="1467846185"/>
    <s v="CEO"/>
    <n v="1467846185"/>
    <m/>
    <s v="CEO_1467846185"/>
    <s v="813005265_CEO_1467846185"/>
    <d v="2022-05-20T00:00:00"/>
    <n v="7800"/>
    <n v="7800"/>
    <s v="B)Factura sin saldo ERP"/>
    <x v="2"/>
    <m/>
    <m/>
    <m/>
    <m/>
    <m/>
    <s v="OK"/>
    <n v="7800"/>
    <n v="0"/>
    <n v="0"/>
    <n v="0"/>
    <n v="0"/>
    <m/>
    <n v="0"/>
    <m/>
    <n v="7800"/>
    <n v="0"/>
    <m/>
    <n v="7800"/>
    <n v="2201341379"/>
    <s v="17.01.2023"/>
    <m/>
    <m/>
    <m/>
    <d v="2022-06-03T00:00:00"/>
    <m/>
    <n v="2"/>
    <m/>
    <m/>
    <n v="1"/>
    <n v="20220630"/>
    <n v="20220621"/>
    <n v="7800"/>
    <n v="0"/>
    <n v="20230220"/>
  </r>
  <r>
    <n v="813005265"/>
    <s v="ESE CARMEN EMILIA OSPINA"/>
    <s v="CEO"/>
    <n v="1467856260"/>
    <s v="CEO"/>
    <n v="1467856260"/>
    <m/>
    <s v="CEO_1467856260"/>
    <s v="813005265_CEO_1467856260"/>
    <d v="2022-06-22T00:00:00"/>
    <n v="73500"/>
    <n v="73500"/>
    <s v="B)Factura sin saldo ERP"/>
    <x v="2"/>
    <m/>
    <m/>
    <m/>
    <m/>
    <m/>
    <s v="OK"/>
    <n v="73500"/>
    <n v="0"/>
    <n v="0"/>
    <n v="0"/>
    <n v="0"/>
    <m/>
    <n v="0"/>
    <m/>
    <n v="73500"/>
    <n v="0"/>
    <m/>
    <n v="73500"/>
    <n v="2201341379"/>
    <s v="17.01.2023"/>
    <m/>
    <m/>
    <m/>
    <d v="2022-07-11T00:00:00"/>
    <m/>
    <n v="2"/>
    <m/>
    <m/>
    <n v="1"/>
    <n v="20220730"/>
    <n v="20220722"/>
    <n v="73500"/>
    <n v="0"/>
    <n v="20230220"/>
  </r>
  <r>
    <n v="813005265"/>
    <s v="ESE CARMEN EMILIA OSPINA"/>
    <s v="CEO"/>
    <n v="1467857909"/>
    <s v="CEO"/>
    <n v="1467857909"/>
    <m/>
    <s v="CEO_1467857909"/>
    <s v="813005265_CEO_1467857909"/>
    <d v="2022-06-27T00:00:00"/>
    <n v="3900"/>
    <n v="3900"/>
    <s v="B)Factura sin saldo ERP"/>
    <x v="2"/>
    <m/>
    <m/>
    <m/>
    <m/>
    <m/>
    <s v="OK"/>
    <n v="3900"/>
    <n v="0"/>
    <n v="0"/>
    <n v="0"/>
    <n v="0"/>
    <m/>
    <n v="0"/>
    <m/>
    <n v="3900"/>
    <n v="0"/>
    <m/>
    <n v="3900"/>
    <n v="2201341379"/>
    <s v="17.01.2023"/>
    <m/>
    <m/>
    <m/>
    <d v="2022-07-11T00:00:00"/>
    <m/>
    <n v="2"/>
    <m/>
    <m/>
    <n v="1"/>
    <n v="20220730"/>
    <n v="20220722"/>
    <n v="3900"/>
    <n v="0"/>
    <n v="20230220"/>
  </r>
  <r>
    <n v="813005265"/>
    <s v="ESE CARMEN EMILIA OSPINA"/>
    <s v="CEO"/>
    <n v="1467858199"/>
    <s v="CEO"/>
    <n v="1467858199"/>
    <m/>
    <s v="CEO_1467858199"/>
    <s v="813005265_CEO_1467858199"/>
    <d v="2022-06-28T00:00:00"/>
    <n v="65700"/>
    <n v="65700"/>
    <s v="B)Factura sin saldo ERP"/>
    <x v="2"/>
    <m/>
    <m/>
    <m/>
    <m/>
    <m/>
    <s v="OK"/>
    <n v="65700"/>
    <n v="0"/>
    <n v="0"/>
    <n v="0"/>
    <n v="0"/>
    <m/>
    <n v="0"/>
    <m/>
    <n v="65700"/>
    <n v="0"/>
    <m/>
    <n v="65700"/>
    <n v="2201341379"/>
    <s v="17.01.2023"/>
    <m/>
    <m/>
    <m/>
    <d v="2022-07-11T00:00:00"/>
    <m/>
    <n v="2"/>
    <m/>
    <m/>
    <n v="1"/>
    <n v="20220730"/>
    <n v="20220722"/>
    <n v="65700"/>
    <n v="0"/>
    <n v="20230220"/>
  </r>
  <r>
    <n v="813005265"/>
    <s v="ESE CARMEN EMILIA OSPINA"/>
    <s v="CEO"/>
    <n v="1467859449"/>
    <s v="CEO"/>
    <n v="1467859449"/>
    <m/>
    <s v="CEO_1467859449"/>
    <s v="813005265_CEO_1467859449"/>
    <d v="2022-06-30T00:00:00"/>
    <n v="82332"/>
    <n v="82332"/>
    <s v="B)Factura sin saldo ERP"/>
    <x v="2"/>
    <m/>
    <m/>
    <m/>
    <m/>
    <m/>
    <s v="OK"/>
    <n v="82332"/>
    <n v="0"/>
    <n v="0"/>
    <n v="0"/>
    <n v="0"/>
    <m/>
    <n v="0"/>
    <m/>
    <n v="82332"/>
    <n v="0"/>
    <m/>
    <n v="82332"/>
    <n v="2201341379"/>
    <s v="17.01.2023"/>
    <m/>
    <m/>
    <m/>
    <d v="2022-07-11T00:00:00"/>
    <m/>
    <n v="2"/>
    <m/>
    <m/>
    <n v="1"/>
    <n v="20220730"/>
    <n v="20220722"/>
    <n v="82332"/>
    <n v="0"/>
    <n v="20230220"/>
  </r>
  <r>
    <n v="813005265"/>
    <s v="ESE CARMEN EMILIA OSPINA"/>
    <s v="CEO"/>
    <n v="1467864465"/>
    <s v="CEO"/>
    <n v="1467864465"/>
    <m/>
    <s v="CEO_1467864465"/>
    <s v="813005265_CEO_1467864465"/>
    <d v="2022-07-15T00:00:00"/>
    <n v="212282"/>
    <n v="212282"/>
    <s v="B)Factura sin saldo ERP"/>
    <x v="2"/>
    <m/>
    <m/>
    <m/>
    <m/>
    <m/>
    <s v="OK"/>
    <n v="212282"/>
    <n v="0"/>
    <n v="0"/>
    <n v="0"/>
    <n v="0"/>
    <m/>
    <n v="0"/>
    <m/>
    <n v="212282"/>
    <n v="0"/>
    <m/>
    <n v="212282"/>
    <n v="2201341379"/>
    <s v="17.01.2023"/>
    <m/>
    <m/>
    <m/>
    <d v="2022-08-05T00:00:00"/>
    <m/>
    <n v="2"/>
    <m/>
    <m/>
    <n v="1"/>
    <n v="20220830"/>
    <n v="20220817"/>
    <n v="212282"/>
    <n v="0"/>
    <n v="20230220"/>
  </r>
  <r>
    <n v="813005265"/>
    <s v="ESE CARMEN EMILIA OSPINA"/>
    <s v="CEO"/>
    <n v="1467866418"/>
    <s v="CEO"/>
    <n v="1467866418"/>
    <m/>
    <s v="CEO_1467866418"/>
    <s v="813005265_CEO_1467866418"/>
    <d v="2022-07-22T00:00:00"/>
    <n v="81975"/>
    <n v="81975"/>
    <s v="B)Factura sin saldo ERP"/>
    <x v="2"/>
    <m/>
    <m/>
    <m/>
    <m/>
    <m/>
    <s v="OK"/>
    <n v="81975"/>
    <n v="0"/>
    <n v="0"/>
    <n v="0"/>
    <n v="0"/>
    <m/>
    <n v="0"/>
    <m/>
    <n v="81975"/>
    <n v="0"/>
    <m/>
    <n v="81975"/>
    <n v="2201341379"/>
    <s v="17.01.2023"/>
    <m/>
    <m/>
    <m/>
    <d v="2022-08-09T00:00:00"/>
    <m/>
    <n v="2"/>
    <m/>
    <m/>
    <n v="1"/>
    <n v="20220830"/>
    <n v="20220817"/>
    <n v="81975"/>
    <n v="0"/>
    <n v="20230220"/>
  </r>
  <r>
    <n v="813005265"/>
    <s v="ESE CARMEN EMILIA OSPINA"/>
    <s v="CEO"/>
    <n v="1467866967"/>
    <s v="CEO"/>
    <n v="1467866967"/>
    <m/>
    <s v="CEO_1467866967"/>
    <s v="813005265_CEO_1467866967"/>
    <d v="2022-07-24T00:00:00"/>
    <n v="1175594"/>
    <n v="1175594"/>
    <s v="B)Factura sin saldo ERP"/>
    <x v="2"/>
    <m/>
    <m/>
    <m/>
    <m/>
    <m/>
    <s v="OK"/>
    <n v="1175594"/>
    <n v="0"/>
    <n v="0"/>
    <n v="0"/>
    <n v="0"/>
    <m/>
    <n v="0"/>
    <m/>
    <n v="1175594"/>
    <n v="0"/>
    <m/>
    <n v="1175594"/>
    <n v="2201341379"/>
    <s v="17.01.2023"/>
    <m/>
    <m/>
    <m/>
    <d v="2022-08-09T00:00:00"/>
    <m/>
    <n v="2"/>
    <m/>
    <m/>
    <n v="1"/>
    <n v="20220830"/>
    <n v="20220817"/>
    <n v="1175594"/>
    <n v="0"/>
    <n v="20230220"/>
  </r>
  <r>
    <n v="813005265"/>
    <s v="ESE CARMEN EMILIA OSPINA"/>
    <s v="CEO"/>
    <n v="1467867002"/>
    <s v="CEO"/>
    <n v="1467867002"/>
    <m/>
    <s v="CEO_1467867002"/>
    <s v="813005265_CEO_1467867002"/>
    <d v="2022-07-24T00:00:00"/>
    <n v="69529"/>
    <n v="69529"/>
    <s v="B)Factura sin saldo ERP"/>
    <x v="2"/>
    <m/>
    <m/>
    <m/>
    <m/>
    <m/>
    <s v="OK"/>
    <n v="69529"/>
    <n v="0"/>
    <n v="0"/>
    <n v="0"/>
    <n v="0"/>
    <m/>
    <n v="0"/>
    <m/>
    <n v="69529"/>
    <n v="0"/>
    <m/>
    <n v="69529"/>
    <n v="2201341379"/>
    <s v="17.01.2023"/>
    <m/>
    <m/>
    <m/>
    <d v="2022-08-09T00:00:00"/>
    <m/>
    <n v="2"/>
    <m/>
    <m/>
    <n v="1"/>
    <n v="20220830"/>
    <n v="20220817"/>
    <n v="69529"/>
    <n v="0"/>
    <n v="20230220"/>
  </r>
  <r>
    <n v="813005265"/>
    <s v="ESE CARMEN EMILIA OSPINA"/>
    <s v="CEO"/>
    <n v="1467869342"/>
    <s v="CEO"/>
    <n v="1467869342"/>
    <m/>
    <s v="CEO_1467869342"/>
    <s v="813005265_CEO_1467869342"/>
    <d v="2022-07-30T00:00:00"/>
    <n v="80832"/>
    <n v="80832"/>
    <s v="B)Factura sin saldo ERP"/>
    <x v="1"/>
    <n v="80832"/>
    <n v="1222151878"/>
    <m/>
    <m/>
    <m/>
    <s v="OK"/>
    <n v="80832"/>
    <n v="0"/>
    <n v="0"/>
    <n v="0"/>
    <n v="0"/>
    <m/>
    <n v="0"/>
    <m/>
    <n v="80832"/>
    <n v="0"/>
    <m/>
    <m/>
    <m/>
    <m/>
    <m/>
    <m/>
    <m/>
    <d v="2022-08-09T00:00:00"/>
    <m/>
    <n v="2"/>
    <m/>
    <m/>
    <n v="1"/>
    <n v="20220829"/>
    <n v="20220817"/>
    <n v="80832"/>
    <n v="0"/>
    <n v="20230220"/>
  </r>
  <r>
    <n v="813005265"/>
    <s v="ESE CARMEN EMILIA OSPINA"/>
    <s v="CEO"/>
    <n v="1467694044"/>
    <s v="CEO"/>
    <n v="1467694044"/>
    <m/>
    <s v="CEO_1467694044"/>
    <s v="813005265_CEO_1467694044"/>
    <d v="2021-03-03T00:00:00"/>
    <n v="85668"/>
    <n v="32554"/>
    <s v="B)Factura sin saldo ERP/conciliar diferencia glosa aceptada"/>
    <x v="3"/>
    <m/>
    <m/>
    <m/>
    <m/>
    <m/>
    <s v="OK"/>
    <n v="85668"/>
    <n v="0"/>
    <n v="0"/>
    <n v="0"/>
    <n v="32554"/>
    <s v="ACTA DE CONCILIACION 17/03/2022IPS CARLOS MARIO CONDE ALDANA - ACEPTA: $32.554EPS KEVIN YALANDA - ACEPTA:$53.114"/>
    <n v="0"/>
    <m/>
    <n v="53114"/>
    <n v="0"/>
    <m/>
    <m/>
    <m/>
    <m/>
    <m/>
    <m/>
    <m/>
    <d v="2021-03-31T00:00:00"/>
    <m/>
    <n v="2"/>
    <m/>
    <m/>
    <n v="2"/>
    <n v="20220330"/>
    <n v="20220318"/>
    <n v="85668"/>
    <n v="32554"/>
    <n v="20230220"/>
  </r>
  <r>
    <n v="813005265"/>
    <s v="ESE CARMEN EMILIA OSPINA"/>
    <s v="CEO"/>
    <n v="1467695754"/>
    <s v="CEO"/>
    <n v="1467695754"/>
    <m/>
    <s v="CEO_1467695754"/>
    <s v="813005265_CEO_1467695754"/>
    <d v="2021-03-09T00:00:00"/>
    <n v="65960"/>
    <n v="25065"/>
    <s v="B)Factura sin saldo ERP/conciliar diferencia glosa aceptada"/>
    <x v="3"/>
    <m/>
    <m/>
    <m/>
    <m/>
    <m/>
    <s v="OK"/>
    <n v="65960"/>
    <n v="0"/>
    <n v="0"/>
    <n v="0"/>
    <n v="25065"/>
    <s v="ACTA DE CONCILIACION 17/03/2022IPS CARLOS MARIO CONDE ALDANA - ACEPTA: $25.065EPS KEVIN YALANDA - ACEPTA:$40.895"/>
    <n v="0"/>
    <m/>
    <n v="40895"/>
    <n v="0"/>
    <m/>
    <m/>
    <m/>
    <m/>
    <m/>
    <m/>
    <m/>
    <d v="2021-03-31T00:00:00"/>
    <m/>
    <n v="2"/>
    <m/>
    <m/>
    <n v="2"/>
    <n v="20220330"/>
    <n v="20220318"/>
    <n v="65960"/>
    <n v="25065"/>
    <n v="20230220"/>
  </r>
  <r>
    <n v="813005265"/>
    <s v="ESE CARMEN EMILIA OSPINA"/>
    <s v="CEO"/>
    <n v="1467700625"/>
    <s v="CEO"/>
    <n v="1467700625"/>
    <m/>
    <s v="CEO_1467700625"/>
    <s v="813005265_CEO_1467700625"/>
    <d v="2021-03-26T00:00:00"/>
    <n v="59700"/>
    <n v="22686"/>
    <s v="B)Factura sin saldo ERP/conciliar diferencia glosa aceptada"/>
    <x v="3"/>
    <m/>
    <m/>
    <m/>
    <m/>
    <m/>
    <s v="OK"/>
    <n v="59700"/>
    <n v="0"/>
    <n v="0"/>
    <n v="0"/>
    <n v="22686"/>
    <s v="ACTA DE CONCILIACION 17/03/2022IPS CARLOS MARIO CONDE ALDANA - ACEPTA: $22.686EPS KEVIN YALANDA - ACEPTA:$37.014"/>
    <n v="0"/>
    <m/>
    <n v="37014"/>
    <n v="0"/>
    <m/>
    <m/>
    <m/>
    <m/>
    <m/>
    <m/>
    <m/>
    <d v="2021-03-31T00:00:00"/>
    <m/>
    <n v="2"/>
    <m/>
    <m/>
    <n v="2"/>
    <n v="20220330"/>
    <n v="20220318"/>
    <n v="59700"/>
    <n v="22686"/>
    <n v="20230220"/>
  </r>
  <r>
    <n v="813005265"/>
    <s v="ESE CARMEN EMILIA OSPINA"/>
    <s v="CEO"/>
    <n v="1467700807"/>
    <s v="CEO"/>
    <n v="1467700807"/>
    <m/>
    <s v="CEO_1467700807"/>
    <s v="813005265_CEO_1467700807"/>
    <d v="2021-03-26T00:00:00"/>
    <n v="62777"/>
    <n v="23855"/>
    <s v="B)Factura sin saldo ERP/conciliar diferencia glosa aceptada"/>
    <x v="3"/>
    <m/>
    <m/>
    <m/>
    <m/>
    <m/>
    <s v="OK"/>
    <n v="62777"/>
    <n v="0"/>
    <n v="0"/>
    <n v="0"/>
    <n v="23855"/>
    <s v="ACTA DE CONCILIACION 17/03/2022IPS CARLOS MARIO CONDE ALDANA - ACEPTA: $32.554EPS KEVIN YALANDA - ACEPTA:$53.114"/>
    <n v="0"/>
    <m/>
    <n v="38922"/>
    <n v="0"/>
    <m/>
    <n v="38922"/>
    <n v="2201248155"/>
    <s v="24.06.2022"/>
    <m/>
    <m/>
    <m/>
    <d v="2021-03-31T00:00:00"/>
    <m/>
    <n v="2"/>
    <m/>
    <m/>
    <n v="2"/>
    <n v="20220330"/>
    <n v="20220318"/>
    <n v="62777"/>
    <n v="23855"/>
    <n v="20230220"/>
  </r>
  <r>
    <n v="813005265"/>
    <s v="ESE CARMEN EMILIA OSPINA"/>
    <s v="CEO"/>
    <n v="1467880514"/>
    <s v="CEO"/>
    <n v="1467880514"/>
    <m/>
    <s v="CEO_1467880514"/>
    <s v="813005265_CEO_1467880514"/>
    <d v="2022-09-01T00:00:00"/>
    <n v="757797"/>
    <n v="757797"/>
    <s v="C)Glosas total pendiente por respuesta de IPS"/>
    <x v="4"/>
    <m/>
    <m/>
    <m/>
    <m/>
    <m/>
    <s v="OK"/>
    <n v="757797"/>
    <n v="0"/>
    <n v="0"/>
    <n v="0"/>
    <n v="0"/>
    <m/>
    <n v="757797"/>
    <s v="AUT:DEVOLUCION DE FACTURA CON SOPORTES COMPLETOSNO SE EVIDENCIA AUTORIZACION PARA LOS SERVICIOS FACTURADOSKEVIN YALANDA"/>
    <n v="0"/>
    <n v="757797"/>
    <m/>
    <m/>
    <m/>
    <m/>
    <m/>
    <m/>
    <m/>
    <d v="2022-10-10T00:00:00"/>
    <m/>
    <n v="9"/>
    <m/>
    <s v="SI"/>
    <n v="1"/>
    <n v="21001231"/>
    <n v="20221018"/>
    <n v="757797"/>
    <n v="0"/>
    <n v="20230220"/>
  </r>
  <r>
    <n v="813005265"/>
    <s v="ESE CARMEN EMILIA OSPINA"/>
    <s v="CEO"/>
    <n v="1467860255"/>
    <s v="CEO"/>
    <n v="1467860255"/>
    <m/>
    <s v="CEO_1467860255"/>
    <s v="813005265_CEO_1467860255"/>
    <d v="2022-07-04T00:00:00"/>
    <n v="3900"/>
    <n v="3900"/>
    <s v="C)Glosas total pendiente por respuesta de IPS"/>
    <x v="4"/>
    <m/>
    <m/>
    <m/>
    <m/>
    <m/>
    <s v="OK"/>
    <n v="3900"/>
    <n v="0"/>
    <n v="0"/>
    <n v="0"/>
    <n v="0"/>
    <m/>
    <n v="3900"/>
    <s v="PAIWEB: SE DEVUELVE FACTURA CON SOPORTES COMPLETOSY ORIGINALES, YA QUE NO SE EVIDENCIA REGISTRO DEL USUARIOEN EL PAI WEB. FAVOR VERIFICAR PARA TRAMITE DE PAGONANCY"/>
    <n v="0"/>
    <n v="3900"/>
    <m/>
    <m/>
    <m/>
    <m/>
    <m/>
    <m/>
    <m/>
    <d v="2022-08-09T00:00:00"/>
    <m/>
    <n v="9"/>
    <m/>
    <s v="SI"/>
    <n v="1"/>
    <n v="21001231"/>
    <n v="20220817"/>
    <n v="3900"/>
    <n v="0"/>
    <n v="20230220"/>
  </r>
  <r>
    <n v="813005265"/>
    <s v="ESE CARMEN EMILIA OSPINA"/>
    <s v="CEO"/>
    <n v="1467905135"/>
    <s v="CEO"/>
    <n v="1467905135"/>
    <m/>
    <s v="CEO_1467905135"/>
    <s v="813005265_CEO_1467905135"/>
    <d v="2022-11-17T00:00:00"/>
    <n v="105702"/>
    <n v="105702"/>
    <s v="C)Glosas total pendiente por respuesta de IPS"/>
    <x v="4"/>
    <m/>
    <m/>
    <m/>
    <m/>
    <m/>
    <s v="OK"/>
    <n v="105702"/>
    <n v="0"/>
    <n v="0"/>
    <n v="0"/>
    <n v="0"/>
    <m/>
    <n v="105702"/>
    <s v="AUT: SE DEVUELVE FACTURA NO SE EVIDENCIA AUTORIZACION PARAEL SERVICIO DE LA URGENCIA, EL CORREO DONDE SOLICITAN LA AUTESTA ERRADO,CORRECTO autorizacionescap@epsdelagente.com.conancy"/>
    <n v="0"/>
    <n v="105702"/>
    <m/>
    <m/>
    <m/>
    <m/>
    <m/>
    <m/>
    <m/>
    <d v="2022-12-13T00:00:00"/>
    <m/>
    <n v="9"/>
    <m/>
    <s v="SI"/>
    <n v="1"/>
    <n v="21001231"/>
    <n v="20221219"/>
    <n v="105702"/>
    <n v="0"/>
    <n v="20230220"/>
  </r>
  <r>
    <n v="813005265"/>
    <s v="ESE CARMEN EMILIA OSPINA"/>
    <s v="CEO"/>
    <n v="1467906483"/>
    <s v="CEO"/>
    <n v="1467906483"/>
    <m/>
    <s v="CEO_1467906483"/>
    <s v="813005265_CEO_1467906483"/>
    <d v="2022-11-20T00:00:00"/>
    <n v="76745"/>
    <n v="76745"/>
    <s v="C)Glosas total pendiente por respuesta de IPS"/>
    <x v="4"/>
    <m/>
    <m/>
    <m/>
    <m/>
    <m/>
    <s v="OK"/>
    <n v="76745"/>
    <n v="0"/>
    <n v="0"/>
    <n v="0"/>
    <n v="0"/>
    <m/>
    <n v="76745"/>
    <s v="AUT: SE DEVUELVE FACTURA NO SE EVIDENCIA AUTORIZACIONPARA EL SERVICIO DE URGENCIAS, EL CORREO capautorizaciones@aseguramientosalud.com ya no existe, por favor solicitar AUTal correo procedimientos autorizacionescap@ epsdelagente.com"/>
    <n v="0"/>
    <n v="76745"/>
    <m/>
    <m/>
    <m/>
    <m/>
    <m/>
    <m/>
    <m/>
    <d v="2022-12-13T00:00:00"/>
    <m/>
    <n v="9"/>
    <m/>
    <s v="SI"/>
    <n v="1"/>
    <n v="21001231"/>
    <n v="20221219"/>
    <n v="76745"/>
    <n v="0"/>
    <n v="20230220"/>
  </r>
  <r>
    <n v="813005265"/>
    <s v="ESE CARMEN EMILIA OSPINA"/>
    <s v="CEO"/>
    <n v="1467908054"/>
    <s v="CEO"/>
    <n v="1467908054"/>
    <m/>
    <s v="CEO_1467908054"/>
    <s v="813005265_CEO_1467908054"/>
    <d v="2022-11-24T00:00:00"/>
    <n v="97914"/>
    <n v="97914"/>
    <s v="C)Glosas total pendiente por respuesta de IPS"/>
    <x v="4"/>
    <m/>
    <m/>
    <m/>
    <m/>
    <m/>
    <s v="OK"/>
    <n v="97914"/>
    <n v="0"/>
    <n v="0"/>
    <n v="0"/>
    <n v="0"/>
    <m/>
    <n v="97914"/>
    <s v="AUT: SE DEVUELVE FACTURA NO SE EVIDENCIA AUTORIZACIONPARA EL SERVICIO DE URGENCIAS, EL CORREO capautorizaciones@aseguramientosalud.com ya no existe, por favor solicitar AUTal correo procedimientos autorizacionescap@ epsdelagente.com"/>
    <n v="0"/>
    <n v="97914"/>
    <m/>
    <m/>
    <m/>
    <m/>
    <m/>
    <m/>
    <m/>
    <d v="2022-12-13T00:00:00"/>
    <m/>
    <n v="9"/>
    <m/>
    <s v="SI"/>
    <n v="1"/>
    <n v="21001231"/>
    <n v="20221219"/>
    <n v="97914"/>
    <n v="0"/>
    <n v="202302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E52434A-117C-473E-A9F9-7C06111F7152}" name="TablaDinámica2" cacheId="4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9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5" showAll="0"/>
    <pivotField dataField="1" numFmtId="165" showAll="0"/>
    <pivotField showAll="0"/>
    <pivotField axis="axisRow" showAll="0">
      <items count="6">
        <item x="2"/>
        <item x="4"/>
        <item x="0"/>
        <item x="1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1" baseField="0" baseItem="0" numFmtId="165"/>
  </dataFields>
  <formats count="3"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25"/>
  <sheetViews>
    <sheetView workbookViewId="0">
      <selection activeCell="B20" sqref="B20"/>
    </sheetView>
  </sheetViews>
  <sheetFormatPr baseColWidth="10" defaultRowHeight="15" x14ac:dyDescent="0.25"/>
  <cols>
    <col min="1" max="1" width="19" bestFit="1" customWidth="1"/>
  </cols>
  <sheetData>
    <row r="1" spans="1:43" s="3" customFormat="1" ht="33.75" x14ac:dyDescent="0.2">
      <c r="A1" s="1" t="s">
        <v>1</v>
      </c>
      <c r="B1" s="1" t="s">
        <v>0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</row>
    <row r="2" spans="1:43" s="3" customFormat="1" ht="11.25" x14ac:dyDescent="0.2">
      <c r="A2" s="3" t="s">
        <v>105</v>
      </c>
      <c r="B2" s="4">
        <v>813005265</v>
      </c>
      <c r="C2" s="3" t="s">
        <v>43</v>
      </c>
      <c r="D2" s="4" t="s">
        <v>44</v>
      </c>
      <c r="E2" s="5">
        <v>44109</v>
      </c>
      <c r="F2" s="5">
        <v>44139</v>
      </c>
      <c r="G2" s="4" t="s">
        <v>45</v>
      </c>
      <c r="H2" s="4" t="s">
        <v>46</v>
      </c>
      <c r="I2" s="4" t="s">
        <v>47</v>
      </c>
      <c r="J2" s="4" t="s">
        <v>48</v>
      </c>
      <c r="K2" s="4" t="s">
        <v>49</v>
      </c>
      <c r="L2" s="4" t="s">
        <v>49</v>
      </c>
      <c r="M2" s="4" t="s">
        <v>50</v>
      </c>
      <c r="N2" s="4" t="s">
        <v>51</v>
      </c>
      <c r="O2" s="4" t="s">
        <v>52</v>
      </c>
      <c r="P2" s="4" t="s">
        <v>53</v>
      </c>
      <c r="Q2" s="4" t="s">
        <v>54</v>
      </c>
      <c r="R2" s="5">
        <v>44165</v>
      </c>
      <c r="S2" s="4" t="s">
        <v>55</v>
      </c>
      <c r="T2" s="6">
        <v>162300</v>
      </c>
      <c r="U2" s="6">
        <v>0</v>
      </c>
      <c r="V2" s="6">
        <v>0</v>
      </c>
      <c r="W2" s="6">
        <v>0</v>
      </c>
      <c r="X2" s="6">
        <v>0</v>
      </c>
      <c r="Y2" s="6">
        <v>0</v>
      </c>
      <c r="Z2" s="6">
        <v>0</v>
      </c>
      <c r="AA2" s="6">
        <v>162300</v>
      </c>
      <c r="AB2" s="6">
        <v>162300</v>
      </c>
      <c r="AC2" s="6">
        <v>0</v>
      </c>
      <c r="AD2" s="6">
        <v>162300</v>
      </c>
      <c r="AE2" s="6">
        <v>0</v>
      </c>
      <c r="AF2" s="6">
        <v>0</v>
      </c>
      <c r="AG2" s="6">
        <v>0</v>
      </c>
      <c r="AH2" s="6">
        <v>0</v>
      </c>
      <c r="AI2" s="6">
        <v>0</v>
      </c>
      <c r="AJ2" s="6">
        <v>0</v>
      </c>
      <c r="AK2" s="6">
        <v>0</v>
      </c>
      <c r="AL2" s="6">
        <v>0</v>
      </c>
      <c r="AM2" s="6">
        <v>162300</v>
      </c>
      <c r="AN2" s="6">
        <v>0</v>
      </c>
      <c r="AO2" s="6">
        <v>0</v>
      </c>
      <c r="AP2" s="4" t="s">
        <v>56</v>
      </c>
      <c r="AQ2" s="4" t="s">
        <v>49</v>
      </c>
    </row>
    <row r="3" spans="1:43" s="3" customFormat="1" ht="11.25" x14ac:dyDescent="0.2">
      <c r="A3" s="3" t="s">
        <v>105</v>
      </c>
      <c r="B3" s="4">
        <v>813005265</v>
      </c>
      <c r="C3" s="3" t="s">
        <v>43</v>
      </c>
      <c r="D3" s="4" t="s">
        <v>57</v>
      </c>
      <c r="E3" s="5">
        <v>44237</v>
      </c>
      <c r="F3" s="5">
        <v>44267</v>
      </c>
      <c r="G3" s="4" t="s">
        <v>45</v>
      </c>
      <c r="H3" s="4" t="s">
        <v>58</v>
      </c>
      <c r="I3" s="4" t="s">
        <v>47</v>
      </c>
      <c r="J3" s="4" t="s">
        <v>48</v>
      </c>
      <c r="K3" s="4" t="s">
        <v>49</v>
      </c>
      <c r="L3" s="4" t="s">
        <v>49</v>
      </c>
      <c r="M3" s="4" t="s">
        <v>50</v>
      </c>
      <c r="N3" s="4" t="s">
        <v>51</v>
      </c>
      <c r="O3" s="4" t="s">
        <v>52</v>
      </c>
      <c r="P3" s="4" t="s">
        <v>53</v>
      </c>
      <c r="Q3" s="4" t="s">
        <v>59</v>
      </c>
      <c r="R3" s="5">
        <v>44256</v>
      </c>
      <c r="S3" s="4" t="s">
        <v>55</v>
      </c>
      <c r="T3" s="6">
        <v>63513</v>
      </c>
      <c r="U3" s="6">
        <v>0</v>
      </c>
      <c r="V3" s="6">
        <v>0</v>
      </c>
      <c r="W3" s="6">
        <v>0</v>
      </c>
      <c r="X3" s="6">
        <v>0</v>
      </c>
      <c r="Y3" s="6">
        <v>0</v>
      </c>
      <c r="Z3" s="6">
        <v>0</v>
      </c>
      <c r="AA3" s="6">
        <v>63513</v>
      </c>
      <c r="AB3" s="6">
        <v>63513</v>
      </c>
      <c r="AC3" s="6">
        <v>0</v>
      </c>
      <c r="AD3" s="6">
        <v>63513</v>
      </c>
      <c r="AE3" s="6">
        <v>0</v>
      </c>
      <c r="AF3" s="6">
        <v>0</v>
      </c>
      <c r="AG3" s="6">
        <v>0</v>
      </c>
      <c r="AH3" s="6">
        <v>0</v>
      </c>
      <c r="AI3" s="6">
        <v>0</v>
      </c>
      <c r="AJ3" s="6">
        <v>0</v>
      </c>
      <c r="AK3" s="6">
        <v>0</v>
      </c>
      <c r="AL3" s="6">
        <v>0</v>
      </c>
      <c r="AM3" s="6">
        <v>63513</v>
      </c>
      <c r="AN3" s="6">
        <v>0</v>
      </c>
      <c r="AO3" s="6">
        <v>0</v>
      </c>
      <c r="AP3" s="4" t="s">
        <v>56</v>
      </c>
      <c r="AQ3" s="4" t="s">
        <v>49</v>
      </c>
    </row>
    <row r="4" spans="1:43" s="3" customFormat="1" ht="11.25" x14ac:dyDescent="0.2">
      <c r="A4" s="3" t="s">
        <v>105</v>
      </c>
      <c r="B4" s="4">
        <v>813005265</v>
      </c>
      <c r="C4" s="3" t="s">
        <v>43</v>
      </c>
      <c r="D4" s="4" t="s">
        <v>60</v>
      </c>
      <c r="E4" s="5">
        <v>44258</v>
      </c>
      <c r="F4" s="5">
        <v>44288</v>
      </c>
      <c r="G4" s="4" t="s">
        <v>45</v>
      </c>
      <c r="H4" s="4" t="s">
        <v>46</v>
      </c>
      <c r="I4" s="4" t="s">
        <v>47</v>
      </c>
      <c r="J4" s="4" t="s">
        <v>48</v>
      </c>
      <c r="K4" s="4" t="s">
        <v>49</v>
      </c>
      <c r="L4" s="4" t="s">
        <v>49</v>
      </c>
      <c r="M4" s="4" t="s">
        <v>50</v>
      </c>
      <c r="N4" s="4" t="s">
        <v>51</v>
      </c>
      <c r="O4" s="4" t="s">
        <v>52</v>
      </c>
      <c r="P4" s="4" t="s">
        <v>53</v>
      </c>
      <c r="Q4" s="4" t="s">
        <v>61</v>
      </c>
      <c r="R4" s="5">
        <v>44286</v>
      </c>
      <c r="S4" s="4" t="s">
        <v>55</v>
      </c>
      <c r="T4" s="6">
        <v>85668</v>
      </c>
      <c r="U4" s="6">
        <v>0</v>
      </c>
      <c r="V4" s="6">
        <v>0</v>
      </c>
      <c r="W4" s="6">
        <v>0</v>
      </c>
      <c r="X4" s="6">
        <v>0</v>
      </c>
      <c r="Y4" s="6">
        <v>0</v>
      </c>
      <c r="Z4" s="6">
        <v>0</v>
      </c>
      <c r="AA4" s="6">
        <v>32554</v>
      </c>
      <c r="AB4" s="6">
        <v>32554</v>
      </c>
      <c r="AC4" s="6">
        <v>0</v>
      </c>
      <c r="AD4" s="6">
        <v>32554</v>
      </c>
      <c r="AE4" s="6">
        <v>0</v>
      </c>
      <c r="AF4" s="6">
        <v>0</v>
      </c>
      <c r="AG4" s="6">
        <v>0</v>
      </c>
      <c r="AH4" s="6">
        <v>0</v>
      </c>
      <c r="AI4" s="6">
        <v>53114</v>
      </c>
      <c r="AJ4" s="6">
        <v>0</v>
      </c>
      <c r="AK4" s="6">
        <v>0</v>
      </c>
      <c r="AL4" s="6">
        <v>0</v>
      </c>
      <c r="AM4" s="6">
        <v>32554</v>
      </c>
      <c r="AN4" s="6">
        <v>85668</v>
      </c>
      <c r="AO4" s="6">
        <v>0</v>
      </c>
      <c r="AP4" s="4" t="s">
        <v>62</v>
      </c>
      <c r="AQ4" s="4" t="s">
        <v>49</v>
      </c>
    </row>
    <row r="5" spans="1:43" s="3" customFormat="1" ht="11.25" x14ac:dyDescent="0.2">
      <c r="A5" s="3" t="s">
        <v>105</v>
      </c>
      <c r="B5" s="4">
        <v>813005265</v>
      </c>
      <c r="C5" s="3" t="s">
        <v>43</v>
      </c>
      <c r="D5" s="4" t="s">
        <v>63</v>
      </c>
      <c r="E5" s="5">
        <v>44264</v>
      </c>
      <c r="F5" s="5">
        <v>44294</v>
      </c>
      <c r="G5" s="4" t="s">
        <v>45</v>
      </c>
      <c r="H5" s="4" t="s">
        <v>58</v>
      </c>
      <c r="I5" s="4" t="s">
        <v>47</v>
      </c>
      <c r="J5" s="4" t="s">
        <v>48</v>
      </c>
      <c r="K5" s="4" t="s">
        <v>49</v>
      </c>
      <c r="L5" s="4" t="s">
        <v>49</v>
      </c>
      <c r="M5" s="4" t="s">
        <v>50</v>
      </c>
      <c r="N5" s="4" t="s">
        <v>51</v>
      </c>
      <c r="O5" s="4" t="s">
        <v>52</v>
      </c>
      <c r="P5" s="4" t="s">
        <v>53</v>
      </c>
      <c r="Q5" s="4" t="s">
        <v>61</v>
      </c>
      <c r="R5" s="5">
        <v>44286</v>
      </c>
      <c r="S5" s="4" t="s">
        <v>55</v>
      </c>
      <c r="T5" s="6">
        <v>65960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25065</v>
      </c>
      <c r="AB5" s="6">
        <v>25065</v>
      </c>
      <c r="AC5" s="6">
        <v>0</v>
      </c>
      <c r="AD5" s="6">
        <v>25065</v>
      </c>
      <c r="AE5" s="6">
        <v>0</v>
      </c>
      <c r="AF5" s="6">
        <v>0</v>
      </c>
      <c r="AG5" s="6">
        <v>0</v>
      </c>
      <c r="AH5" s="6">
        <v>0</v>
      </c>
      <c r="AI5" s="6">
        <v>40895</v>
      </c>
      <c r="AJ5" s="6">
        <v>0</v>
      </c>
      <c r="AK5" s="6">
        <v>0</v>
      </c>
      <c r="AL5" s="6">
        <v>0</v>
      </c>
      <c r="AM5" s="6">
        <v>25065</v>
      </c>
      <c r="AN5" s="6">
        <v>65960</v>
      </c>
      <c r="AO5" s="6">
        <v>0</v>
      </c>
      <c r="AP5" s="4" t="s">
        <v>62</v>
      </c>
      <c r="AQ5" s="4" t="s">
        <v>49</v>
      </c>
    </row>
    <row r="6" spans="1:43" s="3" customFormat="1" ht="11.25" x14ac:dyDescent="0.2">
      <c r="A6" s="3" t="s">
        <v>105</v>
      </c>
      <c r="B6" s="4">
        <v>813005265</v>
      </c>
      <c r="C6" s="3" t="s">
        <v>43</v>
      </c>
      <c r="D6" s="4" t="s">
        <v>64</v>
      </c>
      <c r="E6" s="5">
        <v>44281</v>
      </c>
      <c r="F6" s="5">
        <v>44311</v>
      </c>
      <c r="G6" s="4" t="s">
        <v>45</v>
      </c>
      <c r="H6" s="4" t="s">
        <v>46</v>
      </c>
      <c r="I6" s="4" t="s">
        <v>47</v>
      </c>
      <c r="J6" s="4" t="s">
        <v>48</v>
      </c>
      <c r="K6" s="4" t="s">
        <v>49</v>
      </c>
      <c r="L6" s="4" t="s">
        <v>49</v>
      </c>
      <c r="M6" s="4" t="s">
        <v>50</v>
      </c>
      <c r="N6" s="4" t="s">
        <v>51</v>
      </c>
      <c r="O6" s="4" t="s">
        <v>52</v>
      </c>
      <c r="P6" s="4" t="s">
        <v>53</v>
      </c>
      <c r="Q6" s="4" t="s">
        <v>61</v>
      </c>
      <c r="R6" s="5">
        <v>44286</v>
      </c>
      <c r="S6" s="4" t="s">
        <v>55</v>
      </c>
      <c r="T6" s="6">
        <v>59700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22686</v>
      </c>
      <c r="AB6" s="6">
        <v>22686</v>
      </c>
      <c r="AC6" s="6">
        <v>0</v>
      </c>
      <c r="AD6" s="6">
        <v>22686</v>
      </c>
      <c r="AE6" s="6">
        <v>0</v>
      </c>
      <c r="AF6" s="6">
        <v>0</v>
      </c>
      <c r="AG6" s="6">
        <v>0</v>
      </c>
      <c r="AH6" s="6">
        <v>0</v>
      </c>
      <c r="AI6" s="6">
        <v>37014</v>
      </c>
      <c r="AJ6" s="6">
        <v>0</v>
      </c>
      <c r="AK6" s="6">
        <v>0</v>
      </c>
      <c r="AL6" s="6">
        <v>0</v>
      </c>
      <c r="AM6" s="6">
        <v>22686</v>
      </c>
      <c r="AN6" s="6">
        <v>59700</v>
      </c>
      <c r="AO6" s="6">
        <v>0</v>
      </c>
      <c r="AP6" s="4" t="s">
        <v>62</v>
      </c>
      <c r="AQ6" s="4" t="s">
        <v>49</v>
      </c>
    </row>
    <row r="7" spans="1:43" s="3" customFormat="1" ht="11.25" x14ac:dyDescent="0.2">
      <c r="A7" s="3" t="s">
        <v>105</v>
      </c>
      <c r="B7" s="4">
        <v>813005265</v>
      </c>
      <c r="C7" s="3" t="s">
        <v>65</v>
      </c>
      <c r="D7" s="4" t="s">
        <v>66</v>
      </c>
      <c r="E7" s="5">
        <v>44281</v>
      </c>
      <c r="F7" s="5">
        <v>44341</v>
      </c>
      <c r="G7" s="4" t="s">
        <v>45</v>
      </c>
      <c r="H7" s="4" t="s">
        <v>67</v>
      </c>
      <c r="I7" s="4" t="s">
        <v>68</v>
      </c>
      <c r="J7" s="4" t="s">
        <v>69</v>
      </c>
      <c r="K7" s="4" t="s">
        <v>49</v>
      </c>
      <c r="L7" s="4" t="s">
        <v>49</v>
      </c>
      <c r="M7" s="4" t="s">
        <v>50</v>
      </c>
      <c r="N7" s="4" t="s">
        <v>51</v>
      </c>
      <c r="O7" s="4" t="s">
        <v>70</v>
      </c>
      <c r="P7" s="4" t="s">
        <v>53</v>
      </c>
      <c r="Q7" s="4" t="s">
        <v>71</v>
      </c>
      <c r="R7" s="5">
        <v>44286</v>
      </c>
      <c r="S7" s="4" t="s">
        <v>55</v>
      </c>
      <c r="T7" s="6">
        <v>62777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23855</v>
      </c>
      <c r="AB7" s="6">
        <v>23855</v>
      </c>
      <c r="AC7" s="6">
        <v>0</v>
      </c>
      <c r="AD7" s="6">
        <v>23855</v>
      </c>
      <c r="AE7" s="6">
        <v>0</v>
      </c>
      <c r="AF7" s="6">
        <v>0</v>
      </c>
      <c r="AG7" s="6">
        <v>0</v>
      </c>
      <c r="AH7" s="6">
        <v>0</v>
      </c>
      <c r="AI7" s="6">
        <v>38922</v>
      </c>
      <c r="AJ7" s="6">
        <v>0</v>
      </c>
      <c r="AK7" s="6">
        <v>0</v>
      </c>
      <c r="AL7" s="6">
        <v>0</v>
      </c>
      <c r="AM7" s="6">
        <v>23855</v>
      </c>
      <c r="AN7" s="6">
        <v>62777</v>
      </c>
      <c r="AO7" s="6">
        <v>0</v>
      </c>
      <c r="AP7" s="4" t="s">
        <v>62</v>
      </c>
      <c r="AQ7" s="4" t="s">
        <v>49</v>
      </c>
    </row>
    <row r="8" spans="1:43" s="3" customFormat="1" ht="11.25" x14ac:dyDescent="0.2">
      <c r="A8" s="3" t="s">
        <v>105</v>
      </c>
      <c r="B8" s="4">
        <v>813005265</v>
      </c>
      <c r="C8" s="3" t="s">
        <v>65</v>
      </c>
      <c r="D8" s="4" t="s">
        <v>72</v>
      </c>
      <c r="E8" s="5">
        <v>44701</v>
      </c>
      <c r="F8" s="5">
        <v>44761</v>
      </c>
      <c r="G8" s="4" t="s">
        <v>73</v>
      </c>
      <c r="H8" s="4" t="s">
        <v>46</v>
      </c>
      <c r="I8" s="4" t="s">
        <v>68</v>
      </c>
      <c r="J8" s="4" t="s">
        <v>69</v>
      </c>
      <c r="K8" s="4" t="s">
        <v>49</v>
      </c>
      <c r="L8" s="4" t="s">
        <v>49</v>
      </c>
      <c r="M8" s="4" t="s">
        <v>74</v>
      </c>
      <c r="N8" s="4" t="s">
        <v>75</v>
      </c>
      <c r="O8" s="4" t="s">
        <v>70</v>
      </c>
      <c r="P8" s="4" t="s">
        <v>53</v>
      </c>
      <c r="Q8" s="4" t="s">
        <v>76</v>
      </c>
      <c r="R8" s="5">
        <v>44715</v>
      </c>
      <c r="S8" s="4" t="s">
        <v>55</v>
      </c>
      <c r="T8" s="6">
        <v>7800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7800</v>
      </c>
      <c r="AA8" s="6">
        <v>0</v>
      </c>
      <c r="AB8" s="6">
        <v>7800</v>
      </c>
      <c r="AC8" s="6">
        <v>0</v>
      </c>
      <c r="AD8" s="6">
        <v>7800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7800</v>
      </c>
      <c r="AN8" s="6">
        <v>0</v>
      </c>
      <c r="AO8" s="6">
        <v>0</v>
      </c>
      <c r="AP8" s="4" t="s">
        <v>56</v>
      </c>
      <c r="AQ8" s="4" t="s">
        <v>49</v>
      </c>
    </row>
    <row r="9" spans="1:43" s="3" customFormat="1" ht="11.25" x14ac:dyDescent="0.2">
      <c r="A9" s="3" t="s">
        <v>105</v>
      </c>
      <c r="B9" s="4">
        <v>813005265</v>
      </c>
      <c r="C9" s="3" t="s">
        <v>65</v>
      </c>
      <c r="D9" s="4" t="s">
        <v>77</v>
      </c>
      <c r="E9" s="5">
        <v>44734</v>
      </c>
      <c r="F9" s="5">
        <v>44794</v>
      </c>
      <c r="G9" s="4" t="s">
        <v>73</v>
      </c>
      <c r="H9" s="4" t="s">
        <v>78</v>
      </c>
      <c r="I9" s="4" t="s">
        <v>68</v>
      </c>
      <c r="J9" s="4" t="s">
        <v>69</v>
      </c>
      <c r="K9" s="4" t="s">
        <v>49</v>
      </c>
      <c r="L9" s="4" t="s">
        <v>49</v>
      </c>
      <c r="M9" s="4" t="s">
        <v>74</v>
      </c>
      <c r="N9" s="4" t="s">
        <v>75</v>
      </c>
      <c r="O9" s="4" t="s">
        <v>70</v>
      </c>
      <c r="P9" s="4" t="s">
        <v>53</v>
      </c>
      <c r="Q9" s="4" t="s">
        <v>79</v>
      </c>
      <c r="R9" s="5">
        <v>44753</v>
      </c>
      <c r="S9" s="4" t="s">
        <v>55</v>
      </c>
      <c r="T9" s="6">
        <v>73500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73500</v>
      </c>
      <c r="AA9" s="6">
        <v>0</v>
      </c>
      <c r="AB9" s="6">
        <v>73500</v>
      </c>
      <c r="AC9" s="6">
        <v>0</v>
      </c>
      <c r="AD9" s="6">
        <v>73500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73500</v>
      </c>
      <c r="AN9" s="6">
        <v>0</v>
      </c>
      <c r="AO9" s="6">
        <v>0</v>
      </c>
      <c r="AP9" s="4" t="s">
        <v>56</v>
      </c>
      <c r="AQ9" s="4" t="s">
        <v>49</v>
      </c>
    </row>
    <row r="10" spans="1:43" s="3" customFormat="1" ht="11.25" x14ac:dyDescent="0.2">
      <c r="A10" s="3" t="s">
        <v>105</v>
      </c>
      <c r="B10" s="4">
        <v>813005265</v>
      </c>
      <c r="C10" s="3" t="s">
        <v>65</v>
      </c>
      <c r="D10" s="4" t="s">
        <v>80</v>
      </c>
      <c r="E10" s="5">
        <v>44739</v>
      </c>
      <c r="F10" s="5">
        <v>44799</v>
      </c>
      <c r="G10" s="4" t="s">
        <v>73</v>
      </c>
      <c r="H10" s="4" t="s">
        <v>78</v>
      </c>
      <c r="I10" s="4" t="s">
        <v>68</v>
      </c>
      <c r="J10" s="4" t="s">
        <v>69</v>
      </c>
      <c r="K10" s="4" t="s">
        <v>49</v>
      </c>
      <c r="L10" s="4" t="s">
        <v>49</v>
      </c>
      <c r="M10" s="4" t="s">
        <v>74</v>
      </c>
      <c r="N10" s="4" t="s">
        <v>75</v>
      </c>
      <c r="O10" s="4" t="s">
        <v>70</v>
      </c>
      <c r="P10" s="4" t="s">
        <v>53</v>
      </c>
      <c r="Q10" s="4" t="s">
        <v>79</v>
      </c>
      <c r="R10" s="5">
        <v>44753</v>
      </c>
      <c r="S10" s="4" t="s">
        <v>55</v>
      </c>
      <c r="T10" s="6">
        <v>3900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3900</v>
      </c>
      <c r="AA10" s="6">
        <v>0</v>
      </c>
      <c r="AB10" s="6">
        <v>3900</v>
      </c>
      <c r="AC10" s="6">
        <v>0</v>
      </c>
      <c r="AD10" s="6">
        <v>3900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3900</v>
      </c>
      <c r="AN10" s="6">
        <v>0</v>
      </c>
      <c r="AO10" s="6">
        <v>0</v>
      </c>
      <c r="AP10" s="4" t="s">
        <v>56</v>
      </c>
      <c r="AQ10" s="4" t="s">
        <v>49</v>
      </c>
    </row>
    <row r="11" spans="1:43" s="3" customFormat="1" ht="11.25" x14ac:dyDescent="0.2">
      <c r="A11" s="3" t="s">
        <v>105</v>
      </c>
      <c r="B11" s="4">
        <v>813005265</v>
      </c>
      <c r="C11" s="3" t="s">
        <v>65</v>
      </c>
      <c r="D11" s="4" t="s">
        <v>81</v>
      </c>
      <c r="E11" s="5">
        <v>44740</v>
      </c>
      <c r="F11" s="5">
        <v>44800</v>
      </c>
      <c r="G11" s="4" t="s">
        <v>73</v>
      </c>
      <c r="H11" s="4" t="s">
        <v>58</v>
      </c>
      <c r="I11" s="4" t="s">
        <v>68</v>
      </c>
      <c r="J11" s="4" t="s">
        <v>69</v>
      </c>
      <c r="K11" s="4" t="s">
        <v>49</v>
      </c>
      <c r="L11" s="4" t="s">
        <v>49</v>
      </c>
      <c r="M11" s="4" t="s">
        <v>74</v>
      </c>
      <c r="N11" s="4" t="s">
        <v>75</v>
      </c>
      <c r="O11" s="4" t="s">
        <v>70</v>
      </c>
      <c r="P11" s="4" t="s">
        <v>53</v>
      </c>
      <c r="Q11" s="4" t="s">
        <v>79</v>
      </c>
      <c r="R11" s="5">
        <v>44753</v>
      </c>
      <c r="S11" s="4" t="s">
        <v>55</v>
      </c>
      <c r="T11" s="6">
        <v>65700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65700</v>
      </c>
      <c r="AA11" s="6">
        <v>0</v>
      </c>
      <c r="AB11" s="6">
        <v>65700</v>
      </c>
      <c r="AC11" s="6">
        <v>0</v>
      </c>
      <c r="AD11" s="6">
        <v>65700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65700</v>
      </c>
      <c r="AN11" s="6">
        <v>0</v>
      </c>
      <c r="AO11" s="6">
        <v>0</v>
      </c>
      <c r="AP11" s="4" t="s">
        <v>56</v>
      </c>
      <c r="AQ11" s="4" t="s">
        <v>49</v>
      </c>
    </row>
    <row r="12" spans="1:43" s="3" customFormat="1" ht="11.25" x14ac:dyDescent="0.2">
      <c r="A12" s="3" t="s">
        <v>105</v>
      </c>
      <c r="B12" s="4">
        <v>813005265</v>
      </c>
      <c r="C12" s="3" t="s">
        <v>65</v>
      </c>
      <c r="D12" s="4" t="s">
        <v>82</v>
      </c>
      <c r="E12" s="5">
        <v>44742</v>
      </c>
      <c r="F12" s="5">
        <v>44802</v>
      </c>
      <c r="G12" s="4" t="s">
        <v>73</v>
      </c>
      <c r="H12" s="4" t="s">
        <v>58</v>
      </c>
      <c r="I12" s="4" t="s">
        <v>68</v>
      </c>
      <c r="J12" s="4" t="s">
        <v>69</v>
      </c>
      <c r="K12" s="4" t="s">
        <v>49</v>
      </c>
      <c r="L12" s="4" t="s">
        <v>49</v>
      </c>
      <c r="M12" s="4" t="s">
        <v>74</v>
      </c>
      <c r="N12" s="4" t="s">
        <v>75</v>
      </c>
      <c r="O12" s="4" t="s">
        <v>70</v>
      </c>
      <c r="P12" s="4" t="s">
        <v>53</v>
      </c>
      <c r="Q12" s="4" t="s">
        <v>79</v>
      </c>
      <c r="R12" s="5">
        <v>44753</v>
      </c>
      <c r="S12" s="4" t="s">
        <v>55</v>
      </c>
      <c r="T12" s="6">
        <v>82332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82332</v>
      </c>
      <c r="AA12" s="6">
        <v>0</v>
      </c>
      <c r="AB12" s="6">
        <v>82332</v>
      </c>
      <c r="AC12" s="6">
        <v>0</v>
      </c>
      <c r="AD12" s="6">
        <v>82332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82332</v>
      </c>
      <c r="AN12" s="6">
        <v>0</v>
      </c>
      <c r="AO12" s="6">
        <v>0</v>
      </c>
      <c r="AP12" s="4" t="s">
        <v>56</v>
      </c>
      <c r="AQ12" s="4" t="s">
        <v>49</v>
      </c>
    </row>
    <row r="13" spans="1:43" s="3" customFormat="1" ht="11.25" x14ac:dyDescent="0.2">
      <c r="A13" s="3" t="s">
        <v>105</v>
      </c>
      <c r="B13" s="4">
        <v>813005265</v>
      </c>
      <c r="C13" s="3" t="s">
        <v>65</v>
      </c>
      <c r="D13" s="4" t="s">
        <v>83</v>
      </c>
      <c r="E13" s="5">
        <v>44746</v>
      </c>
      <c r="F13" s="5">
        <v>44806</v>
      </c>
      <c r="G13" s="4" t="s">
        <v>73</v>
      </c>
      <c r="H13" s="4" t="s">
        <v>78</v>
      </c>
      <c r="I13" s="4" t="s">
        <v>68</v>
      </c>
      <c r="J13" s="4" t="s">
        <v>69</v>
      </c>
      <c r="K13" s="4" t="s">
        <v>49</v>
      </c>
      <c r="L13" s="4" t="s">
        <v>49</v>
      </c>
      <c r="M13" s="4" t="s">
        <v>74</v>
      </c>
      <c r="N13" s="4" t="s">
        <v>75</v>
      </c>
      <c r="O13" s="4" t="s">
        <v>70</v>
      </c>
      <c r="P13" s="4" t="s">
        <v>53</v>
      </c>
      <c r="Q13" s="4" t="s">
        <v>84</v>
      </c>
      <c r="R13" s="5">
        <v>44782</v>
      </c>
      <c r="S13" s="4" t="s">
        <v>55</v>
      </c>
      <c r="T13" s="6">
        <v>3900</v>
      </c>
      <c r="U13" s="6">
        <v>0</v>
      </c>
      <c r="V13" s="6">
        <v>0</v>
      </c>
      <c r="W13" s="6">
        <v>0</v>
      </c>
      <c r="X13" s="6">
        <v>0</v>
      </c>
      <c r="Y13" s="6">
        <v>3900</v>
      </c>
      <c r="Z13" s="6">
        <v>0</v>
      </c>
      <c r="AA13" s="6">
        <v>0</v>
      </c>
      <c r="AB13" s="6">
        <v>3900</v>
      </c>
      <c r="AC13" s="6">
        <v>0</v>
      </c>
      <c r="AD13" s="6">
        <v>3900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3900</v>
      </c>
      <c r="AN13" s="6">
        <v>0</v>
      </c>
      <c r="AO13" s="6">
        <v>0</v>
      </c>
      <c r="AP13" s="4" t="s">
        <v>56</v>
      </c>
      <c r="AQ13" s="4" t="s">
        <v>49</v>
      </c>
    </row>
    <row r="14" spans="1:43" s="3" customFormat="1" ht="11.25" x14ac:dyDescent="0.2">
      <c r="A14" s="3" t="s">
        <v>105</v>
      </c>
      <c r="B14" s="4">
        <v>813005265</v>
      </c>
      <c r="C14" s="3" t="s">
        <v>43</v>
      </c>
      <c r="D14" s="4" t="s">
        <v>85</v>
      </c>
      <c r="E14" s="5">
        <v>44757</v>
      </c>
      <c r="F14" s="5">
        <v>44787</v>
      </c>
      <c r="G14" s="4" t="s">
        <v>73</v>
      </c>
      <c r="H14" s="4" t="s">
        <v>67</v>
      </c>
      <c r="I14" s="4" t="s">
        <v>47</v>
      </c>
      <c r="J14" s="4" t="s">
        <v>48</v>
      </c>
      <c r="K14" s="4" t="s">
        <v>49</v>
      </c>
      <c r="L14" s="4" t="s">
        <v>49</v>
      </c>
      <c r="M14" s="4" t="s">
        <v>86</v>
      </c>
      <c r="N14" s="4" t="s">
        <v>87</v>
      </c>
      <c r="O14" s="4" t="s">
        <v>52</v>
      </c>
      <c r="P14" s="4" t="s">
        <v>53</v>
      </c>
      <c r="Q14" s="4" t="s">
        <v>88</v>
      </c>
      <c r="R14" s="5">
        <v>44778</v>
      </c>
      <c r="S14" s="4" t="s">
        <v>55</v>
      </c>
      <c r="T14" s="6">
        <v>212282</v>
      </c>
      <c r="U14" s="6">
        <v>0</v>
      </c>
      <c r="V14" s="6">
        <v>0</v>
      </c>
      <c r="W14" s="6">
        <v>0</v>
      </c>
      <c r="X14" s="6">
        <v>0</v>
      </c>
      <c r="Y14" s="6">
        <v>212282</v>
      </c>
      <c r="Z14" s="6">
        <v>0</v>
      </c>
      <c r="AA14" s="6">
        <v>0</v>
      </c>
      <c r="AB14" s="6">
        <v>212282</v>
      </c>
      <c r="AC14" s="6">
        <v>0</v>
      </c>
      <c r="AD14" s="6">
        <v>212282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212282</v>
      </c>
      <c r="AN14" s="6">
        <v>0</v>
      </c>
      <c r="AO14" s="6">
        <v>0</v>
      </c>
      <c r="AP14" s="4" t="s">
        <v>56</v>
      </c>
      <c r="AQ14" s="4" t="s">
        <v>49</v>
      </c>
    </row>
    <row r="15" spans="1:43" s="3" customFormat="1" ht="11.25" x14ac:dyDescent="0.2">
      <c r="A15" s="3" t="s">
        <v>105</v>
      </c>
      <c r="B15" s="4">
        <v>813005265</v>
      </c>
      <c r="C15" s="3" t="s">
        <v>65</v>
      </c>
      <c r="D15" s="4" t="s">
        <v>89</v>
      </c>
      <c r="E15" s="5">
        <v>44764</v>
      </c>
      <c r="F15" s="5">
        <v>44824</v>
      </c>
      <c r="G15" s="4" t="s">
        <v>73</v>
      </c>
      <c r="H15" s="4" t="s">
        <v>67</v>
      </c>
      <c r="I15" s="4" t="s">
        <v>68</v>
      </c>
      <c r="J15" s="4" t="s">
        <v>69</v>
      </c>
      <c r="K15" s="4" t="s">
        <v>49</v>
      </c>
      <c r="L15" s="4" t="s">
        <v>49</v>
      </c>
      <c r="M15" s="4" t="s">
        <v>74</v>
      </c>
      <c r="N15" s="4" t="s">
        <v>75</v>
      </c>
      <c r="O15" s="4" t="s">
        <v>70</v>
      </c>
      <c r="P15" s="4" t="s">
        <v>53</v>
      </c>
      <c r="Q15" s="4" t="s">
        <v>84</v>
      </c>
      <c r="R15" s="5">
        <v>44782</v>
      </c>
      <c r="S15" s="4" t="s">
        <v>55</v>
      </c>
      <c r="T15" s="6">
        <v>81975</v>
      </c>
      <c r="U15" s="6">
        <v>0</v>
      </c>
      <c r="V15" s="6">
        <v>0</v>
      </c>
      <c r="W15" s="6">
        <v>0</v>
      </c>
      <c r="X15" s="6">
        <v>0</v>
      </c>
      <c r="Y15" s="6">
        <v>81975</v>
      </c>
      <c r="Z15" s="6">
        <v>0</v>
      </c>
      <c r="AA15" s="6">
        <v>0</v>
      </c>
      <c r="AB15" s="6">
        <v>81975</v>
      </c>
      <c r="AC15" s="6">
        <v>0</v>
      </c>
      <c r="AD15" s="6">
        <v>81975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81975</v>
      </c>
      <c r="AN15" s="6">
        <v>0</v>
      </c>
      <c r="AO15" s="6">
        <v>0</v>
      </c>
      <c r="AP15" s="4" t="s">
        <v>56</v>
      </c>
      <c r="AQ15" s="4" t="s">
        <v>49</v>
      </c>
    </row>
    <row r="16" spans="1:43" s="3" customFormat="1" ht="11.25" x14ac:dyDescent="0.2">
      <c r="A16" s="3" t="s">
        <v>105</v>
      </c>
      <c r="B16" s="4">
        <v>813005265</v>
      </c>
      <c r="C16" s="3" t="s">
        <v>65</v>
      </c>
      <c r="D16" s="4" t="s">
        <v>90</v>
      </c>
      <c r="E16" s="5">
        <v>44766</v>
      </c>
      <c r="F16" s="5">
        <v>44826</v>
      </c>
      <c r="G16" s="4" t="s">
        <v>73</v>
      </c>
      <c r="H16" s="4" t="s">
        <v>46</v>
      </c>
      <c r="I16" s="4" t="s">
        <v>68</v>
      </c>
      <c r="J16" s="4" t="s">
        <v>69</v>
      </c>
      <c r="K16" s="4" t="s">
        <v>49</v>
      </c>
      <c r="L16" s="4" t="s">
        <v>49</v>
      </c>
      <c r="M16" s="4" t="s">
        <v>74</v>
      </c>
      <c r="N16" s="4" t="s">
        <v>75</v>
      </c>
      <c r="O16" s="4" t="s">
        <v>70</v>
      </c>
      <c r="P16" s="4" t="s">
        <v>53</v>
      </c>
      <c r="Q16" s="4" t="s">
        <v>84</v>
      </c>
      <c r="R16" s="5">
        <v>44782</v>
      </c>
      <c r="S16" s="4" t="s">
        <v>55</v>
      </c>
      <c r="T16" s="6">
        <v>1175594</v>
      </c>
      <c r="U16" s="6">
        <v>0</v>
      </c>
      <c r="V16" s="6">
        <v>0</v>
      </c>
      <c r="W16" s="6">
        <v>0</v>
      </c>
      <c r="X16" s="6">
        <v>0</v>
      </c>
      <c r="Y16" s="6">
        <v>1175594</v>
      </c>
      <c r="Z16" s="6">
        <v>0</v>
      </c>
      <c r="AA16" s="6">
        <v>0</v>
      </c>
      <c r="AB16" s="6">
        <v>1175594</v>
      </c>
      <c r="AC16" s="6">
        <v>0</v>
      </c>
      <c r="AD16" s="6">
        <v>1175594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1175594</v>
      </c>
      <c r="AN16" s="6">
        <v>0</v>
      </c>
      <c r="AO16" s="6">
        <v>0</v>
      </c>
      <c r="AP16" s="4" t="s">
        <v>56</v>
      </c>
      <c r="AQ16" s="4" t="s">
        <v>49</v>
      </c>
    </row>
    <row r="17" spans="1:43" s="3" customFormat="1" ht="11.25" x14ac:dyDescent="0.2">
      <c r="A17" s="3" t="s">
        <v>105</v>
      </c>
      <c r="B17" s="4">
        <v>813005265</v>
      </c>
      <c r="C17" s="3" t="s">
        <v>65</v>
      </c>
      <c r="D17" s="4" t="s">
        <v>91</v>
      </c>
      <c r="E17" s="5">
        <v>44766</v>
      </c>
      <c r="F17" s="5">
        <v>44826</v>
      </c>
      <c r="G17" s="4" t="s">
        <v>73</v>
      </c>
      <c r="H17" s="4" t="s">
        <v>78</v>
      </c>
      <c r="I17" s="4" t="s">
        <v>68</v>
      </c>
      <c r="J17" s="4" t="s">
        <v>69</v>
      </c>
      <c r="K17" s="4" t="s">
        <v>49</v>
      </c>
      <c r="L17" s="4" t="s">
        <v>49</v>
      </c>
      <c r="M17" s="4" t="s">
        <v>74</v>
      </c>
      <c r="N17" s="4" t="s">
        <v>75</v>
      </c>
      <c r="O17" s="4" t="s">
        <v>70</v>
      </c>
      <c r="P17" s="4" t="s">
        <v>53</v>
      </c>
      <c r="Q17" s="4" t="s">
        <v>84</v>
      </c>
      <c r="R17" s="5">
        <v>44782</v>
      </c>
      <c r="S17" s="4" t="s">
        <v>55</v>
      </c>
      <c r="T17" s="6">
        <v>69529</v>
      </c>
      <c r="U17" s="6">
        <v>0</v>
      </c>
      <c r="V17" s="6">
        <v>0</v>
      </c>
      <c r="W17" s="6">
        <v>0</v>
      </c>
      <c r="X17" s="6">
        <v>0</v>
      </c>
      <c r="Y17" s="6">
        <v>69529</v>
      </c>
      <c r="Z17" s="6">
        <v>0</v>
      </c>
      <c r="AA17" s="6">
        <v>0</v>
      </c>
      <c r="AB17" s="6">
        <v>69529</v>
      </c>
      <c r="AC17" s="6">
        <v>0</v>
      </c>
      <c r="AD17" s="6">
        <v>69529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69529</v>
      </c>
      <c r="AN17" s="6">
        <v>0</v>
      </c>
      <c r="AO17" s="6">
        <v>0</v>
      </c>
      <c r="AP17" s="4" t="s">
        <v>56</v>
      </c>
      <c r="AQ17" s="4" t="s">
        <v>49</v>
      </c>
    </row>
    <row r="18" spans="1:43" s="3" customFormat="1" ht="11.25" x14ac:dyDescent="0.2">
      <c r="A18" s="3" t="s">
        <v>105</v>
      </c>
      <c r="B18" s="4">
        <v>813005265</v>
      </c>
      <c r="C18" s="3" t="s">
        <v>65</v>
      </c>
      <c r="D18" s="4" t="s">
        <v>92</v>
      </c>
      <c r="E18" s="5">
        <v>44772</v>
      </c>
      <c r="F18" s="5">
        <v>44832</v>
      </c>
      <c r="G18" s="4" t="s">
        <v>73</v>
      </c>
      <c r="H18" s="4" t="s">
        <v>46</v>
      </c>
      <c r="I18" s="4" t="s">
        <v>68</v>
      </c>
      <c r="J18" s="4" t="s">
        <v>69</v>
      </c>
      <c r="K18" s="4" t="s">
        <v>49</v>
      </c>
      <c r="L18" s="4" t="s">
        <v>49</v>
      </c>
      <c r="M18" s="4" t="s">
        <v>74</v>
      </c>
      <c r="N18" s="4" t="s">
        <v>75</v>
      </c>
      <c r="O18" s="4" t="s">
        <v>70</v>
      </c>
      <c r="P18" s="4" t="s">
        <v>53</v>
      </c>
      <c r="Q18" s="4" t="s">
        <v>93</v>
      </c>
      <c r="R18" s="5">
        <v>44782</v>
      </c>
      <c r="S18" s="4" t="s">
        <v>55</v>
      </c>
      <c r="T18" s="6">
        <v>80832</v>
      </c>
      <c r="U18" s="6">
        <v>0</v>
      </c>
      <c r="V18" s="6">
        <v>0</v>
      </c>
      <c r="W18" s="6">
        <v>0</v>
      </c>
      <c r="X18" s="6">
        <v>0</v>
      </c>
      <c r="Y18" s="6">
        <v>80832</v>
      </c>
      <c r="Z18" s="6">
        <v>0</v>
      </c>
      <c r="AA18" s="6">
        <v>0</v>
      </c>
      <c r="AB18" s="6">
        <v>80832</v>
      </c>
      <c r="AC18" s="6">
        <v>0</v>
      </c>
      <c r="AD18" s="6">
        <v>80832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80832</v>
      </c>
      <c r="AN18" s="6">
        <v>0</v>
      </c>
      <c r="AO18" s="6">
        <v>0</v>
      </c>
      <c r="AP18" s="4" t="s">
        <v>56</v>
      </c>
      <c r="AQ18" s="4" t="s">
        <v>49</v>
      </c>
    </row>
    <row r="19" spans="1:43" s="3" customFormat="1" ht="11.25" x14ac:dyDescent="0.2">
      <c r="A19" s="3" t="s">
        <v>105</v>
      </c>
      <c r="B19" s="4">
        <v>813005265</v>
      </c>
      <c r="C19" s="3" t="s">
        <v>65</v>
      </c>
      <c r="D19" s="4" t="s">
        <v>94</v>
      </c>
      <c r="E19" s="5">
        <v>44805</v>
      </c>
      <c r="F19" s="5">
        <v>44865</v>
      </c>
      <c r="G19" s="4" t="s">
        <v>73</v>
      </c>
      <c r="H19" s="4" t="s">
        <v>46</v>
      </c>
      <c r="I19" s="4" t="s">
        <v>68</v>
      </c>
      <c r="J19" s="4" t="s">
        <v>69</v>
      </c>
      <c r="K19" s="4" t="s">
        <v>49</v>
      </c>
      <c r="L19" s="4" t="s">
        <v>49</v>
      </c>
      <c r="M19" s="4" t="s">
        <v>74</v>
      </c>
      <c r="N19" s="4" t="s">
        <v>75</v>
      </c>
      <c r="O19" s="4" t="s">
        <v>70</v>
      </c>
      <c r="P19" s="4" t="s">
        <v>53</v>
      </c>
      <c r="Q19" s="4" t="s">
        <v>95</v>
      </c>
      <c r="R19" s="5">
        <v>44844</v>
      </c>
      <c r="S19" s="4" t="s">
        <v>55</v>
      </c>
      <c r="T19" s="6">
        <v>757797</v>
      </c>
      <c r="U19" s="6">
        <v>0</v>
      </c>
      <c r="V19" s="6">
        <v>0</v>
      </c>
      <c r="W19" s="6">
        <v>0</v>
      </c>
      <c r="X19" s="6">
        <v>0</v>
      </c>
      <c r="Y19" s="6">
        <v>757797</v>
      </c>
      <c r="Z19" s="6">
        <v>0</v>
      </c>
      <c r="AA19" s="6">
        <v>0</v>
      </c>
      <c r="AB19" s="6">
        <v>757797</v>
      </c>
      <c r="AC19" s="6">
        <v>0</v>
      </c>
      <c r="AD19" s="6">
        <v>757797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757797</v>
      </c>
      <c r="AN19" s="6">
        <v>757797</v>
      </c>
      <c r="AO19" s="6">
        <v>0</v>
      </c>
      <c r="AP19" s="4" t="s">
        <v>96</v>
      </c>
      <c r="AQ19" s="4" t="s">
        <v>49</v>
      </c>
    </row>
    <row r="20" spans="1:43" s="3" customFormat="1" ht="11.25" x14ac:dyDescent="0.2">
      <c r="A20" s="3" t="s">
        <v>105</v>
      </c>
      <c r="B20" s="4">
        <v>813005265</v>
      </c>
      <c r="C20" s="3" t="s">
        <v>65</v>
      </c>
      <c r="D20" s="4" t="s">
        <v>97</v>
      </c>
      <c r="E20" s="5">
        <v>44845</v>
      </c>
      <c r="F20" s="5">
        <v>44905</v>
      </c>
      <c r="G20" s="4" t="s">
        <v>73</v>
      </c>
      <c r="H20" s="4" t="s">
        <v>78</v>
      </c>
      <c r="I20" s="4" t="s">
        <v>68</v>
      </c>
      <c r="J20" s="4" t="s">
        <v>69</v>
      </c>
      <c r="K20" s="4" t="s">
        <v>49</v>
      </c>
      <c r="L20" s="4" t="s">
        <v>49</v>
      </c>
      <c r="M20" s="4" t="s">
        <v>74</v>
      </c>
      <c r="N20" s="4" t="s">
        <v>75</v>
      </c>
      <c r="O20" s="4" t="s">
        <v>70</v>
      </c>
      <c r="P20" s="4" t="s">
        <v>53</v>
      </c>
      <c r="Q20" s="4" t="s">
        <v>98</v>
      </c>
      <c r="R20" s="5">
        <v>44873</v>
      </c>
      <c r="S20" s="4" t="s">
        <v>55</v>
      </c>
      <c r="T20" s="6">
        <v>168160</v>
      </c>
      <c r="U20" s="6">
        <v>0</v>
      </c>
      <c r="V20" s="6">
        <v>0</v>
      </c>
      <c r="W20" s="6">
        <v>0</v>
      </c>
      <c r="X20" s="6">
        <v>168160</v>
      </c>
      <c r="Y20" s="6">
        <v>0</v>
      </c>
      <c r="Z20" s="6">
        <v>0</v>
      </c>
      <c r="AA20" s="6">
        <v>0</v>
      </c>
      <c r="AB20" s="6">
        <v>168160</v>
      </c>
      <c r="AC20" s="6">
        <v>0</v>
      </c>
      <c r="AD20" s="6">
        <v>168160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168160</v>
      </c>
      <c r="AN20" s="6">
        <v>0</v>
      </c>
      <c r="AO20" s="6">
        <v>0</v>
      </c>
      <c r="AP20" s="4" t="s">
        <v>56</v>
      </c>
      <c r="AQ20" s="4" t="s">
        <v>49</v>
      </c>
    </row>
    <row r="21" spans="1:43" s="3" customFormat="1" ht="11.25" x14ac:dyDescent="0.2">
      <c r="A21" s="3" t="s">
        <v>105</v>
      </c>
      <c r="B21" s="4">
        <v>813005265</v>
      </c>
      <c r="C21" s="3" t="s">
        <v>65</v>
      </c>
      <c r="D21" s="4" t="s">
        <v>99</v>
      </c>
      <c r="E21" s="5">
        <v>44874</v>
      </c>
      <c r="F21" s="5">
        <v>44934</v>
      </c>
      <c r="G21" s="4" t="s">
        <v>73</v>
      </c>
      <c r="H21" s="4" t="s">
        <v>100</v>
      </c>
      <c r="I21" s="4" t="s">
        <v>68</v>
      </c>
      <c r="J21" s="4" t="s">
        <v>69</v>
      </c>
      <c r="K21" s="4" t="s">
        <v>49</v>
      </c>
      <c r="L21" s="4" t="s">
        <v>49</v>
      </c>
      <c r="M21" s="4" t="s">
        <v>74</v>
      </c>
      <c r="N21" s="4" t="s">
        <v>75</v>
      </c>
      <c r="O21" s="4" t="s">
        <v>70</v>
      </c>
      <c r="P21" s="4" t="s">
        <v>53</v>
      </c>
      <c r="Q21" s="4" t="s">
        <v>101</v>
      </c>
      <c r="R21" s="5">
        <v>44908</v>
      </c>
      <c r="S21" s="4" t="s">
        <v>55</v>
      </c>
      <c r="T21" s="6">
        <v>11700</v>
      </c>
      <c r="U21" s="6">
        <v>0</v>
      </c>
      <c r="V21" s="6">
        <v>11700</v>
      </c>
      <c r="W21" s="6">
        <v>11700</v>
      </c>
      <c r="X21" s="6">
        <v>0</v>
      </c>
      <c r="Y21" s="6">
        <v>0</v>
      </c>
      <c r="Z21" s="6">
        <v>0</v>
      </c>
      <c r="AA21" s="6">
        <v>0</v>
      </c>
      <c r="AB21" s="6">
        <v>11700</v>
      </c>
      <c r="AC21" s="6">
        <v>0</v>
      </c>
      <c r="AD21" s="6">
        <v>11700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11700</v>
      </c>
      <c r="AN21" s="6">
        <v>0</v>
      </c>
      <c r="AO21" s="6">
        <v>0</v>
      </c>
      <c r="AP21" s="4" t="s">
        <v>56</v>
      </c>
      <c r="AQ21" s="4" t="s">
        <v>49</v>
      </c>
    </row>
    <row r="22" spans="1:43" s="3" customFormat="1" ht="11.25" x14ac:dyDescent="0.2">
      <c r="A22" s="3" t="s">
        <v>105</v>
      </c>
      <c r="B22" s="4">
        <v>813005265</v>
      </c>
      <c r="C22" s="3" t="s">
        <v>65</v>
      </c>
      <c r="D22" s="4" t="s">
        <v>102</v>
      </c>
      <c r="E22" s="5">
        <v>44882</v>
      </c>
      <c r="F22" s="5">
        <v>44942</v>
      </c>
      <c r="G22" s="4" t="s">
        <v>73</v>
      </c>
      <c r="H22" s="4" t="s">
        <v>46</v>
      </c>
      <c r="I22" s="4" t="s">
        <v>68</v>
      </c>
      <c r="J22" s="4" t="s">
        <v>69</v>
      </c>
      <c r="K22" s="4" t="s">
        <v>49</v>
      </c>
      <c r="L22" s="4" t="s">
        <v>49</v>
      </c>
      <c r="M22" s="4" t="s">
        <v>74</v>
      </c>
      <c r="N22" s="4" t="s">
        <v>75</v>
      </c>
      <c r="O22" s="4" t="s">
        <v>70</v>
      </c>
      <c r="P22" s="4" t="s">
        <v>53</v>
      </c>
      <c r="Q22" s="4" t="s">
        <v>101</v>
      </c>
      <c r="R22" s="5">
        <v>44908</v>
      </c>
      <c r="S22" s="4" t="s">
        <v>55</v>
      </c>
      <c r="T22" s="6">
        <v>105702</v>
      </c>
      <c r="U22" s="6">
        <v>0</v>
      </c>
      <c r="V22" s="6">
        <v>105702</v>
      </c>
      <c r="W22" s="6">
        <v>105702</v>
      </c>
      <c r="X22" s="6">
        <v>0</v>
      </c>
      <c r="Y22" s="6">
        <v>0</v>
      </c>
      <c r="Z22" s="6">
        <v>0</v>
      </c>
      <c r="AA22" s="6">
        <v>0</v>
      </c>
      <c r="AB22" s="6">
        <v>105702</v>
      </c>
      <c r="AC22" s="6">
        <v>0</v>
      </c>
      <c r="AD22" s="6">
        <v>105702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105702</v>
      </c>
      <c r="AN22" s="6">
        <v>0</v>
      </c>
      <c r="AO22" s="6">
        <v>0</v>
      </c>
      <c r="AP22" s="4" t="s">
        <v>56</v>
      </c>
      <c r="AQ22" s="4" t="s">
        <v>49</v>
      </c>
    </row>
    <row r="23" spans="1:43" s="3" customFormat="1" ht="11.25" x14ac:dyDescent="0.2">
      <c r="A23" s="3" t="s">
        <v>105</v>
      </c>
      <c r="B23" s="4">
        <v>813005265</v>
      </c>
      <c r="C23" s="3" t="s">
        <v>65</v>
      </c>
      <c r="D23" s="4" t="s">
        <v>103</v>
      </c>
      <c r="E23" s="5">
        <v>44885</v>
      </c>
      <c r="F23" s="5">
        <v>44945</v>
      </c>
      <c r="G23" s="4" t="s">
        <v>73</v>
      </c>
      <c r="H23" s="4" t="s">
        <v>46</v>
      </c>
      <c r="I23" s="4" t="s">
        <v>68</v>
      </c>
      <c r="J23" s="4" t="s">
        <v>69</v>
      </c>
      <c r="K23" s="4" t="s">
        <v>49</v>
      </c>
      <c r="L23" s="4" t="s">
        <v>49</v>
      </c>
      <c r="M23" s="4" t="s">
        <v>74</v>
      </c>
      <c r="N23" s="4" t="s">
        <v>75</v>
      </c>
      <c r="O23" s="4" t="s">
        <v>70</v>
      </c>
      <c r="P23" s="4" t="s">
        <v>53</v>
      </c>
      <c r="Q23" s="4" t="s">
        <v>101</v>
      </c>
      <c r="R23" s="5">
        <v>44908</v>
      </c>
      <c r="S23" s="4" t="s">
        <v>55</v>
      </c>
      <c r="T23" s="6">
        <v>76745</v>
      </c>
      <c r="U23" s="6">
        <v>0</v>
      </c>
      <c r="V23" s="6">
        <v>76745</v>
      </c>
      <c r="W23" s="6">
        <v>76745</v>
      </c>
      <c r="X23" s="6">
        <v>0</v>
      </c>
      <c r="Y23" s="6">
        <v>0</v>
      </c>
      <c r="Z23" s="6">
        <v>0</v>
      </c>
      <c r="AA23" s="6">
        <v>0</v>
      </c>
      <c r="AB23" s="6">
        <v>76745</v>
      </c>
      <c r="AC23" s="6">
        <v>0</v>
      </c>
      <c r="AD23" s="6">
        <v>76745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76745</v>
      </c>
      <c r="AN23" s="6">
        <v>0</v>
      </c>
      <c r="AO23" s="6">
        <v>0</v>
      </c>
      <c r="AP23" s="4" t="s">
        <v>56</v>
      </c>
      <c r="AQ23" s="4" t="s">
        <v>49</v>
      </c>
    </row>
    <row r="24" spans="1:43" s="3" customFormat="1" ht="11.25" x14ac:dyDescent="0.2">
      <c r="A24" s="3" t="s">
        <v>105</v>
      </c>
      <c r="B24" s="4">
        <v>813005265</v>
      </c>
      <c r="C24" s="3" t="s">
        <v>65</v>
      </c>
      <c r="D24" s="4" t="s">
        <v>104</v>
      </c>
      <c r="E24" s="5">
        <v>44889</v>
      </c>
      <c r="F24" s="5">
        <v>44949</v>
      </c>
      <c r="G24" s="4" t="s">
        <v>73</v>
      </c>
      <c r="H24" s="4" t="s">
        <v>46</v>
      </c>
      <c r="I24" s="4" t="s">
        <v>68</v>
      </c>
      <c r="J24" s="4" t="s">
        <v>69</v>
      </c>
      <c r="K24" s="4" t="s">
        <v>49</v>
      </c>
      <c r="L24" s="4" t="s">
        <v>49</v>
      </c>
      <c r="M24" s="4" t="s">
        <v>74</v>
      </c>
      <c r="N24" s="4" t="s">
        <v>75</v>
      </c>
      <c r="O24" s="4" t="s">
        <v>70</v>
      </c>
      <c r="P24" s="4" t="s">
        <v>53</v>
      </c>
      <c r="Q24" s="4" t="s">
        <v>101</v>
      </c>
      <c r="R24" s="5">
        <v>44908</v>
      </c>
      <c r="S24" s="4" t="s">
        <v>55</v>
      </c>
      <c r="T24" s="6">
        <v>97914</v>
      </c>
      <c r="U24" s="6">
        <v>0</v>
      </c>
      <c r="V24" s="6">
        <v>97914</v>
      </c>
      <c r="W24" s="6">
        <v>97914</v>
      </c>
      <c r="X24" s="6">
        <v>0</v>
      </c>
      <c r="Y24" s="6">
        <v>0</v>
      </c>
      <c r="Z24" s="6">
        <v>0</v>
      </c>
      <c r="AA24" s="6">
        <v>0</v>
      </c>
      <c r="AB24" s="6">
        <v>97914</v>
      </c>
      <c r="AC24" s="6">
        <v>0</v>
      </c>
      <c r="AD24" s="6">
        <v>97914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97914</v>
      </c>
      <c r="AN24" s="6">
        <v>0</v>
      </c>
      <c r="AO24" s="6">
        <v>0</v>
      </c>
      <c r="AP24" s="4" t="s">
        <v>56</v>
      </c>
      <c r="AQ24" s="4" t="s">
        <v>49</v>
      </c>
    </row>
    <row r="25" spans="1:43" x14ac:dyDescent="0.25">
      <c r="AD25" s="7">
        <f>SUM(AD2:AD24)</f>
        <v>3405335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EDEC3-6772-40AC-B933-ECA9E220C05E}">
  <dimension ref="A3:C9"/>
  <sheetViews>
    <sheetView showGridLines="0" workbookViewId="0">
      <selection activeCell="C9" sqref="A4:C9"/>
    </sheetView>
  </sheetViews>
  <sheetFormatPr baseColWidth="10" defaultRowHeight="15" x14ac:dyDescent="0.25"/>
  <cols>
    <col min="1" max="1" width="28.140625" bestFit="1" customWidth="1"/>
    <col min="2" max="2" width="15.7109375" bestFit="1" customWidth="1"/>
    <col min="3" max="3" width="23.140625" bestFit="1" customWidth="1"/>
  </cols>
  <sheetData>
    <row r="3" spans="1:3" x14ac:dyDescent="0.25">
      <c r="A3" s="14" t="s">
        <v>223</v>
      </c>
      <c r="B3" s="16" t="s">
        <v>224</v>
      </c>
      <c r="C3" t="s">
        <v>225</v>
      </c>
    </row>
    <row r="4" spans="1:3" x14ac:dyDescent="0.25">
      <c r="A4" s="15" t="s">
        <v>221</v>
      </c>
      <c r="B4" s="16">
        <v>9</v>
      </c>
      <c r="C4" s="8">
        <v>1772612</v>
      </c>
    </row>
    <row r="5" spans="1:3" x14ac:dyDescent="0.25">
      <c r="A5" s="15" t="s">
        <v>216</v>
      </c>
      <c r="B5" s="16">
        <v>5</v>
      </c>
      <c r="C5" s="8">
        <v>1042058</v>
      </c>
    </row>
    <row r="6" spans="1:3" x14ac:dyDescent="0.25">
      <c r="A6" s="15" t="s">
        <v>215</v>
      </c>
      <c r="B6" s="16">
        <v>2</v>
      </c>
      <c r="C6" s="8">
        <v>225813</v>
      </c>
    </row>
    <row r="7" spans="1:3" x14ac:dyDescent="0.25">
      <c r="A7" s="15" t="s">
        <v>218</v>
      </c>
      <c r="B7" s="16">
        <v>3</v>
      </c>
      <c r="C7" s="8">
        <v>260692</v>
      </c>
    </row>
    <row r="8" spans="1:3" x14ac:dyDescent="0.25">
      <c r="A8" s="15" t="s">
        <v>217</v>
      </c>
      <c r="B8" s="16">
        <v>4</v>
      </c>
      <c r="C8" s="8">
        <v>104160</v>
      </c>
    </row>
    <row r="9" spans="1:3" x14ac:dyDescent="0.25">
      <c r="A9" s="15" t="s">
        <v>222</v>
      </c>
      <c r="B9" s="16">
        <v>23</v>
      </c>
      <c r="C9" s="8">
        <v>3405335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873A3-9F3B-42D3-B65B-BF05CA6ACE48}">
  <dimension ref="A1:AV25"/>
  <sheetViews>
    <sheetView showGridLines="0" zoomScale="85" zoomScaleNormal="85" workbookViewId="0">
      <selection activeCell="AV25" sqref="A1:AV25"/>
    </sheetView>
  </sheetViews>
  <sheetFormatPr baseColWidth="10" defaultRowHeight="15" x14ac:dyDescent="0.25"/>
  <cols>
    <col min="1" max="1" width="10" bestFit="1" customWidth="1"/>
    <col min="2" max="2" width="26.140625" bestFit="1" customWidth="1"/>
    <col min="3" max="3" width="13.42578125" bestFit="1" customWidth="1"/>
    <col min="4" max="4" width="17.7109375" bestFit="1" customWidth="1"/>
    <col min="5" max="5" width="12.7109375" bestFit="1" customWidth="1"/>
    <col min="6" max="6" width="19.7109375" bestFit="1" customWidth="1"/>
    <col min="7" max="7" width="14.5703125" bestFit="1" customWidth="1"/>
    <col min="8" max="8" width="15.5703125" bestFit="1" customWidth="1"/>
    <col min="9" max="9" width="26" customWidth="1"/>
    <col min="10" max="10" width="14.7109375" customWidth="1"/>
    <col min="11" max="11" width="15.140625" customWidth="1"/>
    <col min="12" max="12" width="15.140625" bestFit="1" customWidth="1"/>
    <col min="13" max="13" width="34.42578125" customWidth="1"/>
    <col min="14" max="14" width="32.42578125" bestFit="1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7.140625" bestFit="1" customWidth="1"/>
    <col min="19" max="19" width="12.85546875" bestFit="1" customWidth="1"/>
    <col min="20" max="21" width="22.140625" bestFit="1" customWidth="1"/>
    <col min="22" max="22" width="20.85546875" bestFit="1" customWidth="1"/>
    <col min="23" max="23" width="19.7109375" bestFit="1" customWidth="1"/>
    <col min="24" max="24" width="22.5703125" bestFit="1" customWidth="1"/>
    <col min="25" max="25" width="22.28515625" bestFit="1" customWidth="1"/>
    <col min="26" max="26" width="38" customWidth="1"/>
    <col min="27" max="27" width="16.5703125" bestFit="1" customWidth="1"/>
    <col min="28" max="28" width="73.85546875" customWidth="1"/>
    <col min="29" max="29" width="21" bestFit="1" customWidth="1"/>
    <col min="30" max="30" width="14.28515625" bestFit="1" customWidth="1"/>
    <col min="31" max="31" width="11.140625" bestFit="1" customWidth="1"/>
    <col min="32" max="32" width="21.28515625" bestFit="1" customWidth="1"/>
    <col min="33" max="33" width="24.140625" bestFit="1" customWidth="1"/>
    <col min="34" max="34" width="26" bestFit="1" customWidth="1"/>
    <col min="35" max="35" width="21" bestFit="1" customWidth="1"/>
    <col min="36" max="36" width="14.5703125" bestFit="1" customWidth="1"/>
    <col min="37" max="37" width="27.7109375" bestFit="1" customWidth="1"/>
    <col min="38" max="38" width="14" bestFit="1" customWidth="1"/>
    <col min="39" max="39" width="22.7109375" bestFit="1" customWidth="1"/>
    <col min="40" max="40" width="20.28515625" bestFit="1" customWidth="1"/>
    <col min="41" max="41" width="23.5703125" bestFit="1" customWidth="1"/>
    <col min="42" max="42" width="20.85546875" bestFit="1" customWidth="1"/>
    <col min="43" max="43" width="22.42578125" bestFit="1" customWidth="1"/>
    <col min="44" max="44" width="22.140625" bestFit="1" customWidth="1"/>
    <col min="45" max="45" width="10.85546875" bestFit="1" customWidth="1"/>
    <col min="46" max="46" width="31.140625" bestFit="1" customWidth="1"/>
    <col min="47" max="47" width="47.85546875" bestFit="1" customWidth="1"/>
    <col min="48" max="48" width="9" bestFit="1" customWidth="1"/>
  </cols>
  <sheetData>
    <row r="1" spans="1:48" x14ac:dyDescent="0.25">
      <c r="K1" s="8">
        <f>SUBTOTAL(9,K3:K480)</f>
        <v>3575280</v>
      </c>
      <c r="L1" s="8">
        <f>SUBTOTAL(9,L3:L480)</f>
        <v>3405335</v>
      </c>
      <c r="U1" s="8">
        <f t="shared" ref="U1:AD1" si="0">SUBTOTAL(9,U3:U480)</f>
        <v>3349467</v>
      </c>
      <c r="V1" s="8">
        <f t="shared" si="0"/>
        <v>0</v>
      </c>
      <c r="W1" s="8">
        <f t="shared" si="0"/>
        <v>0</v>
      </c>
      <c r="X1" s="8">
        <f t="shared" si="0"/>
        <v>0</v>
      </c>
      <c r="Y1" s="8">
        <f t="shared" si="0"/>
        <v>104160</v>
      </c>
      <c r="AA1" s="8">
        <f t="shared" si="0"/>
        <v>1042058</v>
      </c>
      <c r="AC1" s="8">
        <f t="shared" si="0"/>
        <v>2203249</v>
      </c>
      <c r="AD1" s="8">
        <f t="shared" si="0"/>
        <v>1042058</v>
      </c>
      <c r="AF1" s="8">
        <f>SUBTOTAL(9,AF3:AF480)</f>
        <v>1811534</v>
      </c>
    </row>
    <row r="2" spans="1:48" ht="39.950000000000003" customHeight="1" x14ac:dyDescent="0.25">
      <c r="A2" s="9" t="s">
        <v>106</v>
      </c>
      <c r="B2" s="9" t="s">
        <v>107</v>
      </c>
      <c r="C2" s="9" t="s">
        <v>108</v>
      </c>
      <c r="D2" s="9" t="s">
        <v>109</v>
      </c>
      <c r="E2" s="9" t="s">
        <v>110</v>
      </c>
      <c r="F2" s="9" t="s">
        <v>111</v>
      </c>
      <c r="G2" s="9" t="s">
        <v>112</v>
      </c>
      <c r="H2" s="10" t="s">
        <v>113</v>
      </c>
      <c r="I2" s="10" t="s">
        <v>114</v>
      </c>
      <c r="J2" s="9" t="s">
        <v>115</v>
      </c>
      <c r="K2" s="9" t="s">
        <v>116</v>
      </c>
      <c r="L2" s="9" t="s">
        <v>117</v>
      </c>
      <c r="M2" s="9" t="s">
        <v>118</v>
      </c>
      <c r="N2" s="10" t="s">
        <v>119</v>
      </c>
      <c r="O2" s="10" t="s">
        <v>120</v>
      </c>
      <c r="P2" s="10" t="s">
        <v>121</v>
      </c>
      <c r="Q2" s="10" t="s">
        <v>122</v>
      </c>
      <c r="R2" s="10" t="s">
        <v>123</v>
      </c>
      <c r="S2" s="10" t="s">
        <v>124</v>
      </c>
      <c r="T2" s="9" t="s">
        <v>125</v>
      </c>
      <c r="U2" s="9" t="s">
        <v>126</v>
      </c>
      <c r="V2" s="9" t="s">
        <v>127</v>
      </c>
      <c r="W2" s="9" t="s">
        <v>128</v>
      </c>
      <c r="X2" s="9" t="s">
        <v>129</v>
      </c>
      <c r="Y2" s="10" t="s">
        <v>130</v>
      </c>
      <c r="Z2" s="10" t="s">
        <v>131</v>
      </c>
      <c r="AA2" s="10" t="s">
        <v>132</v>
      </c>
      <c r="AB2" s="10" t="s">
        <v>133</v>
      </c>
      <c r="AC2" s="9" t="s">
        <v>134</v>
      </c>
      <c r="AD2" s="9" t="s">
        <v>135</v>
      </c>
      <c r="AE2" s="9" t="s">
        <v>136</v>
      </c>
      <c r="AF2" s="10" t="s">
        <v>137</v>
      </c>
      <c r="AG2" s="10" t="s">
        <v>138</v>
      </c>
      <c r="AH2" s="10" t="s">
        <v>139</v>
      </c>
      <c r="AI2" s="9" t="s">
        <v>140</v>
      </c>
      <c r="AJ2" s="9" t="s">
        <v>141</v>
      </c>
      <c r="AK2" s="9" t="s">
        <v>142</v>
      </c>
      <c r="AL2" s="9" t="s">
        <v>143</v>
      </c>
      <c r="AM2" s="9" t="s">
        <v>144</v>
      </c>
      <c r="AN2" s="9" t="s">
        <v>145</v>
      </c>
      <c r="AO2" s="9" t="s">
        <v>146</v>
      </c>
      <c r="AP2" s="9" t="s">
        <v>147</v>
      </c>
      <c r="AQ2" s="9" t="s">
        <v>148</v>
      </c>
      <c r="AR2" s="9" t="s">
        <v>149</v>
      </c>
      <c r="AS2" s="9" t="s">
        <v>150</v>
      </c>
      <c r="AT2" s="9" t="s">
        <v>151</v>
      </c>
      <c r="AU2" s="9" t="s">
        <v>152</v>
      </c>
      <c r="AV2" s="9" t="s">
        <v>153</v>
      </c>
    </row>
    <row r="3" spans="1:48" x14ac:dyDescent="0.25">
      <c r="A3" s="11">
        <v>813005265</v>
      </c>
      <c r="B3" s="11" t="s">
        <v>105</v>
      </c>
      <c r="C3" s="11" t="s">
        <v>154</v>
      </c>
      <c r="D3" s="11">
        <v>1467637530</v>
      </c>
      <c r="E3" s="11"/>
      <c r="F3" s="11"/>
      <c r="G3" s="11"/>
      <c r="H3" s="11" t="s">
        <v>155</v>
      </c>
      <c r="I3" s="11" t="s">
        <v>156</v>
      </c>
      <c r="J3" s="12">
        <v>44109</v>
      </c>
      <c r="K3" s="13">
        <v>162300</v>
      </c>
      <c r="L3" s="13">
        <v>162300</v>
      </c>
      <c r="M3" s="11" t="s">
        <v>157</v>
      </c>
      <c r="N3" s="11" t="s">
        <v>215</v>
      </c>
      <c r="O3" s="11"/>
      <c r="P3" s="11"/>
      <c r="Q3" s="11"/>
      <c r="R3" s="11"/>
      <c r="S3" s="11"/>
      <c r="T3" s="11" t="s">
        <v>158</v>
      </c>
      <c r="U3" s="13"/>
      <c r="V3" s="13"/>
      <c r="W3" s="13"/>
      <c r="X3" s="13"/>
      <c r="Y3" s="13"/>
      <c r="Z3" s="11"/>
      <c r="AA3" s="13"/>
      <c r="AB3" s="11"/>
      <c r="AC3" s="13"/>
      <c r="AD3" s="13"/>
      <c r="AE3" s="13"/>
      <c r="AF3" s="13"/>
      <c r="AG3" s="11"/>
      <c r="AH3" s="11"/>
      <c r="AI3" s="11"/>
      <c r="AJ3" s="11"/>
      <c r="AK3" s="11"/>
      <c r="AL3" s="12">
        <v>44165</v>
      </c>
      <c r="AM3" s="11"/>
      <c r="AN3" s="11"/>
      <c r="AO3" s="11"/>
      <c r="AP3" s="11"/>
      <c r="AQ3" s="11"/>
      <c r="AR3" s="11"/>
      <c r="AS3" s="11"/>
      <c r="AT3" s="11"/>
      <c r="AU3" s="11"/>
      <c r="AV3" s="11">
        <v>20230220</v>
      </c>
    </row>
    <row r="4" spans="1:48" x14ac:dyDescent="0.25">
      <c r="A4" s="11">
        <v>813005265</v>
      </c>
      <c r="B4" s="11" t="s">
        <v>105</v>
      </c>
      <c r="C4" s="11" t="s">
        <v>154</v>
      </c>
      <c r="D4" s="11">
        <v>1467687174</v>
      </c>
      <c r="E4" s="11"/>
      <c r="F4" s="11"/>
      <c r="G4" s="11"/>
      <c r="H4" s="11" t="s">
        <v>159</v>
      </c>
      <c r="I4" s="11" t="s">
        <v>160</v>
      </c>
      <c r="J4" s="12">
        <v>44237</v>
      </c>
      <c r="K4" s="13">
        <v>63513</v>
      </c>
      <c r="L4" s="13">
        <v>63513</v>
      </c>
      <c r="M4" s="11" t="s">
        <v>157</v>
      </c>
      <c r="N4" s="11" t="s">
        <v>215</v>
      </c>
      <c r="O4" s="11"/>
      <c r="P4" s="11"/>
      <c r="Q4" s="11"/>
      <c r="R4" s="11"/>
      <c r="S4" s="11"/>
      <c r="T4" s="11" t="s">
        <v>158</v>
      </c>
      <c r="U4" s="13"/>
      <c r="V4" s="13"/>
      <c r="W4" s="13"/>
      <c r="X4" s="13"/>
      <c r="Y4" s="13"/>
      <c r="Z4" s="11"/>
      <c r="AA4" s="13"/>
      <c r="AB4" s="11"/>
      <c r="AC4" s="13"/>
      <c r="AD4" s="13"/>
      <c r="AE4" s="13"/>
      <c r="AF4" s="13"/>
      <c r="AG4" s="11"/>
      <c r="AH4" s="11"/>
      <c r="AI4" s="11"/>
      <c r="AJ4" s="11"/>
      <c r="AK4" s="11"/>
      <c r="AL4" s="12">
        <v>44256</v>
      </c>
      <c r="AM4" s="11"/>
      <c r="AN4" s="11"/>
      <c r="AO4" s="11"/>
      <c r="AP4" s="11"/>
      <c r="AQ4" s="11"/>
      <c r="AR4" s="11"/>
      <c r="AS4" s="11"/>
      <c r="AT4" s="11"/>
      <c r="AU4" s="11"/>
      <c r="AV4" s="11">
        <v>20230220</v>
      </c>
    </row>
    <row r="5" spans="1:48" x14ac:dyDescent="0.25">
      <c r="A5" s="11">
        <v>813005265</v>
      </c>
      <c r="B5" s="11" t="s">
        <v>105</v>
      </c>
      <c r="C5" s="11" t="s">
        <v>154</v>
      </c>
      <c r="D5" s="11">
        <v>1467893521</v>
      </c>
      <c r="E5" s="11" t="s">
        <v>154</v>
      </c>
      <c r="F5" s="11">
        <v>1467893521</v>
      </c>
      <c r="G5" s="11"/>
      <c r="H5" s="11" t="s">
        <v>161</v>
      </c>
      <c r="I5" s="11" t="s">
        <v>162</v>
      </c>
      <c r="J5" s="12">
        <v>44845</v>
      </c>
      <c r="K5" s="13">
        <v>168160</v>
      </c>
      <c r="L5" s="13">
        <v>168160</v>
      </c>
      <c r="M5" s="11" t="s">
        <v>163</v>
      </c>
      <c r="N5" s="11" t="s">
        <v>218</v>
      </c>
      <c r="O5" s="13">
        <v>168160</v>
      </c>
      <c r="P5" s="11">
        <v>1222208731</v>
      </c>
      <c r="Q5" s="11"/>
      <c r="R5" s="11"/>
      <c r="S5" s="11"/>
      <c r="T5" s="11" t="s">
        <v>164</v>
      </c>
      <c r="U5" s="13">
        <v>168160</v>
      </c>
      <c r="V5" s="13">
        <v>0</v>
      </c>
      <c r="W5" s="13">
        <v>0</v>
      </c>
      <c r="X5" s="13">
        <v>0</v>
      </c>
      <c r="Y5" s="13">
        <v>0</v>
      </c>
      <c r="Z5" s="11"/>
      <c r="AA5" s="13">
        <v>0</v>
      </c>
      <c r="AB5" s="11"/>
      <c r="AC5" s="13">
        <v>168160</v>
      </c>
      <c r="AD5" s="13">
        <v>0</v>
      </c>
      <c r="AE5" s="13"/>
      <c r="AF5" s="13"/>
      <c r="AG5" s="11"/>
      <c r="AH5" s="11"/>
      <c r="AI5" s="11"/>
      <c r="AJ5" s="11"/>
      <c r="AK5" s="11"/>
      <c r="AL5" s="12">
        <v>44873</v>
      </c>
      <c r="AM5" s="11"/>
      <c r="AN5" s="11">
        <v>2</v>
      </c>
      <c r="AO5" s="11"/>
      <c r="AP5" s="11"/>
      <c r="AQ5" s="11">
        <v>1</v>
      </c>
      <c r="AR5" s="11">
        <v>20221130</v>
      </c>
      <c r="AS5" s="11">
        <v>20221111</v>
      </c>
      <c r="AT5" s="11">
        <v>168160</v>
      </c>
      <c r="AU5" s="11">
        <v>0</v>
      </c>
      <c r="AV5" s="11">
        <v>20230220</v>
      </c>
    </row>
    <row r="6" spans="1:48" x14ac:dyDescent="0.25">
      <c r="A6" s="11">
        <v>813005265</v>
      </c>
      <c r="B6" s="11" t="s">
        <v>105</v>
      </c>
      <c r="C6" s="11" t="s">
        <v>154</v>
      </c>
      <c r="D6" s="11">
        <v>1467902748</v>
      </c>
      <c r="E6" s="11" t="s">
        <v>154</v>
      </c>
      <c r="F6" s="11">
        <v>1467902748</v>
      </c>
      <c r="G6" s="11"/>
      <c r="H6" s="11" t="s">
        <v>165</v>
      </c>
      <c r="I6" s="11" t="s">
        <v>166</v>
      </c>
      <c r="J6" s="12">
        <v>44874</v>
      </c>
      <c r="K6" s="13">
        <v>11700</v>
      </c>
      <c r="L6" s="13">
        <v>11700</v>
      </c>
      <c r="M6" s="11" t="s">
        <v>163</v>
      </c>
      <c r="N6" s="11" t="s">
        <v>218</v>
      </c>
      <c r="O6" s="13">
        <v>11700</v>
      </c>
      <c r="P6" s="11">
        <v>1222208756</v>
      </c>
      <c r="Q6" s="11"/>
      <c r="R6" s="11"/>
      <c r="S6" s="11"/>
      <c r="T6" s="11" t="s">
        <v>164</v>
      </c>
      <c r="U6" s="13">
        <v>11700</v>
      </c>
      <c r="V6" s="13">
        <v>0</v>
      </c>
      <c r="W6" s="13">
        <v>0</v>
      </c>
      <c r="X6" s="13">
        <v>0</v>
      </c>
      <c r="Y6" s="13">
        <v>0</v>
      </c>
      <c r="Z6" s="11"/>
      <c r="AA6" s="13">
        <v>0</v>
      </c>
      <c r="AB6" s="11"/>
      <c r="AC6" s="13">
        <v>11700</v>
      </c>
      <c r="AD6" s="13">
        <v>0</v>
      </c>
      <c r="AE6" s="13"/>
      <c r="AF6" s="13"/>
      <c r="AG6" s="11"/>
      <c r="AH6" s="11"/>
      <c r="AI6" s="11"/>
      <c r="AJ6" s="11"/>
      <c r="AK6" s="11"/>
      <c r="AL6" s="12">
        <v>44908</v>
      </c>
      <c r="AM6" s="11"/>
      <c r="AN6" s="11">
        <v>2</v>
      </c>
      <c r="AO6" s="11"/>
      <c r="AP6" s="11"/>
      <c r="AQ6" s="11">
        <v>1</v>
      </c>
      <c r="AR6" s="11">
        <v>20221230</v>
      </c>
      <c r="AS6" s="11">
        <v>20221212</v>
      </c>
      <c r="AT6" s="11">
        <v>11700</v>
      </c>
      <c r="AU6" s="11">
        <v>0</v>
      </c>
      <c r="AV6" s="11">
        <v>20230220</v>
      </c>
    </row>
    <row r="7" spans="1:48" x14ac:dyDescent="0.25">
      <c r="A7" s="11">
        <v>813005265</v>
      </c>
      <c r="B7" s="11" t="s">
        <v>105</v>
      </c>
      <c r="C7" s="11" t="s">
        <v>154</v>
      </c>
      <c r="D7" s="11">
        <v>1467846185</v>
      </c>
      <c r="E7" s="11" t="s">
        <v>154</v>
      </c>
      <c r="F7" s="11">
        <v>1467846185</v>
      </c>
      <c r="G7" s="11"/>
      <c r="H7" s="11" t="s">
        <v>167</v>
      </c>
      <c r="I7" s="11" t="s">
        <v>168</v>
      </c>
      <c r="J7" s="12">
        <v>44701</v>
      </c>
      <c r="K7" s="13">
        <v>7800</v>
      </c>
      <c r="L7" s="13">
        <v>7800</v>
      </c>
      <c r="M7" s="11" t="s">
        <v>163</v>
      </c>
      <c r="N7" s="11" t="s">
        <v>221</v>
      </c>
      <c r="O7" s="11"/>
      <c r="P7" s="11"/>
      <c r="Q7" s="11"/>
      <c r="R7" s="11"/>
      <c r="S7" s="11"/>
      <c r="T7" s="11" t="s">
        <v>164</v>
      </c>
      <c r="U7" s="13">
        <v>7800</v>
      </c>
      <c r="V7" s="13">
        <v>0</v>
      </c>
      <c r="W7" s="13">
        <v>0</v>
      </c>
      <c r="X7" s="13">
        <v>0</v>
      </c>
      <c r="Y7" s="13">
        <v>0</v>
      </c>
      <c r="Z7" s="11"/>
      <c r="AA7" s="13">
        <v>0</v>
      </c>
      <c r="AB7" s="11"/>
      <c r="AC7" s="13">
        <v>7800</v>
      </c>
      <c r="AD7" s="13">
        <v>0</v>
      </c>
      <c r="AE7" s="13"/>
      <c r="AF7" s="13">
        <v>7800</v>
      </c>
      <c r="AG7" s="11">
        <v>2201341379</v>
      </c>
      <c r="AH7" s="11" t="s">
        <v>219</v>
      </c>
      <c r="AI7" s="11"/>
      <c r="AJ7" s="11"/>
      <c r="AK7" s="11"/>
      <c r="AL7" s="12">
        <v>44715</v>
      </c>
      <c r="AM7" s="11"/>
      <c r="AN7" s="11">
        <v>2</v>
      </c>
      <c r="AO7" s="11"/>
      <c r="AP7" s="11"/>
      <c r="AQ7" s="11">
        <v>1</v>
      </c>
      <c r="AR7" s="11">
        <v>20220630</v>
      </c>
      <c r="AS7" s="11">
        <v>20220621</v>
      </c>
      <c r="AT7" s="11">
        <v>7800</v>
      </c>
      <c r="AU7" s="11">
        <v>0</v>
      </c>
      <c r="AV7" s="11">
        <v>20230220</v>
      </c>
    </row>
    <row r="8" spans="1:48" x14ac:dyDescent="0.25">
      <c r="A8" s="11">
        <v>813005265</v>
      </c>
      <c r="B8" s="11" t="s">
        <v>105</v>
      </c>
      <c r="C8" s="11" t="s">
        <v>154</v>
      </c>
      <c r="D8" s="11">
        <v>1467856260</v>
      </c>
      <c r="E8" s="11" t="s">
        <v>154</v>
      </c>
      <c r="F8" s="11">
        <v>1467856260</v>
      </c>
      <c r="G8" s="11"/>
      <c r="H8" s="11" t="s">
        <v>169</v>
      </c>
      <c r="I8" s="11" t="s">
        <v>170</v>
      </c>
      <c r="J8" s="12">
        <v>44734</v>
      </c>
      <c r="K8" s="13">
        <v>73500</v>
      </c>
      <c r="L8" s="13">
        <v>73500</v>
      </c>
      <c r="M8" s="11" t="s">
        <v>163</v>
      </c>
      <c r="N8" s="11" t="s">
        <v>221</v>
      </c>
      <c r="O8" s="11"/>
      <c r="P8" s="11"/>
      <c r="Q8" s="11"/>
      <c r="R8" s="11"/>
      <c r="S8" s="11"/>
      <c r="T8" s="11" t="s">
        <v>164</v>
      </c>
      <c r="U8" s="13">
        <v>73500</v>
      </c>
      <c r="V8" s="13">
        <v>0</v>
      </c>
      <c r="W8" s="13">
        <v>0</v>
      </c>
      <c r="X8" s="13">
        <v>0</v>
      </c>
      <c r="Y8" s="13">
        <v>0</v>
      </c>
      <c r="Z8" s="11"/>
      <c r="AA8" s="13">
        <v>0</v>
      </c>
      <c r="AB8" s="11"/>
      <c r="AC8" s="13">
        <v>73500</v>
      </c>
      <c r="AD8" s="13">
        <v>0</v>
      </c>
      <c r="AE8" s="13"/>
      <c r="AF8" s="13">
        <v>73500</v>
      </c>
      <c r="AG8" s="11">
        <v>2201341379</v>
      </c>
      <c r="AH8" s="11" t="s">
        <v>219</v>
      </c>
      <c r="AI8" s="11"/>
      <c r="AJ8" s="11"/>
      <c r="AK8" s="11"/>
      <c r="AL8" s="12">
        <v>44753</v>
      </c>
      <c r="AM8" s="11"/>
      <c r="AN8" s="11">
        <v>2</v>
      </c>
      <c r="AO8" s="11"/>
      <c r="AP8" s="11"/>
      <c r="AQ8" s="11">
        <v>1</v>
      </c>
      <c r="AR8" s="11">
        <v>20220730</v>
      </c>
      <c r="AS8" s="11">
        <v>20220722</v>
      </c>
      <c r="AT8" s="11">
        <v>73500</v>
      </c>
      <c r="AU8" s="11">
        <v>0</v>
      </c>
      <c r="AV8" s="11">
        <v>20230220</v>
      </c>
    </row>
    <row r="9" spans="1:48" x14ac:dyDescent="0.25">
      <c r="A9" s="11">
        <v>813005265</v>
      </c>
      <c r="B9" s="11" t="s">
        <v>105</v>
      </c>
      <c r="C9" s="11" t="s">
        <v>154</v>
      </c>
      <c r="D9" s="11">
        <v>1467857909</v>
      </c>
      <c r="E9" s="11" t="s">
        <v>154</v>
      </c>
      <c r="F9" s="11">
        <v>1467857909</v>
      </c>
      <c r="G9" s="11"/>
      <c r="H9" s="11" t="s">
        <v>171</v>
      </c>
      <c r="I9" s="11" t="s">
        <v>172</v>
      </c>
      <c r="J9" s="12">
        <v>44739</v>
      </c>
      <c r="K9" s="13">
        <v>3900</v>
      </c>
      <c r="L9" s="13">
        <v>3900</v>
      </c>
      <c r="M9" s="11" t="s">
        <v>163</v>
      </c>
      <c r="N9" s="11" t="s">
        <v>221</v>
      </c>
      <c r="O9" s="11"/>
      <c r="P9" s="11"/>
      <c r="Q9" s="11"/>
      <c r="R9" s="11"/>
      <c r="S9" s="11"/>
      <c r="T9" s="11" t="s">
        <v>164</v>
      </c>
      <c r="U9" s="13">
        <v>3900</v>
      </c>
      <c r="V9" s="13">
        <v>0</v>
      </c>
      <c r="W9" s="13">
        <v>0</v>
      </c>
      <c r="X9" s="13">
        <v>0</v>
      </c>
      <c r="Y9" s="13">
        <v>0</v>
      </c>
      <c r="Z9" s="11"/>
      <c r="AA9" s="13">
        <v>0</v>
      </c>
      <c r="AB9" s="11"/>
      <c r="AC9" s="13">
        <v>3900</v>
      </c>
      <c r="AD9" s="13">
        <v>0</v>
      </c>
      <c r="AE9" s="13"/>
      <c r="AF9" s="13">
        <v>3900</v>
      </c>
      <c r="AG9" s="11">
        <v>2201341379</v>
      </c>
      <c r="AH9" s="11" t="s">
        <v>219</v>
      </c>
      <c r="AI9" s="11"/>
      <c r="AJ9" s="11"/>
      <c r="AK9" s="11"/>
      <c r="AL9" s="12">
        <v>44753</v>
      </c>
      <c r="AM9" s="11"/>
      <c r="AN9" s="11">
        <v>2</v>
      </c>
      <c r="AO9" s="11"/>
      <c r="AP9" s="11"/>
      <c r="AQ9" s="11">
        <v>1</v>
      </c>
      <c r="AR9" s="11">
        <v>20220730</v>
      </c>
      <c r="AS9" s="11">
        <v>20220722</v>
      </c>
      <c r="AT9" s="11">
        <v>3900</v>
      </c>
      <c r="AU9" s="11">
        <v>0</v>
      </c>
      <c r="AV9" s="11">
        <v>20230220</v>
      </c>
    </row>
    <row r="10" spans="1:48" x14ac:dyDescent="0.25">
      <c r="A10" s="11">
        <v>813005265</v>
      </c>
      <c r="B10" s="11" t="s">
        <v>105</v>
      </c>
      <c r="C10" s="11" t="s">
        <v>154</v>
      </c>
      <c r="D10" s="11">
        <v>1467858199</v>
      </c>
      <c r="E10" s="11" t="s">
        <v>154</v>
      </c>
      <c r="F10" s="11">
        <v>1467858199</v>
      </c>
      <c r="G10" s="11"/>
      <c r="H10" s="11" t="s">
        <v>173</v>
      </c>
      <c r="I10" s="11" t="s">
        <v>174</v>
      </c>
      <c r="J10" s="12">
        <v>44740</v>
      </c>
      <c r="K10" s="13">
        <v>65700</v>
      </c>
      <c r="L10" s="13">
        <v>65700</v>
      </c>
      <c r="M10" s="11" t="s">
        <v>163</v>
      </c>
      <c r="N10" s="11" t="s">
        <v>221</v>
      </c>
      <c r="O10" s="11"/>
      <c r="P10" s="11"/>
      <c r="Q10" s="11"/>
      <c r="R10" s="11"/>
      <c r="S10" s="11"/>
      <c r="T10" s="11" t="s">
        <v>164</v>
      </c>
      <c r="U10" s="13">
        <v>65700</v>
      </c>
      <c r="V10" s="13">
        <v>0</v>
      </c>
      <c r="W10" s="13">
        <v>0</v>
      </c>
      <c r="X10" s="13">
        <v>0</v>
      </c>
      <c r="Y10" s="13">
        <v>0</v>
      </c>
      <c r="Z10" s="11"/>
      <c r="AA10" s="13">
        <v>0</v>
      </c>
      <c r="AB10" s="11"/>
      <c r="AC10" s="13">
        <v>65700</v>
      </c>
      <c r="AD10" s="13">
        <v>0</v>
      </c>
      <c r="AE10" s="13"/>
      <c r="AF10" s="13">
        <v>65700</v>
      </c>
      <c r="AG10" s="11">
        <v>2201341379</v>
      </c>
      <c r="AH10" s="11" t="s">
        <v>219</v>
      </c>
      <c r="AI10" s="11"/>
      <c r="AJ10" s="11"/>
      <c r="AK10" s="11"/>
      <c r="AL10" s="12">
        <v>44753</v>
      </c>
      <c r="AM10" s="11"/>
      <c r="AN10" s="11">
        <v>2</v>
      </c>
      <c r="AO10" s="11"/>
      <c r="AP10" s="11"/>
      <c r="AQ10" s="11">
        <v>1</v>
      </c>
      <c r="AR10" s="11">
        <v>20220730</v>
      </c>
      <c r="AS10" s="11">
        <v>20220722</v>
      </c>
      <c r="AT10" s="11">
        <v>65700</v>
      </c>
      <c r="AU10" s="11">
        <v>0</v>
      </c>
      <c r="AV10" s="11">
        <v>20230220</v>
      </c>
    </row>
    <row r="11" spans="1:48" x14ac:dyDescent="0.25">
      <c r="A11" s="11">
        <v>813005265</v>
      </c>
      <c r="B11" s="11" t="s">
        <v>105</v>
      </c>
      <c r="C11" s="11" t="s">
        <v>154</v>
      </c>
      <c r="D11" s="11">
        <v>1467859449</v>
      </c>
      <c r="E11" s="11" t="s">
        <v>154</v>
      </c>
      <c r="F11" s="11">
        <v>1467859449</v>
      </c>
      <c r="G11" s="11"/>
      <c r="H11" s="11" t="s">
        <v>175</v>
      </c>
      <c r="I11" s="11" t="s">
        <v>176</v>
      </c>
      <c r="J11" s="12">
        <v>44742</v>
      </c>
      <c r="K11" s="13">
        <v>82332</v>
      </c>
      <c r="L11" s="13">
        <v>82332</v>
      </c>
      <c r="M11" s="11" t="s">
        <v>163</v>
      </c>
      <c r="N11" s="11" t="s">
        <v>221</v>
      </c>
      <c r="O11" s="11"/>
      <c r="P11" s="11"/>
      <c r="Q11" s="11"/>
      <c r="R11" s="11"/>
      <c r="S11" s="11"/>
      <c r="T11" s="11" t="s">
        <v>164</v>
      </c>
      <c r="U11" s="13">
        <v>82332</v>
      </c>
      <c r="V11" s="13">
        <v>0</v>
      </c>
      <c r="W11" s="13">
        <v>0</v>
      </c>
      <c r="X11" s="13">
        <v>0</v>
      </c>
      <c r="Y11" s="13">
        <v>0</v>
      </c>
      <c r="Z11" s="11"/>
      <c r="AA11" s="13">
        <v>0</v>
      </c>
      <c r="AB11" s="11"/>
      <c r="AC11" s="13">
        <v>82332</v>
      </c>
      <c r="AD11" s="13">
        <v>0</v>
      </c>
      <c r="AE11" s="13"/>
      <c r="AF11" s="13">
        <v>82332</v>
      </c>
      <c r="AG11" s="11">
        <v>2201341379</v>
      </c>
      <c r="AH11" s="11" t="s">
        <v>219</v>
      </c>
      <c r="AI11" s="11"/>
      <c r="AJ11" s="11"/>
      <c r="AK11" s="11"/>
      <c r="AL11" s="12">
        <v>44753</v>
      </c>
      <c r="AM11" s="11"/>
      <c r="AN11" s="11">
        <v>2</v>
      </c>
      <c r="AO11" s="11"/>
      <c r="AP11" s="11"/>
      <c r="AQ11" s="11">
        <v>1</v>
      </c>
      <c r="AR11" s="11">
        <v>20220730</v>
      </c>
      <c r="AS11" s="11">
        <v>20220722</v>
      </c>
      <c r="AT11" s="11">
        <v>82332</v>
      </c>
      <c r="AU11" s="11">
        <v>0</v>
      </c>
      <c r="AV11" s="11">
        <v>20230220</v>
      </c>
    </row>
    <row r="12" spans="1:48" x14ac:dyDescent="0.25">
      <c r="A12" s="11">
        <v>813005265</v>
      </c>
      <c r="B12" s="11" t="s">
        <v>105</v>
      </c>
      <c r="C12" s="11" t="s">
        <v>154</v>
      </c>
      <c r="D12" s="11">
        <v>1467864465</v>
      </c>
      <c r="E12" s="11" t="s">
        <v>154</v>
      </c>
      <c r="F12" s="11">
        <v>1467864465</v>
      </c>
      <c r="G12" s="11"/>
      <c r="H12" s="11" t="s">
        <v>177</v>
      </c>
      <c r="I12" s="11" t="s">
        <v>178</v>
      </c>
      <c r="J12" s="12">
        <v>44757</v>
      </c>
      <c r="K12" s="13">
        <v>212282</v>
      </c>
      <c r="L12" s="13">
        <v>212282</v>
      </c>
      <c r="M12" s="11" t="s">
        <v>163</v>
      </c>
      <c r="N12" s="11" t="s">
        <v>221</v>
      </c>
      <c r="O12" s="11"/>
      <c r="P12" s="11"/>
      <c r="Q12" s="11"/>
      <c r="R12" s="11"/>
      <c r="S12" s="11"/>
      <c r="T12" s="11" t="s">
        <v>164</v>
      </c>
      <c r="U12" s="13">
        <v>212282</v>
      </c>
      <c r="V12" s="13">
        <v>0</v>
      </c>
      <c r="W12" s="13">
        <v>0</v>
      </c>
      <c r="X12" s="13">
        <v>0</v>
      </c>
      <c r="Y12" s="13">
        <v>0</v>
      </c>
      <c r="Z12" s="11"/>
      <c r="AA12" s="13">
        <v>0</v>
      </c>
      <c r="AB12" s="11"/>
      <c r="AC12" s="13">
        <v>212282</v>
      </c>
      <c r="AD12" s="13">
        <v>0</v>
      </c>
      <c r="AE12" s="13"/>
      <c r="AF12" s="13">
        <v>212282</v>
      </c>
      <c r="AG12" s="11">
        <v>2201341379</v>
      </c>
      <c r="AH12" s="11" t="s">
        <v>219</v>
      </c>
      <c r="AI12" s="11"/>
      <c r="AJ12" s="11"/>
      <c r="AK12" s="11"/>
      <c r="AL12" s="12">
        <v>44778</v>
      </c>
      <c r="AM12" s="11"/>
      <c r="AN12" s="11">
        <v>2</v>
      </c>
      <c r="AO12" s="11"/>
      <c r="AP12" s="11"/>
      <c r="AQ12" s="11">
        <v>1</v>
      </c>
      <c r="AR12" s="11">
        <v>20220830</v>
      </c>
      <c r="AS12" s="11">
        <v>20220817</v>
      </c>
      <c r="AT12" s="11">
        <v>212282</v>
      </c>
      <c r="AU12" s="11">
        <v>0</v>
      </c>
      <c r="AV12" s="11">
        <v>20230220</v>
      </c>
    </row>
    <row r="13" spans="1:48" x14ac:dyDescent="0.25">
      <c r="A13" s="11">
        <v>813005265</v>
      </c>
      <c r="B13" s="11" t="s">
        <v>105</v>
      </c>
      <c r="C13" s="11" t="s">
        <v>154</v>
      </c>
      <c r="D13" s="11">
        <v>1467866418</v>
      </c>
      <c r="E13" s="11" t="s">
        <v>154</v>
      </c>
      <c r="F13" s="11">
        <v>1467866418</v>
      </c>
      <c r="G13" s="11"/>
      <c r="H13" s="11" t="s">
        <v>179</v>
      </c>
      <c r="I13" s="11" t="s">
        <v>180</v>
      </c>
      <c r="J13" s="12">
        <v>44764</v>
      </c>
      <c r="K13" s="13">
        <v>81975</v>
      </c>
      <c r="L13" s="13">
        <v>81975</v>
      </c>
      <c r="M13" s="11" t="s">
        <v>163</v>
      </c>
      <c r="N13" s="11" t="s">
        <v>221</v>
      </c>
      <c r="O13" s="11"/>
      <c r="P13" s="11"/>
      <c r="Q13" s="11"/>
      <c r="R13" s="11"/>
      <c r="S13" s="11"/>
      <c r="T13" s="11" t="s">
        <v>164</v>
      </c>
      <c r="U13" s="13">
        <v>81975</v>
      </c>
      <c r="V13" s="13">
        <v>0</v>
      </c>
      <c r="W13" s="13">
        <v>0</v>
      </c>
      <c r="X13" s="13">
        <v>0</v>
      </c>
      <c r="Y13" s="13">
        <v>0</v>
      </c>
      <c r="Z13" s="11"/>
      <c r="AA13" s="13">
        <v>0</v>
      </c>
      <c r="AB13" s="11"/>
      <c r="AC13" s="13">
        <v>81975</v>
      </c>
      <c r="AD13" s="13">
        <v>0</v>
      </c>
      <c r="AE13" s="13"/>
      <c r="AF13" s="13">
        <v>81975</v>
      </c>
      <c r="AG13" s="11">
        <v>2201341379</v>
      </c>
      <c r="AH13" s="11" t="s">
        <v>219</v>
      </c>
      <c r="AI13" s="11"/>
      <c r="AJ13" s="11"/>
      <c r="AK13" s="11"/>
      <c r="AL13" s="12">
        <v>44782</v>
      </c>
      <c r="AM13" s="11"/>
      <c r="AN13" s="11">
        <v>2</v>
      </c>
      <c r="AO13" s="11"/>
      <c r="AP13" s="11"/>
      <c r="AQ13" s="11">
        <v>1</v>
      </c>
      <c r="AR13" s="11">
        <v>20220830</v>
      </c>
      <c r="AS13" s="11">
        <v>20220817</v>
      </c>
      <c r="AT13" s="11">
        <v>81975</v>
      </c>
      <c r="AU13" s="11">
        <v>0</v>
      </c>
      <c r="AV13" s="11">
        <v>20230220</v>
      </c>
    </row>
    <row r="14" spans="1:48" x14ac:dyDescent="0.25">
      <c r="A14" s="11">
        <v>813005265</v>
      </c>
      <c r="B14" s="11" t="s">
        <v>105</v>
      </c>
      <c r="C14" s="11" t="s">
        <v>154</v>
      </c>
      <c r="D14" s="11">
        <v>1467866967</v>
      </c>
      <c r="E14" s="11" t="s">
        <v>154</v>
      </c>
      <c r="F14" s="11">
        <v>1467866967</v>
      </c>
      <c r="G14" s="11"/>
      <c r="H14" s="11" t="s">
        <v>181</v>
      </c>
      <c r="I14" s="11" t="s">
        <v>182</v>
      </c>
      <c r="J14" s="12">
        <v>44766</v>
      </c>
      <c r="K14" s="13">
        <v>1175594</v>
      </c>
      <c r="L14" s="13">
        <v>1175594</v>
      </c>
      <c r="M14" s="11" t="s">
        <v>163</v>
      </c>
      <c r="N14" s="11" t="s">
        <v>221</v>
      </c>
      <c r="O14" s="11"/>
      <c r="P14" s="11"/>
      <c r="Q14" s="11"/>
      <c r="R14" s="11"/>
      <c r="S14" s="11"/>
      <c r="T14" s="11" t="s">
        <v>164</v>
      </c>
      <c r="U14" s="13">
        <v>1175594</v>
      </c>
      <c r="V14" s="13">
        <v>0</v>
      </c>
      <c r="W14" s="13">
        <v>0</v>
      </c>
      <c r="X14" s="13">
        <v>0</v>
      </c>
      <c r="Y14" s="13">
        <v>0</v>
      </c>
      <c r="Z14" s="11"/>
      <c r="AA14" s="13">
        <v>0</v>
      </c>
      <c r="AB14" s="11"/>
      <c r="AC14" s="13">
        <v>1175594</v>
      </c>
      <c r="AD14" s="13">
        <v>0</v>
      </c>
      <c r="AE14" s="13"/>
      <c r="AF14" s="13">
        <v>1175594</v>
      </c>
      <c r="AG14" s="11">
        <v>2201341379</v>
      </c>
      <c r="AH14" s="11" t="s">
        <v>219</v>
      </c>
      <c r="AI14" s="11"/>
      <c r="AJ14" s="11"/>
      <c r="AK14" s="11"/>
      <c r="AL14" s="12">
        <v>44782</v>
      </c>
      <c r="AM14" s="11"/>
      <c r="AN14" s="11">
        <v>2</v>
      </c>
      <c r="AO14" s="11"/>
      <c r="AP14" s="11"/>
      <c r="AQ14" s="11">
        <v>1</v>
      </c>
      <c r="AR14" s="11">
        <v>20220830</v>
      </c>
      <c r="AS14" s="11">
        <v>20220817</v>
      </c>
      <c r="AT14" s="11">
        <v>1175594</v>
      </c>
      <c r="AU14" s="11">
        <v>0</v>
      </c>
      <c r="AV14" s="11">
        <v>20230220</v>
      </c>
    </row>
    <row r="15" spans="1:48" x14ac:dyDescent="0.25">
      <c r="A15" s="11">
        <v>813005265</v>
      </c>
      <c r="B15" s="11" t="s">
        <v>105</v>
      </c>
      <c r="C15" s="11" t="s">
        <v>154</v>
      </c>
      <c r="D15" s="11">
        <v>1467867002</v>
      </c>
      <c r="E15" s="11" t="s">
        <v>154</v>
      </c>
      <c r="F15" s="11">
        <v>1467867002</v>
      </c>
      <c r="G15" s="11"/>
      <c r="H15" s="11" t="s">
        <v>183</v>
      </c>
      <c r="I15" s="11" t="s">
        <v>184</v>
      </c>
      <c r="J15" s="12">
        <v>44766</v>
      </c>
      <c r="K15" s="13">
        <v>69529</v>
      </c>
      <c r="L15" s="13">
        <v>69529</v>
      </c>
      <c r="M15" s="11" t="s">
        <v>163</v>
      </c>
      <c r="N15" s="11" t="s">
        <v>221</v>
      </c>
      <c r="O15" s="11"/>
      <c r="P15" s="11"/>
      <c r="Q15" s="11"/>
      <c r="R15" s="11"/>
      <c r="S15" s="11"/>
      <c r="T15" s="11" t="s">
        <v>164</v>
      </c>
      <c r="U15" s="13">
        <v>69529</v>
      </c>
      <c r="V15" s="13">
        <v>0</v>
      </c>
      <c r="W15" s="13">
        <v>0</v>
      </c>
      <c r="X15" s="13">
        <v>0</v>
      </c>
      <c r="Y15" s="13">
        <v>0</v>
      </c>
      <c r="Z15" s="11"/>
      <c r="AA15" s="13">
        <v>0</v>
      </c>
      <c r="AB15" s="11"/>
      <c r="AC15" s="13">
        <v>69529</v>
      </c>
      <c r="AD15" s="13">
        <v>0</v>
      </c>
      <c r="AE15" s="13"/>
      <c r="AF15" s="13">
        <v>69529</v>
      </c>
      <c r="AG15" s="11">
        <v>2201341379</v>
      </c>
      <c r="AH15" s="11" t="s">
        <v>219</v>
      </c>
      <c r="AI15" s="11"/>
      <c r="AJ15" s="11"/>
      <c r="AK15" s="11"/>
      <c r="AL15" s="12">
        <v>44782</v>
      </c>
      <c r="AM15" s="11"/>
      <c r="AN15" s="11">
        <v>2</v>
      </c>
      <c r="AO15" s="11"/>
      <c r="AP15" s="11"/>
      <c r="AQ15" s="11">
        <v>1</v>
      </c>
      <c r="AR15" s="11">
        <v>20220830</v>
      </c>
      <c r="AS15" s="11">
        <v>20220817</v>
      </c>
      <c r="AT15" s="11">
        <v>69529</v>
      </c>
      <c r="AU15" s="11">
        <v>0</v>
      </c>
      <c r="AV15" s="11">
        <v>20230220</v>
      </c>
    </row>
    <row r="16" spans="1:48" x14ac:dyDescent="0.25">
      <c r="A16" s="11">
        <v>813005265</v>
      </c>
      <c r="B16" s="11" t="s">
        <v>105</v>
      </c>
      <c r="C16" s="11" t="s">
        <v>154</v>
      </c>
      <c r="D16" s="11">
        <v>1467869342</v>
      </c>
      <c r="E16" s="11" t="s">
        <v>154</v>
      </c>
      <c r="F16" s="11">
        <v>1467869342</v>
      </c>
      <c r="G16" s="11"/>
      <c r="H16" s="11" t="s">
        <v>185</v>
      </c>
      <c r="I16" s="11" t="s">
        <v>186</v>
      </c>
      <c r="J16" s="12">
        <v>44772</v>
      </c>
      <c r="K16" s="13">
        <v>80832</v>
      </c>
      <c r="L16" s="13">
        <v>80832</v>
      </c>
      <c r="M16" s="11" t="s">
        <v>163</v>
      </c>
      <c r="N16" s="11" t="s">
        <v>218</v>
      </c>
      <c r="O16" s="13">
        <v>80832</v>
      </c>
      <c r="P16" s="11">
        <v>1222151878</v>
      </c>
      <c r="Q16" s="11"/>
      <c r="R16" s="11"/>
      <c r="S16" s="11"/>
      <c r="T16" s="11" t="s">
        <v>164</v>
      </c>
      <c r="U16" s="13">
        <v>80832</v>
      </c>
      <c r="V16" s="13">
        <v>0</v>
      </c>
      <c r="W16" s="13">
        <v>0</v>
      </c>
      <c r="X16" s="13">
        <v>0</v>
      </c>
      <c r="Y16" s="13">
        <v>0</v>
      </c>
      <c r="Z16" s="11"/>
      <c r="AA16" s="13">
        <v>0</v>
      </c>
      <c r="AB16" s="11"/>
      <c r="AC16" s="13">
        <v>80832</v>
      </c>
      <c r="AD16" s="13">
        <v>0</v>
      </c>
      <c r="AE16" s="13"/>
      <c r="AF16" s="13"/>
      <c r="AG16" s="11"/>
      <c r="AH16" s="11"/>
      <c r="AI16" s="11"/>
      <c r="AJ16" s="11"/>
      <c r="AK16" s="11"/>
      <c r="AL16" s="12">
        <v>44782</v>
      </c>
      <c r="AM16" s="11"/>
      <c r="AN16" s="11">
        <v>2</v>
      </c>
      <c r="AO16" s="11"/>
      <c r="AP16" s="11"/>
      <c r="AQ16" s="11">
        <v>1</v>
      </c>
      <c r="AR16" s="11">
        <v>20220829</v>
      </c>
      <c r="AS16" s="11">
        <v>20220817</v>
      </c>
      <c r="AT16" s="11">
        <v>80832</v>
      </c>
      <c r="AU16" s="11">
        <v>0</v>
      </c>
      <c r="AV16" s="11">
        <v>20230220</v>
      </c>
    </row>
    <row r="17" spans="1:48" x14ac:dyDescent="0.25">
      <c r="A17" s="11">
        <v>813005265</v>
      </c>
      <c r="B17" s="11" t="s">
        <v>105</v>
      </c>
      <c r="C17" s="11" t="s">
        <v>154</v>
      </c>
      <c r="D17" s="11">
        <v>1467694044</v>
      </c>
      <c r="E17" s="11" t="s">
        <v>154</v>
      </c>
      <c r="F17" s="11">
        <v>1467694044</v>
      </c>
      <c r="G17" s="11"/>
      <c r="H17" s="11" t="s">
        <v>187</v>
      </c>
      <c r="I17" s="11" t="s">
        <v>188</v>
      </c>
      <c r="J17" s="12">
        <v>44258</v>
      </c>
      <c r="K17" s="13">
        <v>85668</v>
      </c>
      <c r="L17" s="13">
        <v>32554</v>
      </c>
      <c r="M17" s="11" t="s">
        <v>189</v>
      </c>
      <c r="N17" s="11" t="s">
        <v>217</v>
      </c>
      <c r="O17" s="11"/>
      <c r="P17" s="11"/>
      <c r="Q17" s="11"/>
      <c r="R17" s="11"/>
      <c r="S17" s="11"/>
      <c r="T17" s="11" t="s">
        <v>164</v>
      </c>
      <c r="U17" s="13">
        <v>85668</v>
      </c>
      <c r="V17" s="13">
        <v>0</v>
      </c>
      <c r="W17" s="13">
        <v>0</v>
      </c>
      <c r="X17" s="13">
        <v>0</v>
      </c>
      <c r="Y17" s="13">
        <v>32554</v>
      </c>
      <c r="Z17" s="11" t="s">
        <v>190</v>
      </c>
      <c r="AA17" s="13">
        <v>0</v>
      </c>
      <c r="AB17" s="11"/>
      <c r="AC17" s="13">
        <v>53114</v>
      </c>
      <c r="AD17" s="13">
        <v>0</v>
      </c>
      <c r="AE17" s="13"/>
      <c r="AF17" s="13"/>
      <c r="AG17" s="11"/>
      <c r="AH17" s="11"/>
      <c r="AI17" s="11"/>
      <c r="AJ17" s="11"/>
      <c r="AK17" s="11"/>
      <c r="AL17" s="12">
        <v>44286</v>
      </c>
      <c r="AM17" s="11"/>
      <c r="AN17" s="11">
        <v>2</v>
      </c>
      <c r="AO17" s="11"/>
      <c r="AP17" s="11"/>
      <c r="AQ17" s="11">
        <v>2</v>
      </c>
      <c r="AR17" s="11">
        <v>20220330</v>
      </c>
      <c r="AS17" s="11">
        <v>20220318</v>
      </c>
      <c r="AT17" s="11">
        <v>85668</v>
      </c>
      <c r="AU17" s="11">
        <v>32554</v>
      </c>
      <c r="AV17" s="11">
        <v>20230220</v>
      </c>
    </row>
    <row r="18" spans="1:48" x14ac:dyDescent="0.25">
      <c r="A18" s="11">
        <v>813005265</v>
      </c>
      <c r="B18" s="11" t="s">
        <v>105</v>
      </c>
      <c r="C18" s="11" t="s">
        <v>154</v>
      </c>
      <c r="D18" s="11">
        <v>1467695754</v>
      </c>
      <c r="E18" s="11" t="s">
        <v>154</v>
      </c>
      <c r="F18" s="11">
        <v>1467695754</v>
      </c>
      <c r="G18" s="11"/>
      <c r="H18" s="11" t="s">
        <v>191</v>
      </c>
      <c r="I18" s="11" t="s">
        <v>192</v>
      </c>
      <c r="J18" s="12">
        <v>44264</v>
      </c>
      <c r="K18" s="13">
        <v>65960</v>
      </c>
      <c r="L18" s="13">
        <v>25065</v>
      </c>
      <c r="M18" s="11" t="s">
        <v>189</v>
      </c>
      <c r="N18" s="11" t="s">
        <v>217</v>
      </c>
      <c r="O18" s="11"/>
      <c r="P18" s="11"/>
      <c r="Q18" s="11"/>
      <c r="R18" s="11"/>
      <c r="S18" s="11"/>
      <c r="T18" s="11" t="s">
        <v>164</v>
      </c>
      <c r="U18" s="13">
        <v>65960</v>
      </c>
      <c r="V18" s="13">
        <v>0</v>
      </c>
      <c r="W18" s="13">
        <v>0</v>
      </c>
      <c r="X18" s="13">
        <v>0</v>
      </c>
      <c r="Y18" s="13">
        <v>25065</v>
      </c>
      <c r="Z18" s="11" t="s">
        <v>193</v>
      </c>
      <c r="AA18" s="13">
        <v>0</v>
      </c>
      <c r="AB18" s="11"/>
      <c r="AC18" s="13">
        <v>40895</v>
      </c>
      <c r="AD18" s="13">
        <v>0</v>
      </c>
      <c r="AE18" s="13"/>
      <c r="AF18" s="13"/>
      <c r="AG18" s="11"/>
      <c r="AH18" s="11"/>
      <c r="AI18" s="11"/>
      <c r="AJ18" s="11"/>
      <c r="AK18" s="11"/>
      <c r="AL18" s="12">
        <v>44286</v>
      </c>
      <c r="AM18" s="11"/>
      <c r="AN18" s="11">
        <v>2</v>
      </c>
      <c r="AO18" s="11"/>
      <c r="AP18" s="11"/>
      <c r="AQ18" s="11">
        <v>2</v>
      </c>
      <c r="AR18" s="11">
        <v>20220330</v>
      </c>
      <c r="AS18" s="11">
        <v>20220318</v>
      </c>
      <c r="AT18" s="11">
        <v>65960</v>
      </c>
      <c r="AU18" s="11">
        <v>25065</v>
      </c>
      <c r="AV18" s="11">
        <v>20230220</v>
      </c>
    </row>
    <row r="19" spans="1:48" x14ac:dyDescent="0.25">
      <c r="A19" s="11">
        <v>813005265</v>
      </c>
      <c r="B19" s="11" t="s">
        <v>105</v>
      </c>
      <c r="C19" s="11" t="s">
        <v>154</v>
      </c>
      <c r="D19" s="11">
        <v>1467700625</v>
      </c>
      <c r="E19" s="11" t="s">
        <v>154</v>
      </c>
      <c r="F19" s="11">
        <v>1467700625</v>
      </c>
      <c r="G19" s="11"/>
      <c r="H19" s="11" t="s">
        <v>194</v>
      </c>
      <c r="I19" s="11" t="s">
        <v>195</v>
      </c>
      <c r="J19" s="12">
        <v>44281</v>
      </c>
      <c r="K19" s="13">
        <v>59700</v>
      </c>
      <c r="L19" s="13">
        <v>22686</v>
      </c>
      <c r="M19" s="11" t="s">
        <v>189</v>
      </c>
      <c r="N19" s="11" t="s">
        <v>217</v>
      </c>
      <c r="O19" s="11"/>
      <c r="P19" s="11"/>
      <c r="Q19" s="11"/>
      <c r="R19" s="11"/>
      <c r="S19" s="11"/>
      <c r="T19" s="11" t="s">
        <v>164</v>
      </c>
      <c r="U19" s="13">
        <v>59700</v>
      </c>
      <c r="V19" s="13">
        <v>0</v>
      </c>
      <c r="W19" s="13">
        <v>0</v>
      </c>
      <c r="X19" s="13">
        <v>0</v>
      </c>
      <c r="Y19" s="13">
        <v>22686</v>
      </c>
      <c r="Z19" s="11" t="s">
        <v>196</v>
      </c>
      <c r="AA19" s="13">
        <v>0</v>
      </c>
      <c r="AB19" s="11"/>
      <c r="AC19" s="13">
        <v>37014</v>
      </c>
      <c r="AD19" s="13">
        <v>0</v>
      </c>
      <c r="AE19" s="13"/>
      <c r="AF19" s="13"/>
      <c r="AG19" s="11"/>
      <c r="AH19" s="11"/>
      <c r="AI19" s="11"/>
      <c r="AJ19" s="11"/>
      <c r="AK19" s="11"/>
      <c r="AL19" s="12">
        <v>44286</v>
      </c>
      <c r="AM19" s="11"/>
      <c r="AN19" s="11">
        <v>2</v>
      </c>
      <c r="AO19" s="11"/>
      <c r="AP19" s="11"/>
      <c r="AQ19" s="11">
        <v>2</v>
      </c>
      <c r="AR19" s="11">
        <v>20220330</v>
      </c>
      <c r="AS19" s="11">
        <v>20220318</v>
      </c>
      <c r="AT19" s="11">
        <v>59700</v>
      </c>
      <c r="AU19" s="11">
        <v>22686</v>
      </c>
      <c r="AV19" s="11">
        <v>20230220</v>
      </c>
    </row>
    <row r="20" spans="1:48" x14ac:dyDescent="0.25">
      <c r="A20" s="11">
        <v>813005265</v>
      </c>
      <c r="B20" s="11" t="s">
        <v>105</v>
      </c>
      <c r="C20" s="11" t="s">
        <v>154</v>
      </c>
      <c r="D20" s="11">
        <v>1467700807</v>
      </c>
      <c r="E20" s="11" t="s">
        <v>154</v>
      </c>
      <c r="F20" s="11">
        <v>1467700807</v>
      </c>
      <c r="G20" s="11"/>
      <c r="H20" s="11" t="s">
        <v>197</v>
      </c>
      <c r="I20" s="11" t="s">
        <v>198</v>
      </c>
      <c r="J20" s="12">
        <v>44281</v>
      </c>
      <c r="K20" s="13">
        <v>62777</v>
      </c>
      <c r="L20" s="13">
        <v>23855</v>
      </c>
      <c r="M20" s="11" t="s">
        <v>189</v>
      </c>
      <c r="N20" s="11" t="s">
        <v>217</v>
      </c>
      <c r="O20" s="11"/>
      <c r="P20" s="11"/>
      <c r="Q20" s="11"/>
      <c r="R20" s="11"/>
      <c r="S20" s="11"/>
      <c r="T20" s="11" t="s">
        <v>164</v>
      </c>
      <c r="U20" s="13">
        <v>62777</v>
      </c>
      <c r="V20" s="13">
        <v>0</v>
      </c>
      <c r="W20" s="13">
        <v>0</v>
      </c>
      <c r="X20" s="13">
        <v>0</v>
      </c>
      <c r="Y20" s="13">
        <v>23855</v>
      </c>
      <c r="Z20" s="11" t="s">
        <v>190</v>
      </c>
      <c r="AA20" s="13">
        <v>0</v>
      </c>
      <c r="AB20" s="11"/>
      <c r="AC20" s="13">
        <v>38922</v>
      </c>
      <c r="AD20" s="13">
        <v>0</v>
      </c>
      <c r="AE20" s="13"/>
      <c r="AF20" s="13">
        <v>38922</v>
      </c>
      <c r="AG20" s="11">
        <v>2201248155</v>
      </c>
      <c r="AH20" s="11" t="s">
        <v>220</v>
      </c>
      <c r="AI20" s="11"/>
      <c r="AJ20" s="11"/>
      <c r="AK20" s="11"/>
      <c r="AL20" s="12">
        <v>44286</v>
      </c>
      <c r="AM20" s="11"/>
      <c r="AN20" s="11">
        <v>2</v>
      </c>
      <c r="AO20" s="11"/>
      <c r="AP20" s="11"/>
      <c r="AQ20" s="11">
        <v>2</v>
      </c>
      <c r="AR20" s="11">
        <v>20220330</v>
      </c>
      <c r="AS20" s="11">
        <v>20220318</v>
      </c>
      <c r="AT20" s="11">
        <v>62777</v>
      </c>
      <c r="AU20" s="11">
        <v>23855</v>
      </c>
      <c r="AV20" s="11">
        <v>20230220</v>
      </c>
    </row>
    <row r="21" spans="1:48" x14ac:dyDescent="0.25">
      <c r="A21" s="11">
        <v>813005265</v>
      </c>
      <c r="B21" s="11" t="s">
        <v>105</v>
      </c>
      <c r="C21" s="11" t="s">
        <v>154</v>
      </c>
      <c r="D21" s="11">
        <v>1467880514</v>
      </c>
      <c r="E21" s="11" t="s">
        <v>154</v>
      </c>
      <c r="F21" s="11">
        <v>1467880514</v>
      </c>
      <c r="G21" s="11"/>
      <c r="H21" s="11" t="s">
        <v>199</v>
      </c>
      <c r="I21" s="11" t="s">
        <v>200</v>
      </c>
      <c r="J21" s="12">
        <v>44805</v>
      </c>
      <c r="K21" s="13">
        <v>757797</v>
      </c>
      <c r="L21" s="13">
        <v>757797</v>
      </c>
      <c r="M21" s="11" t="s">
        <v>201</v>
      </c>
      <c r="N21" s="11" t="s">
        <v>216</v>
      </c>
      <c r="O21" s="11"/>
      <c r="P21" s="11"/>
      <c r="Q21" s="11"/>
      <c r="R21" s="11"/>
      <c r="S21" s="11"/>
      <c r="T21" s="11" t="s">
        <v>164</v>
      </c>
      <c r="U21" s="13">
        <v>757797</v>
      </c>
      <c r="V21" s="13">
        <v>0</v>
      </c>
      <c r="W21" s="13">
        <v>0</v>
      </c>
      <c r="X21" s="13">
        <v>0</v>
      </c>
      <c r="Y21" s="13">
        <v>0</v>
      </c>
      <c r="Z21" s="11"/>
      <c r="AA21" s="13">
        <v>757797</v>
      </c>
      <c r="AB21" s="11" t="s">
        <v>202</v>
      </c>
      <c r="AC21" s="13">
        <v>0</v>
      </c>
      <c r="AD21" s="13">
        <v>757797</v>
      </c>
      <c r="AE21" s="13"/>
      <c r="AF21" s="13"/>
      <c r="AG21" s="11"/>
      <c r="AH21" s="11"/>
      <c r="AI21" s="11"/>
      <c r="AJ21" s="11"/>
      <c r="AK21" s="11"/>
      <c r="AL21" s="12">
        <v>44844</v>
      </c>
      <c r="AM21" s="11"/>
      <c r="AN21" s="11">
        <v>9</v>
      </c>
      <c r="AO21" s="11"/>
      <c r="AP21" s="11" t="s">
        <v>203</v>
      </c>
      <c r="AQ21" s="11">
        <v>1</v>
      </c>
      <c r="AR21" s="11">
        <v>21001231</v>
      </c>
      <c r="AS21" s="11">
        <v>20221018</v>
      </c>
      <c r="AT21" s="11">
        <v>757797</v>
      </c>
      <c r="AU21" s="11">
        <v>0</v>
      </c>
      <c r="AV21" s="11">
        <v>20230220</v>
      </c>
    </row>
    <row r="22" spans="1:48" x14ac:dyDescent="0.25">
      <c r="A22" s="11">
        <v>813005265</v>
      </c>
      <c r="B22" s="11" t="s">
        <v>105</v>
      </c>
      <c r="C22" s="11" t="s">
        <v>154</v>
      </c>
      <c r="D22" s="11">
        <v>1467860255</v>
      </c>
      <c r="E22" s="11" t="s">
        <v>154</v>
      </c>
      <c r="F22" s="11">
        <v>1467860255</v>
      </c>
      <c r="G22" s="11"/>
      <c r="H22" s="11" t="s">
        <v>204</v>
      </c>
      <c r="I22" s="11" t="s">
        <v>205</v>
      </c>
      <c r="J22" s="12">
        <v>44746</v>
      </c>
      <c r="K22" s="13">
        <v>3900</v>
      </c>
      <c r="L22" s="13">
        <v>3900</v>
      </c>
      <c r="M22" s="11" t="s">
        <v>201</v>
      </c>
      <c r="N22" s="11" t="s">
        <v>216</v>
      </c>
      <c r="O22" s="11"/>
      <c r="P22" s="11"/>
      <c r="Q22" s="11"/>
      <c r="R22" s="11"/>
      <c r="S22" s="11"/>
      <c r="T22" s="11" t="s">
        <v>164</v>
      </c>
      <c r="U22" s="13">
        <v>3900</v>
      </c>
      <c r="V22" s="13">
        <v>0</v>
      </c>
      <c r="W22" s="13">
        <v>0</v>
      </c>
      <c r="X22" s="13">
        <v>0</v>
      </c>
      <c r="Y22" s="13">
        <v>0</v>
      </c>
      <c r="Z22" s="11"/>
      <c r="AA22" s="13">
        <v>3900</v>
      </c>
      <c r="AB22" s="11" t="s">
        <v>206</v>
      </c>
      <c r="AC22" s="13">
        <v>0</v>
      </c>
      <c r="AD22" s="13">
        <v>3900</v>
      </c>
      <c r="AE22" s="13"/>
      <c r="AF22" s="13"/>
      <c r="AG22" s="11"/>
      <c r="AH22" s="11"/>
      <c r="AI22" s="11"/>
      <c r="AJ22" s="11"/>
      <c r="AK22" s="11"/>
      <c r="AL22" s="12">
        <v>44782</v>
      </c>
      <c r="AM22" s="11"/>
      <c r="AN22" s="11">
        <v>9</v>
      </c>
      <c r="AO22" s="11"/>
      <c r="AP22" s="11" t="s">
        <v>203</v>
      </c>
      <c r="AQ22" s="11">
        <v>1</v>
      </c>
      <c r="AR22" s="11">
        <v>21001231</v>
      </c>
      <c r="AS22" s="11">
        <v>20220817</v>
      </c>
      <c r="AT22" s="11">
        <v>3900</v>
      </c>
      <c r="AU22" s="11">
        <v>0</v>
      </c>
      <c r="AV22" s="11">
        <v>20230220</v>
      </c>
    </row>
    <row r="23" spans="1:48" x14ac:dyDescent="0.25">
      <c r="A23" s="11">
        <v>813005265</v>
      </c>
      <c r="B23" s="11" t="s">
        <v>105</v>
      </c>
      <c r="C23" s="11" t="s">
        <v>154</v>
      </c>
      <c r="D23" s="11">
        <v>1467905135</v>
      </c>
      <c r="E23" s="11" t="s">
        <v>154</v>
      </c>
      <c r="F23" s="11">
        <v>1467905135</v>
      </c>
      <c r="G23" s="11"/>
      <c r="H23" s="11" t="s">
        <v>207</v>
      </c>
      <c r="I23" s="11" t="s">
        <v>208</v>
      </c>
      <c r="J23" s="12">
        <v>44882</v>
      </c>
      <c r="K23" s="13">
        <v>105702</v>
      </c>
      <c r="L23" s="13">
        <v>105702</v>
      </c>
      <c r="M23" s="11" t="s">
        <v>201</v>
      </c>
      <c r="N23" s="11" t="s">
        <v>216</v>
      </c>
      <c r="O23" s="11"/>
      <c r="P23" s="11"/>
      <c r="Q23" s="11"/>
      <c r="R23" s="11"/>
      <c r="S23" s="11"/>
      <c r="T23" s="11" t="s">
        <v>164</v>
      </c>
      <c r="U23" s="13">
        <v>105702</v>
      </c>
      <c r="V23" s="13">
        <v>0</v>
      </c>
      <c r="W23" s="13">
        <v>0</v>
      </c>
      <c r="X23" s="13">
        <v>0</v>
      </c>
      <c r="Y23" s="13">
        <v>0</v>
      </c>
      <c r="Z23" s="11"/>
      <c r="AA23" s="13">
        <v>105702</v>
      </c>
      <c r="AB23" s="11" t="s">
        <v>209</v>
      </c>
      <c r="AC23" s="13">
        <v>0</v>
      </c>
      <c r="AD23" s="13">
        <v>105702</v>
      </c>
      <c r="AE23" s="13"/>
      <c r="AF23" s="13"/>
      <c r="AG23" s="11"/>
      <c r="AH23" s="11"/>
      <c r="AI23" s="11"/>
      <c r="AJ23" s="11"/>
      <c r="AK23" s="11"/>
      <c r="AL23" s="12">
        <v>44908</v>
      </c>
      <c r="AM23" s="11"/>
      <c r="AN23" s="11">
        <v>9</v>
      </c>
      <c r="AO23" s="11"/>
      <c r="AP23" s="11" t="s">
        <v>203</v>
      </c>
      <c r="AQ23" s="11">
        <v>1</v>
      </c>
      <c r="AR23" s="11">
        <v>21001231</v>
      </c>
      <c r="AS23" s="11">
        <v>20221219</v>
      </c>
      <c r="AT23" s="11">
        <v>105702</v>
      </c>
      <c r="AU23" s="11">
        <v>0</v>
      </c>
      <c r="AV23" s="11">
        <v>20230220</v>
      </c>
    </row>
    <row r="24" spans="1:48" x14ac:dyDescent="0.25">
      <c r="A24" s="11">
        <v>813005265</v>
      </c>
      <c r="B24" s="11" t="s">
        <v>105</v>
      </c>
      <c r="C24" s="11" t="s">
        <v>154</v>
      </c>
      <c r="D24" s="11">
        <v>1467906483</v>
      </c>
      <c r="E24" s="11" t="s">
        <v>154</v>
      </c>
      <c r="F24" s="11">
        <v>1467906483</v>
      </c>
      <c r="G24" s="11"/>
      <c r="H24" s="11" t="s">
        <v>210</v>
      </c>
      <c r="I24" s="11" t="s">
        <v>211</v>
      </c>
      <c r="J24" s="12">
        <v>44885</v>
      </c>
      <c r="K24" s="13">
        <v>76745</v>
      </c>
      <c r="L24" s="13">
        <v>76745</v>
      </c>
      <c r="M24" s="11" t="s">
        <v>201</v>
      </c>
      <c r="N24" s="11" t="s">
        <v>216</v>
      </c>
      <c r="O24" s="11"/>
      <c r="P24" s="11"/>
      <c r="Q24" s="11"/>
      <c r="R24" s="11"/>
      <c r="S24" s="11"/>
      <c r="T24" s="11" t="s">
        <v>164</v>
      </c>
      <c r="U24" s="13">
        <v>76745</v>
      </c>
      <c r="V24" s="13">
        <v>0</v>
      </c>
      <c r="W24" s="13">
        <v>0</v>
      </c>
      <c r="X24" s="13">
        <v>0</v>
      </c>
      <c r="Y24" s="13">
        <v>0</v>
      </c>
      <c r="Z24" s="11"/>
      <c r="AA24" s="13">
        <v>76745</v>
      </c>
      <c r="AB24" s="11" t="s">
        <v>212</v>
      </c>
      <c r="AC24" s="13">
        <v>0</v>
      </c>
      <c r="AD24" s="13">
        <v>76745</v>
      </c>
      <c r="AE24" s="13"/>
      <c r="AF24" s="13"/>
      <c r="AG24" s="11"/>
      <c r="AH24" s="11"/>
      <c r="AI24" s="11"/>
      <c r="AJ24" s="11"/>
      <c r="AK24" s="11"/>
      <c r="AL24" s="12">
        <v>44908</v>
      </c>
      <c r="AM24" s="11"/>
      <c r="AN24" s="11">
        <v>9</v>
      </c>
      <c r="AO24" s="11"/>
      <c r="AP24" s="11" t="s">
        <v>203</v>
      </c>
      <c r="AQ24" s="11">
        <v>1</v>
      </c>
      <c r="AR24" s="11">
        <v>21001231</v>
      </c>
      <c r="AS24" s="11">
        <v>20221219</v>
      </c>
      <c r="AT24" s="11">
        <v>76745</v>
      </c>
      <c r="AU24" s="11">
        <v>0</v>
      </c>
      <c r="AV24" s="11">
        <v>20230220</v>
      </c>
    </row>
    <row r="25" spans="1:48" x14ac:dyDescent="0.25">
      <c r="A25" s="11">
        <v>813005265</v>
      </c>
      <c r="B25" s="11" t="s">
        <v>105</v>
      </c>
      <c r="C25" s="11" t="s">
        <v>154</v>
      </c>
      <c r="D25" s="11">
        <v>1467908054</v>
      </c>
      <c r="E25" s="11" t="s">
        <v>154</v>
      </c>
      <c r="F25" s="11">
        <v>1467908054</v>
      </c>
      <c r="G25" s="11"/>
      <c r="H25" s="11" t="s">
        <v>213</v>
      </c>
      <c r="I25" s="11" t="s">
        <v>214</v>
      </c>
      <c r="J25" s="12">
        <v>44889</v>
      </c>
      <c r="K25" s="13">
        <v>97914</v>
      </c>
      <c r="L25" s="13">
        <v>97914</v>
      </c>
      <c r="M25" s="11" t="s">
        <v>201</v>
      </c>
      <c r="N25" s="11" t="s">
        <v>216</v>
      </c>
      <c r="O25" s="11"/>
      <c r="P25" s="11"/>
      <c r="Q25" s="11"/>
      <c r="R25" s="11"/>
      <c r="S25" s="11"/>
      <c r="T25" s="11" t="s">
        <v>164</v>
      </c>
      <c r="U25" s="13">
        <v>97914</v>
      </c>
      <c r="V25" s="13">
        <v>0</v>
      </c>
      <c r="W25" s="13">
        <v>0</v>
      </c>
      <c r="X25" s="13">
        <v>0</v>
      </c>
      <c r="Y25" s="13">
        <v>0</v>
      </c>
      <c r="Z25" s="11"/>
      <c r="AA25" s="13">
        <v>97914</v>
      </c>
      <c r="AB25" s="11" t="s">
        <v>212</v>
      </c>
      <c r="AC25" s="13">
        <v>0</v>
      </c>
      <c r="AD25" s="13">
        <v>97914</v>
      </c>
      <c r="AE25" s="13"/>
      <c r="AF25" s="13"/>
      <c r="AG25" s="11"/>
      <c r="AH25" s="11"/>
      <c r="AI25" s="11"/>
      <c r="AJ25" s="11"/>
      <c r="AK25" s="11"/>
      <c r="AL25" s="12">
        <v>44908</v>
      </c>
      <c r="AM25" s="11"/>
      <c r="AN25" s="11">
        <v>9</v>
      </c>
      <c r="AO25" s="11"/>
      <c r="AP25" s="11" t="s">
        <v>203</v>
      </c>
      <c r="AQ25" s="11">
        <v>1</v>
      </c>
      <c r="AR25" s="11">
        <v>21001231</v>
      </c>
      <c r="AS25" s="11">
        <v>20221219</v>
      </c>
      <c r="AT25" s="11">
        <v>97914</v>
      </c>
      <c r="AU25" s="11">
        <v>0</v>
      </c>
      <c r="AV25" s="11">
        <v>20230220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6F5F5-8FB4-4B2D-87D6-C5A731153A31}">
  <dimension ref="B1:I40"/>
  <sheetViews>
    <sheetView showGridLines="0" tabSelected="1" topLeftCell="A11" zoomScale="90" zoomScaleNormal="90" zoomScaleSheetLayoutView="100" workbookViewId="0">
      <selection activeCell="M22" sqref="M22"/>
    </sheetView>
  </sheetViews>
  <sheetFormatPr baseColWidth="10" defaultRowHeight="12.75" x14ac:dyDescent="0.2"/>
  <cols>
    <col min="1" max="1" width="1" style="17" customWidth="1"/>
    <col min="2" max="2" width="11.42578125" style="17"/>
    <col min="3" max="3" width="17.5703125" style="17" customWidth="1"/>
    <col min="4" max="4" width="11.5703125" style="17" customWidth="1"/>
    <col min="5" max="5" width="11.42578125" style="17"/>
    <col min="6" max="6" width="16.85546875" style="17" customWidth="1"/>
    <col min="7" max="7" width="11.42578125" style="17"/>
    <col min="8" max="8" width="22.5703125" style="17" customWidth="1"/>
    <col min="9" max="9" width="14" style="17" customWidth="1"/>
    <col min="10" max="16384" width="11.42578125" style="17"/>
  </cols>
  <sheetData>
    <row r="1" spans="2:9" ht="6" customHeight="1" thickBot="1" x14ac:dyDescent="0.25"/>
    <row r="2" spans="2:9" ht="19.5" customHeight="1" x14ac:dyDescent="0.2">
      <c r="B2" s="18"/>
      <c r="C2" s="19"/>
      <c r="D2" s="20" t="s">
        <v>226</v>
      </c>
      <c r="E2" s="21"/>
      <c r="F2" s="21"/>
      <c r="G2" s="21"/>
      <c r="H2" s="22"/>
      <c r="I2" s="23" t="s">
        <v>227</v>
      </c>
    </row>
    <row r="3" spans="2:9" ht="13.5" thickBot="1" x14ac:dyDescent="0.25">
      <c r="B3" s="24"/>
      <c r="C3" s="25"/>
      <c r="D3" s="26"/>
      <c r="E3" s="27"/>
      <c r="F3" s="27"/>
      <c r="G3" s="27"/>
      <c r="H3" s="28"/>
      <c r="I3" s="29"/>
    </row>
    <row r="4" spans="2:9" x14ac:dyDescent="0.2">
      <c r="B4" s="24"/>
      <c r="C4" s="25"/>
      <c r="D4" s="20" t="s">
        <v>228</v>
      </c>
      <c r="E4" s="21"/>
      <c r="F4" s="21"/>
      <c r="G4" s="21"/>
      <c r="H4" s="22"/>
      <c r="I4" s="23" t="s">
        <v>229</v>
      </c>
    </row>
    <row r="5" spans="2:9" x14ac:dyDescent="0.2">
      <c r="B5" s="24"/>
      <c r="C5" s="25"/>
      <c r="D5" s="30"/>
      <c r="E5" s="31"/>
      <c r="F5" s="31"/>
      <c r="G5" s="31"/>
      <c r="H5" s="32"/>
      <c r="I5" s="33"/>
    </row>
    <row r="6" spans="2:9" ht="13.5" thickBot="1" x14ac:dyDescent="0.25">
      <c r="B6" s="34"/>
      <c r="C6" s="35"/>
      <c r="D6" s="26"/>
      <c r="E6" s="27"/>
      <c r="F6" s="27"/>
      <c r="G6" s="27"/>
      <c r="H6" s="28"/>
      <c r="I6" s="29"/>
    </row>
    <row r="7" spans="2:9" x14ac:dyDescent="0.2">
      <c r="B7" s="36"/>
      <c r="I7" s="37"/>
    </row>
    <row r="8" spans="2:9" x14ac:dyDescent="0.2">
      <c r="B8" s="36"/>
      <c r="I8" s="37"/>
    </row>
    <row r="9" spans="2:9" x14ac:dyDescent="0.2">
      <c r="B9" s="36"/>
      <c r="I9" s="37"/>
    </row>
    <row r="10" spans="2:9" x14ac:dyDescent="0.2">
      <c r="B10" s="36"/>
      <c r="C10" s="38" t="s">
        <v>249</v>
      </c>
      <c r="E10" s="39"/>
      <c r="I10" s="37"/>
    </row>
    <row r="11" spans="2:9" x14ac:dyDescent="0.2">
      <c r="B11" s="36"/>
      <c r="I11" s="37"/>
    </row>
    <row r="12" spans="2:9" x14ac:dyDescent="0.2">
      <c r="B12" s="36"/>
      <c r="C12" s="38" t="s">
        <v>250</v>
      </c>
      <c r="I12" s="37"/>
    </row>
    <row r="13" spans="2:9" x14ac:dyDescent="0.2">
      <c r="B13" s="36"/>
      <c r="C13" s="38" t="s">
        <v>251</v>
      </c>
      <c r="I13" s="37"/>
    </row>
    <row r="14" spans="2:9" x14ac:dyDescent="0.2">
      <c r="B14" s="36"/>
      <c r="I14" s="37"/>
    </row>
    <row r="15" spans="2:9" x14ac:dyDescent="0.2">
      <c r="B15" s="36"/>
      <c r="C15" s="17" t="s">
        <v>252</v>
      </c>
      <c r="I15" s="37"/>
    </row>
    <row r="16" spans="2:9" x14ac:dyDescent="0.2">
      <c r="B16" s="36"/>
      <c r="C16" s="40"/>
      <c r="I16" s="37"/>
    </row>
    <row r="17" spans="2:9" x14ac:dyDescent="0.2">
      <c r="B17" s="36"/>
      <c r="C17" s="17" t="s">
        <v>230</v>
      </c>
      <c r="D17" s="39"/>
      <c r="G17" s="41" t="s">
        <v>231</v>
      </c>
      <c r="H17" s="41" t="s">
        <v>232</v>
      </c>
      <c r="I17" s="37"/>
    </row>
    <row r="18" spans="2:9" x14ac:dyDescent="0.2">
      <c r="B18" s="36"/>
      <c r="C18" s="38" t="s">
        <v>233</v>
      </c>
      <c r="D18" s="38"/>
      <c r="E18" s="38"/>
      <c r="F18" s="38"/>
      <c r="G18" s="42">
        <v>23</v>
      </c>
      <c r="H18" s="43">
        <v>3405335</v>
      </c>
      <c r="I18" s="37"/>
    </row>
    <row r="19" spans="2:9" x14ac:dyDescent="0.2">
      <c r="B19" s="36"/>
      <c r="C19" s="17" t="s">
        <v>234</v>
      </c>
      <c r="G19" s="44">
        <v>9</v>
      </c>
      <c r="H19" s="45">
        <v>1772612</v>
      </c>
      <c r="I19" s="37"/>
    </row>
    <row r="20" spans="2:9" x14ac:dyDescent="0.2">
      <c r="B20" s="36"/>
      <c r="C20" s="17" t="s">
        <v>235</v>
      </c>
      <c r="G20" s="44">
        <v>5</v>
      </c>
      <c r="H20" s="45">
        <v>1042058</v>
      </c>
      <c r="I20" s="37"/>
    </row>
    <row r="21" spans="2:9" x14ac:dyDescent="0.2">
      <c r="B21" s="36"/>
      <c r="C21" s="17" t="s">
        <v>236</v>
      </c>
      <c r="G21" s="44">
        <v>2</v>
      </c>
      <c r="H21" s="46">
        <v>225813</v>
      </c>
      <c r="I21" s="37"/>
    </row>
    <row r="22" spans="2:9" x14ac:dyDescent="0.2">
      <c r="B22" s="36"/>
      <c r="C22" s="17" t="s">
        <v>237</v>
      </c>
      <c r="G22" s="44">
        <v>4</v>
      </c>
      <c r="H22" s="45">
        <v>104160</v>
      </c>
      <c r="I22" s="37"/>
    </row>
    <row r="23" spans="2:9" ht="13.5" thickBot="1" x14ac:dyDescent="0.25">
      <c r="B23" s="36"/>
      <c r="C23" s="17" t="s">
        <v>238</v>
      </c>
      <c r="G23" s="47">
        <v>0</v>
      </c>
      <c r="H23" s="48">
        <v>0</v>
      </c>
      <c r="I23" s="37"/>
    </row>
    <row r="24" spans="2:9" x14ac:dyDescent="0.2">
      <c r="B24" s="36"/>
      <c r="C24" s="38" t="s">
        <v>239</v>
      </c>
      <c r="D24" s="38"/>
      <c r="E24" s="38"/>
      <c r="F24" s="38"/>
      <c r="G24" s="42">
        <f>G19+G20+G21+G22+G23</f>
        <v>20</v>
      </c>
      <c r="H24" s="49">
        <f>H19+H20+H21+H22+H23</f>
        <v>3144643</v>
      </c>
      <c r="I24" s="37"/>
    </row>
    <row r="25" spans="2:9" x14ac:dyDescent="0.2">
      <c r="B25" s="36"/>
      <c r="C25" s="17" t="s">
        <v>240</v>
      </c>
      <c r="G25" s="44">
        <v>3</v>
      </c>
      <c r="H25" s="45">
        <v>260692</v>
      </c>
      <c r="I25" s="37"/>
    </row>
    <row r="26" spans="2:9" ht="13.5" thickBot="1" x14ac:dyDescent="0.25">
      <c r="B26" s="36"/>
      <c r="C26" s="17" t="s">
        <v>241</v>
      </c>
      <c r="G26" s="47">
        <v>0</v>
      </c>
      <c r="H26" s="48">
        <v>0</v>
      </c>
      <c r="I26" s="37"/>
    </row>
    <row r="27" spans="2:9" x14ac:dyDescent="0.2">
      <c r="B27" s="36"/>
      <c r="C27" s="38" t="s">
        <v>242</v>
      </c>
      <c r="D27" s="38"/>
      <c r="E27" s="38"/>
      <c r="F27" s="38"/>
      <c r="G27" s="42">
        <f>G25+G26</f>
        <v>3</v>
      </c>
      <c r="H27" s="49">
        <f>H25+H26</f>
        <v>260692</v>
      </c>
      <c r="I27" s="37"/>
    </row>
    <row r="28" spans="2:9" ht="13.5" thickBot="1" x14ac:dyDescent="0.25">
      <c r="B28" s="36"/>
      <c r="C28" s="17" t="s">
        <v>243</v>
      </c>
      <c r="D28" s="38"/>
      <c r="E28" s="38"/>
      <c r="F28" s="38"/>
      <c r="G28" s="47">
        <v>0</v>
      </c>
      <c r="H28" s="48">
        <v>0</v>
      </c>
      <c r="I28" s="37"/>
    </row>
    <row r="29" spans="2:9" x14ac:dyDescent="0.2">
      <c r="B29" s="36"/>
      <c r="C29" s="38" t="s">
        <v>244</v>
      </c>
      <c r="D29" s="38"/>
      <c r="E29" s="38"/>
      <c r="F29" s="38"/>
      <c r="G29" s="44">
        <f>G28</f>
        <v>0</v>
      </c>
      <c r="H29" s="45">
        <f>H28</f>
        <v>0</v>
      </c>
      <c r="I29" s="37"/>
    </row>
    <row r="30" spans="2:9" x14ac:dyDescent="0.2">
      <c r="B30" s="36"/>
      <c r="C30" s="38"/>
      <c r="D30" s="38"/>
      <c r="E30" s="38"/>
      <c r="F30" s="38"/>
      <c r="G30" s="50"/>
      <c r="H30" s="49"/>
      <c r="I30" s="37"/>
    </row>
    <row r="31" spans="2:9" ht="13.5" thickBot="1" x14ac:dyDescent="0.25">
      <c r="B31" s="36"/>
      <c r="C31" s="38" t="s">
        <v>245</v>
      </c>
      <c r="D31" s="38"/>
      <c r="G31" s="51">
        <f>G24+G27+G29</f>
        <v>23</v>
      </c>
      <c r="H31" s="52">
        <f>H24+H27+H29</f>
        <v>3405335</v>
      </c>
      <c r="I31" s="37"/>
    </row>
    <row r="32" spans="2:9" ht="13.5" thickTop="1" x14ac:dyDescent="0.2">
      <c r="B32" s="36"/>
      <c r="C32" s="38"/>
      <c r="D32" s="38"/>
      <c r="G32" s="53"/>
      <c r="H32" s="45"/>
      <c r="I32" s="37"/>
    </row>
    <row r="33" spans="2:9" x14ac:dyDescent="0.2">
      <c r="B33" s="36"/>
      <c r="G33" s="53"/>
      <c r="H33" s="53"/>
      <c r="I33" s="37"/>
    </row>
    <row r="34" spans="2:9" x14ac:dyDescent="0.2">
      <c r="B34" s="36"/>
      <c r="G34" s="53"/>
      <c r="H34" s="53"/>
      <c r="I34" s="37"/>
    </row>
    <row r="35" spans="2:9" x14ac:dyDescent="0.2">
      <c r="B35" s="36"/>
      <c r="G35" s="53"/>
      <c r="H35" s="53"/>
      <c r="I35" s="37"/>
    </row>
    <row r="36" spans="2:9" ht="13.5" thickBot="1" x14ac:dyDescent="0.25">
      <c r="B36" s="36"/>
      <c r="C36" s="54" t="s">
        <v>253</v>
      </c>
      <c r="D36" s="54"/>
      <c r="G36" s="54" t="s">
        <v>246</v>
      </c>
      <c r="H36" s="54"/>
      <c r="I36" s="37"/>
    </row>
    <row r="37" spans="2:9" ht="4.5" customHeight="1" x14ac:dyDescent="0.2">
      <c r="B37" s="36"/>
      <c r="C37" s="53"/>
      <c r="D37" s="53"/>
      <c r="G37" s="53"/>
      <c r="H37" s="53"/>
      <c r="I37" s="37"/>
    </row>
    <row r="38" spans="2:9" x14ac:dyDescent="0.2">
      <c r="B38" s="36"/>
      <c r="C38" s="38" t="s">
        <v>254</v>
      </c>
      <c r="G38" s="55" t="s">
        <v>247</v>
      </c>
      <c r="H38" s="53"/>
      <c r="I38" s="37"/>
    </row>
    <row r="39" spans="2:9" x14ac:dyDescent="0.2">
      <c r="B39" s="36"/>
      <c r="C39" s="38" t="s">
        <v>105</v>
      </c>
      <c r="G39" s="55" t="s">
        <v>248</v>
      </c>
      <c r="H39" s="53"/>
      <c r="I39" s="37"/>
    </row>
    <row r="40" spans="2:9" ht="18.75" customHeight="1" thickBot="1" x14ac:dyDescent="0.25">
      <c r="B40" s="56"/>
      <c r="C40" s="57"/>
      <c r="D40" s="57"/>
      <c r="E40" s="57"/>
      <c r="F40" s="57"/>
      <c r="G40" s="54"/>
      <c r="H40" s="54"/>
      <c r="I40" s="58"/>
    </row>
  </sheetData>
  <pageMargins left="0.7" right="0.7" top="0.75" bottom="0.75" header="0.3" footer="0.3"/>
  <pageSetup scale="7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00162</dc:creator>
  <cp:lastModifiedBy>Diego Fernando Fernandez Valencia</cp:lastModifiedBy>
  <cp:lastPrinted>2023-02-24T01:01:22Z</cp:lastPrinted>
  <dcterms:created xsi:type="dcterms:W3CDTF">2023-02-17T20:23:00Z</dcterms:created>
  <dcterms:modified xsi:type="dcterms:W3CDTF">2023-02-24T01:48:44Z</dcterms:modified>
</cp:coreProperties>
</file>