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14006654_CENTRO DE SALUD SAN JUAN BAUTISTA\"/>
    </mc:Choice>
  </mc:AlternateContent>
  <xr:revisionPtr revIDLastSave="0" documentId="13_ncr:1_{F77E46F0-6114-459C-BB98-E94EC697E763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1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H31" i="4" s="1"/>
  <c r="G24" i="4"/>
  <c r="G31" i="4" s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<sst xmlns="http://schemas.openxmlformats.org/spreadsheetml/2006/main" count="115" uniqueCount="98">
  <si>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</si>
  <si>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</si>
  <si>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</si>
  <si>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</si>
  <si>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</si>
  <si>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</si>
  <si>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</si>
  <si>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</si>
  <si>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</si>
  <si>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</si>
  <si>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</si>
  <si>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SALUD SAN JUAN BAUTISTA DE PUPIALES E.S.E.</t>
  </si>
  <si>
    <t>SJB</t>
  </si>
  <si>
    <t>EVENTO</t>
  </si>
  <si>
    <t>URGENCIA</t>
  </si>
  <si>
    <t>NIT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</si>
  <si>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</si>
  <si>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</si>
  <si>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</si>
  <si>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</si>
  <si>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</si>
  <si>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</si>
  <si>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</si>
  <si>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</si>
  <si>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</si>
  <si>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</si>
  <si>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</si>
  <si>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</si>
  <si>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</si>
  <si>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</si>
  <si>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</si>
  <si>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</si>
  <si>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</si>
  <si>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</si>
  <si>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</si>
  <si>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</si>
  <si>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</si>
  <si>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</si>
  <si>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</si>
  <si>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</si>
  <si>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</si>
  <si>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</si>
  <si>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</si>
  <si>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</si>
  <si>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RETENCION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</si>
  <si>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</si>
  <si>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</si>
  <si>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</si>
  <si>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</si>
  <si>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</si>
  <si>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</si>
  <si>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</si>
  <si>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</si>
  <si>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</si>
  <si>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</si>
  <si>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</si>
  <si>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</si>
  <si>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</si>
  <si>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</si>
  <si>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</si>
  <si>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814006654_SJB_30464</t>
  </si>
  <si>
    <t>B)Factura sin saldo ERP</t>
  </si>
  <si>
    <t>OK</t>
  </si>
  <si>
    <t>814006654_SJB_36070</t>
  </si>
  <si>
    <t>FACTURA CANCELADA</t>
  </si>
  <si>
    <t>Total general</t>
  </si>
  <si>
    <t xml:space="preserve">ESTADO EPS </t>
  </si>
  <si>
    <t xml:space="preserve">FACTURAS </t>
  </si>
  <si>
    <t xml:space="preserve">SALDO FACT IPS </t>
  </si>
  <si>
    <t>17.01.2023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</si>
  <si>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</si>
  <si>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</si>
  <si>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</si>
  <si>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</si>
  <si>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</si>
  <si>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</si>
  <si>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</si>
  <si>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</si>
  <si>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</si>
  <si>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</si>
  <si>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</si>
  <si>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</si>
  <si>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</si>
  <si>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</si>
  <si>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</si>
  <si>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</si>
  <si>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</si>
  <si>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</si>
  <si>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</si>
  <si>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</si>
  <si>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</si>
  <si>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Cargo</t>
  </si>
  <si>
    <t>CARTERA CUENTA SALUD</t>
  </si>
  <si>
    <t>EPS COMFENALCO VALLE</t>
  </si>
  <si>
    <t>SANTIAGO DE CALI , FEBRERO 25 DE 2023</t>
  </si>
  <si>
    <t>Señores : CENTRO DE SALUD SAN JUAN BAUTISTA DE PUPIALES E.S.E.</t>
  </si>
  <si>
    <t>NIT: 814006654</t>
  </si>
  <si>
    <t>A continuacion me permito remitir nuestra respuesta al estado de cartera presentado en la fecha: 20/02/2023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</si>
</sst>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$&quot;#,##0.00;[Red]\-&quot;$&quot;#,##0.00"/>
    <numFmt numFmtId="165" formatCode="_-* #,##0_-;\-* #,##0_-;_-* &quot;-&quot;??_-;_-@_-"/>
    <numFmt numFmtId="166" formatCode="_-* #,##0.0_-;\-* #,##0.0_-;_-* &quot;-&quot;??_-;_-@_-"/>
    <numFmt numFmtId="171" formatCode="&quot;$&quot;\ #,##0"/>
    <numFmt numFmtId="172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4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0" fontId="0" fillId="2" borderId="1" xfId="0" applyFill="1" applyBorder="1" applyAlignment="1">
      <alignment horizontal="center"/>
    </xf>
    <xf numFmtId="164" fontId="0" fillId="0" borderId="1" xfId="0" applyNumberFormat="1" applyBorder="1"/>
    <xf numFmtId="14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166" fontId="0" fillId="0" borderId="1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171" fontId="0" fillId="0" borderId="0" xfId="0" applyNumberFormat="1"/>
    <xf numFmtId="0" fontId="7" fillId="0" borderId="0" xfId="2" applyFont="1"/>
    <xf numFmtId="0" fontId="7" fillId="0" borderId="3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1" xfId="2" applyFont="1" applyBorder="1" applyAlignment="1">
      <alignment horizontal="centerContinuous"/>
    </xf>
    <xf numFmtId="0" fontId="7" fillId="0" borderId="7" xfId="2" applyFont="1" applyBorder="1"/>
    <xf numFmtId="0" fontId="7" fillId="0" borderId="8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2" fontId="7" fillId="0" borderId="0" xfId="2" applyNumberFormat="1" applyFont="1" applyAlignment="1">
      <alignment horizontal="right"/>
    </xf>
    <xf numFmtId="171" fontId="7" fillId="0" borderId="0" xfId="2" applyNumberFormat="1" applyFont="1" applyAlignment="1">
      <alignment horizontal="right"/>
    </xf>
    <xf numFmtId="1" fontId="7" fillId="0" borderId="10" xfId="2" applyNumberFormat="1" applyFont="1" applyBorder="1" applyAlignment="1">
      <alignment horizontal="center"/>
    </xf>
    <xf numFmtId="172" fontId="7" fillId="0" borderId="10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4" xfId="2" applyNumberFormat="1" applyFont="1" applyBorder="1" applyAlignment="1">
      <alignment horizontal="center"/>
    </xf>
    <xf numFmtId="172" fontId="8" fillId="0" borderId="14" xfId="2" applyNumberFormat="1" applyFont="1" applyBorder="1" applyAlignment="1">
      <alignment horizontal="right"/>
    </xf>
    <xf numFmtId="172" fontId="7" fillId="0" borderId="0" xfId="2" applyNumberFormat="1" applyFont="1"/>
    <xf numFmtId="172" fontId="7" fillId="0" borderId="10" xfId="2" applyNumberFormat="1" applyFont="1" applyBorder="1"/>
    <xf numFmtId="172" fontId="8" fillId="0" borderId="0" xfId="2" applyNumberFormat="1" applyFont="1"/>
    <xf numFmtId="0" fontId="7" fillId="0" borderId="9" xfId="2" applyFont="1" applyBorder="1"/>
    <xf numFmtId="0" fontId="7" fillId="0" borderId="10" xfId="2" applyFont="1" applyBorder="1"/>
    <xf numFmtId="0" fontId="7" fillId="0" borderId="11" xfId="2" applyFont="1" applyBorder="1"/>
  </cellXfs>
  <cellStyles count="3">
    <cellStyle name="Millares" xfId="1" builtinId="3"/>
    <cellStyle name="Normal" xfId="0" builtinId="0"/>
    <cellStyle name="Normal 2 2" xfId="2" xr:uid="{66134003-89A4-48CB-8406-5D1B6824FEB4}"/>
  </cellStyles>
  <dxfs count="15">
    <dxf>
      <alignment horizontal="center"/>
    </dxf>
    <dxf>
      <numFmt numFmtId="171" formatCode="&quot;$&quot;\ #,##0"/>
    </dxf>
    <dxf>
      <alignment horizontal="center"/>
    </dxf>
    <dxf>
      <numFmt numFmtId="171" formatCode="&quot;$&quot;\ #,##0"/>
    </dxf>
    <dxf>
      <alignment horizontal="center"/>
    </dxf>
    <dxf>
      <numFmt numFmtId="171" formatCode="&quot;$&quot;\ #,##0"/>
    </dxf>
    <dxf>
      <numFmt numFmtId="170" formatCode="&quot;$&quot;\ #,##0.0"/>
    </dxf>
    <dxf>
      <numFmt numFmtId="171" formatCode="&quot;$&quot;\ #,##0"/>
    </dxf>
    <dxf>
      <alignment horizontal="center"/>
    </dxf>
    <dxf>
      <numFmt numFmtId="170" formatCode="&quot;$&quot;\ #,##0.0"/>
    </dxf>
    <dxf>
      <numFmt numFmtId="169" formatCode="&quot;$&quot;\ #,##0.00"/>
    </dxf>
    <dxf>
      <alignment horizontal="center"/>
    </dxf>
    <dxf>
      <numFmt numFmtId="169" formatCode="&quot;$&quot;\ #,##0.0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BC6FB6B-67CD-49C0-B49F-CBCD8919A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C27206-444A-4132-ABB5-C21270FD0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3.685081018521" createdVersion="8" refreshedVersion="8" minRefreshableVersion="3" recordCount="2" xr:uid="{66E1A377-79AF-4BAE-A35F-62CCBEFC112F}">
  <cacheSource type="worksheet">
    <worksheetSource ref="A2:AT4" sheet="ESTADO DE CADA FACTURA"/>
  </cacheSource>
  <cacheFields count="46">
    <cacheField name="NIT" numFmtId="0">
      <sharedItems containsSemiMixedTypes="0" containsString="0" containsNumber="1" containsInteger="1" minValue="814006654" maxValue="81400665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464" maxValue="36070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0464" maxValue="36070"/>
    </cacheField>
    <cacheField name="FECHA FACT IPS" numFmtId="14">
      <sharedItems containsSemiMixedTypes="0" containsNonDate="0" containsDate="1" containsString="0" minDate="2022-04-12T00:00:00" maxDate="2022-08-05T00:00:00"/>
    </cacheField>
    <cacheField name="VALOR FACT IPS" numFmtId="165">
      <sharedItems containsSemiMixedTypes="0" containsString="0" containsNumber="1" containsInteger="1" minValue="82200" maxValue="103600"/>
    </cacheField>
    <cacheField name="SALDO FACT IPS" numFmtId="165">
      <sharedItems containsSemiMixedTypes="0" containsString="0" containsNumber="1" containsInteger="1" minValue="82200" maxValue="103600"/>
    </cacheField>
    <cacheField name="OBSERVACION SASS" numFmtId="0">
      <sharedItems/>
    </cacheField>
    <cacheField name="VALIDACION ALFA FACT" numFmtId="0">
      <sharedItems/>
    </cacheField>
    <cacheField name="ESTADO CARTERA FEBRERO 24" numFmtId="0">
      <sharedItems count="1">
        <s v="FACTURA CANCELADA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INTERFAZ" numFmtId="0">
      <sharedItems containsNonDate="0" containsString="0" containsBlank="1"/>
    </cacheField>
    <cacheField name="VALOR RADICADO FACT" numFmtId="166">
      <sharedItems containsSemiMixedTypes="0" containsString="0" containsNumber="1" containsInteger="1" minValue="82200" maxValue="1036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82200" maxValue="103600"/>
    </cacheField>
    <cacheField name="RETENCION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4-12T00:00:00" maxDate="2022-08-0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630" maxValue="20221030"/>
    </cacheField>
    <cacheField name="F RAD SASS" numFmtId="0">
      <sharedItems containsSemiMixedTypes="0" containsString="0" containsNumber="1" containsInteger="1" minValue="20220620" maxValue="20221004"/>
    </cacheField>
    <cacheField name="VALOR REPORTADO CRICULAR 030" numFmtId="166">
      <sharedItems containsSemiMixedTypes="0" containsString="0" containsNumber="1" containsInteger="1" minValue="82200" maxValue="1036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14006654"/>
    <s v="CENTRO DE SALUD SAN JUAN BAUTISTA DE PUPIALES E.S.E."/>
    <s v="SJB"/>
    <n v="30464"/>
    <s v="814006654_SJB_30464"/>
    <s v="SJB"/>
    <n v="30464"/>
    <d v="2022-04-12T00:00:00"/>
    <n v="103600"/>
    <n v="103600"/>
    <s v="B)Factura sin saldo ERP"/>
    <s v="OK"/>
    <x v="0"/>
    <m/>
    <m/>
    <m/>
    <m/>
    <m/>
    <m/>
    <m/>
    <n v="103600"/>
    <n v="0"/>
    <n v="0"/>
    <n v="0"/>
    <n v="0"/>
    <m/>
    <n v="0"/>
    <m/>
    <n v="0"/>
    <n v="103600"/>
    <n v="0"/>
    <n v="0"/>
    <m/>
    <m/>
    <n v="0"/>
    <d v="2022-04-12T00:00:00"/>
    <m/>
    <n v="2"/>
    <m/>
    <m/>
    <n v="1"/>
    <n v="20220630"/>
    <n v="20220620"/>
    <n v="103600"/>
    <n v="0"/>
    <d v="2023-01-31T00:00:00"/>
  </r>
  <r>
    <n v="814006654"/>
    <s v="CENTRO DE SALUD SAN JUAN BAUTISTA DE PUPIALES E.S.E."/>
    <s v="SJB"/>
    <n v="36070"/>
    <s v="814006654_SJB_36070"/>
    <s v="SJB"/>
    <n v="36070"/>
    <d v="2022-08-04T00:00:00"/>
    <n v="82200"/>
    <n v="82200"/>
    <s v="B)Factura sin saldo ERP"/>
    <s v="OK"/>
    <x v="0"/>
    <m/>
    <m/>
    <m/>
    <m/>
    <m/>
    <m/>
    <m/>
    <n v="82200"/>
    <n v="0"/>
    <n v="0"/>
    <n v="0"/>
    <n v="0"/>
    <m/>
    <n v="0"/>
    <m/>
    <n v="0"/>
    <n v="82200"/>
    <n v="0"/>
    <n v="0"/>
    <m/>
    <m/>
    <n v="0"/>
    <d v="2022-08-04T00:00:00"/>
    <m/>
    <n v="2"/>
    <m/>
    <m/>
    <n v="1"/>
    <n v="20221030"/>
    <n v="20221004"/>
    <n v="822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22FD74-1DB2-4425-A3A9-E547BFB97555}" name="TablaDinámica17" cacheId="11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5" firstHeaderRow="0" firstDataRow="1" firstDataCol="1"/>
  <pivotFields count="4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4" subtotal="count" baseField="0" baseItem="0"/>
    <dataField name="SALDO FACT IPS " fld="9" baseField="0" baseItem="0" numFmtId="171"/>
  </dataFields>
  <formats count="2"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showGridLines="0" zoomScale="120" zoomScaleNormal="120" workbookViewId="0">
      <selection activeCell="D10" sqref="D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10.85546875" bestFit="1" customWidth="1"/>
    <col min="8" max="8" width="11.855468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814006654</v>
      </c>
      <c r="B2" s="1" t="s">
        <v>11</v>
      </c>
      <c r="C2" s="1" t="s">
        <v>12</v>
      </c>
      <c r="D2" s="1">
        <v>30464</v>
      </c>
      <c r="E2" s="5">
        <v>44663</v>
      </c>
      <c r="F2" s="1"/>
      <c r="G2" s="6">
        <v>103600</v>
      </c>
      <c r="H2" s="6">
        <v>103600</v>
      </c>
      <c r="I2" s="7" t="s">
        <v>13</v>
      </c>
      <c r="J2" s="4"/>
      <c r="K2" s="7" t="s">
        <v>14</v>
      </c>
    </row>
    <row r="3" spans="1:11" x14ac:dyDescent="0.25">
      <c r="A3" s="1">
        <v>814006654</v>
      </c>
      <c r="B3" s="1" t="s">
        <v>11</v>
      </c>
      <c r="C3" s="1" t="s">
        <v>12</v>
      </c>
      <c r="D3" s="1">
        <v>36070</v>
      </c>
      <c r="E3" s="5">
        <v>44777</v>
      </c>
      <c r="F3" s="1"/>
      <c r="G3" s="6">
        <v>82200</v>
      </c>
      <c r="H3" s="6">
        <v>82200</v>
      </c>
      <c r="I3" s="7" t="s">
        <v>13</v>
      </c>
      <c r="J3" s="4"/>
      <c r="K3" s="7" t="s">
        <v>14</v>
      </c>
    </row>
    <row r="4" spans="1:11" x14ac:dyDescent="0.25">
      <c r="A4" s="1"/>
      <c r="B4" s="1"/>
      <c r="C4" s="1"/>
      <c r="D4" s="1"/>
      <c r="E4" s="1"/>
      <c r="F4" s="1"/>
      <c r="G4" s="1"/>
      <c r="H4" s="8">
        <f>SUM(H2:H3)</f>
        <v>185800</v>
      </c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FE96-D05D-4B4B-BC73-A96C20602720}">
  <dimension ref="A3:C5"/>
  <sheetViews>
    <sheetView showGridLines="0" workbookViewId="0">
      <selection activeCell="C5" sqref="B5:C5"/>
    </sheetView>
  </sheetViews>
  <sheetFormatPr baseColWidth="10" defaultRowHeight="15" x14ac:dyDescent="0.25"/>
  <cols>
    <col min="1" max="1" width="20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24" t="s">
        <v>66</v>
      </c>
      <c r="B3" t="s">
        <v>67</v>
      </c>
      <c r="C3" t="s">
        <v>68</v>
      </c>
    </row>
    <row r="4" spans="1:3" x14ac:dyDescent="0.25">
      <c r="A4" s="25" t="s">
        <v>64</v>
      </c>
      <c r="B4" s="26">
        <v>2</v>
      </c>
      <c r="C4" s="27">
        <v>185800</v>
      </c>
    </row>
    <row r="5" spans="1:3" x14ac:dyDescent="0.25">
      <c r="A5" s="25" t="s">
        <v>65</v>
      </c>
      <c r="B5" s="26">
        <v>2</v>
      </c>
      <c r="C5" s="27">
        <v>185800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6A68E-1488-4DAC-9CD7-1DAE3F2AC024}">
  <dimension ref="A1:AT5"/>
  <sheetViews>
    <sheetView workbookViewId="0">
      <selection activeCell="B4" sqref="B4"/>
    </sheetView>
  </sheetViews>
  <sheetFormatPr baseColWidth="10" defaultRowHeight="15" x14ac:dyDescent="0.25"/>
  <cols>
    <col min="13" max="13" width="20.42578125" bestFit="1" customWidth="1"/>
  </cols>
  <sheetData>
    <row r="1" spans="1:46" x14ac:dyDescent="0.25">
      <c r="H1" s="9"/>
      <c r="I1" s="10">
        <v>185800</v>
      </c>
      <c r="J1" s="10">
        <v>185800</v>
      </c>
      <c r="U1" s="10">
        <v>185800</v>
      </c>
      <c r="V1" s="11"/>
      <c r="W1" s="11"/>
      <c r="X1" s="11"/>
      <c r="Y1" s="10">
        <v>0</v>
      </c>
      <c r="AA1" s="10">
        <v>0</v>
      </c>
      <c r="AC1" s="10">
        <v>0</v>
      </c>
      <c r="AD1" s="11"/>
      <c r="AE1" s="11"/>
      <c r="AF1" s="11"/>
      <c r="AI1" s="11"/>
      <c r="AJ1" s="9"/>
      <c r="AR1" s="11"/>
      <c r="AS1" s="11"/>
    </row>
    <row r="2" spans="1:46" s="3" customFormat="1" ht="105" x14ac:dyDescent="0.25">
      <c r="A2" s="2" t="s">
        <v>15</v>
      </c>
      <c r="B2" s="2" t="s">
        <v>16</v>
      </c>
      <c r="C2" s="2" t="s">
        <v>0</v>
      </c>
      <c r="D2" s="2" t="s">
        <v>17</v>
      </c>
      <c r="E2" s="12" t="s">
        <v>18</v>
      </c>
      <c r="F2" s="2" t="s">
        <v>19</v>
      </c>
      <c r="G2" s="2" t="s">
        <v>20</v>
      </c>
      <c r="H2" s="13" t="s">
        <v>21</v>
      </c>
      <c r="I2" s="14" t="s">
        <v>22</v>
      </c>
      <c r="J2" s="14" t="s">
        <v>23</v>
      </c>
      <c r="K2" s="2" t="s">
        <v>24</v>
      </c>
      <c r="L2" s="2" t="s">
        <v>25</v>
      </c>
      <c r="M2" s="15" t="s">
        <v>26</v>
      </c>
      <c r="N2" s="15" t="s">
        <v>27</v>
      </c>
      <c r="O2" s="15" t="s">
        <v>28</v>
      </c>
      <c r="P2" s="15" t="s">
        <v>29</v>
      </c>
      <c r="Q2" s="15" t="s">
        <v>30</v>
      </c>
      <c r="R2" s="15" t="s">
        <v>31</v>
      </c>
      <c r="S2" s="15" t="s">
        <v>32</v>
      </c>
      <c r="T2" s="15" t="s">
        <v>33</v>
      </c>
      <c r="U2" s="16" t="s">
        <v>34</v>
      </c>
      <c r="V2" s="17" t="s">
        <v>35</v>
      </c>
      <c r="W2" s="17" t="s">
        <v>36</v>
      </c>
      <c r="X2" s="16" t="s">
        <v>37</v>
      </c>
      <c r="Y2" s="18" t="s">
        <v>38</v>
      </c>
      <c r="Z2" s="18" t="s">
        <v>39</v>
      </c>
      <c r="AA2" s="18" t="s">
        <v>40</v>
      </c>
      <c r="AB2" s="18" t="s">
        <v>41</v>
      </c>
      <c r="AC2" s="16" t="s">
        <v>42</v>
      </c>
      <c r="AD2" s="16" t="s">
        <v>43</v>
      </c>
      <c r="AE2" s="19" t="s">
        <v>44</v>
      </c>
      <c r="AF2" s="19" t="s">
        <v>45</v>
      </c>
      <c r="AG2" s="15" t="s">
        <v>46</v>
      </c>
      <c r="AH2" s="15" t="s">
        <v>47</v>
      </c>
      <c r="AI2" s="16" t="s">
        <v>48</v>
      </c>
      <c r="AJ2" s="13" t="s">
        <v>49</v>
      </c>
      <c r="AK2" s="2" t="s">
        <v>50</v>
      </c>
      <c r="AL2" s="20" t="s">
        <v>51</v>
      </c>
      <c r="AM2" s="2" t="s">
        <v>52</v>
      </c>
      <c r="AN2" s="2" t="s">
        <v>53</v>
      </c>
      <c r="AO2" s="2" t="s">
        <v>54</v>
      </c>
      <c r="AP2" s="2" t="s">
        <v>55</v>
      </c>
      <c r="AQ2" s="2" t="s">
        <v>56</v>
      </c>
      <c r="AR2" s="16" t="s">
        <v>57</v>
      </c>
      <c r="AS2" s="16" t="s">
        <v>58</v>
      </c>
      <c r="AT2" s="2" t="s">
        <v>59</v>
      </c>
    </row>
    <row r="3" spans="1:46" x14ac:dyDescent="0.25">
      <c r="A3" s="1">
        <v>814006654</v>
      </c>
      <c r="B3" s="1" t="s">
        <v>11</v>
      </c>
      <c r="C3" s="1" t="s">
        <v>12</v>
      </c>
      <c r="D3" s="1">
        <v>30464</v>
      </c>
      <c r="E3" s="1" t="s">
        <v>60</v>
      </c>
      <c r="F3" s="1" t="s">
        <v>12</v>
      </c>
      <c r="G3" s="1">
        <v>30464</v>
      </c>
      <c r="H3" s="21">
        <v>44663</v>
      </c>
      <c r="I3" s="22">
        <v>103600</v>
      </c>
      <c r="J3" s="22">
        <v>103600</v>
      </c>
      <c r="K3" s="1" t="s">
        <v>61</v>
      </c>
      <c r="L3" s="1" t="s">
        <v>62</v>
      </c>
      <c r="M3" s="1" t="s">
        <v>64</v>
      </c>
      <c r="N3" s="1"/>
      <c r="O3" s="1"/>
      <c r="P3" s="1"/>
      <c r="Q3" s="1"/>
      <c r="R3" s="1"/>
      <c r="S3" s="1"/>
      <c r="T3" s="1"/>
      <c r="U3" s="23">
        <v>103600</v>
      </c>
      <c r="V3" s="23">
        <v>0</v>
      </c>
      <c r="W3" s="23">
        <v>0</v>
      </c>
      <c r="X3" s="23">
        <v>0</v>
      </c>
      <c r="Y3" s="23">
        <v>0</v>
      </c>
      <c r="Z3" s="1"/>
      <c r="AA3" s="23">
        <v>0</v>
      </c>
      <c r="AB3" s="1"/>
      <c r="AC3" s="23">
        <v>0</v>
      </c>
      <c r="AD3" s="23">
        <v>103600</v>
      </c>
      <c r="AE3" s="23">
        <v>0</v>
      </c>
      <c r="AF3" s="23">
        <v>103600</v>
      </c>
      <c r="AG3" s="1">
        <v>2201341380</v>
      </c>
      <c r="AH3" s="1" t="s">
        <v>69</v>
      </c>
      <c r="AI3" s="23">
        <v>0</v>
      </c>
      <c r="AJ3" s="21">
        <v>44663</v>
      </c>
      <c r="AK3" s="1"/>
      <c r="AL3" s="1">
        <v>2</v>
      </c>
      <c r="AM3" s="1"/>
      <c r="AN3" s="1"/>
      <c r="AO3" s="1">
        <v>1</v>
      </c>
      <c r="AP3" s="1">
        <v>20220630</v>
      </c>
      <c r="AQ3" s="1">
        <v>20220620</v>
      </c>
      <c r="AR3" s="23">
        <v>103600</v>
      </c>
      <c r="AS3" s="23">
        <v>0</v>
      </c>
      <c r="AT3" s="21">
        <v>44957</v>
      </c>
    </row>
    <row r="4" spans="1:46" x14ac:dyDescent="0.25">
      <c r="A4" s="1">
        <v>814006654</v>
      </c>
      <c r="B4" s="1" t="s">
        <v>11</v>
      </c>
      <c r="C4" s="1" t="s">
        <v>12</v>
      </c>
      <c r="D4" s="1">
        <v>36070</v>
      </c>
      <c r="E4" s="1" t="s">
        <v>63</v>
      </c>
      <c r="F4" s="1" t="s">
        <v>12</v>
      </c>
      <c r="G4" s="1">
        <v>36070</v>
      </c>
      <c r="H4" s="21">
        <v>44777</v>
      </c>
      <c r="I4" s="22">
        <v>82200</v>
      </c>
      <c r="J4" s="22">
        <v>82200</v>
      </c>
      <c r="K4" s="1" t="s">
        <v>61</v>
      </c>
      <c r="L4" s="1" t="s">
        <v>62</v>
      </c>
      <c r="M4" s="1" t="s">
        <v>64</v>
      </c>
      <c r="N4" s="1"/>
      <c r="O4" s="1"/>
      <c r="P4" s="1"/>
      <c r="Q4" s="1"/>
      <c r="R4" s="1"/>
      <c r="S4" s="1"/>
      <c r="T4" s="1"/>
      <c r="U4" s="23">
        <v>82200</v>
      </c>
      <c r="V4" s="23">
        <v>0</v>
      </c>
      <c r="W4" s="23">
        <v>0</v>
      </c>
      <c r="X4" s="23">
        <v>0</v>
      </c>
      <c r="Y4" s="23">
        <v>0</v>
      </c>
      <c r="Z4" s="1"/>
      <c r="AA4" s="23">
        <v>0</v>
      </c>
      <c r="AB4" s="1"/>
      <c r="AC4" s="23">
        <v>0</v>
      </c>
      <c r="AD4" s="23">
        <v>82200</v>
      </c>
      <c r="AE4" s="23">
        <v>0</v>
      </c>
      <c r="AF4" s="23">
        <v>82200</v>
      </c>
      <c r="AG4" s="1">
        <v>2201341380</v>
      </c>
      <c r="AH4" s="1" t="s">
        <v>69</v>
      </c>
      <c r="AI4" s="23">
        <v>0</v>
      </c>
      <c r="AJ4" s="21">
        <v>44777</v>
      </c>
      <c r="AK4" s="1"/>
      <c r="AL4" s="1">
        <v>2</v>
      </c>
      <c r="AM4" s="1"/>
      <c r="AN4" s="1"/>
      <c r="AO4" s="1">
        <v>1</v>
      </c>
      <c r="AP4" s="1">
        <v>20221030</v>
      </c>
      <c r="AQ4" s="1">
        <v>20221004</v>
      </c>
      <c r="AR4" s="23">
        <v>82200</v>
      </c>
      <c r="AS4" s="23">
        <v>0</v>
      </c>
      <c r="AT4" s="21">
        <v>44957</v>
      </c>
    </row>
    <row r="5" spans="1:46" x14ac:dyDescent="0.25">
      <c r="H5" s="9"/>
      <c r="I5" s="10"/>
      <c r="J5" s="10"/>
      <c r="U5" s="11"/>
      <c r="V5" s="11"/>
      <c r="W5" s="11"/>
      <c r="X5" s="11"/>
      <c r="Y5" s="11"/>
      <c r="AA5" s="11"/>
      <c r="AC5" s="11"/>
      <c r="AD5" s="11"/>
      <c r="AE5" s="11"/>
      <c r="AF5" s="11"/>
      <c r="AI5" s="11"/>
      <c r="AJ5" s="9"/>
      <c r="AR5" s="11"/>
      <c r="AS5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89EEE-F48C-4301-A131-0D9713ED8AD0}">
  <dimension ref="B1:I40"/>
  <sheetViews>
    <sheetView showGridLines="0" tabSelected="1" topLeftCell="A10" zoomScale="90" zoomScaleNormal="90" zoomScaleSheetLayoutView="100" workbookViewId="0">
      <selection activeCell="L23" sqref="L23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5" width="11.42578125" style="28"/>
    <col min="6" max="6" width="16.85546875" style="28" customWidth="1"/>
    <col min="7" max="7" width="11.42578125" style="28"/>
    <col min="8" max="8" width="22.5703125" style="28" customWidth="1"/>
    <col min="9" max="9" width="14" style="28" customWidth="1"/>
    <col min="10" max="16384" width="11.42578125" style="28"/>
  </cols>
  <sheetData>
    <row r="1" spans="2:9" ht="6" customHeight="1" thickBot="1" x14ac:dyDescent="0.25"/>
    <row r="2" spans="2:9" ht="19.5" customHeight="1" x14ac:dyDescent="0.2">
      <c r="B2" s="29"/>
      <c r="C2" s="30"/>
      <c r="D2" s="31" t="s">
        <v>70</v>
      </c>
      <c r="E2" s="32"/>
      <c r="F2" s="32"/>
      <c r="G2" s="32"/>
      <c r="H2" s="33"/>
      <c r="I2" s="34" t="s">
        <v>71</v>
      </c>
    </row>
    <row r="3" spans="2:9" ht="13.5" thickBot="1" x14ac:dyDescent="0.25">
      <c r="B3" s="35"/>
      <c r="C3" s="36"/>
      <c r="D3" s="37"/>
      <c r="E3" s="38"/>
      <c r="F3" s="38"/>
      <c r="G3" s="38"/>
      <c r="H3" s="39"/>
      <c r="I3" s="40"/>
    </row>
    <row r="4" spans="2:9" x14ac:dyDescent="0.2">
      <c r="B4" s="35"/>
      <c r="C4" s="36"/>
      <c r="D4" s="31" t="s">
        <v>72</v>
      </c>
      <c r="E4" s="32"/>
      <c r="F4" s="32"/>
      <c r="G4" s="32"/>
      <c r="H4" s="33"/>
      <c r="I4" s="34" t="s">
        <v>73</v>
      </c>
    </row>
    <row r="5" spans="2:9" x14ac:dyDescent="0.2">
      <c r="B5" s="35"/>
      <c r="C5" s="36"/>
      <c r="D5" s="41"/>
      <c r="E5" s="42"/>
      <c r="F5" s="42"/>
      <c r="G5" s="42"/>
      <c r="H5" s="43"/>
      <c r="I5" s="44"/>
    </row>
    <row r="6" spans="2:9" ht="13.5" thickBot="1" x14ac:dyDescent="0.25">
      <c r="B6" s="45"/>
      <c r="C6" s="46"/>
      <c r="D6" s="37"/>
      <c r="E6" s="38"/>
      <c r="F6" s="38"/>
      <c r="G6" s="38"/>
      <c r="H6" s="39"/>
      <c r="I6" s="40"/>
    </row>
    <row r="7" spans="2:9" x14ac:dyDescent="0.2">
      <c r="B7" s="47"/>
      <c r="I7" s="48"/>
    </row>
    <row r="8" spans="2:9" x14ac:dyDescent="0.2">
      <c r="B8" s="47"/>
      <c r="I8" s="48"/>
    </row>
    <row r="9" spans="2:9" x14ac:dyDescent="0.2">
      <c r="B9" s="47"/>
      <c r="I9" s="48"/>
    </row>
    <row r="10" spans="2:9" x14ac:dyDescent="0.2">
      <c r="B10" s="47"/>
      <c r="C10" s="49" t="s">
        <v>94</v>
      </c>
      <c r="E10" s="50"/>
      <c r="I10" s="48"/>
    </row>
    <row r="11" spans="2:9" x14ac:dyDescent="0.2">
      <c r="B11" s="47"/>
      <c r="I11" s="48"/>
    </row>
    <row r="12" spans="2:9" x14ac:dyDescent="0.2">
      <c r="B12" s="47"/>
      <c r="C12" s="49" t="s">
        <v>95</v>
      </c>
      <c r="I12" s="48"/>
    </row>
    <row r="13" spans="2:9" x14ac:dyDescent="0.2">
      <c r="B13" s="47"/>
      <c r="C13" s="49" t="s">
        <v>96</v>
      </c>
      <c r="I13" s="48"/>
    </row>
    <row r="14" spans="2:9" x14ac:dyDescent="0.2">
      <c r="B14" s="47"/>
      <c r="I14" s="48"/>
    </row>
    <row r="15" spans="2:9" x14ac:dyDescent="0.2">
      <c r="B15" s="47"/>
      <c r="C15" s="28" t="s">
        <v>97</v>
      </c>
      <c r="I15" s="48"/>
    </row>
    <row r="16" spans="2:9" x14ac:dyDescent="0.2">
      <c r="B16" s="47"/>
      <c r="C16" s="51"/>
      <c r="I16" s="48"/>
    </row>
    <row r="17" spans="2:9" x14ac:dyDescent="0.2">
      <c r="B17" s="47"/>
      <c r="C17" s="28" t="s">
        <v>74</v>
      </c>
      <c r="D17" s="50"/>
      <c r="G17" s="52" t="s">
        <v>75</v>
      </c>
      <c r="H17" s="52" t="s">
        <v>76</v>
      </c>
      <c r="I17" s="48"/>
    </row>
    <row r="18" spans="2:9" x14ac:dyDescent="0.2">
      <c r="B18" s="47"/>
      <c r="C18" s="49" t="s">
        <v>77</v>
      </c>
      <c r="D18" s="49"/>
      <c r="E18" s="49"/>
      <c r="F18" s="49"/>
      <c r="G18" s="53">
        <v>2</v>
      </c>
      <c r="H18" s="54">
        <v>185800</v>
      </c>
      <c r="I18" s="48"/>
    </row>
    <row r="19" spans="2:9" x14ac:dyDescent="0.2">
      <c r="B19" s="47"/>
      <c r="C19" s="28" t="s">
        <v>78</v>
      </c>
      <c r="G19" s="55">
        <v>2</v>
      </c>
      <c r="H19" s="56">
        <v>185800</v>
      </c>
      <c r="I19" s="48"/>
    </row>
    <row r="20" spans="2:9" x14ac:dyDescent="0.2">
      <c r="B20" s="47"/>
      <c r="C20" s="28" t="s">
        <v>79</v>
      </c>
      <c r="G20" s="55">
        <v>0</v>
      </c>
      <c r="H20" s="56">
        <v>0</v>
      </c>
      <c r="I20" s="48"/>
    </row>
    <row r="21" spans="2:9" x14ac:dyDescent="0.2">
      <c r="B21" s="47"/>
      <c r="C21" s="28" t="s">
        <v>80</v>
      </c>
      <c r="G21" s="55">
        <v>0</v>
      </c>
      <c r="H21" s="57">
        <v>0</v>
      </c>
      <c r="I21" s="48"/>
    </row>
    <row r="22" spans="2:9" x14ac:dyDescent="0.2">
      <c r="B22" s="47"/>
      <c r="C22" s="28" t="s">
        <v>81</v>
      </c>
      <c r="G22" s="55">
        <v>0</v>
      </c>
      <c r="H22" s="56">
        <v>0</v>
      </c>
      <c r="I22" s="48"/>
    </row>
    <row r="23" spans="2:9" ht="13.5" thickBot="1" x14ac:dyDescent="0.25">
      <c r="B23" s="47"/>
      <c r="C23" s="28" t="s">
        <v>82</v>
      </c>
      <c r="G23" s="58">
        <v>0</v>
      </c>
      <c r="H23" s="59">
        <v>0</v>
      </c>
      <c r="I23" s="48"/>
    </row>
    <row r="24" spans="2:9" x14ac:dyDescent="0.2">
      <c r="B24" s="47"/>
      <c r="C24" s="49" t="s">
        <v>83</v>
      </c>
      <c r="D24" s="49"/>
      <c r="E24" s="49"/>
      <c r="F24" s="49"/>
      <c r="G24" s="53">
        <f>G19+G20+G21+G22+G23</f>
        <v>2</v>
      </c>
      <c r="H24" s="60">
        <f>H19+H20+H21+H22+H23</f>
        <v>185800</v>
      </c>
      <c r="I24" s="48"/>
    </row>
    <row r="25" spans="2:9" x14ac:dyDescent="0.2">
      <c r="B25" s="47"/>
      <c r="C25" s="28" t="s">
        <v>84</v>
      </c>
      <c r="G25" s="55">
        <v>0</v>
      </c>
      <c r="H25" s="56">
        <v>0</v>
      </c>
      <c r="I25" s="48"/>
    </row>
    <row r="26" spans="2:9" ht="13.5" thickBot="1" x14ac:dyDescent="0.25">
      <c r="B26" s="47"/>
      <c r="C26" s="28" t="s">
        <v>85</v>
      </c>
      <c r="G26" s="58">
        <v>0</v>
      </c>
      <c r="H26" s="59">
        <v>0</v>
      </c>
      <c r="I26" s="48"/>
    </row>
    <row r="27" spans="2:9" x14ac:dyDescent="0.2">
      <c r="B27" s="47"/>
      <c r="C27" s="49" t="s">
        <v>86</v>
      </c>
      <c r="D27" s="49"/>
      <c r="E27" s="49"/>
      <c r="F27" s="49"/>
      <c r="G27" s="53">
        <f>G25+G26</f>
        <v>0</v>
      </c>
      <c r="H27" s="60">
        <f>H25+H26</f>
        <v>0</v>
      </c>
      <c r="I27" s="48"/>
    </row>
    <row r="28" spans="2:9" ht="13.5" thickBot="1" x14ac:dyDescent="0.25">
      <c r="B28" s="47"/>
      <c r="C28" s="28" t="s">
        <v>87</v>
      </c>
      <c r="D28" s="49"/>
      <c r="E28" s="49"/>
      <c r="F28" s="49"/>
      <c r="G28" s="58">
        <v>0</v>
      </c>
      <c r="H28" s="59">
        <v>0</v>
      </c>
      <c r="I28" s="48"/>
    </row>
    <row r="29" spans="2:9" x14ac:dyDescent="0.2">
      <c r="B29" s="47"/>
      <c r="C29" s="49" t="s">
        <v>88</v>
      </c>
      <c r="D29" s="49"/>
      <c r="E29" s="49"/>
      <c r="F29" s="49"/>
      <c r="G29" s="55">
        <f>G28</f>
        <v>0</v>
      </c>
      <c r="H29" s="56">
        <f>H28</f>
        <v>0</v>
      </c>
      <c r="I29" s="48"/>
    </row>
    <row r="30" spans="2:9" x14ac:dyDescent="0.2">
      <c r="B30" s="47"/>
      <c r="C30" s="49"/>
      <c r="D30" s="49"/>
      <c r="E30" s="49"/>
      <c r="F30" s="49"/>
      <c r="G30" s="61"/>
      <c r="H30" s="60"/>
      <c r="I30" s="48"/>
    </row>
    <row r="31" spans="2:9" ht="13.5" thickBot="1" x14ac:dyDescent="0.25">
      <c r="B31" s="47"/>
      <c r="C31" s="49" t="s">
        <v>89</v>
      </c>
      <c r="D31" s="49"/>
      <c r="G31" s="62">
        <f>G24+G27+G29</f>
        <v>2</v>
      </c>
      <c r="H31" s="63">
        <f>H24+H27+H29</f>
        <v>185800</v>
      </c>
      <c r="I31" s="48"/>
    </row>
    <row r="32" spans="2:9" ht="13.5" thickTop="1" x14ac:dyDescent="0.2">
      <c r="B32" s="47"/>
      <c r="C32" s="49"/>
      <c r="D32" s="49"/>
      <c r="G32" s="64"/>
      <c r="H32" s="56"/>
      <c r="I32" s="48"/>
    </row>
    <row r="33" spans="2:9" x14ac:dyDescent="0.2">
      <c r="B33" s="47"/>
      <c r="G33" s="64"/>
      <c r="H33" s="64"/>
      <c r="I33" s="48"/>
    </row>
    <row r="34" spans="2:9" x14ac:dyDescent="0.2">
      <c r="B34" s="47"/>
      <c r="G34" s="64"/>
      <c r="H34" s="64"/>
      <c r="I34" s="48"/>
    </row>
    <row r="35" spans="2:9" x14ac:dyDescent="0.2">
      <c r="B35" s="47"/>
      <c r="G35" s="64"/>
      <c r="H35" s="64"/>
      <c r="I35" s="48"/>
    </row>
    <row r="36" spans="2:9" ht="13.5" thickBot="1" x14ac:dyDescent="0.25">
      <c r="B36" s="47"/>
      <c r="C36" s="65"/>
      <c r="D36" s="65"/>
      <c r="G36" s="65" t="s">
        <v>90</v>
      </c>
      <c r="H36" s="65"/>
      <c r="I36" s="48"/>
    </row>
    <row r="37" spans="2:9" ht="4.5" customHeight="1" x14ac:dyDescent="0.2">
      <c r="B37" s="47"/>
      <c r="C37" s="64"/>
      <c r="D37" s="64"/>
      <c r="G37" s="64"/>
      <c r="H37" s="64"/>
      <c r="I37" s="48"/>
    </row>
    <row r="38" spans="2:9" x14ac:dyDescent="0.2">
      <c r="B38" s="47"/>
      <c r="C38" s="49" t="s">
        <v>91</v>
      </c>
      <c r="G38" s="66" t="s">
        <v>92</v>
      </c>
      <c r="H38" s="64"/>
      <c r="I38" s="48"/>
    </row>
    <row r="39" spans="2:9" x14ac:dyDescent="0.2">
      <c r="B39" s="47"/>
      <c r="C39" s="49" t="s">
        <v>11</v>
      </c>
      <c r="G39" s="66" t="s">
        <v>93</v>
      </c>
      <c r="H39" s="64"/>
      <c r="I39" s="48"/>
    </row>
    <row r="40" spans="2:9" ht="18.75" customHeight="1" thickBot="1" x14ac:dyDescent="0.25">
      <c r="B40" s="67"/>
      <c r="C40" s="68"/>
      <c r="D40" s="68"/>
      <c r="E40" s="68"/>
      <c r="F40" s="68"/>
      <c r="G40" s="65"/>
      <c r="H40" s="65"/>
      <c r="I40" s="69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2023-02-26T21:30:26Z</dcterms:modified>
</cp:coreProperties>
</file>