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5037B0F-82CF-48A8-A5EA-756784B16653}" xr6:coauthVersionLast="47" xr6:coauthVersionMax="47" xr10:uidLastSave="{00000000-0000-0000-0000-000000000000}"/>
  <bookViews>
    <workbookView xWindow="-120" yWindow="-120" windowWidth="20730" windowHeight="11160" activeTab="2" xr2:uid="{EEF8DE35-6B3D-435F-A797-2F555BE09140}"/>
  </bookViews>
  <sheets>
    <sheet name="INF IPS" sheetId="2" r:id="rId1"/>
    <sheet name="INF EPS" sheetId="3" r:id="rId2"/>
    <sheet name="FOR-CSA-018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4" l="1"/>
  <c r="I25" i="4" s="1"/>
  <c r="I30" i="4" s="1"/>
  <c r="I18" i="4"/>
  <c r="J5" i="3"/>
  <c r="I29" i="4"/>
  <c r="H29" i="4"/>
  <c r="H25" i="4"/>
  <c r="H30" i="4" s="1"/>
  <c r="WUK6" i="4"/>
  <c r="M6" i="2"/>
  <c r="K5" i="2"/>
  <c r="J5" i="2"/>
  <c r="E5" i="2"/>
  <c r="C5" i="2"/>
  <c r="K4" i="2"/>
  <c r="J4" i="2"/>
  <c r="E4" i="2"/>
  <c r="C4" i="2"/>
  <c r="K3" i="2"/>
  <c r="J3" i="2"/>
  <c r="E3" i="2"/>
  <c r="C3" i="2"/>
</calcChain>
</file>

<file path=xl/sharedStrings.xml><?xml version="1.0" encoding="utf-8"?>
<sst xmlns="http://schemas.openxmlformats.org/spreadsheetml/2006/main" count="122" uniqueCount="104">
  <si>
    <t>ESTADO DE CARTERA COMFENALCO VALLE CON CORTE A DICIEMBRE  DE 2022</t>
  </si>
  <si>
    <t>NIT</t>
  </si>
  <si>
    <t>IPS</t>
  </si>
  <si>
    <t>Factura</t>
  </si>
  <si>
    <t>Fecha</t>
  </si>
  <si>
    <t>Numero Radicación</t>
  </si>
  <si>
    <t>Fecha Radicación</t>
  </si>
  <si>
    <t>Valor Objetado</t>
  </si>
  <si>
    <t>Valor Aceptado</t>
  </si>
  <si>
    <t>Valor Glosado</t>
  </si>
  <si>
    <t>Plan Beneficio</t>
  </si>
  <si>
    <t>Valor Factura</t>
  </si>
  <si>
    <t>Saldo Factura</t>
  </si>
  <si>
    <t>ESE Hospital Regional de Duitama</t>
  </si>
  <si>
    <t>24/06/2021 11:24:48 a. m.</t>
  </si>
  <si>
    <t>12/07/2021 10:52:00 a. m.</t>
  </si>
  <si>
    <t>12/07/2021 11:43:18 a. m.</t>
  </si>
  <si>
    <t>26/10/2022 11:07:37 a. m.</t>
  </si>
  <si>
    <t>18/11/2022 9:56:31 a. m.</t>
  </si>
  <si>
    <t>TOTAL CARTERA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</si>
  <si>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</si>
  <si>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</si>
  <si>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</si>
  <si>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</si>
  <si>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</si>
  <si>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</si>
  <si>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</si>
  <si>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</si>
  <si>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</si>
  <si>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</si>
  <si>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</si>
  <si>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</si>
  <si>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</si>
  <si>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</si>
  <si>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</si>
  <si>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</si>
  <si>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TIPO DE FACTURACIÓN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</si>
  <si>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</si>
  <si>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</si>
  <si>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</si>
  <si>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</si>
  <si>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</si>
  <si>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</si>
  <si>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</si>
  <si>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</si>
  <si>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</si>
  <si>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</si>
  <si>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</si>
  <si>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</si>
  <si>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</si>
  <si>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</si>
  <si>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</si>
  <si>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</si>
  <si>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</si>
  <si>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</si>
  <si>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</si>
  <si>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</si>
  <si>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</si>
  <si>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</si>
  <si>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</si>
  <si>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</si>
  <si>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</si>
  <si>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</si>
  <si>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</si>
  <si>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</si>
  <si>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</si>
  <si>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HRD</t>
  </si>
  <si>
    <t>891855438_HRD_73776</t>
  </si>
  <si>
    <t>A)Factura no radicada en ERP</t>
  </si>
  <si>
    <t>FACT NO RADICADA EN EPS</t>
  </si>
  <si>
    <t>no_cruza</t>
  </si>
  <si>
    <t>SI</t>
  </si>
  <si>
    <t>891855438_HRD_73777</t>
  </si>
  <si>
    <t>891855438_HRD_241128</t>
  </si>
  <si>
    <t>FOR-CSA-018</t>
  </si>
  <si>
    <t>HOJA 1 DE 1</t>
  </si>
  <si>
    <t>RESUMEN DE CARTERA REVISADA POR LA EPS</t>
  </si>
  <si>
    <t>VERSION 1</t>
  </si>
  <si>
    <t>SANTIAGO DE CALI</t>
  </si>
  <si>
    <t>,</t>
  </si>
  <si>
    <t>SANTIAGO DE CALI,</t>
  </si>
  <si>
    <t xml:space="preserve">Señores: </t>
  </si>
  <si>
    <t xml:space="preserve">NIT: </t>
  </si>
  <si>
    <t>A continuacion me permito remitir nuestra respuesta al estado de cartera presentada: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</si>
  <si>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</si>
  <si>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</si>
  <si>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</si>
  <si>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</si>
  <si>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</si>
  <si>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</si>
  <si>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</si>
  <si>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</si>
  <si>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</si>
  <si>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</si>
  <si>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</si>
  <si>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FACTURA EN PROCESO INTERNO</t>
  </si>
  <si>
    <t xml:space="preserve">FACTURACION CORRIENTE  </t>
  </si>
  <si>
    <t>SUB TOTAL  CARTERA EN PROCESO POR LA EPS</t>
  </si>
  <si>
    <t>TOTAL CARTERA REVISADA</t>
  </si>
  <si>
    <t>Stefany Arana Garcia</t>
  </si>
  <si>
    <t>IPS.</t>
  </si>
  <si>
    <t>Profesional de Cartera</t>
  </si>
  <si>
    <t>Corte al dia: 31/12/2022</t>
  </si>
  <si>
    <t>NOTA ACLARATORIA: SE SOLICITA ENVIAR PAZ Y SALVO CON CORTE AÑO 2019 - AÑO 2020 - MAYO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</si>
</sst>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$&quot;\ #,##0"/>
    <numFmt numFmtId="165" formatCode="_-* #,##0_-;\-* #,##0_-;_-* &quot;-&quot;??_-;_-@_-"/>
    <numFmt numFmtId="166" formatCode="[$-240A]d&quot; de &quot;mmmm&quot; de &quot;yyyy;@"/>
    <numFmt numFmtId="167" formatCode="[$$-240A]\ #,##0;\-[$$-240A]\ #,##0"/>
    <numFmt numFmtId="168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b/>
      <sz val="8"/>
      <color rgb="FFFF0000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5" fontId="6" fillId="0" borderId="1" xfId="1" applyNumberFormat="1" applyFont="1" applyBorder="1"/>
    <xf numFmtId="0" fontId="6" fillId="0" borderId="0" xfId="0" applyFon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6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Font="1"/>
    <xf numFmtId="165" fontId="9" fillId="0" borderId="0" xfId="1" applyNumberFormat="1" applyFont="1"/>
    <xf numFmtId="167" fontId="9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67" fontId="8" fillId="0" borderId="0" xfId="1" applyNumberFormat="1" applyFont="1" applyAlignment="1">
      <alignment horizontal="right"/>
    </xf>
    <xf numFmtId="165" fontId="8" fillId="0" borderId="13" xfId="1" applyNumberFormat="1" applyFont="1" applyBorder="1" applyAlignment="1">
      <alignment horizontal="center"/>
    </xf>
    <xf numFmtId="167" fontId="8" fillId="0" borderId="13" xfId="1" applyNumberFormat="1" applyFont="1" applyBorder="1" applyAlignment="1">
      <alignment horizontal="right"/>
    </xf>
    <xf numFmtId="165" fontId="8" fillId="0" borderId="9" xfId="1" applyNumberFormat="1" applyFont="1" applyBorder="1" applyAlignment="1">
      <alignment horizontal="center"/>
    </xf>
    <xf numFmtId="165" fontId="8" fillId="0" borderId="14" xfId="1" applyNumberFormat="1" applyFont="1" applyBorder="1" applyAlignment="1">
      <alignment horizontal="center"/>
    </xf>
    <xf numFmtId="167" fontId="8" fillId="0" borderId="14" xfId="1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0" xfId="2" applyNumberFormat="1" applyFont="1" applyAlignment="1">
      <alignment horizontal="right"/>
    </xf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66" fontId="8" fillId="0" borderId="0" xfId="2" applyNumberFormat="1" applyFont="1" applyAlignment="1">
      <alignment horizontal="center"/>
    </xf>
    <xf numFmtId="0" fontId="8" fillId="0" borderId="0" xfId="2" applyFont="1" applyAlignment="1">
      <alignment horizontal="left"/>
    </xf>
    <xf numFmtId="0" fontId="8" fillId="5" borderId="0" xfId="2" applyFont="1" applyFill="1"/>
    <xf numFmtId="165" fontId="0" fillId="0" borderId="0" xfId="0" applyNumberFormat="1"/>
    <xf numFmtId="0" fontId="9" fillId="0" borderId="0" xfId="2" applyFont="1" applyAlignment="1">
      <alignment horizontal="center"/>
    </xf>
  </cellXfs>
  <cellStyles count="3">
    <cellStyle name="Millares" xfId="1" builtinId="3"/>
    <cellStyle name="Normal" xfId="0" builtinId="0"/>
    <cellStyle name="Normal 2" xfId="2" xr:uid="{26A3710F-30E7-4A8A-9370-4C98A7F5B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0</xdr:row>
      <xdr:rowOff>66675</xdr:rowOff>
    </xdr:from>
    <xdr:to>
      <xdr:col>2</xdr:col>
      <xdr:colOff>1095375</xdr:colOff>
      <xdr:row>0</xdr:row>
      <xdr:rowOff>495300</xdr:rowOff>
    </xdr:to>
    <xdr:pic>
      <xdr:nvPicPr>
        <xdr:cNvPr id="2" name="Imagen 1" descr="AVA Hospital Regional de Duitama">
          <a:extLst>
            <a:ext uri="{FF2B5EF4-FFF2-40B4-BE49-F238E27FC236}">
              <a16:creationId xmlns:a16="http://schemas.microsoft.com/office/drawing/2014/main" id="{EC53F510-15E4-421E-89A8-2D38C3839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999"/>
        <a:stretch>
          <a:fillRect/>
        </a:stretch>
      </xdr:blipFill>
      <xdr:spPr bwMode="auto">
        <a:xfrm>
          <a:off x="1657350" y="66675"/>
          <a:ext cx="9620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1</xdr:row>
      <xdr:rowOff>95250</xdr:rowOff>
    </xdr:from>
    <xdr:to>
      <xdr:col>2</xdr:col>
      <xdr:colOff>962025</xdr:colOff>
      <xdr:row>4</xdr:row>
      <xdr:rowOff>91713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597CB4C-5B03-4670-AFD1-DC3015566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23850"/>
          <a:ext cx="1333500" cy="577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30</xdr:row>
      <xdr:rowOff>133350</xdr:rowOff>
    </xdr:from>
    <xdr:to>
      <xdr:col>7</xdr:col>
      <xdr:colOff>323848</xdr:colOff>
      <xdr:row>33</xdr:row>
      <xdr:rowOff>105328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C62252A-9FBF-4E8F-B5EE-5BED28EFA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0" y="5172075"/>
          <a:ext cx="1028698" cy="4672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CC4EB-F4D7-4D44-8AE0-18C3659E6197}">
  <dimension ref="A1:M10"/>
  <sheetViews>
    <sheetView workbookViewId="0">
      <selection activeCell="E10" sqref="E10"/>
    </sheetView>
  </sheetViews>
  <sheetFormatPr baseColWidth="10" defaultRowHeight="15" x14ac:dyDescent="0.25"/>
  <cols>
    <col min="3" max="3" width="18.140625" customWidth="1"/>
    <col min="7" max="9" width="11.42578125" style="4"/>
    <col min="12" max="12" width="11.42578125" style="4"/>
    <col min="13" max="13" width="13.140625" style="4" bestFit="1" customWidth="1"/>
    <col min="259" max="259" width="18.140625" customWidth="1"/>
    <col min="269" max="269" width="13.140625" bestFit="1" customWidth="1"/>
    <col min="515" max="515" width="18.140625" customWidth="1"/>
    <col min="525" max="525" width="13.140625" bestFit="1" customWidth="1"/>
    <col min="771" max="771" width="18.140625" customWidth="1"/>
    <col min="781" max="781" width="13.140625" bestFit="1" customWidth="1"/>
    <col min="1027" max="1027" width="18.140625" customWidth="1"/>
    <col min="1037" max="1037" width="13.140625" bestFit="1" customWidth="1"/>
    <col min="1283" max="1283" width="18.140625" customWidth="1"/>
    <col min="1293" max="1293" width="13.140625" bestFit="1" customWidth="1"/>
    <col min="1539" max="1539" width="18.140625" customWidth="1"/>
    <col min="1549" max="1549" width="13.140625" bestFit="1" customWidth="1"/>
    <col min="1795" max="1795" width="18.140625" customWidth="1"/>
    <col min="1805" max="1805" width="13.140625" bestFit="1" customWidth="1"/>
    <col min="2051" max="2051" width="18.140625" customWidth="1"/>
    <col min="2061" max="2061" width="13.140625" bestFit="1" customWidth="1"/>
    <col min="2307" max="2307" width="18.140625" customWidth="1"/>
    <col min="2317" max="2317" width="13.140625" bestFit="1" customWidth="1"/>
    <col min="2563" max="2563" width="18.140625" customWidth="1"/>
    <col min="2573" max="2573" width="13.140625" bestFit="1" customWidth="1"/>
    <col min="2819" max="2819" width="18.140625" customWidth="1"/>
    <col min="2829" max="2829" width="13.140625" bestFit="1" customWidth="1"/>
    <col min="3075" max="3075" width="18.140625" customWidth="1"/>
    <col min="3085" max="3085" width="13.140625" bestFit="1" customWidth="1"/>
    <col min="3331" max="3331" width="18.140625" customWidth="1"/>
    <col min="3341" max="3341" width="13.140625" bestFit="1" customWidth="1"/>
    <col min="3587" max="3587" width="18.140625" customWidth="1"/>
    <col min="3597" max="3597" width="13.140625" bestFit="1" customWidth="1"/>
    <col min="3843" max="3843" width="18.140625" customWidth="1"/>
    <col min="3853" max="3853" width="13.140625" bestFit="1" customWidth="1"/>
    <col min="4099" max="4099" width="18.140625" customWidth="1"/>
    <col min="4109" max="4109" width="13.140625" bestFit="1" customWidth="1"/>
    <col min="4355" max="4355" width="18.140625" customWidth="1"/>
    <col min="4365" max="4365" width="13.140625" bestFit="1" customWidth="1"/>
    <col min="4611" max="4611" width="18.140625" customWidth="1"/>
    <col min="4621" max="4621" width="13.140625" bestFit="1" customWidth="1"/>
    <col min="4867" max="4867" width="18.140625" customWidth="1"/>
    <col min="4877" max="4877" width="13.140625" bestFit="1" customWidth="1"/>
    <col min="5123" max="5123" width="18.140625" customWidth="1"/>
    <col min="5133" max="5133" width="13.140625" bestFit="1" customWidth="1"/>
    <col min="5379" max="5379" width="18.140625" customWidth="1"/>
    <col min="5389" max="5389" width="13.140625" bestFit="1" customWidth="1"/>
    <col min="5635" max="5635" width="18.140625" customWidth="1"/>
    <col min="5645" max="5645" width="13.140625" bestFit="1" customWidth="1"/>
    <col min="5891" max="5891" width="18.140625" customWidth="1"/>
    <col min="5901" max="5901" width="13.140625" bestFit="1" customWidth="1"/>
    <col min="6147" max="6147" width="18.140625" customWidth="1"/>
    <col min="6157" max="6157" width="13.140625" bestFit="1" customWidth="1"/>
    <col min="6403" max="6403" width="18.140625" customWidth="1"/>
    <col min="6413" max="6413" width="13.140625" bestFit="1" customWidth="1"/>
    <col min="6659" max="6659" width="18.140625" customWidth="1"/>
    <col min="6669" max="6669" width="13.140625" bestFit="1" customWidth="1"/>
    <col min="6915" max="6915" width="18.140625" customWidth="1"/>
    <col min="6925" max="6925" width="13.140625" bestFit="1" customWidth="1"/>
    <col min="7171" max="7171" width="18.140625" customWidth="1"/>
    <col min="7181" max="7181" width="13.140625" bestFit="1" customWidth="1"/>
    <col min="7427" max="7427" width="18.140625" customWidth="1"/>
    <col min="7437" max="7437" width="13.140625" bestFit="1" customWidth="1"/>
    <col min="7683" max="7683" width="18.140625" customWidth="1"/>
    <col min="7693" max="7693" width="13.140625" bestFit="1" customWidth="1"/>
    <col min="7939" max="7939" width="18.140625" customWidth="1"/>
    <col min="7949" max="7949" width="13.140625" bestFit="1" customWidth="1"/>
    <col min="8195" max="8195" width="18.140625" customWidth="1"/>
    <col min="8205" max="8205" width="13.140625" bestFit="1" customWidth="1"/>
    <col min="8451" max="8451" width="18.140625" customWidth="1"/>
    <col min="8461" max="8461" width="13.140625" bestFit="1" customWidth="1"/>
    <col min="8707" max="8707" width="18.140625" customWidth="1"/>
    <col min="8717" max="8717" width="13.140625" bestFit="1" customWidth="1"/>
    <col min="8963" max="8963" width="18.140625" customWidth="1"/>
    <col min="8973" max="8973" width="13.140625" bestFit="1" customWidth="1"/>
    <col min="9219" max="9219" width="18.140625" customWidth="1"/>
    <col min="9229" max="9229" width="13.140625" bestFit="1" customWidth="1"/>
    <col min="9475" max="9475" width="18.140625" customWidth="1"/>
    <col min="9485" max="9485" width="13.140625" bestFit="1" customWidth="1"/>
    <col min="9731" max="9731" width="18.140625" customWidth="1"/>
    <col min="9741" max="9741" width="13.140625" bestFit="1" customWidth="1"/>
    <col min="9987" max="9987" width="18.140625" customWidth="1"/>
    <col min="9997" max="9997" width="13.140625" bestFit="1" customWidth="1"/>
    <col min="10243" max="10243" width="18.140625" customWidth="1"/>
    <col min="10253" max="10253" width="13.140625" bestFit="1" customWidth="1"/>
    <col min="10499" max="10499" width="18.140625" customWidth="1"/>
    <col min="10509" max="10509" width="13.140625" bestFit="1" customWidth="1"/>
    <col min="10755" max="10755" width="18.140625" customWidth="1"/>
    <col min="10765" max="10765" width="13.140625" bestFit="1" customWidth="1"/>
    <col min="11011" max="11011" width="18.140625" customWidth="1"/>
    <col min="11021" max="11021" width="13.140625" bestFit="1" customWidth="1"/>
    <col min="11267" max="11267" width="18.140625" customWidth="1"/>
    <col min="11277" max="11277" width="13.140625" bestFit="1" customWidth="1"/>
    <col min="11523" max="11523" width="18.140625" customWidth="1"/>
    <col min="11533" max="11533" width="13.140625" bestFit="1" customWidth="1"/>
    <col min="11779" max="11779" width="18.140625" customWidth="1"/>
    <col min="11789" max="11789" width="13.140625" bestFit="1" customWidth="1"/>
    <col min="12035" max="12035" width="18.140625" customWidth="1"/>
    <col min="12045" max="12045" width="13.140625" bestFit="1" customWidth="1"/>
    <col min="12291" max="12291" width="18.140625" customWidth="1"/>
    <col min="12301" max="12301" width="13.140625" bestFit="1" customWidth="1"/>
    <col min="12547" max="12547" width="18.140625" customWidth="1"/>
    <col min="12557" max="12557" width="13.140625" bestFit="1" customWidth="1"/>
    <col min="12803" max="12803" width="18.140625" customWidth="1"/>
    <col min="12813" max="12813" width="13.140625" bestFit="1" customWidth="1"/>
    <col min="13059" max="13059" width="18.140625" customWidth="1"/>
    <col min="13069" max="13069" width="13.140625" bestFit="1" customWidth="1"/>
    <col min="13315" max="13315" width="18.140625" customWidth="1"/>
    <col min="13325" max="13325" width="13.140625" bestFit="1" customWidth="1"/>
    <col min="13571" max="13571" width="18.140625" customWidth="1"/>
    <col min="13581" max="13581" width="13.140625" bestFit="1" customWidth="1"/>
    <col min="13827" max="13827" width="18.140625" customWidth="1"/>
    <col min="13837" max="13837" width="13.140625" bestFit="1" customWidth="1"/>
    <col min="14083" max="14083" width="18.140625" customWidth="1"/>
    <col min="14093" max="14093" width="13.140625" bestFit="1" customWidth="1"/>
    <col min="14339" max="14339" width="18.140625" customWidth="1"/>
    <col min="14349" max="14349" width="13.140625" bestFit="1" customWidth="1"/>
    <col min="14595" max="14595" width="18.140625" customWidth="1"/>
    <col min="14605" max="14605" width="13.140625" bestFit="1" customWidth="1"/>
    <col min="14851" max="14851" width="18.140625" customWidth="1"/>
    <col min="14861" max="14861" width="13.140625" bestFit="1" customWidth="1"/>
    <col min="15107" max="15107" width="18.140625" customWidth="1"/>
    <col min="15117" max="15117" width="13.140625" bestFit="1" customWidth="1"/>
    <col min="15363" max="15363" width="18.140625" customWidth="1"/>
    <col min="15373" max="15373" width="13.140625" bestFit="1" customWidth="1"/>
    <col min="15619" max="15619" width="18.140625" customWidth="1"/>
    <col min="15629" max="15629" width="13.140625" bestFit="1" customWidth="1"/>
    <col min="15875" max="15875" width="18.140625" customWidth="1"/>
    <col min="15885" max="15885" width="13.140625" bestFit="1" customWidth="1"/>
    <col min="16131" max="16131" width="18.140625" customWidth="1"/>
    <col min="16141" max="16141" width="13.140625" bestFit="1" customWidth="1"/>
  </cols>
  <sheetData>
    <row r="1" spans="1:13" ht="55.5" customHeight="1" x14ac:dyDescent="0.2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10</v>
      </c>
      <c r="L2" s="3" t="s">
        <v>11</v>
      </c>
      <c r="M2" s="3" t="s">
        <v>12</v>
      </c>
    </row>
    <row r="3" spans="1:13" x14ac:dyDescent="0.25">
      <c r="A3">
        <v>891855438</v>
      </c>
      <c r="B3" t="s">
        <v>13</v>
      </c>
      <c r="C3" t="str">
        <f>"HRD0000073776"</f>
        <v>HRD0000073776</v>
      </c>
      <c r="D3" t="s">
        <v>14</v>
      </c>
      <c r="E3" t="str">
        <f>"14852"</f>
        <v>14852</v>
      </c>
      <c r="F3" t="s">
        <v>15</v>
      </c>
      <c r="G3" s="4">
        <v>0</v>
      </c>
      <c r="H3" s="4">
        <v>0</v>
      </c>
      <c r="I3" s="4">
        <v>0</v>
      </c>
      <c r="J3" t="str">
        <f>"CON01601"</f>
        <v>CON01601</v>
      </c>
      <c r="K3" t="str">
        <f>"COMFENALCO VALLE"</f>
        <v>COMFENALCO VALLE</v>
      </c>
      <c r="L3" s="4">
        <v>716800</v>
      </c>
      <c r="M3" s="4">
        <v>716800</v>
      </c>
    </row>
    <row r="4" spans="1:13" x14ac:dyDescent="0.25">
      <c r="A4">
        <v>891855438</v>
      </c>
      <c r="B4" t="s">
        <v>13</v>
      </c>
      <c r="C4" t="str">
        <f>"HRD0000073777"</f>
        <v>HRD0000073777</v>
      </c>
      <c r="D4" t="s">
        <v>14</v>
      </c>
      <c r="E4" t="str">
        <f>"14859"</f>
        <v>14859</v>
      </c>
      <c r="F4" t="s">
        <v>16</v>
      </c>
      <c r="G4" s="4">
        <v>0</v>
      </c>
      <c r="H4" s="4">
        <v>0</v>
      </c>
      <c r="I4" s="4">
        <v>0</v>
      </c>
      <c r="J4" t="str">
        <f>"CON01608"</f>
        <v>CON01608</v>
      </c>
      <c r="K4" t="str">
        <f>"COMFENALCO VALLE FOME"</f>
        <v>COMFENALCO VALLE FOME</v>
      </c>
      <c r="L4" s="4">
        <v>99400</v>
      </c>
      <c r="M4" s="4">
        <v>99400</v>
      </c>
    </row>
    <row r="5" spans="1:13" x14ac:dyDescent="0.25">
      <c r="A5">
        <v>891855438</v>
      </c>
      <c r="B5" t="s">
        <v>13</v>
      </c>
      <c r="C5" t="str">
        <f>"HRD0000241128"</f>
        <v>HRD0000241128</v>
      </c>
      <c r="D5" t="s">
        <v>17</v>
      </c>
      <c r="E5" t="str">
        <f>"19367"</f>
        <v>19367</v>
      </c>
      <c r="F5" t="s">
        <v>18</v>
      </c>
      <c r="G5" s="4">
        <v>0</v>
      </c>
      <c r="H5" s="4">
        <v>0</v>
      </c>
      <c r="I5" s="4">
        <v>0</v>
      </c>
      <c r="J5" t="str">
        <f>"CON01601"</f>
        <v>CON01601</v>
      </c>
      <c r="K5" t="str">
        <f>"COMFENALCO VALLE"</f>
        <v>COMFENALCO VALLE</v>
      </c>
      <c r="L5" s="4">
        <v>315732</v>
      </c>
      <c r="M5" s="4">
        <v>315732</v>
      </c>
    </row>
    <row r="6" spans="1:13" x14ac:dyDescent="0.25">
      <c r="C6" s="5" t="s">
        <v>19</v>
      </c>
      <c r="D6" s="5"/>
      <c r="E6" s="5"/>
      <c r="F6" s="5"/>
      <c r="G6" s="5"/>
      <c r="H6" s="5"/>
      <c r="I6" s="5"/>
      <c r="J6" s="5"/>
      <c r="K6" s="5"/>
      <c r="L6" s="5"/>
      <c r="M6" s="6">
        <f>SUM(M3:M5)</f>
        <v>1131932</v>
      </c>
    </row>
    <row r="10" spans="1:13" x14ac:dyDescent="0.25">
      <c r="E10" s="7"/>
    </row>
  </sheetData>
  <mergeCells count="2">
    <mergeCell ref="C1:M1"/>
    <mergeCell ref="C6:L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4FB2E-27F3-40E6-A0A8-96FD974A1C7E}">
  <dimension ref="A1:AT5"/>
  <sheetViews>
    <sheetView workbookViewId="0">
      <selection activeCell="J6" sqref="J6"/>
    </sheetView>
  </sheetViews>
  <sheetFormatPr baseColWidth="10" defaultRowHeight="15" x14ac:dyDescent="0.25"/>
  <cols>
    <col min="12" max="12" width="25" customWidth="1"/>
    <col min="268" max="268" width="25" customWidth="1"/>
    <col min="524" max="524" width="25" customWidth="1"/>
    <col min="780" max="780" width="25" customWidth="1"/>
    <col min="1036" max="1036" width="25" customWidth="1"/>
    <col min="1292" max="1292" width="25" customWidth="1"/>
    <col min="1548" max="1548" width="25" customWidth="1"/>
    <col min="1804" max="1804" width="25" customWidth="1"/>
    <col min="2060" max="2060" width="25" customWidth="1"/>
    <col min="2316" max="2316" width="25" customWidth="1"/>
    <col min="2572" max="2572" width="25" customWidth="1"/>
    <col min="2828" max="2828" width="25" customWidth="1"/>
    <col min="3084" max="3084" width="25" customWidth="1"/>
    <col min="3340" max="3340" width="25" customWidth="1"/>
    <col min="3596" max="3596" width="25" customWidth="1"/>
    <col min="3852" max="3852" width="25" customWidth="1"/>
    <col min="4108" max="4108" width="25" customWidth="1"/>
    <col min="4364" max="4364" width="25" customWidth="1"/>
    <col min="4620" max="4620" width="25" customWidth="1"/>
    <col min="4876" max="4876" width="25" customWidth="1"/>
    <col min="5132" max="5132" width="25" customWidth="1"/>
    <col min="5388" max="5388" width="25" customWidth="1"/>
    <col min="5644" max="5644" width="25" customWidth="1"/>
    <col min="5900" max="5900" width="25" customWidth="1"/>
    <col min="6156" max="6156" width="25" customWidth="1"/>
    <col min="6412" max="6412" width="25" customWidth="1"/>
    <col min="6668" max="6668" width="25" customWidth="1"/>
    <col min="6924" max="6924" width="25" customWidth="1"/>
    <col min="7180" max="7180" width="25" customWidth="1"/>
    <col min="7436" max="7436" width="25" customWidth="1"/>
    <col min="7692" max="7692" width="25" customWidth="1"/>
    <col min="7948" max="7948" width="25" customWidth="1"/>
    <col min="8204" max="8204" width="25" customWidth="1"/>
    <col min="8460" max="8460" width="25" customWidth="1"/>
    <col min="8716" max="8716" width="25" customWidth="1"/>
    <col min="8972" max="8972" width="25" customWidth="1"/>
    <col min="9228" max="9228" width="25" customWidth="1"/>
    <col min="9484" max="9484" width="25" customWidth="1"/>
    <col min="9740" max="9740" width="25" customWidth="1"/>
    <col min="9996" max="9996" width="25" customWidth="1"/>
    <col min="10252" max="10252" width="25" customWidth="1"/>
    <col min="10508" max="10508" width="25" customWidth="1"/>
    <col min="10764" max="10764" width="25" customWidth="1"/>
    <col min="11020" max="11020" width="25" customWidth="1"/>
    <col min="11276" max="11276" width="25" customWidth="1"/>
    <col min="11532" max="11532" width="25" customWidth="1"/>
    <col min="11788" max="11788" width="25" customWidth="1"/>
    <col min="12044" max="12044" width="25" customWidth="1"/>
    <col min="12300" max="12300" width="25" customWidth="1"/>
    <col min="12556" max="12556" width="25" customWidth="1"/>
    <col min="12812" max="12812" width="25" customWidth="1"/>
    <col min="13068" max="13068" width="25" customWidth="1"/>
    <col min="13324" max="13324" width="25" customWidth="1"/>
    <col min="13580" max="13580" width="25" customWidth="1"/>
    <col min="13836" max="13836" width="25" customWidth="1"/>
    <col min="14092" max="14092" width="25" customWidth="1"/>
    <col min="14348" max="14348" width="25" customWidth="1"/>
    <col min="14604" max="14604" width="25" customWidth="1"/>
    <col min="14860" max="14860" width="25" customWidth="1"/>
    <col min="15116" max="15116" width="25" customWidth="1"/>
    <col min="15372" max="15372" width="25" customWidth="1"/>
    <col min="15628" max="15628" width="25" customWidth="1"/>
    <col min="15884" max="15884" width="25" customWidth="1"/>
    <col min="16140" max="16140" width="25" customWidth="1"/>
  </cols>
  <sheetData>
    <row r="1" spans="1:46" s="15" customFormat="1" ht="63" x14ac:dyDescent="0.25">
      <c r="A1" s="8" t="s">
        <v>20</v>
      </c>
      <c r="B1" s="8" t="s">
        <v>21</v>
      </c>
      <c r="C1" s="8" t="s">
        <v>22</v>
      </c>
      <c r="D1" s="8" t="s">
        <v>23</v>
      </c>
      <c r="E1" s="9" t="s">
        <v>24</v>
      </c>
      <c r="F1" s="8" t="s">
        <v>25</v>
      </c>
      <c r="G1" s="8" t="s">
        <v>26</v>
      </c>
      <c r="H1" s="8" t="s">
        <v>27</v>
      </c>
      <c r="I1" s="10" t="s">
        <v>28</v>
      </c>
      <c r="J1" s="10" t="s">
        <v>29</v>
      </c>
      <c r="K1" s="8" t="s">
        <v>30</v>
      </c>
      <c r="L1" s="11" t="s">
        <v>31</v>
      </c>
      <c r="M1" s="12" t="s">
        <v>32</v>
      </c>
      <c r="N1" s="11" t="s">
        <v>33</v>
      </c>
      <c r="O1" s="12" t="s">
        <v>34</v>
      </c>
      <c r="P1" s="11" t="s">
        <v>35</v>
      </c>
      <c r="Q1" s="11" t="s">
        <v>36</v>
      </c>
      <c r="R1" s="8" t="s">
        <v>37</v>
      </c>
      <c r="S1" s="10" t="s">
        <v>38</v>
      </c>
      <c r="T1" s="10" t="s">
        <v>39</v>
      </c>
      <c r="U1" s="10" t="s">
        <v>40</v>
      </c>
      <c r="V1" s="10" t="s">
        <v>41</v>
      </c>
      <c r="W1" s="10" t="s">
        <v>42</v>
      </c>
      <c r="X1" s="10" t="s">
        <v>43</v>
      </c>
      <c r="Y1" s="13" t="s">
        <v>44</v>
      </c>
      <c r="Z1" s="13" t="s">
        <v>45</v>
      </c>
      <c r="AA1" s="9" t="s">
        <v>46</v>
      </c>
      <c r="AB1" s="9" t="s">
        <v>47</v>
      </c>
      <c r="AC1" s="13" t="s">
        <v>48</v>
      </c>
      <c r="AD1" s="8" t="s">
        <v>49</v>
      </c>
      <c r="AE1" s="8" t="s">
        <v>50</v>
      </c>
      <c r="AF1" s="13" t="s">
        <v>51</v>
      </c>
      <c r="AG1" s="13" t="s">
        <v>52</v>
      </c>
      <c r="AH1" s="14" t="s">
        <v>53</v>
      </c>
      <c r="AI1" s="8" t="s">
        <v>54</v>
      </c>
      <c r="AJ1" s="8" t="s">
        <v>55</v>
      </c>
      <c r="AK1" s="9" t="s">
        <v>56</v>
      </c>
      <c r="AL1" s="8" t="s">
        <v>57</v>
      </c>
      <c r="AM1" s="8" t="s">
        <v>58</v>
      </c>
      <c r="AN1" s="8" t="s">
        <v>59</v>
      </c>
      <c r="AO1" s="9" t="s">
        <v>60</v>
      </c>
      <c r="AP1" s="9" t="s">
        <v>61</v>
      </c>
      <c r="AQ1" s="10" t="s">
        <v>62</v>
      </c>
      <c r="AR1" s="10" t="s">
        <v>63</v>
      </c>
      <c r="AS1" s="9" t="s">
        <v>64</v>
      </c>
      <c r="AT1" s="8" t="s">
        <v>65</v>
      </c>
    </row>
    <row r="2" spans="1:46" s="19" customFormat="1" ht="10.5" x14ac:dyDescent="0.15">
      <c r="A2" s="16">
        <v>891855438</v>
      </c>
      <c r="B2" s="16" t="s">
        <v>13</v>
      </c>
      <c r="C2" s="16" t="s">
        <v>66</v>
      </c>
      <c r="D2" s="16">
        <v>73776</v>
      </c>
      <c r="E2" s="16" t="s">
        <v>67</v>
      </c>
      <c r="F2" s="16"/>
      <c r="G2" s="16"/>
      <c r="H2" s="17">
        <v>44371</v>
      </c>
      <c r="I2" s="18">
        <v>716800</v>
      </c>
      <c r="J2" s="18">
        <v>716800</v>
      </c>
      <c r="K2" s="16" t="s">
        <v>68</v>
      </c>
      <c r="L2" s="16" t="s">
        <v>69</v>
      </c>
      <c r="M2" s="18">
        <v>0</v>
      </c>
      <c r="N2" s="16"/>
      <c r="O2" s="18">
        <v>0</v>
      </c>
      <c r="P2" s="16"/>
      <c r="Q2" s="16"/>
      <c r="R2" s="16" t="s">
        <v>70</v>
      </c>
      <c r="S2" s="18">
        <v>0</v>
      </c>
      <c r="T2" s="18">
        <v>0</v>
      </c>
      <c r="U2" s="18">
        <v>0</v>
      </c>
      <c r="V2" s="18">
        <v>0</v>
      </c>
      <c r="W2" s="18">
        <v>0</v>
      </c>
      <c r="X2" s="18">
        <v>0</v>
      </c>
      <c r="Y2" s="18">
        <v>0</v>
      </c>
      <c r="Z2" s="18">
        <v>0</v>
      </c>
      <c r="AA2" s="16"/>
      <c r="AB2" s="16"/>
      <c r="AC2" s="18">
        <v>0</v>
      </c>
      <c r="AD2" s="16"/>
      <c r="AE2" s="16"/>
      <c r="AF2" s="18">
        <v>0</v>
      </c>
      <c r="AG2" s="18">
        <v>0</v>
      </c>
      <c r="AH2" s="16"/>
      <c r="AI2" s="17">
        <v>44389</v>
      </c>
      <c r="AJ2" s="16"/>
      <c r="AK2" s="16"/>
      <c r="AL2" s="16"/>
      <c r="AM2" s="16" t="s">
        <v>71</v>
      </c>
      <c r="AN2" s="16"/>
      <c r="AO2" s="16"/>
      <c r="AP2" s="16"/>
      <c r="AQ2" s="18">
        <v>0</v>
      </c>
      <c r="AR2" s="18">
        <v>0</v>
      </c>
      <c r="AS2" s="16"/>
      <c r="AT2" s="17">
        <v>44942</v>
      </c>
    </row>
    <row r="3" spans="1:46" s="19" customFormat="1" ht="10.5" x14ac:dyDescent="0.15">
      <c r="A3" s="16">
        <v>891855438</v>
      </c>
      <c r="B3" s="16" t="s">
        <v>13</v>
      </c>
      <c r="C3" s="16" t="s">
        <v>66</v>
      </c>
      <c r="D3" s="16">
        <v>73777</v>
      </c>
      <c r="E3" s="16" t="s">
        <v>72</v>
      </c>
      <c r="F3" s="16"/>
      <c r="G3" s="16"/>
      <c r="H3" s="17">
        <v>44371</v>
      </c>
      <c r="I3" s="18">
        <v>99400</v>
      </c>
      <c r="J3" s="18">
        <v>99400</v>
      </c>
      <c r="K3" s="16" t="s">
        <v>68</v>
      </c>
      <c r="L3" s="16" t="s">
        <v>69</v>
      </c>
      <c r="M3" s="18">
        <v>0</v>
      </c>
      <c r="N3" s="16"/>
      <c r="O3" s="18">
        <v>0</v>
      </c>
      <c r="P3" s="16"/>
      <c r="Q3" s="16"/>
      <c r="R3" s="16" t="s">
        <v>70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8">
        <v>0</v>
      </c>
      <c r="AA3" s="16"/>
      <c r="AB3" s="16"/>
      <c r="AC3" s="18">
        <v>0</v>
      </c>
      <c r="AD3" s="16"/>
      <c r="AE3" s="16"/>
      <c r="AF3" s="18">
        <v>0</v>
      </c>
      <c r="AG3" s="18">
        <v>0</v>
      </c>
      <c r="AH3" s="16"/>
      <c r="AI3" s="17">
        <v>44389</v>
      </c>
      <c r="AJ3" s="16"/>
      <c r="AK3" s="16"/>
      <c r="AL3" s="16"/>
      <c r="AM3" s="16" t="s">
        <v>71</v>
      </c>
      <c r="AN3" s="16"/>
      <c r="AO3" s="16"/>
      <c r="AP3" s="16"/>
      <c r="AQ3" s="18">
        <v>0</v>
      </c>
      <c r="AR3" s="18">
        <v>0</v>
      </c>
      <c r="AS3" s="16"/>
      <c r="AT3" s="17">
        <v>44942</v>
      </c>
    </row>
    <row r="4" spans="1:46" s="19" customFormat="1" ht="10.5" x14ac:dyDescent="0.15">
      <c r="A4" s="16">
        <v>891855438</v>
      </c>
      <c r="B4" s="16" t="s">
        <v>13</v>
      </c>
      <c r="C4" s="16" t="s">
        <v>66</v>
      </c>
      <c r="D4" s="16">
        <v>241128</v>
      </c>
      <c r="E4" s="16" t="s">
        <v>73</v>
      </c>
      <c r="F4" s="16"/>
      <c r="G4" s="16"/>
      <c r="H4" s="17">
        <v>44860</v>
      </c>
      <c r="I4" s="18">
        <v>315732</v>
      </c>
      <c r="J4" s="18">
        <v>315732</v>
      </c>
      <c r="K4" s="16" t="s">
        <v>68</v>
      </c>
      <c r="L4" s="16" t="s">
        <v>69</v>
      </c>
      <c r="M4" s="18">
        <v>0</v>
      </c>
      <c r="N4" s="16"/>
      <c r="O4" s="18">
        <v>0</v>
      </c>
      <c r="P4" s="16"/>
      <c r="Q4" s="16"/>
      <c r="R4" s="16" t="s">
        <v>70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6"/>
      <c r="AB4" s="16"/>
      <c r="AC4" s="18">
        <v>0</v>
      </c>
      <c r="AD4" s="16"/>
      <c r="AE4" s="16"/>
      <c r="AF4" s="18">
        <v>0</v>
      </c>
      <c r="AG4" s="18">
        <v>0</v>
      </c>
      <c r="AH4" s="16"/>
      <c r="AI4" s="17">
        <v>44883</v>
      </c>
      <c r="AJ4" s="16"/>
      <c r="AK4" s="16"/>
      <c r="AL4" s="16"/>
      <c r="AM4" s="16" t="s">
        <v>71</v>
      </c>
      <c r="AN4" s="16"/>
      <c r="AO4" s="16"/>
      <c r="AP4" s="16"/>
      <c r="AQ4" s="18">
        <v>0</v>
      </c>
      <c r="AR4" s="18">
        <v>0</v>
      </c>
      <c r="AS4" s="16"/>
      <c r="AT4" s="17">
        <v>44942</v>
      </c>
    </row>
    <row r="5" spans="1:46" x14ac:dyDescent="0.25">
      <c r="J5" s="64">
        <f>SUM(J2:J4)</f>
        <v>1131932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EBDF-0458-4F21-B821-1D8BCC4306EA}">
  <sheetPr>
    <pageSetUpPr fitToPage="1"/>
  </sheetPr>
  <dimension ref="B1:WUK39"/>
  <sheetViews>
    <sheetView showGridLines="0" tabSelected="1" topLeftCell="A16" zoomScaleNormal="100" zoomScaleSheetLayoutView="100" workbookViewId="0">
      <selection activeCell="L24" sqref="L24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8.7109375" style="20" customWidth="1"/>
    <col min="4" max="4" width="24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3" width="11.42578125" style="20"/>
    <col min="224" max="224" width="4.42578125" style="20" customWidth="1"/>
    <col min="225" max="225" width="11.42578125" style="20"/>
    <col min="226" max="226" width="17.5703125" style="20" customWidth="1"/>
    <col min="227" max="227" width="11.5703125" style="20" customWidth="1"/>
    <col min="228" max="231" width="11.42578125" style="20"/>
    <col min="232" max="232" width="22.5703125" style="20" customWidth="1"/>
    <col min="233" max="233" width="14" style="20" customWidth="1"/>
    <col min="234" max="234" width="1.7109375" style="20" customWidth="1"/>
    <col min="235" max="479" width="11.42578125" style="20"/>
    <col min="480" max="480" width="4.42578125" style="20" customWidth="1"/>
    <col min="481" max="481" width="11.42578125" style="20"/>
    <col min="482" max="482" width="17.5703125" style="20" customWidth="1"/>
    <col min="483" max="483" width="11.5703125" style="20" customWidth="1"/>
    <col min="484" max="487" width="11.42578125" style="20"/>
    <col min="488" max="488" width="22.5703125" style="20" customWidth="1"/>
    <col min="489" max="489" width="14" style="20" customWidth="1"/>
    <col min="490" max="490" width="1.7109375" style="20" customWidth="1"/>
    <col min="491" max="735" width="11.42578125" style="20"/>
    <col min="736" max="736" width="4.42578125" style="20" customWidth="1"/>
    <col min="737" max="737" width="11.42578125" style="20"/>
    <col min="738" max="738" width="17.5703125" style="20" customWidth="1"/>
    <col min="739" max="739" width="11.5703125" style="20" customWidth="1"/>
    <col min="740" max="743" width="11.42578125" style="20"/>
    <col min="744" max="744" width="22.5703125" style="20" customWidth="1"/>
    <col min="745" max="745" width="14" style="20" customWidth="1"/>
    <col min="746" max="746" width="1.7109375" style="20" customWidth="1"/>
    <col min="747" max="991" width="11.42578125" style="20"/>
    <col min="992" max="992" width="4.42578125" style="20" customWidth="1"/>
    <col min="993" max="993" width="11.42578125" style="20"/>
    <col min="994" max="994" width="17.5703125" style="20" customWidth="1"/>
    <col min="995" max="995" width="11.5703125" style="20" customWidth="1"/>
    <col min="996" max="999" width="11.42578125" style="20"/>
    <col min="1000" max="1000" width="22.5703125" style="20" customWidth="1"/>
    <col min="1001" max="1001" width="14" style="20" customWidth="1"/>
    <col min="1002" max="1002" width="1.7109375" style="20" customWidth="1"/>
    <col min="1003" max="1247" width="11.42578125" style="20"/>
    <col min="1248" max="1248" width="4.42578125" style="20" customWidth="1"/>
    <col min="1249" max="1249" width="11.42578125" style="20"/>
    <col min="1250" max="1250" width="17.5703125" style="20" customWidth="1"/>
    <col min="1251" max="1251" width="11.5703125" style="20" customWidth="1"/>
    <col min="1252" max="1255" width="11.42578125" style="20"/>
    <col min="1256" max="1256" width="22.5703125" style="20" customWidth="1"/>
    <col min="1257" max="1257" width="14" style="20" customWidth="1"/>
    <col min="1258" max="1258" width="1.7109375" style="20" customWidth="1"/>
    <col min="1259" max="1503" width="11.42578125" style="20"/>
    <col min="1504" max="1504" width="4.42578125" style="20" customWidth="1"/>
    <col min="1505" max="1505" width="11.42578125" style="20"/>
    <col min="1506" max="1506" width="17.5703125" style="20" customWidth="1"/>
    <col min="1507" max="1507" width="11.5703125" style="20" customWidth="1"/>
    <col min="1508" max="1511" width="11.42578125" style="20"/>
    <col min="1512" max="1512" width="22.5703125" style="20" customWidth="1"/>
    <col min="1513" max="1513" width="14" style="20" customWidth="1"/>
    <col min="1514" max="1514" width="1.7109375" style="20" customWidth="1"/>
    <col min="1515" max="1759" width="11.42578125" style="20"/>
    <col min="1760" max="1760" width="4.42578125" style="20" customWidth="1"/>
    <col min="1761" max="1761" width="11.42578125" style="20"/>
    <col min="1762" max="1762" width="17.5703125" style="20" customWidth="1"/>
    <col min="1763" max="1763" width="11.5703125" style="20" customWidth="1"/>
    <col min="1764" max="1767" width="11.42578125" style="20"/>
    <col min="1768" max="1768" width="22.5703125" style="20" customWidth="1"/>
    <col min="1769" max="1769" width="14" style="20" customWidth="1"/>
    <col min="1770" max="1770" width="1.7109375" style="20" customWidth="1"/>
    <col min="1771" max="2015" width="11.42578125" style="20"/>
    <col min="2016" max="2016" width="4.42578125" style="20" customWidth="1"/>
    <col min="2017" max="2017" width="11.42578125" style="20"/>
    <col min="2018" max="2018" width="17.5703125" style="20" customWidth="1"/>
    <col min="2019" max="2019" width="11.5703125" style="20" customWidth="1"/>
    <col min="2020" max="2023" width="11.42578125" style="20"/>
    <col min="2024" max="2024" width="22.5703125" style="20" customWidth="1"/>
    <col min="2025" max="2025" width="14" style="20" customWidth="1"/>
    <col min="2026" max="2026" width="1.7109375" style="20" customWidth="1"/>
    <col min="2027" max="2271" width="11.42578125" style="20"/>
    <col min="2272" max="2272" width="4.42578125" style="20" customWidth="1"/>
    <col min="2273" max="2273" width="11.42578125" style="20"/>
    <col min="2274" max="2274" width="17.5703125" style="20" customWidth="1"/>
    <col min="2275" max="2275" width="11.5703125" style="20" customWidth="1"/>
    <col min="2276" max="2279" width="11.42578125" style="20"/>
    <col min="2280" max="2280" width="22.5703125" style="20" customWidth="1"/>
    <col min="2281" max="2281" width="14" style="20" customWidth="1"/>
    <col min="2282" max="2282" width="1.7109375" style="20" customWidth="1"/>
    <col min="2283" max="2527" width="11.42578125" style="20"/>
    <col min="2528" max="2528" width="4.42578125" style="20" customWidth="1"/>
    <col min="2529" max="2529" width="11.42578125" style="20"/>
    <col min="2530" max="2530" width="17.5703125" style="20" customWidth="1"/>
    <col min="2531" max="2531" width="11.5703125" style="20" customWidth="1"/>
    <col min="2532" max="2535" width="11.42578125" style="20"/>
    <col min="2536" max="2536" width="22.5703125" style="20" customWidth="1"/>
    <col min="2537" max="2537" width="14" style="20" customWidth="1"/>
    <col min="2538" max="2538" width="1.7109375" style="20" customWidth="1"/>
    <col min="2539" max="2783" width="11.42578125" style="20"/>
    <col min="2784" max="2784" width="4.42578125" style="20" customWidth="1"/>
    <col min="2785" max="2785" width="11.42578125" style="20"/>
    <col min="2786" max="2786" width="17.5703125" style="20" customWidth="1"/>
    <col min="2787" max="2787" width="11.5703125" style="20" customWidth="1"/>
    <col min="2788" max="2791" width="11.42578125" style="20"/>
    <col min="2792" max="2792" width="22.5703125" style="20" customWidth="1"/>
    <col min="2793" max="2793" width="14" style="20" customWidth="1"/>
    <col min="2794" max="2794" width="1.7109375" style="20" customWidth="1"/>
    <col min="2795" max="3039" width="11.42578125" style="20"/>
    <col min="3040" max="3040" width="4.42578125" style="20" customWidth="1"/>
    <col min="3041" max="3041" width="11.42578125" style="20"/>
    <col min="3042" max="3042" width="17.5703125" style="20" customWidth="1"/>
    <col min="3043" max="3043" width="11.5703125" style="20" customWidth="1"/>
    <col min="3044" max="3047" width="11.42578125" style="20"/>
    <col min="3048" max="3048" width="22.5703125" style="20" customWidth="1"/>
    <col min="3049" max="3049" width="14" style="20" customWidth="1"/>
    <col min="3050" max="3050" width="1.7109375" style="20" customWidth="1"/>
    <col min="3051" max="3295" width="11.42578125" style="20"/>
    <col min="3296" max="3296" width="4.42578125" style="20" customWidth="1"/>
    <col min="3297" max="3297" width="11.42578125" style="20"/>
    <col min="3298" max="3298" width="17.5703125" style="20" customWidth="1"/>
    <col min="3299" max="3299" width="11.5703125" style="20" customWidth="1"/>
    <col min="3300" max="3303" width="11.42578125" style="20"/>
    <col min="3304" max="3304" width="22.5703125" style="20" customWidth="1"/>
    <col min="3305" max="3305" width="14" style="20" customWidth="1"/>
    <col min="3306" max="3306" width="1.7109375" style="20" customWidth="1"/>
    <col min="3307" max="3551" width="11.42578125" style="20"/>
    <col min="3552" max="3552" width="4.42578125" style="20" customWidth="1"/>
    <col min="3553" max="3553" width="11.42578125" style="20"/>
    <col min="3554" max="3554" width="17.5703125" style="20" customWidth="1"/>
    <col min="3555" max="3555" width="11.5703125" style="20" customWidth="1"/>
    <col min="3556" max="3559" width="11.42578125" style="20"/>
    <col min="3560" max="3560" width="22.5703125" style="20" customWidth="1"/>
    <col min="3561" max="3561" width="14" style="20" customWidth="1"/>
    <col min="3562" max="3562" width="1.7109375" style="20" customWidth="1"/>
    <col min="3563" max="3807" width="11.42578125" style="20"/>
    <col min="3808" max="3808" width="4.42578125" style="20" customWidth="1"/>
    <col min="3809" max="3809" width="11.42578125" style="20"/>
    <col min="3810" max="3810" width="17.5703125" style="20" customWidth="1"/>
    <col min="3811" max="3811" width="11.5703125" style="20" customWidth="1"/>
    <col min="3812" max="3815" width="11.42578125" style="20"/>
    <col min="3816" max="3816" width="22.5703125" style="20" customWidth="1"/>
    <col min="3817" max="3817" width="14" style="20" customWidth="1"/>
    <col min="3818" max="3818" width="1.7109375" style="20" customWidth="1"/>
    <col min="3819" max="4063" width="11.42578125" style="20"/>
    <col min="4064" max="4064" width="4.42578125" style="20" customWidth="1"/>
    <col min="4065" max="4065" width="11.42578125" style="20"/>
    <col min="4066" max="4066" width="17.5703125" style="20" customWidth="1"/>
    <col min="4067" max="4067" width="11.5703125" style="20" customWidth="1"/>
    <col min="4068" max="4071" width="11.42578125" style="20"/>
    <col min="4072" max="4072" width="22.5703125" style="20" customWidth="1"/>
    <col min="4073" max="4073" width="14" style="20" customWidth="1"/>
    <col min="4074" max="4074" width="1.7109375" style="20" customWidth="1"/>
    <col min="4075" max="4319" width="11.42578125" style="20"/>
    <col min="4320" max="4320" width="4.42578125" style="20" customWidth="1"/>
    <col min="4321" max="4321" width="11.42578125" style="20"/>
    <col min="4322" max="4322" width="17.5703125" style="20" customWidth="1"/>
    <col min="4323" max="4323" width="11.5703125" style="20" customWidth="1"/>
    <col min="4324" max="4327" width="11.42578125" style="20"/>
    <col min="4328" max="4328" width="22.5703125" style="20" customWidth="1"/>
    <col min="4329" max="4329" width="14" style="20" customWidth="1"/>
    <col min="4330" max="4330" width="1.7109375" style="20" customWidth="1"/>
    <col min="4331" max="4575" width="11.42578125" style="20"/>
    <col min="4576" max="4576" width="4.42578125" style="20" customWidth="1"/>
    <col min="4577" max="4577" width="11.42578125" style="20"/>
    <col min="4578" max="4578" width="17.5703125" style="20" customWidth="1"/>
    <col min="4579" max="4579" width="11.5703125" style="20" customWidth="1"/>
    <col min="4580" max="4583" width="11.42578125" style="20"/>
    <col min="4584" max="4584" width="22.5703125" style="20" customWidth="1"/>
    <col min="4585" max="4585" width="14" style="20" customWidth="1"/>
    <col min="4586" max="4586" width="1.7109375" style="20" customWidth="1"/>
    <col min="4587" max="4831" width="11.42578125" style="20"/>
    <col min="4832" max="4832" width="4.42578125" style="20" customWidth="1"/>
    <col min="4833" max="4833" width="11.42578125" style="20"/>
    <col min="4834" max="4834" width="17.5703125" style="20" customWidth="1"/>
    <col min="4835" max="4835" width="11.5703125" style="20" customWidth="1"/>
    <col min="4836" max="4839" width="11.42578125" style="20"/>
    <col min="4840" max="4840" width="22.5703125" style="20" customWidth="1"/>
    <col min="4841" max="4841" width="14" style="20" customWidth="1"/>
    <col min="4842" max="4842" width="1.7109375" style="20" customWidth="1"/>
    <col min="4843" max="5087" width="11.42578125" style="20"/>
    <col min="5088" max="5088" width="4.42578125" style="20" customWidth="1"/>
    <col min="5089" max="5089" width="11.42578125" style="20"/>
    <col min="5090" max="5090" width="17.5703125" style="20" customWidth="1"/>
    <col min="5091" max="5091" width="11.5703125" style="20" customWidth="1"/>
    <col min="5092" max="5095" width="11.42578125" style="20"/>
    <col min="5096" max="5096" width="22.5703125" style="20" customWidth="1"/>
    <col min="5097" max="5097" width="14" style="20" customWidth="1"/>
    <col min="5098" max="5098" width="1.7109375" style="20" customWidth="1"/>
    <col min="5099" max="5343" width="11.42578125" style="20"/>
    <col min="5344" max="5344" width="4.42578125" style="20" customWidth="1"/>
    <col min="5345" max="5345" width="11.42578125" style="20"/>
    <col min="5346" max="5346" width="17.5703125" style="20" customWidth="1"/>
    <col min="5347" max="5347" width="11.5703125" style="20" customWidth="1"/>
    <col min="5348" max="5351" width="11.42578125" style="20"/>
    <col min="5352" max="5352" width="22.5703125" style="20" customWidth="1"/>
    <col min="5353" max="5353" width="14" style="20" customWidth="1"/>
    <col min="5354" max="5354" width="1.7109375" style="20" customWidth="1"/>
    <col min="5355" max="5599" width="11.42578125" style="20"/>
    <col min="5600" max="5600" width="4.42578125" style="20" customWidth="1"/>
    <col min="5601" max="5601" width="11.42578125" style="20"/>
    <col min="5602" max="5602" width="17.5703125" style="20" customWidth="1"/>
    <col min="5603" max="5603" width="11.5703125" style="20" customWidth="1"/>
    <col min="5604" max="5607" width="11.42578125" style="20"/>
    <col min="5608" max="5608" width="22.5703125" style="20" customWidth="1"/>
    <col min="5609" max="5609" width="14" style="20" customWidth="1"/>
    <col min="5610" max="5610" width="1.7109375" style="20" customWidth="1"/>
    <col min="5611" max="5855" width="11.42578125" style="20"/>
    <col min="5856" max="5856" width="4.42578125" style="20" customWidth="1"/>
    <col min="5857" max="5857" width="11.42578125" style="20"/>
    <col min="5858" max="5858" width="17.5703125" style="20" customWidth="1"/>
    <col min="5859" max="5859" width="11.5703125" style="20" customWidth="1"/>
    <col min="5860" max="5863" width="11.42578125" style="20"/>
    <col min="5864" max="5864" width="22.5703125" style="20" customWidth="1"/>
    <col min="5865" max="5865" width="14" style="20" customWidth="1"/>
    <col min="5866" max="5866" width="1.7109375" style="20" customWidth="1"/>
    <col min="5867" max="6111" width="11.42578125" style="20"/>
    <col min="6112" max="6112" width="4.42578125" style="20" customWidth="1"/>
    <col min="6113" max="6113" width="11.42578125" style="20"/>
    <col min="6114" max="6114" width="17.5703125" style="20" customWidth="1"/>
    <col min="6115" max="6115" width="11.5703125" style="20" customWidth="1"/>
    <col min="6116" max="6119" width="11.42578125" style="20"/>
    <col min="6120" max="6120" width="22.5703125" style="20" customWidth="1"/>
    <col min="6121" max="6121" width="14" style="20" customWidth="1"/>
    <col min="6122" max="6122" width="1.7109375" style="20" customWidth="1"/>
    <col min="6123" max="6367" width="11.42578125" style="20"/>
    <col min="6368" max="6368" width="4.42578125" style="20" customWidth="1"/>
    <col min="6369" max="6369" width="11.42578125" style="20"/>
    <col min="6370" max="6370" width="17.5703125" style="20" customWidth="1"/>
    <col min="6371" max="6371" width="11.5703125" style="20" customWidth="1"/>
    <col min="6372" max="6375" width="11.42578125" style="20"/>
    <col min="6376" max="6376" width="22.5703125" style="20" customWidth="1"/>
    <col min="6377" max="6377" width="14" style="20" customWidth="1"/>
    <col min="6378" max="6378" width="1.7109375" style="20" customWidth="1"/>
    <col min="6379" max="6623" width="11.42578125" style="20"/>
    <col min="6624" max="6624" width="4.42578125" style="20" customWidth="1"/>
    <col min="6625" max="6625" width="11.42578125" style="20"/>
    <col min="6626" max="6626" width="17.5703125" style="20" customWidth="1"/>
    <col min="6627" max="6627" width="11.5703125" style="20" customWidth="1"/>
    <col min="6628" max="6631" width="11.42578125" style="20"/>
    <col min="6632" max="6632" width="22.5703125" style="20" customWidth="1"/>
    <col min="6633" max="6633" width="14" style="20" customWidth="1"/>
    <col min="6634" max="6634" width="1.7109375" style="20" customWidth="1"/>
    <col min="6635" max="6879" width="11.42578125" style="20"/>
    <col min="6880" max="6880" width="4.42578125" style="20" customWidth="1"/>
    <col min="6881" max="6881" width="11.42578125" style="20"/>
    <col min="6882" max="6882" width="17.5703125" style="20" customWidth="1"/>
    <col min="6883" max="6883" width="11.5703125" style="20" customWidth="1"/>
    <col min="6884" max="6887" width="11.42578125" style="20"/>
    <col min="6888" max="6888" width="22.5703125" style="20" customWidth="1"/>
    <col min="6889" max="6889" width="14" style="20" customWidth="1"/>
    <col min="6890" max="6890" width="1.7109375" style="20" customWidth="1"/>
    <col min="6891" max="7135" width="11.42578125" style="20"/>
    <col min="7136" max="7136" width="4.42578125" style="20" customWidth="1"/>
    <col min="7137" max="7137" width="11.42578125" style="20"/>
    <col min="7138" max="7138" width="17.5703125" style="20" customWidth="1"/>
    <col min="7139" max="7139" width="11.5703125" style="20" customWidth="1"/>
    <col min="7140" max="7143" width="11.42578125" style="20"/>
    <col min="7144" max="7144" width="22.5703125" style="20" customWidth="1"/>
    <col min="7145" max="7145" width="14" style="20" customWidth="1"/>
    <col min="7146" max="7146" width="1.7109375" style="20" customWidth="1"/>
    <col min="7147" max="7391" width="11.42578125" style="20"/>
    <col min="7392" max="7392" width="4.42578125" style="20" customWidth="1"/>
    <col min="7393" max="7393" width="11.42578125" style="20"/>
    <col min="7394" max="7394" width="17.5703125" style="20" customWidth="1"/>
    <col min="7395" max="7395" width="11.5703125" style="20" customWidth="1"/>
    <col min="7396" max="7399" width="11.42578125" style="20"/>
    <col min="7400" max="7400" width="22.5703125" style="20" customWidth="1"/>
    <col min="7401" max="7401" width="14" style="20" customWidth="1"/>
    <col min="7402" max="7402" width="1.7109375" style="20" customWidth="1"/>
    <col min="7403" max="7647" width="11.42578125" style="20"/>
    <col min="7648" max="7648" width="4.42578125" style="20" customWidth="1"/>
    <col min="7649" max="7649" width="11.42578125" style="20"/>
    <col min="7650" max="7650" width="17.5703125" style="20" customWidth="1"/>
    <col min="7651" max="7651" width="11.5703125" style="20" customWidth="1"/>
    <col min="7652" max="7655" width="11.42578125" style="20"/>
    <col min="7656" max="7656" width="22.5703125" style="20" customWidth="1"/>
    <col min="7657" max="7657" width="14" style="20" customWidth="1"/>
    <col min="7658" max="7658" width="1.7109375" style="20" customWidth="1"/>
    <col min="7659" max="7903" width="11.42578125" style="20"/>
    <col min="7904" max="7904" width="4.42578125" style="20" customWidth="1"/>
    <col min="7905" max="7905" width="11.42578125" style="20"/>
    <col min="7906" max="7906" width="17.5703125" style="20" customWidth="1"/>
    <col min="7907" max="7907" width="11.5703125" style="20" customWidth="1"/>
    <col min="7908" max="7911" width="11.42578125" style="20"/>
    <col min="7912" max="7912" width="22.5703125" style="20" customWidth="1"/>
    <col min="7913" max="7913" width="14" style="20" customWidth="1"/>
    <col min="7914" max="7914" width="1.7109375" style="20" customWidth="1"/>
    <col min="7915" max="8159" width="11.42578125" style="20"/>
    <col min="8160" max="8160" width="4.42578125" style="20" customWidth="1"/>
    <col min="8161" max="8161" width="11.42578125" style="20"/>
    <col min="8162" max="8162" width="17.5703125" style="20" customWidth="1"/>
    <col min="8163" max="8163" width="11.5703125" style="20" customWidth="1"/>
    <col min="8164" max="8167" width="11.42578125" style="20"/>
    <col min="8168" max="8168" width="22.5703125" style="20" customWidth="1"/>
    <col min="8169" max="8169" width="14" style="20" customWidth="1"/>
    <col min="8170" max="8170" width="1.7109375" style="20" customWidth="1"/>
    <col min="8171" max="8415" width="11.42578125" style="20"/>
    <col min="8416" max="8416" width="4.42578125" style="20" customWidth="1"/>
    <col min="8417" max="8417" width="11.42578125" style="20"/>
    <col min="8418" max="8418" width="17.5703125" style="20" customWidth="1"/>
    <col min="8419" max="8419" width="11.5703125" style="20" customWidth="1"/>
    <col min="8420" max="8423" width="11.42578125" style="20"/>
    <col min="8424" max="8424" width="22.5703125" style="20" customWidth="1"/>
    <col min="8425" max="8425" width="14" style="20" customWidth="1"/>
    <col min="8426" max="8426" width="1.7109375" style="20" customWidth="1"/>
    <col min="8427" max="8671" width="11.42578125" style="20"/>
    <col min="8672" max="8672" width="4.42578125" style="20" customWidth="1"/>
    <col min="8673" max="8673" width="11.42578125" style="20"/>
    <col min="8674" max="8674" width="17.5703125" style="20" customWidth="1"/>
    <col min="8675" max="8675" width="11.5703125" style="20" customWidth="1"/>
    <col min="8676" max="8679" width="11.42578125" style="20"/>
    <col min="8680" max="8680" width="22.5703125" style="20" customWidth="1"/>
    <col min="8681" max="8681" width="14" style="20" customWidth="1"/>
    <col min="8682" max="8682" width="1.7109375" style="20" customWidth="1"/>
    <col min="8683" max="8927" width="11.42578125" style="20"/>
    <col min="8928" max="8928" width="4.42578125" style="20" customWidth="1"/>
    <col min="8929" max="8929" width="11.42578125" style="20"/>
    <col min="8930" max="8930" width="17.5703125" style="20" customWidth="1"/>
    <col min="8931" max="8931" width="11.5703125" style="20" customWidth="1"/>
    <col min="8932" max="8935" width="11.42578125" style="20"/>
    <col min="8936" max="8936" width="22.5703125" style="20" customWidth="1"/>
    <col min="8937" max="8937" width="14" style="20" customWidth="1"/>
    <col min="8938" max="8938" width="1.7109375" style="20" customWidth="1"/>
    <col min="8939" max="9183" width="11.42578125" style="20"/>
    <col min="9184" max="9184" width="4.42578125" style="20" customWidth="1"/>
    <col min="9185" max="9185" width="11.42578125" style="20"/>
    <col min="9186" max="9186" width="17.5703125" style="20" customWidth="1"/>
    <col min="9187" max="9187" width="11.5703125" style="20" customWidth="1"/>
    <col min="9188" max="9191" width="11.42578125" style="20"/>
    <col min="9192" max="9192" width="22.5703125" style="20" customWidth="1"/>
    <col min="9193" max="9193" width="14" style="20" customWidth="1"/>
    <col min="9194" max="9194" width="1.7109375" style="20" customWidth="1"/>
    <col min="9195" max="9439" width="11.42578125" style="20"/>
    <col min="9440" max="9440" width="4.42578125" style="20" customWidth="1"/>
    <col min="9441" max="9441" width="11.42578125" style="20"/>
    <col min="9442" max="9442" width="17.5703125" style="20" customWidth="1"/>
    <col min="9443" max="9443" width="11.5703125" style="20" customWidth="1"/>
    <col min="9444" max="9447" width="11.42578125" style="20"/>
    <col min="9448" max="9448" width="22.5703125" style="20" customWidth="1"/>
    <col min="9449" max="9449" width="14" style="20" customWidth="1"/>
    <col min="9450" max="9450" width="1.7109375" style="20" customWidth="1"/>
    <col min="9451" max="9695" width="11.42578125" style="20"/>
    <col min="9696" max="9696" width="4.42578125" style="20" customWidth="1"/>
    <col min="9697" max="9697" width="11.42578125" style="20"/>
    <col min="9698" max="9698" width="17.5703125" style="20" customWidth="1"/>
    <col min="9699" max="9699" width="11.5703125" style="20" customWidth="1"/>
    <col min="9700" max="9703" width="11.42578125" style="20"/>
    <col min="9704" max="9704" width="22.5703125" style="20" customWidth="1"/>
    <col min="9705" max="9705" width="14" style="20" customWidth="1"/>
    <col min="9706" max="9706" width="1.7109375" style="20" customWidth="1"/>
    <col min="9707" max="9951" width="11.42578125" style="20"/>
    <col min="9952" max="9952" width="4.42578125" style="20" customWidth="1"/>
    <col min="9953" max="9953" width="11.42578125" style="20"/>
    <col min="9954" max="9954" width="17.5703125" style="20" customWidth="1"/>
    <col min="9955" max="9955" width="11.5703125" style="20" customWidth="1"/>
    <col min="9956" max="9959" width="11.42578125" style="20"/>
    <col min="9960" max="9960" width="22.5703125" style="20" customWidth="1"/>
    <col min="9961" max="9961" width="14" style="20" customWidth="1"/>
    <col min="9962" max="9962" width="1.7109375" style="20" customWidth="1"/>
    <col min="9963" max="10207" width="11.42578125" style="20"/>
    <col min="10208" max="10208" width="4.42578125" style="20" customWidth="1"/>
    <col min="10209" max="10209" width="11.42578125" style="20"/>
    <col min="10210" max="10210" width="17.5703125" style="20" customWidth="1"/>
    <col min="10211" max="10211" width="11.5703125" style="20" customWidth="1"/>
    <col min="10212" max="10215" width="11.42578125" style="20"/>
    <col min="10216" max="10216" width="22.5703125" style="20" customWidth="1"/>
    <col min="10217" max="10217" width="14" style="20" customWidth="1"/>
    <col min="10218" max="10218" width="1.7109375" style="20" customWidth="1"/>
    <col min="10219" max="10463" width="11.42578125" style="20"/>
    <col min="10464" max="10464" width="4.42578125" style="20" customWidth="1"/>
    <col min="10465" max="10465" width="11.42578125" style="20"/>
    <col min="10466" max="10466" width="17.5703125" style="20" customWidth="1"/>
    <col min="10467" max="10467" width="11.5703125" style="20" customWidth="1"/>
    <col min="10468" max="10471" width="11.42578125" style="20"/>
    <col min="10472" max="10472" width="22.5703125" style="20" customWidth="1"/>
    <col min="10473" max="10473" width="14" style="20" customWidth="1"/>
    <col min="10474" max="10474" width="1.7109375" style="20" customWidth="1"/>
    <col min="10475" max="10719" width="11.42578125" style="20"/>
    <col min="10720" max="10720" width="4.42578125" style="20" customWidth="1"/>
    <col min="10721" max="10721" width="11.42578125" style="20"/>
    <col min="10722" max="10722" width="17.5703125" style="20" customWidth="1"/>
    <col min="10723" max="10723" width="11.5703125" style="20" customWidth="1"/>
    <col min="10724" max="10727" width="11.42578125" style="20"/>
    <col min="10728" max="10728" width="22.5703125" style="20" customWidth="1"/>
    <col min="10729" max="10729" width="14" style="20" customWidth="1"/>
    <col min="10730" max="10730" width="1.7109375" style="20" customWidth="1"/>
    <col min="10731" max="10975" width="11.42578125" style="20"/>
    <col min="10976" max="10976" width="4.42578125" style="20" customWidth="1"/>
    <col min="10977" max="10977" width="11.42578125" style="20"/>
    <col min="10978" max="10978" width="17.5703125" style="20" customWidth="1"/>
    <col min="10979" max="10979" width="11.5703125" style="20" customWidth="1"/>
    <col min="10980" max="10983" width="11.42578125" style="20"/>
    <col min="10984" max="10984" width="22.5703125" style="20" customWidth="1"/>
    <col min="10985" max="10985" width="14" style="20" customWidth="1"/>
    <col min="10986" max="10986" width="1.7109375" style="20" customWidth="1"/>
    <col min="10987" max="11231" width="11.42578125" style="20"/>
    <col min="11232" max="11232" width="4.42578125" style="20" customWidth="1"/>
    <col min="11233" max="11233" width="11.42578125" style="20"/>
    <col min="11234" max="11234" width="17.5703125" style="20" customWidth="1"/>
    <col min="11235" max="11235" width="11.5703125" style="20" customWidth="1"/>
    <col min="11236" max="11239" width="11.42578125" style="20"/>
    <col min="11240" max="11240" width="22.5703125" style="20" customWidth="1"/>
    <col min="11241" max="11241" width="14" style="20" customWidth="1"/>
    <col min="11242" max="11242" width="1.7109375" style="20" customWidth="1"/>
    <col min="11243" max="11487" width="11.42578125" style="20"/>
    <col min="11488" max="11488" width="4.42578125" style="20" customWidth="1"/>
    <col min="11489" max="11489" width="11.42578125" style="20"/>
    <col min="11490" max="11490" width="17.5703125" style="20" customWidth="1"/>
    <col min="11491" max="11491" width="11.5703125" style="20" customWidth="1"/>
    <col min="11492" max="11495" width="11.42578125" style="20"/>
    <col min="11496" max="11496" width="22.5703125" style="20" customWidth="1"/>
    <col min="11497" max="11497" width="14" style="20" customWidth="1"/>
    <col min="11498" max="11498" width="1.7109375" style="20" customWidth="1"/>
    <col min="11499" max="11743" width="11.42578125" style="20"/>
    <col min="11744" max="11744" width="4.42578125" style="20" customWidth="1"/>
    <col min="11745" max="11745" width="11.42578125" style="20"/>
    <col min="11746" max="11746" width="17.5703125" style="20" customWidth="1"/>
    <col min="11747" max="11747" width="11.5703125" style="20" customWidth="1"/>
    <col min="11748" max="11751" width="11.42578125" style="20"/>
    <col min="11752" max="11752" width="22.5703125" style="20" customWidth="1"/>
    <col min="11753" max="11753" width="14" style="20" customWidth="1"/>
    <col min="11754" max="11754" width="1.7109375" style="20" customWidth="1"/>
    <col min="11755" max="11999" width="11.42578125" style="20"/>
    <col min="12000" max="12000" width="4.42578125" style="20" customWidth="1"/>
    <col min="12001" max="12001" width="11.42578125" style="20"/>
    <col min="12002" max="12002" width="17.5703125" style="20" customWidth="1"/>
    <col min="12003" max="12003" width="11.5703125" style="20" customWidth="1"/>
    <col min="12004" max="12007" width="11.42578125" style="20"/>
    <col min="12008" max="12008" width="22.5703125" style="20" customWidth="1"/>
    <col min="12009" max="12009" width="14" style="20" customWidth="1"/>
    <col min="12010" max="12010" width="1.7109375" style="20" customWidth="1"/>
    <col min="12011" max="12255" width="11.42578125" style="20"/>
    <col min="12256" max="12256" width="4.42578125" style="20" customWidth="1"/>
    <col min="12257" max="12257" width="11.42578125" style="20"/>
    <col min="12258" max="12258" width="17.5703125" style="20" customWidth="1"/>
    <col min="12259" max="12259" width="11.5703125" style="20" customWidth="1"/>
    <col min="12260" max="12263" width="11.42578125" style="20"/>
    <col min="12264" max="12264" width="22.5703125" style="20" customWidth="1"/>
    <col min="12265" max="12265" width="14" style="20" customWidth="1"/>
    <col min="12266" max="12266" width="1.7109375" style="20" customWidth="1"/>
    <col min="12267" max="12511" width="11.42578125" style="20"/>
    <col min="12512" max="12512" width="4.42578125" style="20" customWidth="1"/>
    <col min="12513" max="12513" width="11.42578125" style="20"/>
    <col min="12514" max="12514" width="17.5703125" style="20" customWidth="1"/>
    <col min="12515" max="12515" width="11.5703125" style="20" customWidth="1"/>
    <col min="12516" max="12519" width="11.42578125" style="20"/>
    <col min="12520" max="12520" width="22.5703125" style="20" customWidth="1"/>
    <col min="12521" max="12521" width="14" style="20" customWidth="1"/>
    <col min="12522" max="12522" width="1.7109375" style="20" customWidth="1"/>
    <col min="12523" max="12767" width="11.42578125" style="20"/>
    <col min="12768" max="12768" width="4.42578125" style="20" customWidth="1"/>
    <col min="12769" max="12769" width="11.42578125" style="20"/>
    <col min="12770" max="12770" width="17.5703125" style="20" customWidth="1"/>
    <col min="12771" max="12771" width="11.5703125" style="20" customWidth="1"/>
    <col min="12772" max="12775" width="11.42578125" style="20"/>
    <col min="12776" max="12776" width="22.5703125" style="20" customWidth="1"/>
    <col min="12777" max="12777" width="14" style="20" customWidth="1"/>
    <col min="12778" max="12778" width="1.7109375" style="20" customWidth="1"/>
    <col min="12779" max="13023" width="11.42578125" style="20"/>
    <col min="13024" max="13024" width="4.42578125" style="20" customWidth="1"/>
    <col min="13025" max="13025" width="11.42578125" style="20"/>
    <col min="13026" max="13026" width="17.5703125" style="20" customWidth="1"/>
    <col min="13027" max="13027" width="11.5703125" style="20" customWidth="1"/>
    <col min="13028" max="13031" width="11.42578125" style="20"/>
    <col min="13032" max="13032" width="22.5703125" style="20" customWidth="1"/>
    <col min="13033" max="13033" width="14" style="20" customWidth="1"/>
    <col min="13034" max="13034" width="1.7109375" style="20" customWidth="1"/>
    <col min="13035" max="13279" width="11.42578125" style="20"/>
    <col min="13280" max="13280" width="4.42578125" style="20" customWidth="1"/>
    <col min="13281" max="13281" width="11.42578125" style="20"/>
    <col min="13282" max="13282" width="17.5703125" style="20" customWidth="1"/>
    <col min="13283" max="13283" width="11.5703125" style="20" customWidth="1"/>
    <col min="13284" max="13287" width="11.42578125" style="20"/>
    <col min="13288" max="13288" width="22.5703125" style="20" customWidth="1"/>
    <col min="13289" max="13289" width="14" style="20" customWidth="1"/>
    <col min="13290" max="13290" width="1.7109375" style="20" customWidth="1"/>
    <col min="13291" max="13535" width="11.42578125" style="20"/>
    <col min="13536" max="13536" width="4.42578125" style="20" customWidth="1"/>
    <col min="13537" max="13537" width="11.42578125" style="20"/>
    <col min="13538" max="13538" width="17.5703125" style="20" customWidth="1"/>
    <col min="13539" max="13539" width="11.5703125" style="20" customWidth="1"/>
    <col min="13540" max="13543" width="11.42578125" style="20"/>
    <col min="13544" max="13544" width="22.5703125" style="20" customWidth="1"/>
    <col min="13545" max="13545" width="14" style="20" customWidth="1"/>
    <col min="13546" max="13546" width="1.7109375" style="20" customWidth="1"/>
    <col min="13547" max="13791" width="11.42578125" style="20"/>
    <col min="13792" max="13792" width="4.42578125" style="20" customWidth="1"/>
    <col min="13793" max="13793" width="11.42578125" style="20"/>
    <col min="13794" max="13794" width="17.5703125" style="20" customWidth="1"/>
    <col min="13795" max="13795" width="11.5703125" style="20" customWidth="1"/>
    <col min="13796" max="13799" width="11.42578125" style="20"/>
    <col min="13800" max="13800" width="22.5703125" style="20" customWidth="1"/>
    <col min="13801" max="13801" width="14" style="20" customWidth="1"/>
    <col min="13802" max="13802" width="1.7109375" style="20" customWidth="1"/>
    <col min="13803" max="14047" width="11.42578125" style="20"/>
    <col min="14048" max="14048" width="4.42578125" style="20" customWidth="1"/>
    <col min="14049" max="14049" width="11.42578125" style="20"/>
    <col min="14050" max="14050" width="17.5703125" style="20" customWidth="1"/>
    <col min="14051" max="14051" width="11.5703125" style="20" customWidth="1"/>
    <col min="14052" max="14055" width="11.42578125" style="20"/>
    <col min="14056" max="14056" width="22.5703125" style="20" customWidth="1"/>
    <col min="14057" max="14057" width="14" style="20" customWidth="1"/>
    <col min="14058" max="14058" width="1.7109375" style="20" customWidth="1"/>
    <col min="14059" max="14303" width="11.42578125" style="20"/>
    <col min="14304" max="14304" width="4.42578125" style="20" customWidth="1"/>
    <col min="14305" max="14305" width="11.42578125" style="20"/>
    <col min="14306" max="14306" width="17.5703125" style="20" customWidth="1"/>
    <col min="14307" max="14307" width="11.5703125" style="20" customWidth="1"/>
    <col min="14308" max="14311" width="11.42578125" style="20"/>
    <col min="14312" max="14312" width="22.5703125" style="20" customWidth="1"/>
    <col min="14313" max="14313" width="14" style="20" customWidth="1"/>
    <col min="14314" max="14314" width="1.7109375" style="20" customWidth="1"/>
    <col min="14315" max="14559" width="11.42578125" style="20"/>
    <col min="14560" max="14560" width="4.42578125" style="20" customWidth="1"/>
    <col min="14561" max="14561" width="11.42578125" style="20"/>
    <col min="14562" max="14562" width="17.5703125" style="20" customWidth="1"/>
    <col min="14563" max="14563" width="11.5703125" style="20" customWidth="1"/>
    <col min="14564" max="14567" width="11.42578125" style="20"/>
    <col min="14568" max="14568" width="22.5703125" style="20" customWidth="1"/>
    <col min="14569" max="14569" width="14" style="20" customWidth="1"/>
    <col min="14570" max="14570" width="1.7109375" style="20" customWidth="1"/>
    <col min="14571" max="14815" width="11.42578125" style="20"/>
    <col min="14816" max="14816" width="4.42578125" style="20" customWidth="1"/>
    <col min="14817" max="14817" width="11.42578125" style="20"/>
    <col min="14818" max="14818" width="17.5703125" style="20" customWidth="1"/>
    <col min="14819" max="14819" width="11.5703125" style="20" customWidth="1"/>
    <col min="14820" max="14823" width="11.42578125" style="20"/>
    <col min="14824" max="14824" width="22.5703125" style="20" customWidth="1"/>
    <col min="14825" max="14825" width="14" style="20" customWidth="1"/>
    <col min="14826" max="14826" width="1.7109375" style="20" customWidth="1"/>
    <col min="14827" max="15071" width="11.42578125" style="20"/>
    <col min="15072" max="15072" width="4.42578125" style="20" customWidth="1"/>
    <col min="15073" max="15073" width="11.42578125" style="20"/>
    <col min="15074" max="15074" width="17.5703125" style="20" customWidth="1"/>
    <col min="15075" max="15075" width="11.5703125" style="20" customWidth="1"/>
    <col min="15076" max="15079" width="11.42578125" style="20"/>
    <col min="15080" max="15080" width="22.5703125" style="20" customWidth="1"/>
    <col min="15081" max="15081" width="14" style="20" customWidth="1"/>
    <col min="15082" max="15082" width="1.7109375" style="20" customWidth="1"/>
    <col min="15083" max="15327" width="11.42578125" style="20"/>
    <col min="15328" max="15328" width="4.42578125" style="20" customWidth="1"/>
    <col min="15329" max="15329" width="11.42578125" style="20"/>
    <col min="15330" max="15330" width="17.5703125" style="20" customWidth="1"/>
    <col min="15331" max="15331" width="11.5703125" style="20" customWidth="1"/>
    <col min="15332" max="15335" width="11.42578125" style="20"/>
    <col min="15336" max="15336" width="22.5703125" style="20" customWidth="1"/>
    <col min="15337" max="15337" width="14" style="20" customWidth="1"/>
    <col min="15338" max="15338" width="1.7109375" style="20" customWidth="1"/>
    <col min="15339" max="15583" width="11.42578125" style="20"/>
    <col min="15584" max="15584" width="4.42578125" style="20" customWidth="1"/>
    <col min="15585" max="15585" width="11.42578125" style="20"/>
    <col min="15586" max="15586" width="17.5703125" style="20" customWidth="1"/>
    <col min="15587" max="15587" width="11.5703125" style="20" customWidth="1"/>
    <col min="15588" max="15591" width="11.42578125" style="20"/>
    <col min="15592" max="15592" width="22.5703125" style="20" customWidth="1"/>
    <col min="15593" max="15593" width="14" style="20" customWidth="1"/>
    <col min="15594" max="15594" width="1.7109375" style="20" customWidth="1"/>
    <col min="15595" max="15839" width="11.42578125" style="20"/>
    <col min="15840" max="15840" width="4.42578125" style="20" customWidth="1"/>
    <col min="15841" max="15841" width="11.42578125" style="20"/>
    <col min="15842" max="15842" width="17.5703125" style="20" customWidth="1"/>
    <col min="15843" max="15843" width="11.5703125" style="20" customWidth="1"/>
    <col min="15844" max="15847" width="11.42578125" style="20"/>
    <col min="15848" max="15848" width="22.5703125" style="20" customWidth="1"/>
    <col min="15849" max="15849" width="14" style="20" customWidth="1"/>
    <col min="15850" max="15850" width="1.7109375" style="20" customWidth="1"/>
    <col min="15851" max="16095" width="11.42578125" style="20"/>
    <col min="16096" max="16096" width="4.42578125" style="20" customWidth="1"/>
    <col min="16097" max="16097" width="11.42578125" style="20"/>
    <col min="16098" max="16098" width="17.5703125" style="20" customWidth="1"/>
    <col min="16099" max="16099" width="11.5703125" style="20" customWidth="1"/>
    <col min="16100" max="16103" width="11.42578125" style="20"/>
    <col min="16104" max="16104" width="22.5703125" style="20" customWidth="1"/>
    <col min="16105" max="16105" width="21.5703125" style="20" bestFit="1" customWidth="1"/>
    <col min="16106" max="16106" width="1.7109375" style="20" customWidth="1"/>
    <col min="16107" max="16384" width="11.42578125" style="20"/>
  </cols>
  <sheetData>
    <row r="1" spans="2:10 16102:16105" ht="18" customHeight="1" thickBot="1" x14ac:dyDescent="0.25"/>
    <row r="2" spans="2:10 16102:16105" ht="19.5" customHeight="1" x14ac:dyDescent="0.2">
      <c r="B2" s="21"/>
      <c r="C2" s="22"/>
      <c r="D2" s="23" t="s">
        <v>74</v>
      </c>
      <c r="E2" s="24"/>
      <c r="F2" s="24"/>
      <c r="G2" s="24"/>
      <c r="H2" s="24"/>
      <c r="I2" s="25"/>
      <c r="J2" s="26" t="s">
        <v>75</v>
      </c>
    </row>
    <row r="3" spans="2:10 16102:16105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 16102:16105" x14ac:dyDescent="0.2">
      <c r="B4" s="27"/>
      <c r="C4" s="28"/>
      <c r="D4" s="23" t="s">
        <v>76</v>
      </c>
      <c r="E4" s="24"/>
      <c r="F4" s="24"/>
      <c r="G4" s="24"/>
      <c r="H4" s="24"/>
      <c r="I4" s="25"/>
      <c r="J4" s="26" t="s">
        <v>77</v>
      </c>
    </row>
    <row r="5" spans="2:10 16102:16105" x14ac:dyDescent="0.2">
      <c r="B5" s="27"/>
      <c r="C5" s="28"/>
      <c r="D5" s="33"/>
      <c r="E5" s="34"/>
      <c r="F5" s="34"/>
      <c r="G5" s="34"/>
      <c r="H5" s="34"/>
      <c r="I5" s="35"/>
      <c r="J5" s="36"/>
      <c r="WUH5" s="37"/>
    </row>
    <row r="6" spans="2:10 16102:16105" ht="13.5" thickBot="1" x14ac:dyDescent="0.25">
      <c r="B6" s="38"/>
      <c r="C6" s="39"/>
      <c r="D6" s="29"/>
      <c r="E6" s="30"/>
      <c r="F6" s="30"/>
      <c r="G6" s="30"/>
      <c r="H6" s="30"/>
      <c r="I6" s="31"/>
      <c r="J6" s="32"/>
      <c r="WUI6" s="20" t="s">
        <v>78</v>
      </c>
      <c r="WUJ6" s="20" t="s">
        <v>79</v>
      </c>
      <c r="WUK6" s="40">
        <f ca="1">+TODAY()</f>
        <v>44949</v>
      </c>
    </row>
    <row r="7" spans="2:10 16102:16105" x14ac:dyDescent="0.2">
      <c r="B7" s="41"/>
      <c r="J7" s="42"/>
    </row>
    <row r="8" spans="2:10 16102:16105" x14ac:dyDescent="0.2">
      <c r="B8" s="41"/>
      <c r="J8" s="42"/>
    </row>
    <row r="9" spans="2:10 16102:16105" x14ac:dyDescent="0.2">
      <c r="B9" s="41"/>
      <c r="J9" s="42"/>
    </row>
    <row r="10" spans="2:10 16102:16105" x14ac:dyDescent="0.2">
      <c r="B10" s="41"/>
      <c r="C10" s="20" t="s">
        <v>80</v>
      </c>
      <c r="D10" s="61">
        <v>44949</v>
      </c>
      <c r="E10" s="37"/>
      <c r="J10" s="42"/>
    </row>
    <row r="11" spans="2:10 16102:16105" x14ac:dyDescent="0.2">
      <c r="B11" s="41"/>
      <c r="J11" s="42"/>
    </row>
    <row r="12" spans="2:10 16102:16105" x14ac:dyDescent="0.2">
      <c r="B12" s="41"/>
      <c r="C12" s="20" t="s">
        <v>81</v>
      </c>
      <c r="D12" s="20" t="s">
        <v>13</v>
      </c>
      <c r="J12" s="42"/>
    </row>
    <row r="13" spans="2:10 16102:16105" x14ac:dyDescent="0.2">
      <c r="B13" s="41"/>
      <c r="C13" s="20" t="s">
        <v>82</v>
      </c>
      <c r="D13" s="62">
        <v>891855438</v>
      </c>
      <c r="J13" s="42"/>
    </row>
    <row r="14" spans="2:10 16102:16105" x14ac:dyDescent="0.2">
      <c r="B14" s="41"/>
      <c r="J14" s="42"/>
    </row>
    <row r="15" spans="2:10 16102:16105" x14ac:dyDescent="0.2">
      <c r="B15" s="41"/>
      <c r="C15" s="20" t="s">
        <v>83</v>
      </c>
      <c r="J15" s="42"/>
    </row>
    <row r="16" spans="2:10 16102:16105" x14ac:dyDescent="0.2">
      <c r="B16" s="41"/>
      <c r="C16" s="43"/>
      <c r="J16" s="42"/>
    </row>
    <row r="17" spans="2:10" x14ac:dyDescent="0.2">
      <c r="B17" s="41"/>
      <c r="C17" s="63" t="s">
        <v>102</v>
      </c>
      <c r="D17" s="37"/>
      <c r="H17" s="44" t="s">
        <v>84</v>
      </c>
      <c r="I17" s="44" t="s">
        <v>85</v>
      </c>
      <c r="J17" s="42"/>
    </row>
    <row r="18" spans="2:10" x14ac:dyDescent="0.2">
      <c r="B18" s="41"/>
      <c r="C18" s="45" t="s">
        <v>86</v>
      </c>
      <c r="D18" s="45"/>
      <c r="E18" s="45"/>
      <c r="F18" s="45"/>
      <c r="H18" s="46">
        <v>3</v>
      </c>
      <c r="I18" s="47">
        <f>+'INF EPS'!J5</f>
        <v>1131932</v>
      </c>
      <c r="J18" s="42"/>
    </row>
    <row r="19" spans="2:10" x14ac:dyDescent="0.2">
      <c r="B19" s="41"/>
      <c r="C19" s="20" t="s">
        <v>87</v>
      </c>
      <c r="H19" s="48">
        <v>0</v>
      </c>
      <c r="I19" s="49">
        <v>0</v>
      </c>
      <c r="J19" s="42"/>
    </row>
    <row r="20" spans="2:10" x14ac:dyDescent="0.2">
      <c r="B20" s="41"/>
      <c r="C20" s="20" t="s">
        <v>88</v>
      </c>
      <c r="H20" s="48">
        <v>0</v>
      </c>
      <c r="I20" s="49">
        <v>0</v>
      </c>
      <c r="J20" s="42"/>
    </row>
    <row r="21" spans="2:10" x14ac:dyDescent="0.2">
      <c r="B21" s="41"/>
      <c r="C21" s="20" t="s">
        <v>89</v>
      </c>
      <c r="H21" s="48">
        <v>3</v>
      </c>
      <c r="I21" s="49">
        <f>+I18</f>
        <v>1131932</v>
      </c>
      <c r="J21" s="42"/>
    </row>
    <row r="22" spans="2:10" x14ac:dyDescent="0.2">
      <c r="B22" s="41"/>
      <c r="C22" s="20" t="s">
        <v>90</v>
      </c>
      <c r="H22" s="48">
        <v>0</v>
      </c>
      <c r="I22" s="49">
        <v>0</v>
      </c>
      <c r="J22" s="42"/>
    </row>
    <row r="23" spans="2:10" x14ac:dyDescent="0.2">
      <c r="B23" s="41"/>
      <c r="C23" s="20" t="s">
        <v>91</v>
      </c>
      <c r="H23" s="48">
        <v>0</v>
      </c>
      <c r="I23" s="49">
        <v>0</v>
      </c>
      <c r="J23" s="42"/>
    </row>
    <row r="24" spans="2:10" x14ac:dyDescent="0.2">
      <c r="B24" s="41"/>
      <c r="C24" s="20" t="s">
        <v>92</v>
      </c>
      <c r="H24" s="50">
        <v>0</v>
      </c>
      <c r="I24" s="51">
        <v>0</v>
      </c>
      <c r="J24" s="42"/>
    </row>
    <row r="25" spans="2:10" x14ac:dyDescent="0.2">
      <c r="B25" s="41"/>
      <c r="C25" s="45" t="s">
        <v>93</v>
      </c>
      <c r="D25" s="45"/>
      <c r="E25" s="45"/>
      <c r="F25" s="45"/>
      <c r="H25" s="48">
        <f>SUM(H19:H24)</f>
        <v>3</v>
      </c>
      <c r="I25" s="47">
        <f>(I19+I20+I21+I22+I23+I24)</f>
        <v>1131932</v>
      </c>
      <c r="J25" s="42"/>
    </row>
    <row r="26" spans="2:10" x14ac:dyDescent="0.2">
      <c r="B26" s="41"/>
      <c r="C26" s="20" t="s">
        <v>94</v>
      </c>
      <c r="H26" s="48">
        <v>0</v>
      </c>
      <c r="I26" s="49">
        <v>0</v>
      </c>
      <c r="J26" s="42"/>
    </row>
    <row r="27" spans="2:10" x14ac:dyDescent="0.2">
      <c r="B27" s="41"/>
      <c r="C27" s="20" t="s">
        <v>95</v>
      </c>
      <c r="H27" s="48">
        <v>0</v>
      </c>
      <c r="I27" s="49">
        <v>0</v>
      </c>
      <c r="J27" s="42"/>
    </row>
    <row r="28" spans="2:10" ht="12.75" customHeight="1" thickBot="1" x14ac:dyDescent="0.25">
      <c r="B28" s="41"/>
      <c r="C28" s="20" t="s">
        <v>96</v>
      </c>
      <c r="H28" s="52">
        <v>0</v>
      </c>
      <c r="I28" s="51">
        <v>0</v>
      </c>
      <c r="J28" s="42"/>
    </row>
    <row r="29" spans="2:10" x14ac:dyDescent="0.2">
      <c r="B29" s="41"/>
      <c r="C29" s="45" t="s">
        <v>97</v>
      </c>
      <c r="D29" s="45"/>
      <c r="E29" s="45"/>
      <c r="F29" s="45"/>
      <c r="H29" s="48">
        <f>SUM(H26:H28)</f>
        <v>0</v>
      </c>
      <c r="I29" s="47">
        <f>(I27+I28+I26)</f>
        <v>0</v>
      </c>
      <c r="J29" s="42"/>
    </row>
    <row r="30" spans="2:10" ht="13.5" thickBot="1" x14ac:dyDescent="0.25">
      <c r="B30" s="41"/>
      <c r="C30" s="45" t="s">
        <v>98</v>
      </c>
      <c r="D30" s="45"/>
      <c r="H30" s="53">
        <f>(H25+H29)</f>
        <v>3</v>
      </c>
      <c r="I30" s="54">
        <f>(I25+I29)</f>
        <v>1131932</v>
      </c>
      <c r="J30" s="42"/>
    </row>
    <row r="31" spans="2:10" ht="13.5" thickTop="1" x14ac:dyDescent="0.2">
      <c r="B31" s="41"/>
      <c r="C31" s="45"/>
      <c r="D31" s="45"/>
      <c r="H31" s="55"/>
      <c r="I31" s="56"/>
      <c r="J31" s="42"/>
    </row>
    <row r="32" spans="2:10" x14ac:dyDescent="0.2">
      <c r="B32" s="41"/>
      <c r="G32" s="55"/>
      <c r="H32" s="55"/>
      <c r="I32" s="55"/>
      <c r="J32" s="42"/>
    </row>
    <row r="33" spans="2:10" x14ac:dyDescent="0.2">
      <c r="B33" s="41"/>
      <c r="G33" s="55"/>
      <c r="H33" s="55"/>
      <c r="I33" s="55"/>
      <c r="J33" s="42"/>
    </row>
    <row r="34" spans="2:10" x14ac:dyDescent="0.2">
      <c r="B34" s="41"/>
      <c r="G34" s="55"/>
      <c r="H34" s="55"/>
      <c r="I34" s="55"/>
      <c r="J34" s="42"/>
    </row>
    <row r="35" spans="2:10" ht="13.5" thickBot="1" x14ac:dyDescent="0.25">
      <c r="B35" s="41"/>
      <c r="C35" s="57"/>
      <c r="D35" s="57"/>
      <c r="G35" s="57" t="s">
        <v>99</v>
      </c>
      <c r="H35" s="57"/>
      <c r="I35" s="55"/>
      <c r="J35" s="42"/>
    </row>
    <row r="36" spans="2:10" x14ac:dyDescent="0.2">
      <c r="B36" s="41"/>
      <c r="C36" s="55" t="s">
        <v>100</v>
      </c>
      <c r="D36" s="55"/>
      <c r="G36" s="55" t="s">
        <v>101</v>
      </c>
      <c r="H36" s="55"/>
      <c r="I36" s="55"/>
      <c r="J36" s="42"/>
    </row>
    <row r="37" spans="2:10" x14ac:dyDescent="0.2">
      <c r="B37" s="41"/>
      <c r="G37" s="55"/>
      <c r="H37" s="55"/>
      <c r="I37" s="55"/>
      <c r="J37" s="42"/>
    </row>
    <row r="38" spans="2:10" x14ac:dyDescent="0.2">
      <c r="B38" s="41"/>
      <c r="C38" s="65" t="s">
        <v>103</v>
      </c>
      <c r="D38" s="65"/>
      <c r="E38" s="65"/>
      <c r="F38" s="65"/>
      <c r="G38" s="65"/>
      <c r="H38" s="65"/>
      <c r="I38" s="65"/>
      <c r="J38" s="42"/>
    </row>
    <row r="39" spans="2:10" ht="18.75" customHeight="1" thickBot="1" x14ac:dyDescent="0.25">
      <c r="B39" s="58"/>
      <c r="C39" s="59"/>
      <c r="D39" s="59"/>
      <c r="E39" s="59"/>
      <c r="F39" s="59"/>
      <c r="G39" s="57"/>
      <c r="H39" s="57"/>
      <c r="I39" s="57"/>
      <c r="J39" s="60"/>
    </row>
  </sheetData>
  <mergeCells count="1">
    <mergeCell ref="C38:I38"/>
  </mergeCells>
  <pageMargins left="0.70866141732283472" right="0.70866141732283472" top="0.74803149606299213" bottom="0.74803149606299213" header="0.31496062992125984" footer="0.31496062992125984"/>
  <pageSetup scale="1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 IPS</vt:lpstr>
      <vt:lpstr>INF EPS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Stefany Arana Garcia</cp:lastModifiedBy>
  <cp:lastPrinted>2023-01-23T18:16:26Z</cp:lastPrinted>
  <dcterms:created xsi:type="dcterms:W3CDTF">2023-01-23T17:58:37Z</dcterms:created>
  <dcterms:modified xsi:type="dcterms:W3CDTF">2023-01-23T18:16:29Z</dcterms:modified>
</cp:coreProperties>
</file>