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800231 ESE  HOSPITAL SAN RAFAEL TUNJA 2\"/>
    </mc:Choice>
  </mc:AlternateContent>
  <bookViews>
    <workbookView xWindow="0" yWindow="0" windowWidth="20490" windowHeight="7755" activeTab="3"/>
  </bookViews>
  <sheets>
    <sheet name="INFO IPS" sheetId="3" r:id="rId1"/>
    <sheet name="ESTADO DE CADA FACTURA" sheetId="4" r:id="rId2"/>
    <sheet name="TD" sheetId="6" r:id="rId3"/>
    <sheet name="FOR-CSA-018" sheetId="5" r:id="rId4"/>
  </sheets>
  <definedNames>
    <definedName name="_xlnm._FilterDatabase" localSheetId="1" hidden="1">'ESTADO DE CADA FACTURA'!$A$2:$AK$9</definedName>
    <definedName name="_xlnm._FilterDatabase" localSheetId="0" hidden="1">'INFO IPS'!$A$7:$I$15</definedName>
  </definedNames>
  <calcPr calcId="152511"/>
  <pivotCaches>
    <pivotCache cacheId="9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4" l="1"/>
  <c r="I1" i="4"/>
  <c r="I29" i="5" l="1"/>
  <c r="H29" i="5"/>
  <c r="I27" i="5"/>
  <c r="H27" i="5"/>
  <c r="I24" i="5"/>
  <c r="I31" i="5" s="1"/>
  <c r="H24" i="5"/>
  <c r="H31" i="5" s="1"/>
  <c r="I15" i="3" l="1"/>
  <c r="G15" i="3"/>
  <c r="H15" i="3"/>
</calcChain>
</file>

<file path=xl/sharedStrings.xml><?xml version="1.0" encoding="utf-8"?>
<sst xmlns="http://schemas.openxmlformats.org/spreadsheetml/2006/main" count="147" uniqueCount="102">
  <si>
    <t>No.</t>
  </si>
  <si>
    <t>MODALIDAD CONTRATACIÓN</t>
  </si>
  <si>
    <t>VALOR PAGADO POR EPS</t>
  </si>
  <si>
    <t>No. FACTURA ACREEDOR</t>
  </si>
  <si>
    <t>FECHA FACTURA ACREEDOR</t>
  </si>
  <si>
    <t>FECHA DE RADICACIÓN ACREEDOR</t>
  </si>
  <si>
    <t>VALOR FACTURA ACREEDOR A ENTIDAD</t>
  </si>
  <si>
    <t>ACREEDOR SALDO DE FACTURA</t>
  </si>
  <si>
    <t>ESE HOSPITAL UNIVERSITARIO SAN RAFAEL DE TUNJA</t>
  </si>
  <si>
    <t xml:space="preserve">FORMATO AIFT010 - Conciliación Cartera ERP – EBP </t>
  </si>
  <si>
    <t>TOTAL</t>
  </si>
  <si>
    <t xml:space="preserve">EVENTO </t>
  </si>
  <si>
    <t xml:space="preserve">ENTIDAD </t>
  </si>
  <si>
    <t>FECHA DE CORTE DE FACTURACION: 31/12/2022</t>
  </si>
  <si>
    <t>COMFENALCO VALLE CONTR</t>
  </si>
  <si>
    <t>COMFENALCO</t>
  </si>
  <si>
    <t>ENTIDAD: COMFENALCO</t>
  </si>
  <si>
    <t>2022/07/09</t>
  </si>
  <si>
    <t>2022/08/08</t>
  </si>
  <si>
    <t>FOR-CSA-018</t>
  </si>
  <si>
    <t>HOJA 1 DE 2</t>
  </si>
  <si>
    <t>RESUMEN DE CARTERA REVISADA POR LA EPS</t>
  </si>
  <si>
    <t>VERSION 1</t>
  </si>
  <si>
    <t>SANTIAGO DE CALI , FEBRERO 23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</si>
  <si>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</si>
  <si>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</si>
  <si>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</si>
  <si>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</si>
  <si>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</si>
  <si>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</si>
  <si>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</si>
  <si>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</si>
  <si>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</si>
  <si>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</si>
  <si>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</si>
  <si>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</si>
  <si>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</si>
  <si>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</si>
  <si>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</si>
  <si>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</si>
  <si>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</si>
  <si>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</si>
  <si>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</si>
  <si>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</si>
  <si>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</si>
  <si>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</si>
  <si>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</si>
  <si>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</si>
  <si>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</si>
  <si>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</si>
  <si>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</si>
  <si>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</si>
  <si>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</si>
  <si>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</si>
  <si>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</si>
  <si>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</si>
  <si>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</si>
  <si>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</si>
  <si>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</si>
  <si>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</si>
  <si>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</si>
  <si>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</si>
  <si>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</si>
  <si>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</si>
  <si>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</si>
  <si>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</si>
  <si>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</si>
  <si>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</si>
  <si>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</si>
  <si>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</si>
  <si>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</si>
  <si>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</si>
  <si>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</si>
  <si>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</si>
  <si>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</si>
  <si>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</si>
  <si>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</si>
  <si>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</si>
  <si>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</si>
  <si>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</si>
  <si>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 HOSPITAL SAN RAFAEL TUNJA</t>
  </si>
  <si>
    <t>FE</t>
  </si>
  <si>
    <t>891800231_FE_3566863</t>
  </si>
  <si>
    <t>B)Factura sin saldo ERP</t>
  </si>
  <si>
    <t>FACTURA PENDIENTE EN PROGRAMACION DE PAGO</t>
  </si>
  <si>
    <t>Diferente_Alfa</t>
  </si>
  <si>
    <t>891800231_FE_3566869</t>
  </si>
  <si>
    <t>891800231_FE_3582591</t>
  </si>
  <si>
    <t>891800231_FE_3607450</t>
  </si>
  <si>
    <t>891800231_FE_3622394</t>
  </si>
  <si>
    <t>891800231__3415971</t>
  </si>
  <si>
    <t>A)Factura no radicada en ERP</t>
  </si>
  <si>
    <t>FACTURA NO RADICADA</t>
  </si>
  <si>
    <t>no_cruza</t>
  </si>
  <si>
    <t>891800231__3423769</t>
  </si>
  <si>
    <t>FACTURA CANCELADA</t>
  </si>
  <si>
    <t>Total general</t>
  </si>
  <si>
    <t>Tipificación</t>
  </si>
  <si>
    <t>Cant Facturas</t>
  </si>
  <si>
    <t>Saldo Facturas</t>
  </si>
  <si>
    <t>Señores : ESE  HOSPITAL SAN RAFAEL TUNJA</t>
  </si>
  <si>
    <t>NIT: 891800231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</si>
</sst>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yyyy\-mm\-dd;@"/>
    <numFmt numFmtId="167" formatCode="_(* #,##0_);_(* \(#,##0\);_(* &quot;-&quot;??_);_(@_)"/>
    <numFmt numFmtId="169" formatCode="&quot;$&quot;\ #,##0;[Red]&quot;$&quot;\ #,##0"/>
    <numFmt numFmtId="170" formatCode="&quot;$&quot;\ #,##0"/>
    <numFmt numFmtId="171" formatCode="_-* #,##0.0_-;\-* #,##0.0_-;_-* &quot;-&quot;??_-;_-@_-"/>
    <numFmt numFmtId="172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3" fontId="3" fillId="2" borderId="6" xfId="2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6" fontId="4" fillId="0" borderId="1" xfId="4" applyNumberFormat="1" applyFont="1" applyBorder="1" applyAlignment="1">
      <alignment horizontal="right" vertical="center"/>
    </xf>
    <xf numFmtId="167" fontId="4" fillId="0" borderId="1" xfId="1" applyNumberFormat="1" applyFont="1" applyFill="1" applyBorder="1" applyAlignment="1">
      <alignment horizontal="center" vertical="center"/>
    </xf>
    <xf numFmtId="167" fontId="4" fillId="3" borderId="1" xfId="1" applyNumberFormat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center" vertical="center"/>
    </xf>
    <xf numFmtId="166" fontId="4" fillId="0" borderId="9" xfId="4" applyNumberFormat="1" applyFont="1" applyBorder="1" applyAlignment="1">
      <alignment horizontal="right" vertical="center"/>
    </xf>
    <xf numFmtId="3" fontId="3" fillId="2" borderId="6" xfId="1" applyNumberFormat="1" applyFont="1" applyFill="1" applyBorder="1" applyAlignment="1">
      <alignment horizontal="center" vertical="center" wrapText="1"/>
    </xf>
    <xf numFmtId="14" fontId="3" fillId="2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65" fontId="5" fillId="2" borderId="6" xfId="5" applyNumberFormat="1" applyFont="1" applyFill="1" applyBorder="1"/>
    <xf numFmtId="0" fontId="4" fillId="0" borderId="10" xfId="0" applyFont="1" applyBorder="1" applyAlignment="1">
      <alignment horizontal="center" vertical="center"/>
    </xf>
    <xf numFmtId="167" fontId="4" fillId="0" borderId="11" xfId="1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7" fontId="4" fillId="0" borderId="8" xfId="1" applyNumberFormat="1" applyFont="1" applyFill="1" applyBorder="1" applyAlignment="1">
      <alignment horizontal="center" vertical="center"/>
    </xf>
    <xf numFmtId="167" fontId="4" fillId="3" borderId="8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7" fillId="0" borderId="1" xfId="0" quotePrefix="1" applyFont="1" applyBorder="1"/>
    <xf numFmtId="0" fontId="8" fillId="0" borderId="0" xfId="4" applyFont="1"/>
    <xf numFmtId="0" fontId="8" fillId="0" borderId="12" xfId="4" applyFont="1" applyBorder="1" applyAlignment="1">
      <alignment horizontal="centerContinuous"/>
    </xf>
    <xf numFmtId="0" fontId="8" fillId="0" borderId="13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9" fillId="0" borderId="15" xfId="4" applyFont="1" applyBorder="1" applyAlignment="1">
      <alignment horizontal="centerContinuous" vertical="center"/>
    </xf>
    <xf numFmtId="0" fontId="8" fillId="0" borderId="16" xfId="4" applyFont="1" applyBorder="1" applyAlignment="1">
      <alignment horizontal="centerContinuous"/>
    </xf>
    <xf numFmtId="0" fontId="8" fillId="0" borderId="17" xfId="4" applyFont="1" applyBorder="1" applyAlignment="1">
      <alignment horizontal="centerContinuous"/>
    </xf>
    <xf numFmtId="0" fontId="9" fillId="0" borderId="18" xfId="4" applyFont="1" applyBorder="1" applyAlignment="1">
      <alignment horizontal="centerContinuous" vertical="center"/>
    </xf>
    <xf numFmtId="0" fontId="9" fillId="0" borderId="19" xfId="4" applyFont="1" applyBorder="1" applyAlignment="1">
      <alignment horizontal="centerContinuous" vertical="center"/>
    </xf>
    <xf numFmtId="0" fontId="9" fillId="0" borderId="20" xfId="4" applyFont="1" applyBorder="1" applyAlignment="1">
      <alignment horizontal="centerContinuous" vertical="center"/>
    </xf>
    <xf numFmtId="0" fontId="9" fillId="0" borderId="21" xfId="4" applyFont="1" applyBorder="1" applyAlignment="1">
      <alignment horizontal="centerContinuous" vertical="center"/>
    </xf>
    <xf numFmtId="0" fontId="9" fillId="0" borderId="1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17" xfId="4" applyFont="1" applyBorder="1" applyAlignment="1">
      <alignment horizontal="centerContinuous" vertical="center"/>
    </xf>
    <xf numFmtId="0" fontId="9" fillId="0" borderId="22" xfId="4" applyFont="1" applyBorder="1" applyAlignment="1">
      <alignment horizontal="centerContinuous" vertical="center"/>
    </xf>
    <xf numFmtId="0" fontId="8" fillId="0" borderId="18" xfId="4" applyFont="1" applyBorder="1" applyAlignment="1">
      <alignment horizontal="centerContinuous"/>
    </xf>
    <xf numFmtId="0" fontId="8" fillId="0" borderId="20" xfId="4" applyFont="1" applyBorder="1" applyAlignment="1">
      <alignment horizontal="centerContinuous"/>
    </xf>
    <xf numFmtId="0" fontId="8" fillId="0" borderId="16" xfId="4" applyFont="1" applyBorder="1"/>
    <xf numFmtId="0" fontId="8" fillId="0" borderId="17" xfId="4" applyFont="1" applyBorder="1"/>
    <xf numFmtId="0" fontId="9" fillId="0" borderId="0" xfId="4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1" fontId="8" fillId="0" borderId="0" xfId="4" applyNumberFormat="1" applyFont="1" applyAlignment="1">
      <alignment horizontal="center"/>
    </xf>
    <xf numFmtId="169" fontId="8" fillId="0" borderId="0" xfId="4" applyNumberFormat="1" applyFont="1" applyAlignment="1">
      <alignment horizontal="right"/>
    </xf>
    <xf numFmtId="170" fontId="8" fillId="0" borderId="0" xfId="4" applyNumberFormat="1" applyFont="1" applyAlignment="1">
      <alignment horizontal="right"/>
    </xf>
    <xf numFmtId="1" fontId="8" fillId="0" borderId="19" xfId="4" applyNumberFormat="1" applyFont="1" applyBorder="1" applyAlignment="1">
      <alignment horizontal="center"/>
    </xf>
    <xf numFmtId="169" fontId="8" fillId="0" borderId="19" xfId="4" applyNumberFormat="1" applyFont="1" applyBorder="1" applyAlignment="1">
      <alignment horizontal="right"/>
    </xf>
    <xf numFmtId="169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23" xfId="4" applyNumberFormat="1" applyFont="1" applyBorder="1" applyAlignment="1">
      <alignment horizontal="center"/>
    </xf>
    <xf numFmtId="169" fontId="9" fillId="0" borderId="23" xfId="4" applyNumberFormat="1" applyFont="1" applyBorder="1" applyAlignment="1">
      <alignment horizontal="right"/>
    </xf>
    <xf numFmtId="169" fontId="8" fillId="0" borderId="0" xfId="4" applyNumberFormat="1" applyFont="1"/>
    <xf numFmtId="169" fontId="8" fillId="0" borderId="19" xfId="4" applyNumberFormat="1" applyFont="1" applyBorder="1"/>
    <xf numFmtId="169" fontId="9" fillId="0" borderId="19" xfId="4" applyNumberFormat="1" applyFont="1" applyBorder="1"/>
    <xf numFmtId="169" fontId="9" fillId="0" borderId="0" xfId="4" applyNumberFormat="1" applyFont="1"/>
    <xf numFmtId="0" fontId="8" fillId="0" borderId="18" xfId="4" applyFont="1" applyBorder="1"/>
    <xf numFmtId="0" fontId="8" fillId="0" borderId="19" xfId="4" applyFont="1" applyBorder="1"/>
    <xf numFmtId="0" fontId="8" fillId="0" borderId="20" xfId="4" applyFont="1" applyBorder="1"/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71" fontId="5" fillId="0" borderId="1" xfId="1" applyNumberFormat="1" applyFont="1" applyBorder="1" applyAlignment="1">
      <alignment horizontal="center" vertical="center" wrapText="1"/>
    </xf>
    <xf numFmtId="171" fontId="5" fillId="4" borderId="1" xfId="1" applyNumberFormat="1" applyFont="1" applyFill="1" applyBorder="1" applyAlignment="1">
      <alignment horizontal="center" vertical="center" wrapText="1"/>
    </xf>
    <xf numFmtId="172" fontId="5" fillId="0" borderId="1" xfId="1" applyNumberFormat="1" applyFont="1" applyBorder="1" applyAlignment="1">
      <alignment horizontal="center" vertical="center" wrapText="1"/>
    </xf>
    <xf numFmtId="171" fontId="5" fillId="5" borderId="1" xfId="1" applyNumberFormat="1" applyFont="1" applyFill="1" applyBorder="1" applyAlignment="1">
      <alignment horizontal="center" vertical="center" wrapText="1"/>
    </xf>
    <xf numFmtId="172" fontId="5" fillId="5" borderId="1" xfId="1" applyNumberFormat="1" applyFont="1" applyFill="1" applyBorder="1" applyAlignment="1">
      <alignment horizontal="center" vertical="center" wrapText="1"/>
    </xf>
    <xf numFmtId="172" fontId="5" fillId="4" borderId="1" xfId="1" applyNumberFormat="1" applyFont="1" applyFill="1" applyBorder="1" applyAlignment="1">
      <alignment horizontal="center" vertical="center" wrapText="1"/>
    </xf>
    <xf numFmtId="172" fontId="5" fillId="6" borderId="1" xfId="1" applyNumberFormat="1" applyFont="1" applyFill="1" applyBorder="1" applyAlignment="1">
      <alignment horizontal="center" vertical="center" wrapText="1"/>
    </xf>
    <xf numFmtId="171" fontId="5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72" fontId="0" fillId="0" borderId="1" xfId="1" applyNumberFormat="1" applyFont="1" applyBorder="1"/>
    <xf numFmtId="167" fontId="0" fillId="0" borderId="0" xfId="1" applyNumberFormat="1" applyFont="1"/>
    <xf numFmtId="167" fontId="5" fillId="0" borderId="0" xfId="1" applyNumberFormat="1" applyFont="1"/>
    <xf numFmtId="0" fontId="0" fillId="0" borderId="26" xfId="0" applyBorder="1" applyAlignment="1">
      <alignment horizontal="left"/>
    </xf>
    <xf numFmtId="167" fontId="0" fillId="0" borderId="27" xfId="0" applyNumberFormat="1" applyBorder="1"/>
    <xf numFmtId="0" fontId="0" fillId="0" borderId="0" xfId="0" applyAlignment="1">
      <alignment horizontal="center"/>
    </xf>
    <xf numFmtId="0" fontId="0" fillId="0" borderId="28" xfId="0" applyNumberFormat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8" borderId="24" xfId="0" applyFont="1" applyFill="1" applyBorder="1" applyAlignment="1">
      <alignment horizontal="center"/>
    </xf>
    <xf numFmtId="167" fontId="10" fillId="8" borderId="25" xfId="0" applyNumberFormat="1" applyFont="1" applyFill="1" applyBorder="1" applyAlignment="1">
      <alignment horizontal="center"/>
    </xf>
    <xf numFmtId="170" fontId="9" fillId="0" borderId="0" xfId="4" applyNumberFormat="1" applyFont="1" applyAlignment="1">
      <alignment horizontal="right"/>
    </xf>
  </cellXfs>
  <cellStyles count="7">
    <cellStyle name="Millares" xfId="1" builtinId="3"/>
    <cellStyle name="Millares 10 2" xfId="6"/>
    <cellStyle name="Moneda" xfId="5" builtinId="4"/>
    <cellStyle name="Normal" xfId="0" builtinId="0"/>
    <cellStyle name="Normal 2 2" xfId="2"/>
    <cellStyle name="Normal 2 2 3 3" xfId="4"/>
    <cellStyle name="Normal 36 2" xfId="3"/>
  </cellStyles>
  <dxfs count="28"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(* #,##0_);_(* \(#,##0\);_(* &quot;-&quot;??_);_(@_)"/>
    </dxf>
    <dxf>
      <numFmt numFmtId="167" formatCode="_(* #,##0_);_(* \(#,##0\);_(* &quot;-&quot;??_);_(@_)"/>
    </dxf>
    <dxf>
      <numFmt numFmtId="173" formatCode="_(* #,##0.0_);_(* \(#,##0.0\);_(* &quot;-&quot;??_);_(@_)"/>
    </dxf>
    <dxf>
      <numFmt numFmtId="167" formatCode="_(* #,##0_);_(* \(#,##0\);_(* &quot;-&quot;??_);_(@_)"/>
    </dxf>
    <dxf>
      <numFmt numFmtId="173" formatCode="_(* #,##0.0_);_(* \(#,##0.0\);_(* &quot;-&quot;??_);_(@_)"/>
    </dxf>
    <dxf>
      <numFmt numFmtId="167" formatCode="_(* #,##0_);_(* \(#,##0\);_(* &quot;-&quot;??_);_(@_)"/>
    </dxf>
    <dxf>
      <numFmt numFmtId="173" formatCode="_(* #,##0.0_);_(* \(#,##0.0\);_(* &quot;-&quot;??_);_(@_)"/>
    </dxf>
    <dxf>
      <numFmt numFmtId="173" formatCode="_(* #,##0.0_);_(* \(#,##0.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81.477248958334" createdVersion="5" refreshedVersion="5" minRefreshableVersion="3" recordCount="7">
  <cacheSource type="worksheet">
    <worksheetSource ref="A2:AK9" sheet="ESTADO DE CADA FACTURA"/>
  </cacheSource>
  <cacheFields count="37">
    <cacheField name="NIT IPS" numFmtId="0">
      <sharedItems containsSemiMixedTypes="0" containsString="0" containsNumber="1" containsInteger="1" minValue="891800231" maxValue="891800231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415971" maxValue="362239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66863" maxValue="3622394"/>
    </cacheField>
    <cacheField name="FECHA FACT IPS" numFmtId="14">
      <sharedItems containsSemiMixedTypes="0" containsNonDate="0" containsDate="1" containsString="0" minDate="2021-09-01T00:00:00" maxDate="2022-10-27T00:00:00"/>
    </cacheField>
    <cacheField name="VALOR FACT IPS" numFmtId="172">
      <sharedItems containsSemiMixedTypes="0" containsString="0" containsNumber="1" containsInteger="1" minValue="65600" maxValue="1683376"/>
    </cacheField>
    <cacheField name="SALDO FACT IPS" numFmtId="172">
      <sharedItems containsSemiMixedTypes="0" containsString="0" containsNumber="1" containsInteger="1" minValue="65600" maxValue="1683376"/>
    </cacheField>
    <cacheField name="OBSERVACION SASS" numFmtId="0">
      <sharedItems/>
    </cacheField>
    <cacheField name="ESTADO EPS FEBRERO 24" numFmtId="0">
      <sharedItems count="3">
        <s v="FACTURA PENDIENTE EN PROGRAMACION DE PAGO"/>
        <s v="FACTURA CANCELADA"/>
        <s v="FACTURA NO RADICADA"/>
      </sharedItems>
    </cacheField>
    <cacheField name="VALIDACION ALFA FACT" numFmtId="0">
      <sharedItems/>
    </cacheField>
    <cacheField name="VALOR RADICADO FACT" numFmtId="172">
      <sharedItems containsSemiMixedTypes="0" containsString="0" containsNumber="1" containsInteger="1" minValue="0" maxValue="744390"/>
    </cacheField>
    <cacheField name="VALOR NOTA CREDITO" numFmtId="172">
      <sharedItems containsSemiMixedTypes="0" containsString="0" containsNumber="1" containsInteger="1" minValue="0" maxValue="0"/>
    </cacheField>
    <cacheField name="VALOR NOTA DEBITO" numFmtId="172">
      <sharedItems containsSemiMixedTypes="0" containsString="0" containsNumber="1" containsInteger="1" minValue="0" maxValue="0"/>
    </cacheField>
    <cacheField name="VALOR DESCCOMERCIAL" numFmtId="172">
      <sharedItems containsSemiMixedTypes="0" containsString="0" containsNumber="1" containsInteger="1" minValue="0" maxValue="0"/>
    </cacheField>
    <cacheField name="VALOR CRUZADO SASS" numFmtId="172">
      <sharedItems containsSemiMixedTypes="0" containsString="0" containsNumber="1" containsInteger="1" minValue="0" maxValue="744390"/>
    </cacheField>
    <cacheField name="VALOR GLOSA ACEPTDA" numFmtId="172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2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2">
      <sharedItems containsSemiMixedTypes="0" containsString="0" containsNumber="1" containsInteger="1" minValue="0" maxValue="0"/>
    </cacheField>
    <cacheField name="VALOR CANCELADO SAP" numFmtId="172">
      <sharedItems containsSemiMixedTypes="0" containsString="0" containsNumber="1" containsInteger="1" minValue="0" maxValue="383250"/>
    </cacheField>
    <cacheField name="DOC COMPENSACION SAP" numFmtId="0">
      <sharedItems containsString="0" containsBlank="1" containsNumber="1" containsInteger="1" minValue="2201341424" maxValue="2201341424"/>
    </cacheField>
    <cacheField name="FECHA COMPENSACION SAP" numFmtId="0">
      <sharedItems containsNonDate="0" containsDate="1" containsString="0" containsBlank="1" minDate="2023-01-17T00:00:00" maxDate="2023-01-18T00:00:00"/>
    </cacheField>
    <cacheField name="FECHA RAD IPS" numFmtId="14">
      <sharedItems containsSemiMixedTypes="0" containsNonDate="0" containsDate="1" containsString="0" minDate="2021-11-12T00:00:00" maxDate="2023-02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221030" maxValue="20230228"/>
    </cacheField>
    <cacheField name="F RAD SASS" numFmtId="0">
      <sharedItems containsString="0" containsBlank="1" containsNumber="1" containsInteger="1" minValue="20221003" maxValue="20230209"/>
    </cacheField>
    <cacheField name="VALOR REPORTADO CRICULAR 030" numFmtId="172">
      <sharedItems containsSemiMixedTypes="0" containsString="0" containsNumber="1" containsInteger="1" minValue="0" maxValue="744390"/>
    </cacheField>
    <cacheField name="VALOR GLOSA ACEPTADA REPORTADO CIRCULAR 030" numFmtId="172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800231"/>
    <s v="ESE  HOSPITAL SAN RAFAEL TUNJA"/>
    <s v="FE"/>
    <n v="3566863"/>
    <s v="891800231_FE_3566863"/>
    <s v="FE"/>
    <n v="3566863"/>
    <d v="2022-07-09T00:00:00"/>
    <n v="452950"/>
    <n v="452950"/>
    <s v="B)Factura sin saldo ERP"/>
    <x v="0"/>
    <s v="Diferente_Alfa"/>
    <n v="452950"/>
    <n v="0"/>
    <n v="0"/>
    <n v="0"/>
    <n v="452950"/>
    <n v="0"/>
    <m/>
    <n v="0"/>
    <m/>
    <n v="0"/>
    <n v="0"/>
    <m/>
    <m/>
    <d v="2022-07-09T00:00:00"/>
    <m/>
    <n v="2"/>
    <m/>
    <m/>
    <n v="2"/>
    <n v="20230228"/>
    <n v="20230209"/>
    <n v="452950"/>
    <n v="0"/>
    <d v="2023-01-31T00:00:00"/>
  </r>
  <r>
    <n v="891800231"/>
    <s v="ESE  HOSPITAL SAN RAFAEL TUNJA"/>
    <s v="FE"/>
    <n v="3566869"/>
    <s v="891800231_FE_3566869"/>
    <s v="FE"/>
    <n v="3566869"/>
    <d v="2022-07-09T00:00:00"/>
    <n v="296650"/>
    <n v="296650"/>
    <s v="B)Factura sin saldo ERP"/>
    <x v="1"/>
    <s v="Diferente_Alfa"/>
    <n v="296650"/>
    <n v="0"/>
    <n v="0"/>
    <n v="0"/>
    <n v="296650"/>
    <n v="0"/>
    <m/>
    <n v="0"/>
    <m/>
    <n v="0"/>
    <n v="296650"/>
    <n v="2201341424"/>
    <d v="2023-01-17T00:00:00"/>
    <d v="2022-07-09T00:00:00"/>
    <m/>
    <n v="2"/>
    <m/>
    <m/>
    <n v="2"/>
    <n v="20221030"/>
    <n v="20221003"/>
    <n v="296650"/>
    <n v="0"/>
    <d v="2023-01-31T00:00:00"/>
  </r>
  <r>
    <n v="891800231"/>
    <s v="ESE  HOSPITAL SAN RAFAEL TUNJA"/>
    <s v="FE"/>
    <n v="3582591"/>
    <s v="891800231_FE_3582591"/>
    <s v="FE"/>
    <n v="3582591"/>
    <d v="2022-08-08T00:00:00"/>
    <n v="383250"/>
    <n v="383250"/>
    <s v="B)Factura sin saldo ERP"/>
    <x v="1"/>
    <s v="Diferente_Alfa"/>
    <n v="383250"/>
    <n v="0"/>
    <n v="0"/>
    <n v="0"/>
    <n v="383250"/>
    <n v="0"/>
    <m/>
    <n v="0"/>
    <m/>
    <n v="0"/>
    <n v="383250"/>
    <n v="2201341424"/>
    <d v="2023-01-17T00:00:00"/>
    <d v="2022-08-08T00:00:00"/>
    <m/>
    <n v="2"/>
    <m/>
    <m/>
    <n v="2"/>
    <n v="20221030"/>
    <n v="20221003"/>
    <n v="383250"/>
    <n v="0"/>
    <d v="2023-01-31T00:00:00"/>
  </r>
  <r>
    <n v="891800231"/>
    <s v="ESE  HOSPITAL SAN RAFAEL TUNJA"/>
    <s v="FE"/>
    <n v="3607450"/>
    <s v="891800231_FE_3607450"/>
    <s v="FE"/>
    <n v="3607450"/>
    <d v="2022-09-26T00:00:00"/>
    <n v="65600"/>
    <n v="65600"/>
    <s v="B)Factura sin saldo ERP"/>
    <x v="0"/>
    <s v="Diferente_Alfa"/>
    <n v="65600"/>
    <n v="0"/>
    <n v="0"/>
    <n v="0"/>
    <n v="65600"/>
    <n v="0"/>
    <m/>
    <n v="0"/>
    <m/>
    <n v="0"/>
    <n v="0"/>
    <m/>
    <m/>
    <d v="2023-02-02T00:00:00"/>
    <m/>
    <n v="2"/>
    <m/>
    <m/>
    <n v="2"/>
    <n v="20230228"/>
    <n v="20230202"/>
    <n v="65600"/>
    <n v="0"/>
    <d v="2023-01-31T00:00:00"/>
  </r>
  <r>
    <n v="891800231"/>
    <s v="ESE  HOSPITAL SAN RAFAEL TUNJA"/>
    <s v="FE"/>
    <n v="3622394"/>
    <s v="891800231_FE_3622394"/>
    <s v="FE"/>
    <n v="3622394"/>
    <d v="2022-10-26T00:00:00"/>
    <n v="744390"/>
    <n v="744390"/>
    <s v="B)Factura sin saldo ERP"/>
    <x v="0"/>
    <s v="Diferente_Alfa"/>
    <n v="744390"/>
    <n v="0"/>
    <n v="0"/>
    <n v="0"/>
    <n v="744390"/>
    <n v="0"/>
    <m/>
    <n v="0"/>
    <m/>
    <n v="0"/>
    <n v="0"/>
    <m/>
    <m/>
    <d v="2023-02-02T00:00:00"/>
    <m/>
    <n v="2"/>
    <m/>
    <m/>
    <n v="2"/>
    <n v="20230228"/>
    <n v="20230202"/>
    <n v="744390"/>
    <n v="0"/>
    <d v="2023-01-31T00:00:00"/>
  </r>
  <r>
    <n v="891800231"/>
    <s v="ESE  HOSPITAL SAN RAFAEL TUNJA"/>
    <m/>
    <n v="3415971"/>
    <s v="891800231__3415971"/>
    <m/>
    <m/>
    <d v="2021-09-01T00:00:00"/>
    <n v="197100"/>
    <n v="197100"/>
    <s v="A)Factura no radicada en ERP"/>
    <x v="2"/>
    <s v="no_cruza"/>
    <n v="0"/>
    <n v="0"/>
    <n v="0"/>
    <n v="0"/>
    <n v="0"/>
    <n v="0"/>
    <m/>
    <n v="0"/>
    <m/>
    <n v="0"/>
    <n v="0"/>
    <m/>
    <m/>
    <d v="2021-11-12T00:00:00"/>
    <m/>
    <m/>
    <m/>
    <m/>
    <m/>
    <m/>
    <m/>
    <n v="0"/>
    <n v="0"/>
    <d v="2023-01-31T00:00:00"/>
  </r>
  <r>
    <n v="891800231"/>
    <s v="ESE  HOSPITAL SAN RAFAEL TUNJA"/>
    <m/>
    <n v="3423769"/>
    <s v="891800231__3423769"/>
    <m/>
    <m/>
    <d v="2021-09-18T00:00:00"/>
    <n v="1683376"/>
    <n v="1683376"/>
    <s v="A)Factura no radicada en ERP"/>
    <x v="2"/>
    <s v="no_cruza"/>
    <n v="0"/>
    <n v="0"/>
    <n v="0"/>
    <n v="0"/>
    <n v="0"/>
    <n v="0"/>
    <m/>
    <n v="0"/>
    <m/>
    <n v="0"/>
    <n v="0"/>
    <m/>
    <m/>
    <d v="2021-11-12T00:00:00"/>
    <m/>
    <m/>
    <m/>
    <m/>
    <m/>
    <m/>
    <m/>
    <n v="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2" showAll="0"/>
    <pivotField dataField="1" numFmtId="172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showAll="0"/>
    <pivotField numFmtId="172" showAll="0"/>
    <pivotField showAll="0"/>
    <pivotField numFmtId="172" showAll="0"/>
    <pivotField numFmtId="172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2" showAll="0"/>
    <pivotField numFmtId="172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2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1" type="button" dataOnly="0" labelOnly="1" outline="0" axis="axisRow" fieldPosition="0"/>
    </format>
    <format dxfId="16">
      <pivotArea dataOnly="0" labelOnly="1" fieldPosition="0">
        <references count="1">
          <reference field="1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98" zoomScaleNormal="98" workbookViewId="0">
      <pane ySplit="7" topLeftCell="A8" activePane="bottomLeft" state="frozen"/>
      <selection pane="bottomLeft" activeCell="C22" sqref="C22"/>
    </sheetView>
  </sheetViews>
  <sheetFormatPr baseColWidth="10" defaultRowHeight="15" x14ac:dyDescent="0.25"/>
  <cols>
    <col min="2" max="2" width="14.7109375" customWidth="1"/>
    <col min="3" max="3" width="39.5703125" bestFit="1" customWidth="1"/>
    <col min="7" max="7" width="19.5703125" bestFit="1" customWidth="1"/>
    <col min="8" max="8" width="18.42578125" bestFit="1" customWidth="1"/>
    <col min="9" max="9" width="18.5703125" bestFit="1" customWidth="1"/>
    <col min="11" max="11" width="14.140625" bestFit="1" customWidth="1"/>
    <col min="13" max="13" width="13" bestFit="1" customWidth="1"/>
  </cols>
  <sheetData>
    <row r="1" spans="1:13" x14ac:dyDescent="0.25">
      <c r="A1" s="1" t="s">
        <v>9</v>
      </c>
    </row>
    <row r="2" spans="1:13" x14ac:dyDescent="0.25">
      <c r="A2" s="1" t="s">
        <v>8</v>
      </c>
    </row>
    <row r="3" spans="1:13" x14ac:dyDescent="0.25">
      <c r="A3" s="1" t="s">
        <v>16</v>
      </c>
      <c r="B3" s="1"/>
      <c r="C3" s="1"/>
    </row>
    <row r="4" spans="1:13" x14ac:dyDescent="0.25">
      <c r="A4" s="1" t="s">
        <v>13</v>
      </c>
    </row>
    <row r="5" spans="1:13" ht="15.75" thickBot="1" x14ac:dyDescent="0.3"/>
    <row r="6" spans="1:13" ht="15.75" customHeight="1" thickBot="1" x14ac:dyDescent="0.3">
      <c r="A6" s="65" t="s">
        <v>15</v>
      </c>
      <c r="B6" s="66"/>
      <c r="C6" s="66"/>
      <c r="D6" s="66"/>
      <c r="E6" s="66"/>
      <c r="F6" s="66"/>
      <c r="G6" s="66"/>
      <c r="H6" s="66"/>
      <c r="I6" s="67"/>
    </row>
    <row r="7" spans="1:13" ht="34.5" thickBot="1" x14ac:dyDescent="0.3">
      <c r="A7" s="13" t="s">
        <v>0</v>
      </c>
      <c r="B7" s="11" t="s">
        <v>1</v>
      </c>
      <c r="C7" s="11" t="s">
        <v>12</v>
      </c>
      <c r="D7" s="13" t="s">
        <v>3</v>
      </c>
      <c r="E7" s="12" t="s">
        <v>4</v>
      </c>
      <c r="F7" s="11" t="s">
        <v>5</v>
      </c>
      <c r="G7" s="3" t="s">
        <v>6</v>
      </c>
      <c r="H7" s="3" t="s">
        <v>2</v>
      </c>
      <c r="I7" s="3" t="s">
        <v>7</v>
      </c>
    </row>
    <row r="8" spans="1:13" x14ac:dyDescent="0.25">
      <c r="A8" s="16">
        <v>1</v>
      </c>
      <c r="B8" s="14" t="s">
        <v>11</v>
      </c>
      <c r="C8" s="2" t="s">
        <v>14</v>
      </c>
      <c r="D8" s="22">
        <v>3415971</v>
      </c>
      <c r="E8" s="10">
        <v>44440</v>
      </c>
      <c r="F8" s="10">
        <v>44512</v>
      </c>
      <c r="G8" s="9">
        <v>197100</v>
      </c>
      <c r="H8" s="9">
        <v>0</v>
      </c>
      <c r="I8" s="17">
        <v>197100</v>
      </c>
      <c r="K8" s="4"/>
    </row>
    <row r="9" spans="1:13" x14ac:dyDescent="0.25">
      <c r="A9" s="18">
        <v>2</v>
      </c>
      <c r="B9" s="5" t="s">
        <v>11</v>
      </c>
      <c r="C9" s="2" t="s">
        <v>14</v>
      </c>
      <c r="D9" s="22">
        <v>3423769</v>
      </c>
      <c r="E9" s="6">
        <v>44457</v>
      </c>
      <c r="F9" s="6">
        <v>44512</v>
      </c>
      <c r="G9" s="7">
        <v>1683376</v>
      </c>
      <c r="H9" s="9">
        <v>0</v>
      </c>
      <c r="I9" s="19">
        <v>1683376</v>
      </c>
    </row>
    <row r="10" spans="1:13" x14ac:dyDescent="0.25">
      <c r="A10" s="18">
        <v>3</v>
      </c>
      <c r="B10" s="5" t="s">
        <v>11</v>
      </c>
      <c r="C10" s="2" t="s">
        <v>14</v>
      </c>
      <c r="D10" s="22">
        <v>3566863</v>
      </c>
      <c r="E10" s="6" t="s">
        <v>17</v>
      </c>
      <c r="F10" s="6"/>
      <c r="G10" s="8">
        <v>452950</v>
      </c>
      <c r="H10" s="9">
        <v>0</v>
      </c>
      <c r="I10" s="20">
        <v>452950</v>
      </c>
    </row>
    <row r="11" spans="1:13" x14ac:dyDescent="0.25">
      <c r="A11" s="18">
        <v>4</v>
      </c>
      <c r="B11" s="5" t="s">
        <v>11</v>
      </c>
      <c r="C11" s="2" t="s">
        <v>14</v>
      </c>
      <c r="D11" s="22">
        <v>3566869</v>
      </c>
      <c r="E11" s="6" t="s">
        <v>17</v>
      </c>
      <c r="F11" s="6">
        <v>44751</v>
      </c>
      <c r="G11" s="8">
        <v>296650</v>
      </c>
      <c r="H11" s="9">
        <v>0</v>
      </c>
      <c r="I11" s="20">
        <v>296650</v>
      </c>
    </row>
    <row r="12" spans="1:13" x14ac:dyDescent="0.25">
      <c r="A12" s="18">
        <v>5</v>
      </c>
      <c r="B12" s="5" t="s">
        <v>11</v>
      </c>
      <c r="C12" s="2" t="s">
        <v>14</v>
      </c>
      <c r="D12" s="22">
        <v>3582591</v>
      </c>
      <c r="E12" s="6" t="s">
        <v>18</v>
      </c>
      <c r="F12" s="6">
        <v>44781</v>
      </c>
      <c r="G12" s="8">
        <v>383250</v>
      </c>
      <c r="H12" s="9">
        <v>0</v>
      </c>
      <c r="I12" s="20">
        <v>383250</v>
      </c>
    </row>
    <row r="13" spans="1:13" x14ac:dyDescent="0.25">
      <c r="A13" s="18">
        <v>6</v>
      </c>
      <c r="B13" s="5" t="s">
        <v>11</v>
      </c>
      <c r="C13" s="2" t="s">
        <v>14</v>
      </c>
      <c r="D13" s="22">
        <v>3607450</v>
      </c>
      <c r="E13" s="6">
        <v>44830</v>
      </c>
      <c r="F13" s="6">
        <v>44959</v>
      </c>
      <c r="G13" s="8">
        <v>65600</v>
      </c>
      <c r="H13" s="9">
        <v>0</v>
      </c>
      <c r="I13" s="20">
        <v>65600</v>
      </c>
    </row>
    <row r="14" spans="1:13" ht="15.75" thickBot="1" x14ac:dyDescent="0.3">
      <c r="A14" s="18">
        <v>7</v>
      </c>
      <c r="B14" s="5" t="s">
        <v>11</v>
      </c>
      <c r="C14" s="2" t="s">
        <v>14</v>
      </c>
      <c r="D14" s="22">
        <v>3622394</v>
      </c>
      <c r="E14" s="6">
        <v>44860</v>
      </c>
      <c r="F14" s="6">
        <v>44959</v>
      </c>
      <c r="G14" s="8">
        <v>744390</v>
      </c>
      <c r="H14" s="9">
        <v>0</v>
      </c>
      <c r="I14" s="20">
        <v>744390</v>
      </c>
    </row>
    <row r="15" spans="1:13" ht="15.75" thickBot="1" x14ac:dyDescent="0.3">
      <c r="A15" s="68" t="s">
        <v>10</v>
      </c>
      <c r="B15" s="69"/>
      <c r="C15" s="69"/>
      <c r="D15" s="69"/>
      <c r="E15" s="69"/>
      <c r="F15" s="70"/>
      <c r="G15" s="15">
        <f>SUM(G8:G14)</f>
        <v>3823316</v>
      </c>
      <c r="H15" s="15">
        <f>SUM(H8:H14)</f>
        <v>0</v>
      </c>
      <c r="I15" s="15">
        <f>SUM(I8:I14)</f>
        <v>3823316</v>
      </c>
    </row>
    <row r="16" spans="1:13" x14ac:dyDescent="0.25">
      <c r="M16" s="21"/>
    </row>
  </sheetData>
  <mergeCells count="2">
    <mergeCell ref="A6:I6"/>
    <mergeCell ref="A15:F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showGridLines="0" zoomScale="78" zoomScaleNormal="78" workbookViewId="0">
      <selection activeCell="A6" sqref="A6"/>
    </sheetView>
  </sheetViews>
  <sheetFormatPr baseColWidth="10" defaultRowHeight="15" x14ac:dyDescent="0.25"/>
  <cols>
    <col min="2" max="2" width="44.5703125" bestFit="1" customWidth="1"/>
    <col min="3" max="3" width="13.85546875" bestFit="1" customWidth="1"/>
    <col min="5" max="5" width="22.7109375" bestFit="1" customWidth="1"/>
    <col min="9" max="10" width="13.85546875" bestFit="1" customWidth="1"/>
    <col min="12" max="12" width="47" bestFit="1" customWidth="1"/>
    <col min="13" max="13" width="14.140625" bestFit="1" customWidth="1"/>
    <col min="25" max="25" width="19.7109375" bestFit="1" customWidth="1"/>
  </cols>
  <sheetData>
    <row r="1" spans="1:37" x14ac:dyDescent="0.25">
      <c r="I1" s="83">
        <f>SUBTOTAL(9,I3:I9)</f>
        <v>3823316</v>
      </c>
      <c r="J1" s="83">
        <f>SUBTOTAL(9,J3:J9)</f>
        <v>3823316</v>
      </c>
    </row>
    <row r="2" spans="1:37" ht="105" x14ac:dyDescent="0.25">
      <c r="A2" s="71" t="s">
        <v>43</v>
      </c>
      <c r="B2" s="71" t="s">
        <v>44</v>
      </c>
      <c r="C2" s="71" t="s">
        <v>45</v>
      </c>
      <c r="D2" s="71" t="s">
        <v>46</v>
      </c>
      <c r="E2" s="72" t="s">
        <v>47</v>
      </c>
      <c r="F2" s="71" t="s">
        <v>48</v>
      </c>
      <c r="G2" s="71" t="s">
        <v>49</v>
      </c>
      <c r="H2" s="71" t="s">
        <v>50</v>
      </c>
      <c r="I2" s="73" t="s">
        <v>51</v>
      </c>
      <c r="J2" s="73" t="s">
        <v>52</v>
      </c>
      <c r="K2" s="71" t="s">
        <v>53</v>
      </c>
      <c r="L2" s="74" t="s">
        <v>54</v>
      </c>
      <c r="M2" s="71" t="s">
        <v>55</v>
      </c>
      <c r="N2" s="73" t="s">
        <v>56</v>
      </c>
      <c r="O2" s="76" t="s">
        <v>57</v>
      </c>
      <c r="P2" s="76" t="s">
        <v>58</v>
      </c>
      <c r="Q2" s="73" t="s">
        <v>59</v>
      </c>
      <c r="R2" s="73" t="s">
        <v>60</v>
      </c>
      <c r="S2" s="77" t="s">
        <v>61</v>
      </c>
      <c r="T2" s="77" t="s">
        <v>62</v>
      </c>
      <c r="U2" s="77" t="s">
        <v>63</v>
      </c>
      <c r="V2" s="77" t="s">
        <v>64</v>
      </c>
      <c r="W2" s="73" t="s">
        <v>65</v>
      </c>
      <c r="X2" s="75" t="s">
        <v>66</v>
      </c>
      <c r="Y2" s="74" t="s">
        <v>67</v>
      </c>
      <c r="Z2" s="74" t="s">
        <v>68</v>
      </c>
      <c r="AA2" s="71" t="s">
        <v>69</v>
      </c>
      <c r="AB2" s="71" t="s">
        <v>70</v>
      </c>
      <c r="AC2" s="78" t="s">
        <v>71</v>
      </c>
      <c r="AD2" s="71" t="s">
        <v>72</v>
      </c>
      <c r="AE2" s="71" t="s">
        <v>73</v>
      </c>
      <c r="AF2" s="71" t="s">
        <v>74</v>
      </c>
      <c r="AG2" s="71" t="s">
        <v>75</v>
      </c>
      <c r="AH2" s="71" t="s">
        <v>76</v>
      </c>
      <c r="AI2" s="73" t="s">
        <v>77</v>
      </c>
      <c r="AJ2" s="73" t="s">
        <v>78</v>
      </c>
      <c r="AK2" s="71" t="s">
        <v>79</v>
      </c>
    </row>
    <row r="3" spans="1:37" x14ac:dyDescent="0.25">
      <c r="A3" s="79">
        <v>891800231</v>
      </c>
      <c r="B3" s="79" t="s">
        <v>80</v>
      </c>
      <c r="C3" s="79" t="s">
        <v>81</v>
      </c>
      <c r="D3" s="79">
        <v>3566863</v>
      </c>
      <c r="E3" s="79" t="s">
        <v>82</v>
      </c>
      <c r="F3" s="79" t="s">
        <v>81</v>
      </c>
      <c r="G3" s="79">
        <v>3566863</v>
      </c>
      <c r="H3" s="80">
        <v>44751</v>
      </c>
      <c r="I3" s="81">
        <v>452950</v>
      </c>
      <c r="J3" s="81">
        <v>452950</v>
      </c>
      <c r="K3" s="79" t="s">
        <v>83</v>
      </c>
      <c r="L3" s="79" t="s">
        <v>84</v>
      </c>
      <c r="M3" s="79" t="s">
        <v>85</v>
      </c>
      <c r="N3" s="81">
        <v>452950</v>
      </c>
      <c r="O3" s="81">
        <v>0</v>
      </c>
      <c r="P3" s="81">
        <v>0</v>
      </c>
      <c r="Q3" s="81">
        <v>0</v>
      </c>
      <c r="R3" s="81">
        <v>452950</v>
      </c>
      <c r="S3" s="81">
        <v>0</v>
      </c>
      <c r="T3" s="79"/>
      <c r="U3" s="81">
        <v>0</v>
      </c>
      <c r="V3" s="79"/>
      <c r="W3" s="81">
        <v>0</v>
      </c>
      <c r="X3" s="81">
        <v>0</v>
      </c>
      <c r="Y3" s="79"/>
      <c r="Z3" s="79"/>
      <c r="AA3" s="80">
        <v>44751</v>
      </c>
      <c r="AB3" s="79"/>
      <c r="AC3" s="79">
        <v>2</v>
      </c>
      <c r="AD3" s="79"/>
      <c r="AE3" s="79"/>
      <c r="AF3" s="79">
        <v>2</v>
      </c>
      <c r="AG3" s="79">
        <v>20230228</v>
      </c>
      <c r="AH3" s="79">
        <v>20230209</v>
      </c>
      <c r="AI3" s="81">
        <v>452950</v>
      </c>
      <c r="AJ3" s="81">
        <v>0</v>
      </c>
      <c r="AK3" s="80">
        <v>44957</v>
      </c>
    </row>
    <row r="4" spans="1:37" x14ac:dyDescent="0.25">
      <c r="A4" s="79">
        <v>891800231</v>
      </c>
      <c r="B4" s="79" t="s">
        <v>80</v>
      </c>
      <c r="C4" s="79" t="s">
        <v>81</v>
      </c>
      <c r="D4" s="79">
        <v>3566869</v>
      </c>
      <c r="E4" s="79" t="s">
        <v>86</v>
      </c>
      <c r="F4" s="79" t="s">
        <v>81</v>
      </c>
      <c r="G4" s="79">
        <v>3566869</v>
      </c>
      <c r="H4" s="80">
        <v>44751</v>
      </c>
      <c r="I4" s="81">
        <v>296650</v>
      </c>
      <c r="J4" s="81">
        <v>296650</v>
      </c>
      <c r="K4" s="79" t="s">
        <v>83</v>
      </c>
      <c r="L4" s="79" t="s">
        <v>95</v>
      </c>
      <c r="M4" s="79" t="s">
        <v>85</v>
      </c>
      <c r="N4" s="81">
        <v>296650</v>
      </c>
      <c r="O4" s="81">
        <v>0</v>
      </c>
      <c r="P4" s="81">
        <v>0</v>
      </c>
      <c r="Q4" s="81">
        <v>0</v>
      </c>
      <c r="R4" s="81">
        <v>296650</v>
      </c>
      <c r="S4" s="81">
        <v>0</v>
      </c>
      <c r="T4" s="79"/>
      <c r="U4" s="81">
        <v>0</v>
      </c>
      <c r="V4" s="79"/>
      <c r="W4" s="81">
        <v>0</v>
      </c>
      <c r="X4" s="81">
        <v>296650</v>
      </c>
      <c r="Y4" s="79">
        <v>2201341424</v>
      </c>
      <c r="Z4" s="80">
        <v>44943</v>
      </c>
      <c r="AA4" s="80">
        <v>44751</v>
      </c>
      <c r="AB4" s="79"/>
      <c r="AC4" s="79">
        <v>2</v>
      </c>
      <c r="AD4" s="79"/>
      <c r="AE4" s="79"/>
      <c r="AF4" s="79">
        <v>2</v>
      </c>
      <c r="AG4" s="79">
        <v>20221030</v>
      </c>
      <c r="AH4" s="79">
        <v>20221003</v>
      </c>
      <c r="AI4" s="81">
        <v>296650</v>
      </c>
      <c r="AJ4" s="81">
        <v>0</v>
      </c>
      <c r="AK4" s="80">
        <v>44957</v>
      </c>
    </row>
    <row r="5" spans="1:37" x14ac:dyDescent="0.25">
      <c r="A5" s="79">
        <v>891800231</v>
      </c>
      <c r="B5" s="79" t="s">
        <v>80</v>
      </c>
      <c r="C5" s="79" t="s">
        <v>81</v>
      </c>
      <c r="D5" s="79">
        <v>3582591</v>
      </c>
      <c r="E5" s="79" t="s">
        <v>87</v>
      </c>
      <c r="F5" s="79" t="s">
        <v>81</v>
      </c>
      <c r="G5" s="79">
        <v>3582591</v>
      </c>
      <c r="H5" s="80">
        <v>44781</v>
      </c>
      <c r="I5" s="81">
        <v>383250</v>
      </c>
      <c r="J5" s="81">
        <v>383250</v>
      </c>
      <c r="K5" s="79" t="s">
        <v>83</v>
      </c>
      <c r="L5" s="79" t="s">
        <v>95</v>
      </c>
      <c r="M5" s="79" t="s">
        <v>85</v>
      </c>
      <c r="N5" s="81">
        <v>383250</v>
      </c>
      <c r="O5" s="81">
        <v>0</v>
      </c>
      <c r="P5" s="81">
        <v>0</v>
      </c>
      <c r="Q5" s="81">
        <v>0</v>
      </c>
      <c r="R5" s="81">
        <v>383250</v>
      </c>
      <c r="S5" s="81">
        <v>0</v>
      </c>
      <c r="T5" s="79"/>
      <c r="U5" s="81">
        <v>0</v>
      </c>
      <c r="V5" s="79"/>
      <c r="W5" s="81">
        <v>0</v>
      </c>
      <c r="X5" s="81">
        <v>383250</v>
      </c>
      <c r="Y5" s="79">
        <v>2201341424</v>
      </c>
      <c r="Z5" s="80">
        <v>44943</v>
      </c>
      <c r="AA5" s="80">
        <v>44781</v>
      </c>
      <c r="AB5" s="79"/>
      <c r="AC5" s="79">
        <v>2</v>
      </c>
      <c r="AD5" s="79"/>
      <c r="AE5" s="79"/>
      <c r="AF5" s="79">
        <v>2</v>
      </c>
      <c r="AG5" s="79">
        <v>20221030</v>
      </c>
      <c r="AH5" s="79">
        <v>20221003</v>
      </c>
      <c r="AI5" s="81">
        <v>383250</v>
      </c>
      <c r="AJ5" s="81">
        <v>0</v>
      </c>
      <c r="AK5" s="80">
        <v>44957</v>
      </c>
    </row>
    <row r="6" spans="1:37" x14ac:dyDescent="0.25">
      <c r="A6" s="79">
        <v>891800231</v>
      </c>
      <c r="B6" s="79" t="s">
        <v>80</v>
      </c>
      <c r="C6" s="79" t="s">
        <v>81</v>
      </c>
      <c r="D6" s="79">
        <v>3607450</v>
      </c>
      <c r="E6" s="79" t="s">
        <v>88</v>
      </c>
      <c r="F6" s="79" t="s">
        <v>81</v>
      </c>
      <c r="G6" s="79">
        <v>3607450</v>
      </c>
      <c r="H6" s="80">
        <v>44830</v>
      </c>
      <c r="I6" s="81">
        <v>65600</v>
      </c>
      <c r="J6" s="81">
        <v>65600</v>
      </c>
      <c r="K6" s="79" t="s">
        <v>83</v>
      </c>
      <c r="L6" s="79" t="s">
        <v>84</v>
      </c>
      <c r="M6" s="79" t="s">
        <v>85</v>
      </c>
      <c r="N6" s="81">
        <v>65600</v>
      </c>
      <c r="O6" s="81">
        <v>0</v>
      </c>
      <c r="P6" s="81">
        <v>0</v>
      </c>
      <c r="Q6" s="81">
        <v>0</v>
      </c>
      <c r="R6" s="81">
        <v>65600</v>
      </c>
      <c r="S6" s="81">
        <v>0</v>
      </c>
      <c r="T6" s="79"/>
      <c r="U6" s="81">
        <v>0</v>
      </c>
      <c r="V6" s="79"/>
      <c r="W6" s="81">
        <v>0</v>
      </c>
      <c r="X6" s="81">
        <v>0</v>
      </c>
      <c r="Y6" s="79"/>
      <c r="Z6" s="79"/>
      <c r="AA6" s="80">
        <v>44959</v>
      </c>
      <c r="AB6" s="79"/>
      <c r="AC6" s="79">
        <v>2</v>
      </c>
      <c r="AD6" s="79"/>
      <c r="AE6" s="79"/>
      <c r="AF6" s="79">
        <v>2</v>
      </c>
      <c r="AG6" s="79">
        <v>20230228</v>
      </c>
      <c r="AH6" s="79">
        <v>20230202</v>
      </c>
      <c r="AI6" s="81">
        <v>65600</v>
      </c>
      <c r="AJ6" s="81">
        <v>0</v>
      </c>
      <c r="AK6" s="80">
        <v>44957</v>
      </c>
    </row>
    <row r="7" spans="1:37" x14ac:dyDescent="0.25">
      <c r="A7" s="79">
        <v>891800231</v>
      </c>
      <c r="B7" s="79" t="s">
        <v>80</v>
      </c>
      <c r="C7" s="79" t="s">
        <v>81</v>
      </c>
      <c r="D7" s="79">
        <v>3622394</v>
      </c>
      <c r="E7" s="79" t="s">
        <v>89</v>
      </c>
      <c r="F7" s="79" t="s">
        <v>81</v>
      </c>
      <c r="G7" s="79">
        <v>3622394</v>
      </c>
      <c r="H7" s="80">
        <v>44860</v>
      </c>
      <c r="I7" s="81">
        <v>744390</v>
      </c>
      <c r="J7" s="81">
        <v>744390</v>
      </c>
      <c r="K7" s="79" t="s">
        <v>83</v>
      </c>
      <c r="L7" s="79" t="s">
        <v>84</v>
      </c>
      <c r="M7" s="79" t="s">
        <v>85</v>
      </c>
      <c r="N7" s="81">
        <v>744390</v>
      </c>
      <c r="O7" s="81">
        <v>0</v>
      </c>
      <c r="P7" s="81">
        <v>0</v>
      </c>
      <c r="Q7" s="81">
        <v>0</v>
      </c>
      <c r="R7" s="81">
        <v>744390</v>
      </c>
      <c r="S7" s="81">
        <v>0</v>
      </c>
      <c r="T7" s="79"/>
      <c r="U7" s="81">
        <v>0</v>
      </c>
      <c r="V7" s="79"/>
      <c r="W7" s="81">
        <v>0</v>
      </c>
      <c r="X7" s="81">
        <v>0</v>
      </c>
      <c r="Y7" s="79"/>
      <c r="Z7" s="79"/>
      <c r="AA7" s="80">
        <v>44959</v>
      </c>
      <c r="AB7" s="79"/>
      <c r="AC7" s="79">
        <v>2</v>
      </c>
      <c r="AD7" s="79"/>
      <c r="AE7" s="79"/>
      <c r="AF7" s="79">
        <v>2</v>
      </c>
      <c r="AG7" s="79">
        <v>20230228</v>
      </c>
      <c r="AH7" s="79">
        <v>20230202</v>
      </c>
      <c r="AI7" s="81">
        <v>744390</v>
      </c>
      <c r="AJ7" s="81">
        <v>0</v>
      </c>
      <c r="AK7" s="80">
        <v>44957</v>
      </c>
    </row>
    <row r="8" spans="1:37" x14ac:dyDescent="0.25">
      <c r="A8" s="79">
        <v>891800231</v>
      </c>
      <c r="B8" s="79" t="s">
        <v>80</v>
      </c>
      <c r="C8" s="79"/>
      <c r="D8" s="79">
        <v>3415971</v>
      </c>
      <c r="E8" s="79" t="s">
        <v>90</v>
      </c>
      <c r="F8" s="79"/>
      <c r="G8" s="79"/>
      <c r="H8" s="80">
        <v>44440</v>
      </c>
      <c r="I8" s="81">
        <v>197100</v>
      </c>
      <c r="J8" s="81">
        <v>197100</v>
      </c>
      <c r="K8" s="79" t="s">
        <v>91</v>
      </c>
      <c r="L8" s="79" t="s">
        <v>92</v>
      </c>
      <c r="M8" s="79" t="s">
        <v>93</v>
      </c>
      <c r="N8" s="81">
        <v>0</v>
      </c>
      <c r="O8" s="81">
        <v>0</v>
      </c>
      <c r="P8" s="81">
        <v>0</v>
      </c>
      <c r="Q8" s="81">
        <v>0</v>
      </c>
      <c r="R8" s="81">
        <v>0</v>
      </c>
      <c r="S8" s="81">
        <v>0</v>
      </c>
      <c r="T8" s="79"/>
      <c r="U8" s="81">
        <v>0</v>
      </c>
      <c r="V8" s="79"/>
      <c r="W8" s="81">
        <v>0</v>
      </c>
      <c r="X8" s="81">
        <v>0</v>
      </c>
      <c r="Y8" s="79"/>
      <c r="Z8" s="79"/>
      <c r="AA8" s="80">
        <v>44512</v>
      </c>
      <c r="AB8" s="79"/>
      <c r="AC8" s="79"/>
      <c r="AD8" s="79"/>
      <c r="AE8" s="79"/>
      <c r="AF8" s="79"/>
      <c r="AG8" s="79"/>
      <c r="AH8" s="79"/>
      <c r="AI8" s="81">
        <v>0</v>
      </c>
      <c r="AJ8" s="81">
        <v>0</v>
      </c>
      <c r="AK8" s="80">
        <v>44957</v>
      </c>
    </row>
    <row r="9" spans="1:37" x14ac:dyDescent="0.25">
      <c r="A9" s="79">
        <v>891800231</v>
      </c>
      <c r="B9" s="79" t="s">
        <v>80</v>
      </c>
      <c r="C9" s="79"/>
      <c r="D9" s="79">
        <v>3423769</v>
      </c>
      <c r="E9" s="79" t="s">
        <v>94</v>
      </c>
      <c r="F9" s="79"/>
      <c r="G9" s="79"/>
      <c r="H9" s="80">
        <v>44457</v>
      </c>
      <c r="I9" s="81">
        <v>1683376</v>
      </c>
      <c r="J9" s="81">
        <v>1683376</v>
      </c>
      <c r="K9" s="79" t="s">
        <v>91</v>
      </c>
      <c r="L9" s="79" t="s">
        <v>92</v>
      </c>
      <c r="M9" s="79" t="s">
        <v>93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79"/>
      <c r="U9" s="81">
        <v>0</v>
      </c>
      <c r="V9" s="79"/>
      <c r="W9" s="81">
        <v>0</v>
      </c>
      <c r="X9" s="81">
        <v>0</v>
      </c>
      <c r="Y9" s="79"/>
      <c r="Z9" s="79"/>
      <c r="AA9" s="80">
        <v>44512</v>
      </c>
      <c r="AB9" s="79"/>
      <c r="AC9" s="79"/>
      <c r="AD9" s="79"/>
      <c r="AE9" s="79"/>
      <c r="AF9" s="79"/>
      <c r="AG9" s="79"/>
      <c r="AH9" s="79"/>
      <c r="AI9" s="81">
        <v>0</v>
      </c>
      <c r="AJ9" s="81">
        <v>0</v>
      </c>
      <c r="AK9" s="80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2" zoomScaleNormal="82" workbookViewId="0">
      <selection activeCell="C3" sqref="C3:D3"/>
    </sheetView>
  </sheetViews>
  <sheetFormatPr baseColWidth="10" defaultRowHeight="15" x14ac:dyDescent="0.25"/>
  <cols>
    <col min="1" max="1" width="3.7109375" customWidth="1"/>
    <col min="2" max="2" width="47" bestFit="1" customWidth="1"/>
    <col min="3" max="3" width="12.7109375" style="86" customWidth="1"/>
    <col min="4" max="4" width="15" style="82" customWidth="1"/>
  </cols>
  <sheetData>
    <row r="2" spans="2:4" x14ac:dyDescent="0.25">
      <c r="B2" s="89" t="s">
        <v>97</v>
      </c>
      <c r="C2" s="88" t="s">
        <v>98</v>
      </c>
      <c r="D2" s="90" t="s">
        <v>99</v>
      </c>
    </row>
    <row r="3" spans="2:4" x14ac:dyDescent="0.25">
      <c r="B3" s="84" t="s">
        <v>95</v>
      </c>
      <c r="C3" s="87">
        <v>2</v>
      </c>
      <c r="D3" s="85">
        <v>679900</v>
      </c>
    </row>
    <row r="4" spans="2:4" x14ac:dyDescent="0.25">
      <c r="B4" s="84" t="s">
        <v>92</v>
      </c>
      <c r="C4" s="87">
        <v>2</v>
      </c>
      <c r="D4" s="85">
        <v>1880476</v>
      </c>
    </row>
    <row r="5" spans="2:4" x14ac:dyDescent="0.25">
      <c r="B5" s="84" t="s">
        <v>84</v>
      </c>
      <c r="C5" s="87">
        <v>3</v>
      </c>
      <c r="D5" s="85">
        <v>1262940</v>
      </c>
    </row>
    <row r="6" spans="2:4" x14ac:dyDescent="0.25">
      <c r="B6" s="89" t="s">
        <v>96</v>
      </c>
      <c r="C6" s="88">
        <v>7</v>
      </c>
      <c r="D6" s="90">
        <v>3823316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5" width="11.42578125" style="23"/>
    <col min="226" max="226" width="4.42578125" style="23" customWidth="1"/>
    <col min="227" max="227" width="11.42578125" style="23"/>
    <col min="228" max="228" width="17.5703125" style="23" customWidth="1"/>
    <col min="229" max="229" width="11.5703125" style="23" customWidth="1"/>
    <col min="230" max="233" width="11.42578125" style="23"/>
    <col min="234" max="234" width="22.5703125" style="23" customWidth="1"/>
    <col min="235" max="235" width="14" style="23" customWidth="1"/>
    <col min="236" max="236" width="1.7109375" style="23" customWidth="1"/>
    <col min="237" max="481" width="11.42578125" style="23"/>
    <col min="482" max="482" width="4.42578125" style="23" customWidth="1"/>
    <col min="483" max="483" width="11.42578125" style="23"/>
    <col min="484" max="484" width="17.5703125" style="23" customWidth="1"/>
    <col min="485" max="485" width="11.5703125" style="23" customWidth="1"/>
    <col min="486" max="489" width="11.42578125" style="23"/>
    <col min="490" max="490" width="22.5703125" style="23" customWidth="1"/>
    <col min="491" max="491" width="14" style="23" customWidth="1"/>
    <col min="492" max="492" width="1.7109375" style="23" customWidth="1"/>
    <col min="493" max="737" width="11.42578125" style="23"/>
    <col min="738" max="738" width="4.42578125" style="23" customWidth="1"/>
    <col min="739" max="739" width="11.42578125" style="23"/>
    <col min="740" max="740" width="17.5703125" style="23" customWidth="1"/>
    <col min="741" max="741" width="11.5703125" style="23" customWidth="1"/>
    <col min="742" max="745" width="11.42578125" style="23"/>
    <col min="746" max="746" width="22.5703125" style="23" customWidth="1"/>
    <col min="747" max="747" width="14" style="23" customWidth="1"/>
    <col min="748" max="748" width="1.7109375" style="23" customWidth="1"/>
    <col min="749" max="993" width="11.42578125" style="23"/>
    <col min="994" max="994" width="4.42578125" style="23" customWidth="1"/>
    <col min="995" max="995" width="11.42578125" style="23"/>
    <col min="996" max="996" width="17.5703125" style="23" customWidth="1"/>
    <col min="997" max="997" width="11.5703125" style="23" customWidth="1"/>
    <col min="998" max="1001" width="11.4257812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1.42578125" style="23"/>
    <col min="1250" max="1250" width="4.42578125" style="23" customWidth="1"/>
    <col min="1251" max="1251" width="11.42578125" style="23"/>
    <col min="1252" max="1252" width="17.5703125" style="23" customWidth="1"/>
    <col min="1253" max="1253" width="11.5703125" style="23" customWidth="1"/>
    <col min="1254" max="1257" width="11.4257812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1.42578125" style="23"/>
    <col min="1506" max="1506" width="4.42578125" style="23" customWidth="1"/>
    <col min="1507" max="1507" width="11.42578125" style="23"/>
    <col min="1508" max="1508" width="17.5703125" style="23" customWidth="1"/>
    <col min="1509" max="1509" width="11.5703125" style="23" customWidth="1"/>
    <col min="1510" max="1513" width="11.4257812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1.42578125" style="23"/>
    <col min="1762" max="1762" width="4.42578125" style="23" customWidth="1"/>
    <col min="1763" max="1763" width="11.42578125" style="23"/>
    <col min="1764" max="1764" width="17.5703125" style="23" customWidth="1"/>
    <col min="1765" max="1765" width="11.5703125" style="23" customWidth="1"/>
    <col min="1766" max="1769" width="11.4257812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1.42578125" style="23"/>
    <col min="2018" max="2018" width="4.42578125" style="23" customWidth="1"/>
    <col min="2019" max="2019" width="11.42578125" style="23"/>
    <col min="2020" max="2020" width="17.5703125" style="23" customWidth="1"/>
    <col min="2021" max="2021" width="11.5703125" style="23" customWidth="1"/>
    <col min="2022" max="2025" width="11.4257812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1.42578125" style="23"/>
    <col min="2274" max="2274" width="4.42578125" style="23" customWidth="1"/>
    <col min="2275" max="2275" width="11.42578125" style="23"/>
    <col min="2276" max="2276" width="17.5703125" style="23" customWidth="1"/>
    <col min="2277" max="2277" width="11.5703125" style="23" customWidth="1"/>
    <col min="2278" max="2281" width="11.4257812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1.42578125" style="23"/>
    <col min="2530" max="2530" width="4.42578125" style="23" customWidth="1"/>
    <col min="2531" max="2531" width="11.42578125" style="23"/>
    <col min="2532" max="2532" width="17.5703125" style="23" customWidth="1"/>
    <col min="2533" max="2533" width="11.5703125" style="23" customWidth="1"/>
    <col min="2534" max="2537" width="11.4257812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1.42578125" style="23"/>
    <col min="2786" max="2786" width="4.42578125" style="23" customWidth="1"/>
    <col min="2787" max="2787" width="11.42578125" style="23"/>
    <col min="2788" max="2788" width="17.5703125" style="23" customWidth="1"/>
    <col min="2789" max="2789" width="11.5703125" style="23" customWidth="1"/>
    <col min="2790" max="2793" width="11.4257812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1.42578125" style="23"/>
    <col min="3042" max="3042" width="4.42578125" style="23" customWidth="1"/>
    <col min="3043" max="3043" width="11.42578125" style="23"/>
    <col min="3044" max="3044" width="17.5703125" style="23" customWidth="1"/>
    <col min="3045" max="3045" width="11.5703125" style="23" customWidth="1"/>
    <col min="3046" max="3049" width="11.4257812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1.42578125" style="23"/>
    <col min="3298" max="3298" width="4.42578125" style="23" customWidth="1"/>
    <col min="3299" max="3299" width="11.42578125" style="23"/>
    <col min="3300" max="3300" width="17.5703125" style="23" customWidth="1"/>
    <col min="3301" max="3301" width="11.5703125" style="23" customWidth="1"/>
    <col min="3302" max="3305" width="11.4257812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1.42578125" style="23"/>
    <col min="3554" max="3554" width="4.42578125" style="23" customWidth="1"/>
    <col min="3555" max="3555" width="11.42578125" style="23"/>
    <col min="3556" max="3556" width="17.5703125" style="23" customWidth="1"/>
    <col min="3557" max="3557" width="11.5703125" style="23" customWidth="1"/>
    <col min="3558" max="3561" width="11.4257812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1.42578125" style="23"/>
    <col min="3810" max="3810" width="4.42578125" style="23" customWidth="1"/>
    <col min="3811" max="3811" width="11.42578125" style="23"/>
    <col min="3812" max="3812" width="17.5703125" style="23" customWidth="1"/>
    <col min="3813" max="3813" width="11.5703125" style="23" customWidth="1"/>
    <col min="3814" max="3817" width="11.4257812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1.42578125" style="23"/>
    <col min="4066" max="4066" width="4.42578125" style="23" customWidth="1"/>
    <col min="4067" max="4067" width="11.42578125" style="23"/>
    <col min="4068" max="4068" width="17.5703125" style="23" customWidth="1"/>
    <col min="4069" max="4069" width="11.5703125" style="23" customWidth="1"/>
    <col min="4070" max="4073" width="11.4257812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1.42578125" style="23"/>
    <col min="4322" max="4322" width="4.42578125" style="23" customWidth="1"/>
    <col min="4323" max="4323" width="11.42578125" style="23"/>
    <col min="4324" max="4324" width="17.5703125" style="23" customWidth="1"/>
    <col min="4325" max="4325" width="11.5703125" style="23" customWidth="1"/>
    <col min="4326" max="4329" width="11.4257812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1.42578125" style="23"/>
    <col min="4578" max="4578" width="4.42578125" style="23" customWidth="1"/>
    <col min="4579" max="4579" width="11.42578125" style="23"/>
    <col min="4580" max="4580" width="17.5703125" style="23" customWidth="1"/>
    <col min="4581" max="4581" width="11.5703125" style="23" customWidth="1"/>
    <col min="4582" max="4585" width="11.4257812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1.42578125" style="23"/>
    <col min="4834" max="4834" width="4.42578125" style="23" customWidth="1"/>
    <col min="4835" max="4835" width="11.42578125" style="23"/>
    <col min="4836" max="4836" width="17.5703125" style="23" customWidth="1"/>
    <col min="4837" max="4837" width="11.5703125" style="23" customWidth="1"/>
    <col min="4838" max="4841" width="11.4257812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1.42578125" style="23"/>
    <col min="5090" max="5090" width="4.42578125" style="23" customWidth="1"/>
    <col min="5091" max="5091" width="11.42578125" style="23"/>
    <col min="5092" max="5092" width="17.5703125" style="23" customWidth="1"/>
    <col min="5093" max="5093" width="11.5703125" style="23" customWidth="1"/>
    <col min="5094" max="5097" width="11.4257812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1.42578125" style="23"/>
    <col min="5346" max="5346" width="4.42578125" style="23" customWidth="1"/>
    <col min="5347" max="5347" width="11.42578125" style="23"/>
    <col min="5348" max="5348" width="17.5703125" style="23" customWidth="1"/>
    <col min="5349" max="5349" width="11.5703125" style="23" customWidth="1"/>
    <col min="5350" max="5353" width="11.4257812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1.42578125" style="23"/>
    <col min="5602" max="5602" width="4.42578125" style="23" customWidth="1"/>
    <col min="5603" max="5603" width="11.42578125" style="23"/>
    <col min="5604" max="5604" width="17.5703125" style="23" customWidth="1"/>
    <col min="5605" max="5605" width="11.5703125" style="23" customWidth="1"/>
    <col min="5606" max="5609" width="11.4257812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1.42578125" style="23"/>
    <col min="5858" max="5858" width="4.42578125" style="23" customWidth="1"/>
    <col min="5859" max="5859" width="11.42578125" style="23"/>
    <col min="5860" max="5860" width="17.5703125" style="23" customWidth="1"/>
    <col min="5861" max="5861" width="11.5703125" style="23" customWidth="1"/>
    <col min="5862" max="5865" width="11.4257812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1.42578125" style="23"/>
    <col min="6114" max="6114" width="4.42578125" style="23" customWidth="1"/>
    <col min="6115" max="6115" width="11.42578125" style="23"/>
    <col min="6116" max="6116" width="17.5703125" style="23" customWidth="1"/>
    <col min="6117" max="6117" width="11.5703125" style="23" customWidth="1"/>
    <col min="6118" max="6121" width="11.4257812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1.42578125" style="23"/>
    <col min="6370" max="6370" width="4.42578125" style="23" customWidth="1"/>
    <col min="6371" max="6371" width="11.42578125" style="23"/>
    <col min="6372" max="6372" width="17.5703125" style="23" customWidth="1"/>
    <col min="6373" max="6373" width="11.5703125" style="23" customWidth="1"/>
    <col min="6374" max="6377" width="11.4257812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1.42578125" style="23"/>
    <col min="6626" max="6626" width="4.42578125" style="23" customWidth="1"/>
    <col min="6627" max="6627" width="11.42578125" style="23"/>
    <col min="6628" max="6628" width="17.5703125" style="23" customWidth="1"/>
    <col min="6629" max="6629" width="11.5703125" style="23" customWidth="1"/>
    <col min="6630" max="6633" width="11.4257812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1.42578125" style="23"/>
    <col min="6882" max="6882" width="4.42578125" style="23" customWidth="1"/>
    <col min="6883" max="6883" width="11.42578125" style="23"/>
    <col min="6884" max="6884" width="17.5703125" style="23" customWidth="1"/>
    <col min="6885" max="6885" width="11.5703125" style="23" customWidth="1"/>
    <col min="6886" max="6889" width="11.4257812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1.42578125" style="23"/>
    <col min="7138" max="7138" width="4.42578125" style="23" customWidth="1"/>
    <col min="7139" max="7139" width="11.42578125" style="23"/>
    <col min="7140" max="7140" width="17.5703125" style="23" customWidth="1"/>
    <col min="7141" max="7141" width="11.5703125" style="23" customWidth="1"/>
    <col min="7142" max="7145" width="11.4257812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1.42578125" style="23"/>
    <col min="7394" max="7394" width="4.42578125" style="23" customWidth="1"/>
    <col min="7395" max="7395" width="11.42578125" style="23"/>
    <col min="7396" max="7396" width="17.5703125" style="23" customWidth="1"/>
    <col min="7397" max="7397" width="11.5703125" style="23" customWidth="1"/>
    <col min="7398" max="7401" width="11.4257812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1.42578125" style="23"/>
    <col min="7650" max="7650" width="4.42578125" style="23" customWidth="1"/>
    <col min="7651" max="7651" width="11.42578125" style="23"/>
    <col min="7652" max="7652" width="17.5703125" style="23" customWidth="1"/>
    <col min="7653" max="7653" width="11.5703125" style="23" customWidth="1"/>
    <col min="7654" max="7657" width="11.4257812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1.42578125" style="23"/>
    <col min="7906" max="7906" width="4.42578125" style="23" customWidth="1"/>
    <col min="7907" max="7907" width="11.42578125" style="23"/>
    <col min="7908" max="7908" width="17.5703125" style="23" customWidth="1"/>
    <col min="7909" max="7909" width="11.5703125" style="23" customWidth="1"/>
    <col min="7910" max="7913" width="11.4257812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1.42578125" style="23"/>
    <col min="8162" max="8162" width="4.42578125" style="23" customWidth="1"/>
    <col min="8163" max="8163" width="11.42578125" style="23"/>
    <col min="8164" max="8164" width="17.5703125" style="23" customWidth="1"/>
    <col min="8165" max="8165" width="11.5703125" style="23" customWidth="1"/>
    <col min="8166" max="8169" width="11.4257812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1.42578125" style="23"/>
    <col min="8418" max="8418" width="4.42578125" style="23" customWidth="1"/>
    <col min="8419" max="8419" width="11.42578125" style="23"/>
    <col min="8420" max="8420" width="17.5703125" style="23" customWidth="1"/>
    <col min="8421" max="8421" width="11.5703125" style="23" customWidth="1"/>
    <col min="8422" max="8425" width="11.4257812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1.42578125" style="23"/>
    <col min="8674" max="8674" width="4.42578125" style="23" customWidth="1"/>
    <col min="8675" max="8675" width="11.42578125" style="23"/>
    <col min="8676" max="8676" width="17.5703125" style="23" customWidth="1"/>
    <col min="8677" max="8677" width="11.5703125" style="23" customWidth="1"/>
    <col min="8678" max="8681" width="11.4257812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1.42578125" style="23"/>
    <col min="8930" max="8930" width="4.42578125" style="23" customWidth="1"/>
    <col min="8931" max="8931" width="11.42578125" style="23"/>
    <col min="8932" max="8932" width="17.5703125" style="23" customWidth="1"/>
    <col min="8933" max="8933" width="11.5703125" style="23" customWidth="1"/>
    <col min="8934" max="8937" width="11.4257812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1.42578125" style="23"/>
    <col min="9186" max="9186" width="4.42578125" style="23" customWidth="1"/>
    <col min="9187" max="9187" width="11.42578125" style="23"/>
    <col min="9188" max="9188" width="17.5703125" style="23" customWidth="1"/>
    <col min="9189" max="9189" width="11.5703125" style="23" customWidth="1"/>
    <col min="9190" max="9193" width="11.4257812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1.42578125" style="23"/>
    <col min="9442" max="9442" width="4.42578125" style="23" customWidth="1"/>
    <col min="9443" max="9443" width="11.42578125" style="23"/>
    <col min="9444" max="9444" width="17.5703125" style="23" customWidth="1"/>
    <col min="9445" max="9445" width="11.5703125" style="23" customWidth="1"/>
    <col min="9446" max="9449" width="11.4257812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1.42578125" style="23"/>
    <col min="9698" max="9698" width="4.42578125" style="23" customWidth="1"/>
    <col min="9699" max="9699" width="11.42578125" style="23"/>
    <col min="9700" max="9700" width="17.5703125" style="23" customWidth="1"/>
    <col min="9701" max="9701" width="11.5703125" style="23" customWidth="1"/>
    <col min="9702" max="9705" width="11.4257812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1.42578125" style="23"/>
    <col min="9954" max="9954" width="4.42578125" style="23" customWidth="1"/>
    <col min="9955" max="9955" width="11.42578125" style="23"/>
    <col min="9956" max="9956" width="17.5703125" style="23" customWidth="1"/>
    <col min="9957" max="9957" width="11.5703125" style="23" customWidth="1"/>
    <col min="9958" max="9961" width="11.4257812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1.42578125" style="23"/>
    <col min="10210" max="10210" width="4.42578125" style="23" customWidth="1"/>
    <col min="10211" max="10211" width="11.42578125" style="23"/>
    <col min="10212" max="10212" width="17.5703125" style="23" customWidth="1"/>
    <col min="10213" max="10213" width="11.5703125" style="23" customWidth="1"/>
    <col min="10214" max="10217" width="11.4257812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1.42578125" style="23"/>
    <col min="10466" max="10466" width="4.42578125" style="23" customWidth="1"/>
    <col min="10467" max="10467" width="11.42578125" style="23"/>
    <col min="10468" max="10468" width="17.5703125" style="23" customWidth="1"/>
    <col min="10469" max="10469" width="11.5703125" style="23" customWidth="1"/>
    <col min="10470" max="10473" width="11.4257812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1.42578125" style="23"/>
    <col min="10722" max="10722" width="4.42578125" style="23" customWidth="1"/>
    <col min="10723" max="10723" width="11.42578125" style="23"/>
    <col min="10724" max="10724" width="17.5703125" style="23" customWidth="1"/>
    <col min="10725" max="10725" width="11.5703125" style="23" customWidth="1"/>
    <col min="10726" max="10729" width="11.4257812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1.42578125" style="23"/>
    <col min="10978" max="10978" width="4.42578125" style="23" customWidth="1"/>
    <col min="10979" max="10979" width="11.42578125" style="23"/>
    <col min="10980" max="10980" width="17.5703125" style="23" customWidth="1"/>
    <col min="10981" max="10981" width="11.5703125" style="23" customWidth="1"/>
    <col min="10982" max="10985" width="11.4257812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1.42578125" style="23"/>
    <col min="11234" max="11234" width="4.42578125" style="23" customWidth="1"/>
    <col min="11235" max="11235" width="11.42578125" style="23"/>
    <col min="11236" max="11236" width="17.5703125" style="23" customWidth="1"/>
    <col min="11237" max="11237" width="11.5703125" style="23" customWidth="1"/>
    <col min="11238" max="11241" width="11.4257812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1.42578125" style="23"/>
    <col min="11490" max="11490" width="4.42578125" style="23" customWidth="1"/>
    <col min="11491" max="11491" width="11.42578125" style="23"/>
    <col min="11492" max="11492" width="17.5703125" style="23" customWidth="1"/>
    <col min="11493" max="11493" width="11.5703125" style="23" customWidth="1"/>
    <col min="11494" max="11497" width="11.4257812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1.42578125" style="23"/>
    <col min="11746" max="11746" width="4.42578125" style="23" customWidth="1"/>
    <col min="11747" max="11747" width="11.42578125" style="23"/>
    <col min="11748" max="11748" width="17.5703125" style="23" customWidth="1"/>
    <col min="11749" max="11749" width="11.5703125" style="23" customWidth="1"/>
    <col min="11750" max="11753" width="11.4257812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1.42578125" style="23"/>
    <col min="12002" max="12002" width="4.42578125" style="23" customWidth="1"/>
    <col min="12003" max="12003" width="11.42578125" style="23"/>
    <col min="12004" max="12004" width="17.5703125" style="23" customWidth="1"/>
    <col min="12005" max="12005" width="11.5703125" style="23" customWidth="1"/>
    <col min="12006" max="12009" width="11.4257812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1.42578125" style="23"/>
    <col min="12258" max="12258" width="4.42578125" style="23" customWidth="1"/>
    <col min="12259" max="12259" width="11.42578125" style="23"/>
    <col min="12260" max="12260" width="17.5703125" style="23" customWidth="1"/>
    <col min="12261" max="12261" width="11.5703125" style="23" customWidth="1"/>
    <col min="12262" max="12265" width="11.4257812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1.42578125" style="23"/>
    <col min="12514" max="12514" width="4.42578125" style="23" customWidth="1"/>
    <col min="12515" max="12515" width="11.42578125" style="23"/>
    <col min="12516" max="12516" width="17.5703125" style="23" customWidth="1"/>
    <col min="12517" max="12517" width="11.5703125" style="23" customWidth="1"/>
    <col min="12518" max="12521" width="11.4257812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1.42578125" style="23"/>
    <col min="12770" max="12770" width="4.42578125" style="23" customWidth="1"/>
    <col min="12771" max="12771" width="11.42578125" style="23"/>
    <col min="12772" max="12772" width="17.5703125" style="23" customWidth="1"/>
    <col min="12773" max="12773" width="11.5703125" style="23" customWidth="1"/>
    <col min="12774" max="12777" width="11.4257812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1.42578125" style="23"/>
    <col min="13026" max="13026" width="4.42578125" style="23" customWidth="1"/>
    <col min="13027" max="13027" width="11.42578125" style="23"/>
    <col min="13028" max="13028" width="17.5703125" style="23" customWidth="1"/>
    <col min="13029" max="13029" width="11.5703125" style="23" customWidth="1"/>
    <col min="13030" max="13033" width="11.4257812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1.42578125" style="23"/>
    <col min="13282" max="13282" width="4.42578125" style="23" customWidth="1"/>
    <col min="13283" max="13283" width="11.42578125" style="23"/>
    <col min="13284" max="13284" width="17.5703125" style="23" customWidth="1"/>
    <col min="13285" max="13285" width="11.5703125" style="23" customWidth="1"/>
    <col min="13286" max="13289" width="11.4257812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1.42578125" style="23"/>
    <col min="13538" max="13538" width="4.42578125" style="23" customWidth="1"/>
    <col min="13539" max="13539" width="11.42578125" style="23"/>
    <col min="13540" max="13540" width="17.5703125" style="23" customWidth="1"/>
    <col min="13541" max="13541" width="11.5703125" style="23" customWidth="1"/>
    <col min="13542" max="13545" width="11.4257812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1.42578125" style="23"/>
    <col min="13794" max="13794" width="4.42578125" style="23" customWidth="1"/>
    <col min="13795" max="13795" width="11.42578125" style="23"/>
    <col min="13796" max="13796" width="17.5703125" style="23" customWidth="1"/>
    <col min="13797" max="13797" width="11.5703125" style="23" customWidth="1"/>
    <col min="13798" max="13801" width="11.4257812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1.42578125" style="23"/>
    <col min="14050" max="14050" width="4.42578125" style="23" customWidth="1"/>
    <col min="14051" max="14051" width="11.42578125" style="23"/>
    <col min="14052" max="14052" width="17.5703125" style="23" customWidth="1"/>
    <col min="14053" max="14053" width="11.5703125" style="23" customWidth="1"/>
    <col min="14054" max="14057" width="11.4257812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1.42578125" style="23"/>
    <col min="14306" max="14306" width="4.42578125" style="23" customWidth="1"/>
    <col min="14307" max="14307" width="11.42578125" style="23"/>
    <col min="14308" max="14308" width="17.5703125" style="23" customWidth="1"/>
    <col min="14309" max="14309" width="11.5703125" style="23" customWidth="1"/>
    <col min="14310" max="14313" width="11.4257812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1.42578125" style="23"/>
    <col min="14562" max="14562" width="4.42578125" style="23" customWidth="1"/>
    <col min="14563" max="14563" width="11.42578125" style="23"/>
    <col min="14564" max="14564" width="17.5703125" style="23" customWidth="1"/>
    <col min="14565" max="14565" width="11.5703125" style="23" customWidth="1"/>
    <col min="14566" max="14569" width="11.4257812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1.42578125" style="23"/>
    <col min="14818" max="14818" width="4.42578125" style="23" customWidth="1"/>
    <col min="14819" max="14819" width="11.42578125" style="23"/>
    <col min="14820" max="14820" width="17.5703125" style="23" customWidth="1"/>
    <col min="14821" max="14821" width="11.5703125" style="23" customWidth="1"/>
    <col min="14822" max="14825" width="11.4257812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1.42578125" style="23"/>
    <col min="15074" max="15074" width="4.42578125" style="23" customWidth="1"/>
    <col min="15075" max="15075" width="11.42578125" style="23"/>
    <col min="15076" max="15076" width="17.5703125" style="23" customWidth="1"/>
    <col min="15077" max="15077" width="11.5703125" style="23" customWidth="1"/>
    <col min="15078" max="15081" width="11.4257812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1.42578125" style="23"/>
    <col min="15330" max="15330" width="4.42578125" style="23" customWidth="1"/>
    <col min="15331" max="15331" width="11.42578125" style="23"/>
    <col min="15332" max="15332" width="17.5703125" style="23" customWidth="1"/>
    <col min="15333" max="15333" width="11.5703125" style="23" customWidth="1"/>
    <col min="15334" max="15337" width="11.4257812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1.42578125" style="23"/>
    <col min="15586" max="15586" width="4.42578125" style="23" customWidth="1"/>
    <col min="15587" max="15587" width="11.42578125" style="23"/>
    <col min="15588" max="15588" width="17.5703125" style="23" customWidth="1"/>
    <col min="15589" max="15589" width="11.5703125" style="23" customWidth="1"/>
    <col min="15590" max="15593" width="11.4257812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1.42578125" style="23"/>
    <col min="15842" max="15842" width="4.42578125" style="23" customWidth="1"/>
    <col min="15843" max="15843" width="11.42578125" style="23"/>
    <col min="15844" max="15844" width="17.5703125" style="23" customWidth="1"/>
    <col min="15845" max="15845" width="11.5703125" style="23" customWidth="1"/>
    <col min="15846" max="15849" width="11.4257812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1.42578125" style="23"/>
    <col min="16098" max="16098" width="4.42578125" style="23" customWidth="1"/>
    <col min="16099" max="16099" width="11.42578125" style="23"/>
    <col min="16100" max="16100" width="17.5703125" style="23" customWidth="1"/>
    <col min="16101" max="16101" width="11.5703125" style="23" customWidth="1"/>
    <col min="16102" max="16105" width="11.4257812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19</v>
      </c>
      <c r="E2" s="27"/>
      <c r="F2" s="27"/>
      <c r="G2" s="27"/>
      <c r="H2" s="27"/>
      <c r="I2" s="28"/>
      <c r="J2" s="29" t="s">
        <v>20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21</v>
      </c>
      <c r="E4" s="27"/>
      <c r="F4" s="27"/>
      <c r="G4" s="27"/>
      <c r="H4" s="27"/>
      <c r="I4" s="28"/>
      <c r="J4" s="29" t="s">
        <v>22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23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100</v>
      </c>
      <c r="J12" s="43"/>
    </row>
    <row r="13" spans="2:10" x14ac:dyDescent="0.2">
      <c r="B13" s="42"/>
      <c r="C13" s="44" t="s">
        <v>101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24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25</v>
      </c>
      <c r="D17" s="45"/>
      <c r="H17" s="47" t="s">
        <v>26</v>
      </c>
      <c r="I17" s="47" t="s">
        <v>27</v>
      </c>
      <c r="J17" s="43"/>
    </row>
    <row r="18" spans="2:10" x14ac:dyDescent="0.2">
      <c r="B18" s="42"/>
      <c r="C18" s="44" t="s">
        <v>28</v>
      </c>
      <c r="D18" s="44"/>
      <c r="E18" s="44"/>
      <c r="F18" s="44"/>
      <c r="H18" s="48">
        <v>7</v>
      </c>
      <c r="I18" s="91">
        <v>3823316</v>
      </c>
      <c r="J18" s="43"/>
    </row>
    <row r="19" spans="2:10" x14ac:dyDescent="0.2">
      <c r="B19" s="42"/>
      <c r="C19" s="23" t="s">
        <v>29</v>
      </c>
      <c r="H19" s="49">
        <v>2</v>
      </c>
      <c r="I19" s="50">
        <v>679900</v>
      </c>
      <c r="J19" s="43"/>
    </row>
    <row r="20" spans="2:10" x14ac:dyDescent="0.2">
      <c r="B20" s="42"/>
      <c r="C20" s="23" t="s">
        <v>30</v>
      </c>
      <c r="H20" s="49">
        <v>0</v>
      </c>
      <c r="I20" s="50">
        <v>0</v>
      </c>
      <c r="J20" s="43"/>
    </row>
    <row r="21" spans="2:10" x14ac:dyDescent="0.2">
      <c r="B21" s="42"/>
      <c r="C21" s="23" t="s">
        <v>31</v>
      </c>
      <c r="H21" s="49">
        <v>2</v>
      </c>
      <c r="I21" s="51">
        <v>1880476</v>
      </c>
      <c r="J21" s="43"/>
    </row>
    <row r="22" spans="2:10" x14ac:dyDescent="0.2">
      <c r="B22" s="42"/>
      <c r="C22" s="23" t="s">
        <v>32</v>
      </c>
      <c r="H22" s="49">
        <v>0</v>
      </c>
      <c r="I22" s="50">
        <v>0</v>
      </c>
      <c r="J22" s="43"/>
    </row>
    <row r="23" spans="2:10" ht="13.5" thickBot="1" x14ac:dyDescent="0.25">
      <c r="B23" s="42"/>
      <c r="C23" s="23" t="s">
        <v>33</v>
      </c>
      <c r="H23" s="52">
        <v>0</v>
      </c>
      <c r="I23" s="53">
        <v>0</v>
      </c>
      <c r="J23" s="43"/>
    </row>
    <row r="24" spans="2:10" x14ac:dyDescent="0.2">
      <c r="B24" s="42"/>
      <c r="C24" s="44" t="s">
        <v>34</v>
      </c>
      <c r="D24" s="44"/>
      <c r="E24" s="44"/>
      <c r="F24" s="44"/>
      <c r="H24" s="48">
        <f>H19+H20+H21+H22+H23</f>
        <v>4</v>
      </c>
      <c r="I24" s="54">
        <f>I19+I20+I21+I22+I23</f>
        <v>2560376</v>
      </c>
      <c r="J24" s="43"/>
    </row>
    <row r="25" spans="2:10" x14ac:dyDescent="0.2">
      <c r="B25" s="42"/>
      <c r="C25" s="23" t="s">
        <v>35</v>
      </c>
      <c r="H25" s="49">
        <v>3</v>
      </c>
      <c r="I25" s="50">
        <v>1262940</v>
      </c>
      <c r="J25" s="43"/>
    </row>
    <row r="26" spans="2:10" ht="13.5" thickBot="1" x14ac:dyDescent="0.25">
      <c r="B26" s="42"/>
      <c r="C26" s="23" t="s">
        <v>36</v>
      </c>
      <c r="H26" s="52">
        <v>0</v>
      </c>
      <c r="I26" s="53">
        <v>0</v>
      </c>
      <c r="J26" s="43"/>
    </row>
    <row r="27" spans="2:10" x14ac:dyDescent="0.2">
      <c r="B27" s="42"/>
      <c r="C27" s="44" t="s">
        <v>37</v>
      </c>
      <c r="D27" s="44"/>
      <c r="E27" s="44"/>
      <c r="F27" s="44"/>
      <c r="H27" s="48">
        <f>H25+H26</f>
        <v>3</v>
      </c>
      <c r="I27" s="54">
        <f>I25+I26</f>
        <v>1262940</v>
      </c>
      <c r="J27" s="43"/>
    </row>
    <row r="28" spans="2:10" ht="13.5" thickBot="1" x14ac:dyDescent="0.25">
      <c r="B28" s="42"/>
      <c r="C28" s="23" t="s">
        <v>38</v>
      </c>
      <c r="D28" s="44"/>
      <c r="E28" s="44"/>
      <c r="F28" s="44"/>
      <c r="H28" s="52">
        <v>0</v>
      </c>
      <c r="I28" s="53">
        <v>0</v>
      </c>
      <c r="J28" s="43"/>
    </row>
    <row r="29" spans="2:10" x14ac:dyDescent="0.2">
      <c r="B29" s="42"/>
      <c r="C29" s="44" t="s">
        <v>39</v>
      </c>
      <c r="D29" s="44"/>
      <c r="E29" s="44"/>
      <c r="F29" s="44"/>
      <c r="H29" s="49">
        <f>H28</f>
        <v>0</v>
      </c>
      <c r="I29" s="50">
        <f>I28</f>
        <v>0</v>
      </c>
      <c r="J29" s="43"/>
    </row>
    <row r="30" spans="2:10" x14ac:dyDescent="0.2">
      <c r="B30" s="42"/>
      <c r="C30" s="44"/>
      <c r="D30" s="44"/>
      <c r="E30" s="44"/>
      <c r="F30" s="44"/>
      <c r="H30" s="55"/>
      <c r="I30" s="54"/>
      <c r="J30" s="43"/>
    </row>
    <row r="31" spans="2:10" ht="13.5" thickBot="1" x14ac:dyDescent="0.25">
      <c r="B31" s="42"/>
      <c r="C31" s="44" t="s">
        <v>40</v>
      </c>
      <c r="D31" s="44"/>
      <c r="H31" s="56">
        <f>H24+H27+H29</f>
        <v>7</v>
      </c>
      <c r="I31" s="57">
        <f>I24+I27+I29</f>
        <v>3823316</v>
      </c>
      <c r="J31" s="43"/>
    </row>
    <row r="32" spans="2:10" ht="13.5" thickTop="1" x14ac:dyDescent="0.2">
      <c r="B32" s="42"/>
      <c r="C32" s="44"/>
      <c r="D32" s="44"/>
      <c r="H32" s="58"/>
      <c r="I32" s="50"/>
      <c r="J32" s="43"/>
    </row>
    <row r="33" spans="2:10" x14ac:dyDescent="0.2">
      <c r="B33" s="42"/>
      <c r="G33" s="58"/>
      <c r="H33" s="58"/>
      <c r="I33" s="58"/>
      <c r="J33" s="43"/>
    </row>
    <row r="34" spans="2:10" x14ac:dyDescent="0.2">
      <c r="B34" s="42"/>
      <c r="G34" s="58"/>
      <c r="H34" s="58"/>
      <c r="I34" s="58"/>
      <c r="J34" s="43"/>
    </row>
    <row r="35" spans="2:10" x14ac:dyDescent="0.2">
      <c r="B35" s="42"/>
      <c r="G35" s="58"/>
      <c r="H35" s="58"/>
      <c r="I35" s="58"/>
      <c r="J35" s="43"/>
    </row>
    <row r="36" spans="2:10" ht="13.5" thickBot="1" x14ac:dyDescent="0.25">
      <c r="B36" s="42"/>
      <c r="C36" s="59"/>
      <c r="D36" s="59"/>
      <c r="G36" s="60" t="s">
        <v>41</v>
      </c>
      <c r="H36" s="59"/>
      <c r="I36" s="58"/>
      <c r="J36" s="43"/>
    </row>
    <row r="37" spans="2:10" ht="4.5" customHeight="1" x14ac:dyDescent="0.2">
      <c r="B37" s="42"/>
      <c r="C37" s="58"/>
      <c r="D37" s="58"/>
      <c r="G37" s="58"/>
      <c r="H37" s="58"/>
      <c r="I37" s="58"/>
      <c r="J37" s="43"/>
    </row>
    <row r="38" spans="2:10" x14ac:dyDescent="0.2">
      <c r="B38" s="42"/>
      <c r="C38" s="44"/>
      <c r="G38" s="61" t="s">
        <v>42</v>
      </c>
      <c r="H38" s="58"/>
      <c r="I38" s="58"/>
      <c r="J38" s="43"/>
    </row>
    <row r="39" spans="2:10" x14ac:dyDescent="0.2">
      <c r="B39" s="42"/>
      <c r="G39" s="58"/>
      <c r="H39" s="58"/>
      <c r="I39" s="58"/>
      <c r="J39" s="43"/>
    </row>
    <row r="40" spans="2:10" ht="18.75" customHeight="1" thickBot="1" x14ac:dyDescent="0.25">
      <c r="B40" s="62"/>
      <c r="C40" s="63"/>
      <c r="D40" s="63"/>
      <c r="E40" s="63"/>
      <c r="F40" s="63"/>
      <c r="G40" s="59"/>
      <c r="H40" s="59"/>
      <c r="I40" s="59"/>
      <c r="J40" s="64"/>
    </row>
  </sheetData>
  <pageMargins left="0.7" right="0.7" top="0.75" bottom="0.75" header="0.3" footer="0.3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purl.org/dc/dcmitype/"/>
    <ds:schemaRef ds:uri="http://schemas.microsoft.com/sharepoint/v3/fields"/>
    <ds:schemaRef ds:uri="fc59cac2-4a0b-49e5-b878-56577be82993"/>
    <ds:schemaRef ds:uri="http://schemas.microsoft.com/office/2006/documentManagement/types"/>
    <ds:schemaRef ds:uri="http://purl.org/dc/terms/"/>
    <ds:schemaRef ds:uri="http://schemas.microsoft.com/office/infopath/2007/PartnerControls"/>
    <ds:schemaRef ds:uri="b6565643-c00f-44ce-b5d1-532a85e4382c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Geraldine Valencia Zambrano</cp:lastModifiedBy>
  <dcterms:created xsi:type="dcterms:W3CDTF">2020-05-12T22:12:59Z</dcterms:created>
  <dcterms:modified xsi:type="dcterms:W3CDTF">2023-02-24T16:28:42Z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