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 890905177_E.S.E HOSPITAL LA MARIA\"/>
    </mc:Choice>
  </mc:AlternateContent>
  <xr:revisionPtr revIDLastSave="0" documentId="13_ncr:1_{CBA418B9-6187-4F19-B33E-F7C8A3E13FD1}" xr6:coauthVersionLast="47" xr6:coauthVersionMax="47" xr10:uidLastSave="{00000000-0000-0000-0000-000000000000}"/>
  <bookViews>
    <workbookView xWindow="-120" yWindow="-120" windowWidth="20730" windowHeight="11160" activeTab="3" xr2:uid="{D69C32BD-096F-406D-923A-10CFCB068D5B}"/>
  </bookViews>
  <sheets>
    <sheet name="INFO IPS " sheetId="1" r:id="rId1"/>
    <sheet name="ESTADO DE CADA FACTURA" sheetId="2" r:id="rId2"/>
    <sheet name="TD" sheetId="3" r:id="rId3"/>
    <sheet name="FOR-CSA-018" sheetId="4" r:id="rId4"/>
  </sheets>
  <calcPr calcId="191029"/>
  <pivotCaches>
    <pivotCache cacheId="114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4" l="1"/>
  <c r="G29" i="4"/>
  <c r="H27" i="4"/>
  <c r="G27" i="4"/>
  <c r="H24" i="4"/>
  <c r="G24" i="4"/>
  <c r="G10" i="1"/>
  <c r="G31" i="4" l="1"/>
  <c r="H31" i="4"/>
</calcChain>
</file>

<file path=xl/sharedStrings.xml><?xml version="1.0" encoding="utf-8"?>
<sst xmlns="http://schemas.openxmlformats.org/spreadsheetml/2006/main" count="131" uniqueCount="109">
  <si>
    <t>E.S.E. HOSPITAL LA MARIA</t>
  </si>
  <si>
    <t>NIT. 890.905.177-7</t>
  </si>
  <si>
    <t>NIT</t>
  </si>
  <si>
    <t>ENTIDAD</t>
  </si>
  <si>
    <t xml:space="preserve">FACTURA </t>
  </si>
  <si>
    <t>FECHA</t>
  </si>
  <si>
    <t>FECHA RADICACION ENTIDAD</t>
  </si>
  <si>
    <t>VALOR INICIAL</t>
  </si>
  <si>
    <t>SALDO FECHA CORTE</t>
  </si>
  <si>
    <t>CAJA DE COMPENSACION FAMILIAR DEL VALLE DEL CAUCA</t>
  </si>
  <si>
    <t>FEHM80006</t>
  </si>
  <si>
    <t>FEHM101055</t>
  </si>
  <si>
    <t>FEHM106195</t>
  </si>
  <si>
    <t>FEHM111096</t>
  </si>
  <si>
    <t>TOTAL</t>
  </si>
  <si>
    <t>ESTADO DE CARTERA CAJA DE COMPENSACION FAMILIAR DEL VALLE DEL CAUCA CON CORTE A DICIEMBRE  31  DE 2022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</si>
  <si>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</si>
  <si>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</si>
  <si>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</si>
  <si>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</si>
  <si>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</si>
  <si>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</si>
  <si>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</si>
  <si>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</si>
  <si>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</si>
  <si>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</si>
  <si>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</si>
  <si>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ESTADO CARTERA FEBRERO 24</t>
  </si>
  <si>
    <t>FUERA DE CIERRE</t>
  </si>
  <si>
    <t>ESTADO VAGLO</t>
  </si>
  <si>
    <t>VALOR VAGLO</t>
  </si>
  <si>
    <t>POR PAGAR SAP</t>
  </si>
  <si>
    <t>P. ABIERTAS DOC</t>
  </si>
  <si>
    <t>COVID-19</t>
  </si>
  <si>
    <t>INTERFAZ</t>
  </si>
  <si>
    <t>VALOR RADICADO FACT</t>
  </si>
  <si>
    <t>VALOR NOTA CREDITO</t>
  </si>
  <si>
    <t>VALOR NOTA DEBITO</t>
  </si>
  <si>
    <t>VALOR DESCCOMERCIAL</t>
  </si>
  <si>
    <t>VALOR GLOSA ACEPTDA</t>
  </si>
  <si>
    <t>OBSERVACION GLOSA ACEPTADA</t>
  </si>
  <si>
    <t>VALOR GLOSA DEVUELTA</t>
  </si>
  <si>
    <t>OBSERVACION GLOSA DEVUELTA</t>
  </si>
  <si>
    <t>SALDO SASS</t>
  </si>
  <si>
    <t>VALOR CRUZADO SASS</t>
  </si>
  <si>
    <t>RETENCION</t>
  </si>
  <si>
    <t>VALOR CANCELADO SAP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</si>
  <si>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</si>
  <si>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</si>
  <si>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</si>
  <si>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</si>
  <si>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</si>
  <si>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</si>
  <si>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</si>
  <si>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</si>
  <si>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</si>
  <si>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</si>
  <si>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</si>
  <si>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</si>
  <si>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</si>
  <si>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</si>
  <si>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FEHM</t>
  </si>
  <si>
    <t>890905177_FEHM_111096</t>
  </si>
  <si>
    <t>A)Factura no radicada en ERP</t>
  </si>
  <si>
    <t>no_cruza</t>
  </si>
  <si>
    <t>890905177_FEHM_80006</t>
  </si>
  <si>
    <t>B)Factura sin saldo ERP</t>
  </si>
  <si>
    <t>OK</t>
  </si>
  <si>
    <t>890905177_FEHM_106195</t>
  </si>
  <si>
    <t>890905177_FEHM_101055</t>
  </si>
  <si>
    <t>C)Glosas total pendiente por respuesta de IPS</t>
  </si>
  <si>
    <t>AUT-Se devuelve factura sin autorizacion por el serviciohospitalario, favor solicitar autorizacion al correocapautorizaciones@epscomfenalcovalle.com.coDeyce</t>
  </si>
  <si>
    <t>SI</t>
  </si>
  <si>
    <t>FACTURA NO RADICADA</t>
  </si>
  <si>
    <t>FACTURA DEVUELTA</t>
  </si>
  <si>
    <t>FACTURA PENDIENTE DE PAGO</t>
  </si>
  <si>
    <t>Total general</t>
  </si>
  <si>
    <t xml:space="preserve">ESTADO EPS 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</si>
  <si>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</si>
  <si>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</si>
  <si>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</si>
  <si>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</si>
  <si>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</si>
  <si>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</si>
  <si>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Con Corte al dia :31/12/2022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</si>
  <si>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</si>
  <si>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</si>
  <si>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</si>
  <si>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</si>
  <si>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</si>
  <si>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</si>
  <si>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</si>
  <si>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</si>
  <si>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</si>
  <si>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</si>
  <si>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</si>
  <si>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</si>
  <si>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</si>
  <si>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</si>
  <si>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</si>
  <si>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</si>
  <si>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CARTERA CUENTA SALUD</t>
  </si>
  <si>
    <t>EPS COMFENALCO VALLE</t>
  </si>
  <si>
    <t>Señores : E.S.E. HOSPITAL LA MARIA</t>
  </si>
  <si>
    <t>SANTIAGO DE CALI , FEBRERO 25 DE 2023</t>
  </si>
  <si>
    <t>NIT: 890905177</t>
  </si>
  <si>
    <t>A continuacion me permito remitir nuestra respuesta al estado de cartera presentado en la fecha: 23/02/2023</t>
  </si>
  <si>
    <t>HERNAN GARCIA</t>
  </si>
  <si>
    <t>APOYO A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</si>
</sst>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70" formatCode="&quot;$&quot;\ #,##0"/>
    <numFmt numFmtId="171" formatCode="&quot;$&quot;\ #,##0;[Red]&quot;$&quot;\ 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3" fillId="0" borderId="0"/>
  </cellStyleXfs>
  <cellXfs count="78">
    <xf numFmtId="0" fontId="0" fillId="0" borderId="0" xfId="0"/>
    <xf numFmtId="0" fontId="1" fillId="0" borderId="1" xfId="0" applyFont="1" applyBorder="1"/>
    <xf numFmtId="3" fontId="1" fillId="0" borderId="1" xfId="0" applyNumberFormat="1" applyFont="1" applyBorder="1"/>
    <xf numFmtId="0" fontId="1" fillId="2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3" fontId="0" fillId="0" borderId="1" xfId="0" applyNumberFormat="1" applyBorder="1"/>
    <xf numFmtId="3" fontId="1" fillId="2" borderId="1" xfId="0" applyNumberFormat="1" applyFont="1" applyFill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4" fontId="0" fillId="0" borderId="0" xfId="0" applyNumberFormat="1"/>
    <xf numFmtId="164" fontId="0" fillId="0" borderId="0" xfId="1" applyNumberFormat="1" applyFont="1"/>
    <xf numFmtId="165" fontId="0" fillId="0" borderId="0" xfId="1" applyNumberFormat="1" applyFont="1"/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 wrapText="1"/>
    </xf>
    <xf numFmtId="165" fontId="1" fillId="3" borderId="1" xfId="1" applyNumberFormat="1" applyFont="1" applyFill="1" applyBorder="1" applyAlignment="1">
      <alignment horizontal="center" vertical="center" wrapText="1"/>
    </xf>
    <xf numFmtId="165" fontId="1" fillId="5" borderId="1" xfId="1" applyNumberFormat="1" applyFont="1" applyFill="1" applyBorder="1" applyAlignment="1">
      <alignment horizontal="center" vertical="center" wrapText="1"/>
    </xf>
    <xf numFmtId="165" fontId="1" fillId="4" borderId="1" xfId="1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0" fillId="0" borderId="1" xfId="1" applyNumberFormat="1" applyFont="1" applyBorder="1"/>
    <xf numFmtId="165" fontId="0" fillId="0" borderId="1" xfId="1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170" fontId="0" fillId="0" borderId="0" xfId="0" applyNumberFormat="1"/>
    <xf numFmtId="0" fontId="4" fillId="0" borderId="0" xfId="2" applyFont="1"/>
    <xf numFmtId="0" fontId="4" fillId="0" borderId="5" xfId="2" applyFont="1" applyBorder="1" applyAlignment="1">
      <alignment horizontal="centerContinuous"/>
    </xf>
    <xf numFmtId="0" fontId="4" fillId="0" borderId="6" xfId="2" applyFont="1" applyBorder="1" applyAlignment="1">
      <alignment horizontal="centerContinuous"/>
    </xf>
    <xf numFmtId="0" fontId="5" fillId="0" borderId="5" xfId="2" applyFont="1" applyBorder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 vertical="center"/>
    </xf>
    <xf numFmtId="0" fontId="4" fillId="0" borderId="9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5" fillId="0" borderId="11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5" fillId="0" borderId="13" xfId="2" applyFont="1" applyBorder="1" applyAlignment="1">
      <alignment horizontal="centerContinuous" vertical="center"/>
    </xf>
    <xf numFmtId="0" fontId="5" fillId="0" borderId="14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5" xfId="2" applyFont="1" applyBorder="1" applyAlignment="1">
      <alignment horizontal="centerContinuous" vertical="center"/>
    </xf>
    <xf numFmtId="0" fontId="4" fillId="0" borderId="11" xfId="2" applyFont="1" applyBorder="1" applyAlignment="1">
      <alignment horizontal="centerContinuous"/>
    </xf>
    <xf numFmtId="0" fontId="4" fillId="0" borderId="13" xfId="2" applyFont="1" applyBorder="1" applyAlignment="1">
      <alignment horizontal="centerContinuous"/>
    </xf>
    <xf numFmtId="0" fontId="4" fillId="0" borderId="9" xfId="2" applyFont="1" applyBorder="1"/>
    <xf numFmtId="0" fontId="4" fillId="0" borderId="10" xfId="2" applyFont="1" applyBorder="1"/>
    <xf numFmtId="0" fontId="5" fillId="0" borderId="0" xfId="2" applyFont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170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71" fontId="4" fillId="0" borderId="0" xfId="2" applyNumberFormat="1" applyFont="1" applyAlignment="1">
      <alignment horizontal="right"/>
    </xf>
    <xf numFmtId="170" fontId="4" fillId="0" borderId="0" xfId="2" applyNumberFormat="1" applyFont="1" applyAlignment="1">
      <alignment horizontal="right"/>
    </xf>
    <xf numFmtId="1" fontId="4" fillId="0" borderId="12" xfId="2" applyNumberFormat="1" applyFont="1" applyBorder="1" applyAlignment="1">
      <alignment horizontal="center"/>
    </xf>
    <xf numFmtId="171" fontId="4" fillId="0" borderId="12" xfId="2" applyNumberFormat="1" applyFont="1" applyBorder="1" applyAlignment="1">
      <alignment horizontal="right"/>
    </xf>
    <xf numFmtId="171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6" xfId="2" applyNumberFormat="1" applyFont="1" applyBorder="1" applyAlignment="1">
      <alignment horizontal="center"/>
    </xf>
    <xf numFmtId="171" fontId="5" fillId="0" borderId="16" xfId="2" applyNumberFormat="1" applyFont="1" applyBorder="1" applyAlignment="1">
      <alignment horizontal="right"/>
    </xf>
    <xf numFmtId="171" fontId="4" fillId="0" borderId="0" xfId="2" applyNumberFormat="1" applyFont="1"/>
    <xf numFmtId="171" fontId="4" fillId="0" borderId="12" xfId="2" applyNumberFormat="1" applyFont="1" applyBorder="1"/>
    <xf numFmtId="171" fontId="5" fillId="0" borderId="0" xfId="2" applyNumberFormat="1" applyFont="1"/>
    <xf numFmtId="0" fontId="4" fillId="0" borderId="11" xfId="2" applyFont="1" applyBorder="1"/>
    <xf numFmtId="0" fontId="4" fillId="0" borderId="12" xfId="2" applyFont="1" applyBorder="1"/>
    <xf numFmtId="0" fontId="4" fillId="0" borderId="13" xfId="2" applyFont="1" applyBorder="1"/>
  </cellXfs>
  <cellStyles count="3">
    <cellStyle name="Millares" xfId="1" builtinId="3"/>
    <cellStyle name="Normal" xfId="0" builtinId="0"/>
    <cellStyle name="Normal 2 2" xfId="2" xr:uid="{0A0F3645-7DEE-4C91-8B7B-5D8F74C30BE6}"/>
  </cellStyles>
  <dxfs count="12">
    <dxf>
      <numFmt numFmtId="169" formatCode="&quot;$&quot;\ #,##0.0"/>
    </dxf>
    <dxf>
      <numFmt numFmtId="170" formatCode="&quot;$&quot;\ #,##0"/>
    </dxf>
    <dxf>
      <alignment horizontal="center"/>
    </dxf>
    <dxf>
      <numFmt numFmtId="169" formatCode="&quot;$&quot;\ #,##0.0"/>
    </dxf>
    <dxf>
      <numFmt numFmtId="168" formatCode="&quot;$&quot;\ #,##0.00"/>
    </dxf>
    <dxf>
      <alignment horizontal="center"/>
    </dxf>
    <dxf>
      <numFmt numFmtId="168" formatCode="&quot;$&quot;\ #,##0.00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E70B4EC-F56B-4253-93D5-373A202F54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31</xdr:row>
      <xdr:rowOff>168326</xdr:rowOff>
    </xdr:from>
    <xdr:to>
      <xdr:col>7</xdr:col>
      <xdr:colOff>771525</xdr:colOff>
      <xdr:row>34</xdr:row>
      <xdr:rowOff>141868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72F3872-D034-457C-A0C2-E4EE2FC0FC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5245151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983.679408217591" createdVersion="8" refreshedVersion="8" minRefreshableVersion="3" recordCount="4" xr:uid="{CEED4E53-E78F-44C8-AA1B-50B68A8D204B}">
  <cacheSource type="worksheet">
    <worksheetSource ref="A2:AT6" sheet="ESTADO DE CADA FACTURA"/>
  </cacheSource>
  <cacheFields count="46">
    <cacheField name="NIT" numFmtId="0">
      <sharedItems containsSemiMixedTypes="0" containsString="0" containsNumber="1" containsInteger="1" minValue="890905177" maxValue="89090517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80006" maxValue="111096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80006" maxValue="106195"/>
    </cacheField>
    <cacheField name="FECHA FACT IPS" numFmtId="14">
      <sharedItems containsSemiMixedTypes="0" containsNonDate="0" containsDate="1" containsString="0" minDate="2021-09-30T00:00:00" maxDate="2022-02-09T00:00:00"/>
    </cacheField>
    <cacheField name="VALOR FACT IPS" numFmtId="164">
      <sharedItems containsSemiMixedTypes="0" containsString="0" containsNumber="1" containsInteger="1" minValue="355300" maxValue="40131068"/>
    </cacheField>
    <cacheField name="SALDO FACT IPS" numFmtId="164">
      <sharedItems containsSemiMixedTypes="0" containsString="0" containsNumber="1" containsInteger="1" minValue="355300" maxValue="40131068"/>
    </cacheField>
    <cacheField name="OBSERVACION SASS" numFmtId="0">
      <sharedItems/>
    </cacheField>
    <cacheField name="ESTADO CARTERA FEBRERO 24" numFmtId="0">
      <sharedItems count="3">
        <s v="FACTURA NO RADICADA"/>
        <s v="FACTURA PENDIENTE DE PAGO"/>
        <s v="FACTURA DEVUELTA"/>
      </sharedItems>
    </cacheField>
    <cacheField name="FUERA DE CIERRE" numFmtId="0">
      <sharedItems containsNonDate="0" containsString="0" containsBlank="1"/>
    </cacheField>
    <cacheField name="ESTADO VAGLO" numFmtId="0">
      <sharedItems containsNonDate="0" containsString="0" containsBlank="1"/>
    </cacheField>
    <cacheField name="VALOR VAGLO" numFmtId="0">
      <sharedItems containsNonDate="0" containsString="0" containsBlank="1"/>
    </cacheField>
    <cacheField name="POR PAGAR SAP" numFmtId="0">
      <sharedItems containsNonDate="0" containsString="0" containsBlank="1"/>
    </cacheField>
    <cacheField name="P. ABIERTAS DOC" numFmtId="0">
      <sharedItems containsNonDate="0" containsString="0" containsBlank="1"/>
    </cacheField>
    <cacheField name="COVID-19" numFmtId="0">
      <sharedItems containsNonDate="0" containsString="0" containsBlank="1"/>
    </cacheField>
    <cacheField name="INTERFAZ" numFmtId="0">
      <sharedItems containsNonDate="0" containsString="0" containsBlank="1"/>
    </cacheField>
    <cacheField name="VALIDACION ALFA FACT" numFmtId="0">
      <sharedItems/>
    </cacheField>
    <cacheField name="VALOR RADICADO FACT" numFmtId="165">
      <sharedItems containsSemiMixedTypes="0" containsString="0" containsNumber="1" containsInteger="1" minValue="0" maxValue="40131068"/>
    </cacheField>
    <cacheField name="VALOR NOTA CREDITO" numFmtId="165">
      <sharedItems containsSemiMixedTypes="0" containsString="0" containsNumber="1" containsInteger="1" minValue="0" maxValue="0"/>
    </cacheField>
    <cacheField name="VALOR NOTA DEBITO" numFmtId="165">
      <sharedItems containsSemiMixedTypes="0" containsString="0" containsNumber="1" containsInteger="1" minValue="0" maxValue="0"/>
    </cacheField>
    <cacheField name="VALOR DESCCOMERCIAL" numFmtId="165">
      <sharedItems containsSemiMixedTypes="0" containsString="0" containsNumber="1" containsInteger="1" minValue="0" maxValue="0"/>
    </cacheField>
    <cacheField name="VALOR GLOSA ACEPTDA" numFmtId="165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5">
      <sharedItems containsSemiMixedTypes="0" containsString="0" containsNumber="1" containsInteger="1" minValue="0" maxValue="40131068"/>
    </cacheField>
    <cacheField name="OBSERVACION GLOSA DEVUELTA" numFmtId="0">
      <sharedItems containsBlank="1"/>
    </cacheField>
    <cacheField name="SALDO SASS" numFmtId="165">
      <sharedItems containsSemiMixedTypes="0" containsString="0" containsNumber="1" containsInteger="1" minValue="0" maxValue="40131068"/>
    </cacheField>
    <cacheField name="VALOR CRUZADO SASS" numFmtId="165">
      <sharedItems containsSemiMixedTypes="0" containsString="0" containsNumber="1" containsInteger="1" minValue="0" maxValue="893178"/>
    </cacheField>
    <cacheField name="RETENCION" numFmtId="165">
      <sharedItems containsSemiMixedTypes="0" containsString="0" containsNumber="1" containsInteger="1" minValue="0" maxValue="0"/>
    </cacheField>
    <cacheField name="VALOR CANCELADO SAP" numFmtId="165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5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2-02-04T00:00:00" maxDate="2022-02-1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21030" maxValue="21001231"/>
    </cacheField>
    <cacheField name="F RAD SASS" numFmtId="0">
      <sharedItems containsString="0" containsBlank="1" containsNumber="1" containsInteger="1" minValue="20220219" maxValue="20221121"/>
    </cacheField>
    <cacheField name="VALOR REPORTADO CRICULAR 030" numFmtId="165">
      <sharedItems containsSemiMixedTypes="0" containsString="0" containsNumber="1" containsInteger="1" minValue="0" maxValue="40131068"/>
    </cacheField>
    <cacheField name="VALOR GLOSA ACEPTADA REPORTADO CIRCULAR 030" numFmtId="165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1-31T00:00:00" maxDate="2023-0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">
  <r>
    <n v="890905177"/>
    <s v="E.S.E. HOSPITAL LA MARIA"/>
    <s v="FEHM"/>
    <n v="111096"/>
    <s v="890905177_FEHM_111096"/>
    <m/>
    <m/>
    <d v="2022-02-08T00:00:00"/>
    <n v="1790042"/>
    <n v="1790042"/>
    <s v="A)Factura no radicada en ERP"/>
    <x v="0"/>
    <m/>
    <m/>
    <m/>
    <m/>
    <m/>
    <m/>
    <m/>
    <s v="no_cruza"/>
    <n v="0"/>
    <n v="0"/>
    <n v="0"/>
    <n v="0"/>
    <n v="0"/>
    <m/>
    <n v="0"/>
    <m/>
    <n v="0"/>
    <n v="0"/>
    <n v="0"/>
    <n v="0"/>
    <m/>
    <m/>
    <n v="0"/>
    <d v="2022-02-15T00:00:00"/>
    <m/>
    <m/>
    <m/>
    <m/>
    <m/>
    <m/>
    <m/>
    <n v="0"/>
    <n v="0"/>
    <d v="2023-01-31T00:00:00"/>
  </r>
  <r>
    <n v="890905177"/>
    <s v="E.S.E. HOSPITAL LA MARIA"/>
    <s v="FEHM"/>
    <n v="80006"/>
    <s v="890905177_FEHM_80006"/>
    <s v="FEHM"/>
    <n v="80006"/>
    <d v="2021-09-30T00:00:00"/>
    <n v="893178"/>
    <n v="893178"/>
    <s v="B)Factura sin saldo ERP"/>
    <x v="1"/>
    <m/>
    <m/>
    <m/>
    <m/>
    <m/>
    <m/>
    <m/>
    <s v="OK"/>
    <n v="893178"/>
    <n v="0"/>
    <n v="0"/>
    <n v="0"/>
    <n v="0"/>
    <m/>
    <n v="0"/>
    <m/>
    <n v="0"/>
    <n v="893178"/>
    <n v="0"/>
    <n v="0"/>
    <m/>
    <m/>
    <n v="0"/>
    <d v="2022-02-04T00:00:00"/>
    <m/>
    <n v="2"/>
    <m/>
    <m/>
    <n v="1"/>
    <n v="20221030"/>
    <n v="20221015"/>
    <n v="893178"/>
    <n v="0"/>
    <d v="2023-01-31T00:00:00"/>
  </r>
  <r>
    <n v="890905177"/>
    <s v="E.S.E. HOSPITAL LA MARIA"/>
    <s v="FEHM"/>
    <n v="106195"/>
    <s v="890905177_FEHM_106195"/>
    <s v="FEHM"/>
    <n v="106195"/>
    <d v="2022-01-21T00:00:00"/>
    <n v="355300"/>
    <n v="355300"/>
    <s v="B)Factura sin saldo ERP"/>
    <x v="1"/>
    <m/>
    <m/>
    <m/>
    <m/>
    <m/>
    <m/>
    <m/>
    <s v="OK"/>
    <n v="355300"/>
    <n v="0"/>
    <n v="0"/>
    <n v="0"/>
    <n v="0"/>
    <m/>
    <n v="0"/>
    <m/>
    <n v="0"/>
    <n v="355300"/>
    <n v="0"/>
    <n v="0"/>
    <m/>
    <m/>
    <n v="0"/>
    <d v="2022-02-15T00:00:00"/>
    <m/>
    <n v="2"/>
    <m/>
    <m/>
    <n v="1"/>
    <n v="20221130"/>
    <n v="20221121"/>
    <n v="355300"/>
    <n v="0"/>
    <d v="2023-01-31T00:00:00"/>
  </r>
  <r>
    <n v="890905177"/>
    <s v="E.S.E. HOSPITAL LA MARIA"/>
    <s v="FEHM"/>
    <n v="101055"/>
    <s v="890905177_FEHM_101055"/>
    <s v="FEHM"/>
    <n v="101055"/>
    <d v="2021-12-27T00:00:00"/>
    <n v="40131068"/>
    <n v="40131068"/>
    <s v="C)Glosas total pendiente por respuesta de IPS"/>
    <x v="2"/>
    <m/>
    <m/>
    <m/>
    <m/>
    <m/>
    <m/>
    <m/>
    <s v="OK"/>
    <n v="40131068"/>
    <n v="0"/>
    <n v="0"/>
    <n v="0"/>
    <n v="0"/>
    <m/>
    <n v="40131068"/>
    <s v="AUT-Se devuelve factura sin autorizacion por el serviciohospitalario, favor solicitar autorizacion al correocapautorizaciones@epscomfenalcovalle.com.coDeyce"/>
    <n v="40131068"/>
    <n v="0"/>
    <n v="0"/>
    <n v="0"/>
    <m/>
    <m/>
    <n v="0"/>
    <d v="2022-02-04T00:00:00"/>
    <m/>
    <n v="9"/>
    <m/>
    <s v="SI"/>
    <n v="1"/>
    <n v="21001231"/>
    <n v="20220219"/>
    <n v="40131068"/>
    <n v="0"/>
    <d v="2023-01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A3CE5EA-33A5-479C-AD12-7AB426D5D707}" name="TablaDinámica16" cacheId="11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 ">
  <location ref="A3:C7" firstHeaderRow="0" firstDataRow="1" firstDataCol="1"/>
  <pivotFields count="46">
    <pivotField showAll="0"/>
    <pivotField showAll="0"/>
    <pivotField showAll="0"/>
    <pivotField showAll="0"/>
    <pivotField dataField="1"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4">
        <item x="2"/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numFmtId="165" showAll="0"/>
    <pivotField numFmtId="165" showAll="0"/>
    <pivotField numFmtId="165" showAll="0"/>
    <pivotField numFmtId="165" showAll="0"/>
    <pivotField showAll="0"/>
    <pivotField showAll="0"/>
    <pivotField numFmtId="165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numFmtId="1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4" subtotal="count" baseField="0" baseItem="0"/>
    <dataField name="SALDO FACT IPS " fld="9" baseField="0" baseItem="0" numFmtId="170"/>
  </dataFields>
  <formats count="2">
    <format dxfId="11">
      <pivotArea dataOnly="0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32CD8-DDB4-4985-9493-4B369CEDF2F8}">
  <sheetPr>
    <tabColor rgb="FF00B0F0"/>
  </sheetPr>
  <dimension ref="A1:G10"/>
  <sheetViews>
    <sheetView workbookViewId="0">
      <pane ySplit="5" topLeftCell="A6" activePane="bottomLeft" state="frozen"/>
      <selection pane="bottomLeft" activeCell="G10" sqref="G10"/>
    </sheetView>
  </sheetViews>
  <sheetFormatPr baseColWidth="10" defaultRowHeight="15" x14ac:dyDescent="0.25"/>
  <cols>
    <col min="2" max="2" width="15.85546875" customWidth="1"/>
    <col min="3" max="3" width="12" bestFit="1" customWidth="1"/>
    <col min="7" max="7" width="16.42578125" customWidth="1"/>
  </cols>
  <sheetData>
    <row r="1" spans="1:7" x14ac:dyDescent="0.25">
      <c r="A1" s="10" t="s">
        <v>0</v>
      </c>
      <c r="B1" s="10"/>
      <c r="C1" s="10"/>
      <c r="D1" s="10"/>
      <c r="E1" s="10"/>
      <c r="F1" s="10"/>
      <c r="G1" s="10"/>
    </row>
    <row r="2" spans="1:7" x14ac:dyDescent="0.25">
      <c r="A2" s="10" t="s">
        <v>1</v>
      </c>
      <c r="B2" s="10"/>
      <c r="C2" s="10"/>
      <c r="D2" s="10"/>
      <c r="E2" s="10"/>
      <c r="F2" s="10"/>
      <c r="G2" s="10"/>
    </row>
    <row r="3" spans="1:7" x14ac:dyDescent="0.25">
      <c r="A3" s="1"/>
      <c r="B3" s="1"/>
      <c r="C3" s="1"/>
      <c r="D3" s="1"/>
      <c r="E3" s="1"/>
      <c r="F3" s="1"/>
      <c r="G3" s="2"/>
    </row>
    <row r="4" spans="1:7" ht="36" customHeight="1" x14ac:dyDescent="0.25">
      <c r="A4" s="11" t="s">
        <v>15</v>
      </c>
      <c r="B4" s="12"/>
      <c r="C4" s="12"/>
      <c r="D4" s="12"/>
      <c r="E4" s="12"/>
      <c r="F4" s="12"/>
      <c r="G4" s="13"/>
    </row>
    <row r="5" spans="1:7" ht="45" x14ac:dyDescent="0.25">
      <c r="A5" s="3" t="s">
        <v>2</v>
      </c>
      <c r="B5" s="3" t="s">
        <v>3</v>
      </c>
      <c r="C5" s="3" t="s">
        <v>4</v>
      </c>
      <c r="D5" s="4" t="s">
        <v>5</v>
      </c>
      <c r="E5" s="4" t="s">
        <v>6</v>
      </c>
      <c r="F5" s="5" t="s">
        <v>7</v>
      </c>
      <c r="G5" s="5" t="s">
        <v>8</v>
      </c>
    </row>
    <row r="6" spans="1:7" x14ac:dyDescent="0.25">
      <c r="A6" s="6">
        <v>890303093</v>
      </c>
      <c r="B6" s="6" t="s">
        <v>9</v>
      </c>
      <c r="C6" s="6" t="s">
        <v>10</v>
      </c>
      <c r="D6" s="7">
        <v>44469</v>
      </c>
      <c r="E6" s="7">
        <v>44596</v>
      </c>
      <c r="F6" s="8">
        <v>893178</v>
      </c>
      <c r="G6" s="8">
        <v>893178</v>
      </c>
    </row>
    <row r="7" spans="1:7" x14ac:dyDescent="0.25">
      <c r="A7" s="6">
        <v>890303093</v>
      </c>
      <c r="B7" s="6" t="s">
        <v>9</v>
      </c>
      <c r="C7" s="6" t="s">
        <v>11</v>
      </c>
      <c r="D7" s="7">
        <v>44557</v>
      </c>
      <c r="E7" s="7">
        <v>44596</v>
      </c>
      <c r="F7" s="8">
        <v>40131068</v>
      </c>
      <c r="G7" s="8">
        <v>40131068</v>
      </c>
    </row>
    <row r="8" spans="1:7" x14ac:dyDescent="0.25">
      <c r="A8" s="6">
        <v>890303093</v>
      </c>
      <c r="B8" s="6" t="s">
        <v>9</v>
      </c>
      <c r="C8" s="6" t="s">
        <v>12</v>
      </c>
      <c r="D8" s="7">
        <v>44582</v>
      </c>
      <c r="E8" s="7">
        <v>44607.541666666664</v>
      </c>
      <c r="F8" s="8">
        <v>355300</v>
      </c>
      <c r="G8" s="8">
        <v>355300</v>
      </c>
    </row>
    <row r="9" spans="1:7" x14ac:dyDescent="0.25">
      <c r="A9" s="6">
        <v>890303093</v>
      </c>
      <c r="B9" s="6" t="s">
        <v>9</v>
      </c>
      <c r="C9" s="6" t="s">
        <v>13</v>
      </c>
      <c r="D9" s="7">
        <v>44600</v>
      </c>
      <c r="E9" s="7">
        <v>44607.375</v>
      </c>
      <c r="F9" s="8">
        <v>1790042</v>
      </c>
      <c r="G9" s="8">
        <v>1790042</v>
      </c>
    </row>
    <row r="10" spans="1:7" x14ac:dyDescent="0.25">
      <c r="A10" s="14" t="s">
        <v>14</v>
      </c>
      <c r="B10" s="14"/>
      <c r="C10" s="14"/>
      <c r="D10" s="14"/>
      <c r="E10" s="14"/>
      <c r="F10" s="14"/>
      <c r="G10" s="9">
        <f>SUM(G6:G9)</f>
        <v>43169588</v>
      </c>
    </row>
  </sheetData>
  <mergeCells count="4">
    <mergeCell ref="A1:G1"/>
    <mergeCell ref="A2:G2"/>
    <mergeCell ref="A4:G4"/>
    <mergeCell ref="A10:F10"/>
  </mergeCells>
  <pageMargins left="0.7" right="0.7" top="0.75" bottom="0.75" header="0.3" footer="0.3"/>
  <pageSetup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97B09-A55D-45C1-A84F-FA5B249CF2B5}">
  <dimension ref="A1:AT6"/>
  <sheetViews>
    <sheetView workbookViewId="0">
      <selection activeCell="A6" sqref="A6"/>
    </sheetView>
  </sheetViews>
  <sheetFormatPr baseColWidth="10" defaultRowHeight="15" x14ac:dyDescent="0.25"/>
  <cols>
    <col min="1" max="1" width="11.85546875" bestFit="1" customWidth="1"/>
    <col min="2" max="2" width="53" bestFit="1" customWidth="1"/>
    <col min="3" max="3" width="7.7109375" bestFit="1" customWidth="1"/>
    <col min="4" max="4" width="11.85546875" bestFit="1" customWidth="1"/>
    <col min="5" max="5" width="27" bestFit="1" customWidth="1"/>
    <col min="8" max="8" width="15.140625" bestFit="1" customWidth="1"/>
    <col min="9" max="10" width="17.140625" bestFit="1" customWidth="1"/>
    <col min="11" max="11" width="15.5703125" customWidth="1"/>
    <col min="12" max="12" width="28.140625" bestFit="1" customWidth="1"/>
    <col min="13" max="13" width="9.85546875" bestFit="1" customWidth="1"/>
    <col min="20" max="20" width="15.28515625" customWidth="1"/>
    <col min="21" max="21" width="17.140625" bestFit="1" customWidth="1"/>
    <col min="22" max="22" width="14.85546875" bestFit="1" customWidth="1"/>
    <col min="23" max="23" width="11.5703125" bestFit="1" customWidth="1"/>
    <col min="24" max="24" width="18.5703125" customWidth="1"/>
    <col min="25" max="25" width="16" bestFit="1" customWidth="1"/>
    <col min="26" max="26" width="14.7109375" customWidth="1"/>
    <col min="27" max="27" width="17.140625" bestFit="1" customWidth="1"/>
    <col min="28" max="28" width="21.85546875" customWidth="1"/>
    <col min="29" max="30" width="17.140625" bestFit="1" customWidth="1"/>
    <col min="31" max="31" width="11.5703125" bestFit="1" customWidth="1"/>
    <col min="32" max="32" width="15.85546875" customWidth="1"/>
    <col min="33" max="33" width="22.140625" customWidth="1"/>
    <col min="34" max="34" width="21" customWidth="1"/>
    <col min="35" max="35" width="20.5703125" customWidth="1"/>
    <col min="36" max="36" width="14.5703125" bestFit="1" customWidth="1"/>
    <col min="40" max="40" width="16.42578125" customWidth="1"/>
    <col min="41" max="41" width="12.85546875" customWidth="1"/>
    <col min="42" max="42" width="15" customWidth="1"/>
    <col min="43" max="43" width="13.5703125" customWidth="1"/>
    <col min="44" max="44" width="17.140625" bestFit="1" customWidth="1"/>
    <col min="45" max="45" width="16" bestFit="1" customWidth="1"/>
    <col min="46" max="46" width="12.28515625" bestFit="1" customWidth="1"/>
  </cols>
  <sheetData>
    <row r="1" spans="1:46" x14ac:dyDescent="0.25">
      <c r="H1" s="15"/>
      <c r="I1" s="16">
        <v>43169588</v>
      </c>
      <c r="J1" s="16">
        <v>43169588</v>
      </c>
      <c r="U1" s="16">
        <v>41379546</v>
      </c>
      <c r="V1" s="17"/>
      <c r="W1" s="17"/>
      <c r="X1" s="17"/>
      <c r="Y1" s="16">
        <v>0</v>
      </c>
      <c r="AA1" s="16">
        <v>40131068</v>
      </c>
      <c r="AC1" s="16">
        <v>40131068</v>
      </c>
      <c r="AD1" s="17"/>
      <c r="AE1" s="17"/>
      <c r="AF1" s="17"/>
      <c r="AI1" s="17"/>
      <c r="AJ1" s="15"/>
      <c r="AR1" s="17"/>
      <c r="AS1" s="17"/>
    </row>
    <row r="2" spans="1:46" s="28" customFormat="1" ht="60" x14ac:dyDescent="0.25">
      <c r="A2" s="18" t="s">
        <v>2</v>
      </c>
      <c r="B2" s="18" t="s">
        <v>16</v>
      </c>
      <c r="C2" s="18" t="s">
        <v>17</v>
      </c>
      <c r="D2" s="18" t="s">
        <v>18</v>
      </c>
      <c r="E2" s="19" t="s">
        <v>19</v>
      </c>
      <c r="F2" s="18" t="s">
        <v>20</v>
      </c>
      <c r="G2" s="18" t="s">
        <v>21</v>
      </c>
      <c r="H2" s="20" t="s">
        <v>22</v>
      </c>
      <c r="I2" s="21" t="s">
        <v>23</v>
      </c>
      <c r="J2" s="21" t="s">
        <v>24</v>
      </c>
      <c r="K2" s="18" t="s">
        <v>25</v>
      </c>
      <c r="L2" s="22" t="s">
        <v>27</v>
      </c>
      <c r="M2" s="22" t="s">
        <v>28</v>
      </c>
      <c r="N2" s="22" t="s">
        <v>29</v>
      </c>
      <c r="O2" s="22" t="s">
        <v>30</v>
      </c>
      <c r="P2" s="22" t="s">
        <v>31</v>
      </c>
      <c r="Q2" s="22" t="s">
        <v>32</v>
      </c>
      <c r="R2" s="22" t="s">
        <v>33</v>
      </c>
      <c r="S2" s="22" t="s">
        <v>34</v>
      </c>
      <c r="T2" s="18" t="s">
        <v>26</v>
      </c>
      <c r="U2" s="23" t="s">
        <v>35</v>
      </c>
      <c r="V2" s="24" t="s">
        <v>36</v>
      </c>
      <c r="W2" s="24" t="s">
        <v>37</v>
      </c>
      <c r="X2" s="23" t="s">
        <v>38</v>
      </c>
      <c r="Y2" s="25" t="s">
        <v>39</v>
      </c>
      <c r="Z2" s="25" t="s">
        <v>40</v>
      </c>
      <c r="AA2" s="25" t="s">
        <v>41</v>
      </c>
      <c r="AB2" s="25" t="s">
        <v>42</v>
      </c>
      <c r="AC2" s="23" t="s">
        <v>43</v>
      </c>
      <c r="AD2" s="23" t="s">
        <v>44</v>
      </c>
      <c r="AE2" s="26" t="s">
        <v>45</v>
      </c>
      <c r="AF2" s="26" t="s">
        <v>46</v>
      </c>
      <c r="AG2" s="22" t="s">
        <v>47</v>
      </c>
      <c r="AH2" s="22" t="s">
        <v>48</v>
      </c>
      <c r="AI2" s="23" t="s">
        <v>49</v>
      </c>
      <c r="AJ2" s="20" t="s">
        <v>50</v>
      </c>
      <c r="AK2" s="18" t="s">
        <v>51</v>
      </c>
      <c r="AL2" s="27" t="s">
        <v>52</v>
      </c>
      <c r="AM2" s="18" t="s">
        <v>53</v>
      </c>
      <c r="AN2" s="18" t="s">
        <v>54</v>
      </c>
      <c r="AO2" s="18" t="s">
        <v>55</v>
      </c>
      <c r="AP2" s="18" t="s">
        <v>56</v>
      </c>
      <c r="AQ2" s="18" t="s">
        <v>57</v>
      </c>
      <c r="AR2" s="23" t="s">
        <v>58</v>
      </c>
      <c r="AS2" s="23" t="s">
        <v>59</v>
      </c>
      <c r="AT2" s="18" t="s">
        <v>60</v>
      </c>
    </row>
    <row r="3" spans="1:46" x14ac:dyDescent="0.25">
      <c r="A3" s="6">
        <v>890905177</v>
      </c>
      <c r="B3" s="6" t="s">
        <v>0</v>
      </c>
      <c r="C3" s="6" t="s">
        <v>61</v>
      </c>
      <c r="D3" s="6">
        <v>111096</v>
      </c>
      <c r="E3" s="6" t="s">
        <v>62</v>
      </c>
      <c r="F3" s="6"/>
      <c r="G3" s="6"/>
      <c r="H3" s="7">
        <v>44600</v>
      </c>
      <c r="I3" s="29">
        <v>1790042</v>
      </c>
      <c r="J3" s="29">
        <v>1790042</v>
      </c>
      <c r="K3" s="6" t="s">
        <v>63</v>
      </c>
      <c r="L3" s="6" t="s">
        <v>73</v>
      </c>
      <c r="M3" s="6"/>
      <c r="N3" s="6"/>
      <c r="O3" s="6"/>
      <c r="P3" s="6"/>
      <c r="Q3" s="6"/>
      <c r="R3" s="6"/>
      <c r="S3" s="6"/>
      <c r="T3" s="6" t="s">
        <v>64</v>
      </c>
      <c r="U3" s="30">
        <v>0</v>
      </c>
      <c r="V3" s="30">
        <v>0</v>
      </c>
      <c r="W3" s="30">
        <v>0</v>
      </c>
      <c r="X3" s="30">
        <v>0</v>
      </c>
      <c r="Y3" s="30">
        <v>0</v>
      </c>
      <c r="Z3" s="6"/>
      <c r="AA3" s="30">
        <v>0</v>
      </c>
      <c r="AB3" s="6"/>
      <c r="AC3" s="30">
        <v>0</v>
      </c>
      <c r="AD3" s="30">
        <v>0</v>
      </c>
      <c r="AE3" s="30">
        <v>0</v>
      </c>
      <c r="AF3" s="30">
        <v>0</v>
      </c>
      <c r="AG3" s="6"/>
      <c r="AH3" s="6"/>
      <c r="AI3" s="30">
        <v>0</v>
      </c>
      <c r="AJ3" s="7">
        <v>44607</v>
      </c>
      <c r="AK3" s="6"/>
      <c r="AL3" s="6"/>
      <c r="AM3" s="6"/>
      <c r="AN3" s="6"/>
      <c r="AO3" s="6"/>
      <c r="AP3" s="6"/>
      <c r="AQ3" s="6"/>
      <c r="AR3" s="30">
        <v>0</v>
      </c>
      <c r="AS3" s="30">
        <v>0</v>
      </c>
      <c r="AT3" s="7">
        <v>44957</v>
      </c>
    </row>
    <row r="4" spans="1:46" x14ac:dyDescent="0.25">
      <c r="A4" s="6">
        <v>890905177</v>
      </c>
      <c r="B4" s="6" t="s">
        <v>0</v>
      </c>
      <c r="C4" s="6" t="s">
        <v>61</v>
      </c>
      <c r="D4" s="6">
        <v>80006</v>
      </c>
      <c r="E4" s="6" t="s">
        <v>65</v>
      </c>
      <c r="F4" s="6" t="s">
        <v>61</v>
      </c>
      <c r="G4" s="6">
        <v>80006</v>
      </c>
      <c r="H4" s="7">
        <v>44469</v>
      </c>
      <c r="I4" s="29">
        <v>893178</v>
      </c>
      <c r="J4" s="29">
        <v>893178</v>
      </c>
      <c r="K4" s="6" t="s">
        <v>66</v>
      </c>
      <c r="L4" s="6" t="s">
        <v>75</v>
      </c>
      <c r="M4" s="6"/>
      <c r="N4" s="6"/>
      <c r="O4" s="6"/>
      <c r="P4" s="6"/>
      <c r="Q4" s="6"/>
      <c r="R4" s="6"/>
      <c r="S4" s="6"/>
      <c r="T4" s="6" t="s">
        <v>67</v>
      </c>
      <c r="U4" s="30">
        <v>893178</v>
      </c>
      <c r="V4" s="30">
        <v>0</v>
      </c>
      <c r="W4" s="30">
        <v>0</v>
      </c>
      <c r="X4" s="30">
        <v>0</v>
      </c>
      <c r="Y4" s="30">
        <v>0</v>
      </c>
      <c r="Z4" s="6"/>
      <c r="AA4" s="30">
        <v>0</v>
      </c>
      <c r="AB4" s="6"/>
      <c r="AC4" s="30">
        <v>0</v>
      </c>
      <c r="AD4" s="30">
        <v>893178</v>
      </c>
      <c r="AE4" s="30">
        <v>0</v>
      </c>
      <c r="AF4" s="30">
        <v>0</v>
      </c>
      <c r="AG4" s="6"/>
      <c r="AH4" s="6"/>
      <c r="AI4" s="30">
        <v>0</v>
      </c>
      <c r="AJ4" s="7">
        <v>44596</v>
      </c>
      <c r="AK4" s="6"/>
      <c r="AL4" s="6">
        <v>2</v>
      </c>
      <c r="AM4" s="6"/>
      <c r="AN4" s="6"/>
      <c r="AO4" s="6">
        <v>1</v>
      </c>
      <c r="AP4" s="6">
        <v>20221030</v>
      </c>
      <c r="AQ4" s="6">
        <v>20221015</v>
      </c>
      <c r="AR4" s="30">
        <v>893178</v>
      </c>
      <c r="AS4" s="30">
        <v>0</v>
      </c>
      <c r="AT4" s="7">
        <v>44957</v>
      </c>
    </row>
    <row r="5" spans="1:46" x14ac:dyDescent="0.25">
      <c r="A5" s="6">
        <v>890905177</v>
      </c>
      <c r="B5" s="6" t="s">
        <v>0</v>
      </c>
      <c r="C5" s="6" t="s">
        <v>61</v>
      </c>
      <c r="D5" s="6">
        <v>106195</v>
      </c>
      <c r="E5" s="6" t="s">
        <v>68</v>
      </c>
      <c r="F5" s="6" t="s">
        <v>61</v>
      </c>
      <c r="G5" s="6">
        <v>106195</v>
      </c>
      <c r="H5" s="7">
        <v>44582</v>
      </c>
      <c r="I5" s="29">
        <v>355300</v>
      </c>
      <c r="J5" s="29">
        <v>355300</v>
      </c>
      <c r="K5" s="6" t="s">
        <v>66</v>
      </c>
      <c r="L5" s="6" t="s">
        <v>75</v>
      </c>
      <c r="M5" s="6"/>
      <c r="N5" s="6"/>
      <c r="O5" s="6"/>
      <c r="P5" s="6"/>
      <c r="Q5" s="6"/>
      <c r="R5" s="6"/>
      <c r="S5" s="6"/>
      <c r="T5" s="6" t="s">
        <v>67</v>
      </c>
      <c r="U5" s="30">
        <v>355300</v>
      </c>
      <c r="V5" s="30">
        <v>0</v>
      </c>
      <c r="W5" s="30">
        <v>0</v>
      </c>
      <c r="X5" s="30">
        <v>0</v>
      </c>
      <c r="Y5" s="30">
        <v>0</v>
      </c>
      <c r="Z5" s="6"/>
      <c r="AA5" s="30">
        <v>0</v>
      </c>
      <c r="AB5" s="6"/>
      <c r="AC5" s="30">
        <v>0</v>
      </c>
      <c r="AD5" s="30">
        <v>355300</v>
      </c>
      <c r="AE5" s="30">
        <v>0</v>
      </c>
      <c r="AF5" s="30">
        <v>0</v>
      </c>
      <c r="AG5" s="6"/>
      <c r="AH5" s="6"/>
      <c r="AI5" s="30">
        <v>0</v>
      </c>
      <c r="AJ5" s="7">
        <v>44607</v>
      </c>
      <c r="AK5" s="6"/>
      <c r="AL5" s="6">
        <v>2</v>
      </c>
      <c r="AM5" s="6"/>
      <c r="AN5" s="6"/>
      <c r="AO5" s="6">
        <v>1</v>
      </c>
      <c r="AP5" s="6">
        <v>20221130</v>
      </c>
      <c r="AQ5" s="6">
        <v>20221121</v>
      </c>
      <c r="AR5" s="30">
        <v>355300</v>
      </c>
      <c r="AS5" s="30">
        <v>0</v>
      </c>
      <c r="AT5" s="7">
        <v>44957</v>
      </c>
    </row>
    <row r="6" spans="1:46" x14ac:dyDescent="0.25">
      <c r="A6" s="6">
        <v>890905177</v>
      </c>
      <c r="B6" s="6" t="s">
        <v>0</v>
      </c>
      <c r="C6" s="6" t="s">
        <v>61</v>
      </c>
      <c r="D6" s="6">
        <v>101055</v>
      </c>
      <c r="E6" s="6" t="s">
        <v>69</v>
      </c>
      <c r="F6" s="6" t="s">
        <v>61</v>
      </c>
      <c r="G6" s="6">
        <v>101055</v>
      </c>
      <c r="H6" s="7">
        <v>44557</v>
      </c>
      <c r="I6" s="29">
        <v>40131068</v>
      </c>
      <c r="J6" s="29">
        <v>40131068</v>
      </c>
      <c r="K6" s="6" t="s">
        <v>70</v>
      </c>
      <c r="L6" s="6" t="s">
        <v>74</v>
      </c>
      <c r="M6" s="6"/>
      <c r="N6" s="6"/>
      <c r="O6" s="6"/>
      <c r="P6" s="6"/>
      <c r="Q6" s="6"/>
      <c r="R6" s="6"/>
      <c r="S6" s="6"/>
      <c r="T6" s="6" t="s">
        <v>67</v>
      </c>
      <c r="U6" s="30">
        <v>40131068</v>
      </c>
      <c r="V6" s="30">
        <v>0</v>
      </c>
      <c r="W6" s="30">
        <v>0</v>
      </c>
      <c r="X6" s="30">
        <v>0</v>
      </c>
      <c r="Y6" s="30">
        <v>0</v>
      </c>
      <c r="Z6" s="6"/>
      <c r="AA6" s="30">
        <v>40131068</v>
      </c>
      <c r="AB6" s="6" t="s">
        <v>71</v>
      </c>
      <c r="AC6" s="30">
        <v>40131068</v>
      </c>
      <c r="AD6" s="30">
        <v>0</v>
      </c>
      <c r="AE6" s="30">
        <v>0</v>
      </c>
      <c r="AF6" s="30">
        <v>0</v>
      </c>
      <c r="AG6" s="6"/>
      <c r="AH6" s="6"/>
      <c r="AI6" s="30">
        <v>0</v>
      </c>
      <c r="AJ6" s="7">
        <v>44596</v>
      </c>
      <c r="AK6" s="6"/>
      <c r="AL6" s="6">
        <v>9</v>
      </c>
      <c r="AM6" s="6"/>
      <c r="AN6" s="6" t="s">
        <v>72</v>
      </c>
      <c r="AO6" s="6">
        <v>1</v>
      </c>
      <c r="AP6" s="6">
        <v>21001231</v>
      </c>
      <c r="AQ6" s="6">
        <v>20220219</v>
      </c>
      <c r="AR6" s="30">
        <v>40131068</v>
      </c>
      <c r="AS6" s="30">
        <v>0</v>
      </c>
      <c r="AT6" s="7">
        <v>44957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BCC9B-A147-497B-B00B-70344692DC60}">
  <dimension ref="A3:C7"/>
  <sheetViews>
    <sheetView showGridLines="0" workbookViewId="0">
      <selection activeCell="C7" sqref="A4:C7"/>
    </sheetView>
  </sheetViews>
  <sheetFormatPr baseColWidth="10" defaultRowHeight="15" x14ac:dyDescent="0.25"/>
  <cols>
    <col min="1" max="1" width="28.140625" bestFit="1" customWidth="1"/>
    <col min="2" max="2" width="15.7109375" bestFit="1" customWidth="1"/>
    <col min="3" max="3" width="23.140625" bestFit="1" customWidth="1"/>
  </cols>
  <sheetData>
    <row r="3" spans="1:3" x14ac:dyDescent="0.25">
      <c r="A3" s="31" t="s">
        <v>77</v>
      </c>
      <c r="B3" s="33" t="s">
        <v>78</v>
      </c>
      <c r="C3" t="s">
        <v>79</v>
      </c>
    </row>
    <row r="4" spans="1:3" x14ac:dyDescent="0.25">
      <c r="A4" s="32" t="s">
        <v>74</v>
      </c>
      <c r="B4" s="34">
        <v>1</v>
      </c>
      <c r="C4" s="35">
        <v>40131068</v>
      </c>
    </row>
    <row r="5" spans="1:3" x14ac:dyDescent="0.25">
      <c r="A5" s="32" t="s">
        <v>73</v>
      </c>
      <c r="B5" s="34">
        <v>1</v>
      </c>
      <c r="C5" s="35">
        <v>1790042</v>
      </c>
    </row>
    <row r="6" spans="1:3" x14ac:dyDescent="0.25">
      <c r="A6" s="32" t="s">
        <v>75</v>
      </c>
      <c r="B6" s="34">
        <v>2</v>
      </c>
      <c r="C6" s="35">
        <v>1248478</v>
      </c>
    </row>
    <row r="7" spans="1:3" x14ac:dyDescent="0.25">
      <c r="A7" s="32" t="s">
        <v>76</v>
      </c>
      <c r="B7" s="34">
        <v>4</v>
      </c>
      <c r="C7" s="35">
        <v>43169588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B0155-213D-44A4-B4F9-7C1A65E3DC4E}">
  <dimension ref="B1:I40"/>
  <sheetViews>
    <sheetView showGridLines="0" tabSelected="1" topLeftCell="A11" zoomScale="90" zoomScaleNormal="90" zoomScaleSheetLayoutView="100" workbookViewId="0">
      <selection activeCell="J25" sqref="J25"/>
    </sheetView>
  </sheetViews>
  <sheetFormatPr baseColWidth="10" defaultRowHeight="12.75" x14ac:dyDescent="0.2"/>
  <cols>
    <col min="1" max="1" width="1" style="36" customWidth="1"/>
    <col min="2" max="2" width="11.42578125" style="36"/>
    <col min="3" max="3" width="17.5703125" style="36" customWidth="1"/>
    <col min="4" max="4" width="11.5703125" style="36" customWidth="1"/>
    <col min="5" max="5" width="11.42578125" style="36"/>
    <col min="6" max="6" width="16.85546875" style="36" customWidth="1"/>
    <col min="7" max="7" width="11.42578125" style="36"/>
    <col min="8" max="8" width="22.5703125" style="36" customWidth="1"/>
    <col min="9" max="9" width="14" style="36" customWidth="1"/>
    <col min="10" max="16384" width="11.42578125" style="36"/>
  </cols>
  <sheetData>
    <row r="1" spans="2:9" ht="6" customHeight="1" thickBot="1" x14ac:dyDescent="0.25"/>
    <row r="2" spans="2:9" ht="19.5" customHeight="1" x14ac:dyDescent="0.2">
      <c r="B2" s="37"/>
      <c r="C2" s="38"/>
      <c r="D2" s="39" t="s">
        <v>80</v>
      </c>
      <c r="E2" s="40"/>
      <c r="F2" s="40"/>
      <c r="G2" s="40"/>
      <c r="H2" s="41"/>
      <c r="I2" s="42" t="s">
        <v>81</v>
      </c>
    </row>
    <row r="3" spans="2:9" ht="13.5" thickBot="1" x14ac:dyDescent="0.25">
      <c r="B3" s="43"/>
      <c r="C3" s="44"/>
      <c r="D3" s="45"/>
      <c r="E3" s="46"/>
      <c r="F3" s="46"/>
      <c r="G3" s="46"/>
      <c r="H3" s="47"/>
      <c r="I3" s="48"/>
    </row>
    <row r="4" spans="2:9" x14ac:dyDescent="0.2">
      <c r="B4" s="43"/>
      <c r="C4" s="44"/>
      <c r="D4" s="39" t="s">
        <v>82</v>
      </c>
      <c r="E4" s="40"/>
      <c r="F4" s="40"/>
      <c r="G4" s="40"/>
      <c r="H4" s="41"/>
      <c r="I4" s="42" t="s">
        <v>83</v>
      </c>
    </row>
    <row r="5" spans="2:9" x14ac:dyDescent="0.2">
      <c r="B5" s="43"/>
      <c r="C5" s="44"/>
      <c r="D5" s="49"/>
      <c r="E5" s="50"/>
      <c r="F5" s="50"/>
      <c r="G5" s="50"/>
      <c r="H5" s="51"/>
      <c r="I5" s="52"/>
    </row>
    <row r="6" spans="2:9" ht="13.5" thickBot="1" x14ac:dyDescent="0.25">
      <c r="B6" s="53"/>
      <c r="C6" s="54"/>
      <c r="D6" s="45"/>
      <c r="E6" s="46"/>
      <c r="F6" s="46"/>
      <c r="G6" s="46"/>
      <c r="H6" s="47"/>
      <c r="I6" s="48"/>
    </row>
    <row r="7" spans="2:9" x14ac:dyDescent="0.2">
      <c r="B7" s="55"/>
      <c r="I7" s="56"/>
    </row>
    <row r="8" spans="2:9" x14ac:dyDescent="0.2">
      <c r="B8" s="55"/>
      <c r="I8" s="56"/>
    </row>
    <row r="9" spans="2:9" x14ac:dyDescent="0.2">
      <c r="B9" s="55"/>
      <c r="I9" s="56"/>
    </row>
    <row r="10" spans="2:9" x14ac:dyDescent="0.2">
      <c r="B10" s="55"/>
      <c r="C10" s="57" t="s">
        <v>104</v>
      </c>
      <c r="E10" s="58"/>
      <c r="I10" s="56"/>
    </row>
    <row r="11" spans="2:9" x14ac:dyDescent="0.2">
      <c r="B11" s="55"/>
      <c r="I11" s="56"/>
    </row>
    <row r="12" spans="2:9" x14ac:dyDescent="0.2">
      <c r="B12" s="55"/>
      <c r="C12" s="57" t="s">
        <v>103</v>
      </c>
      <c r="I12" s="56"/>
    </row>
    <row r="13" spans="2:9" x14ac:dyDescent="0.2">
      <c r="B13" s="55"/>
      <c r="C13" s="57" t="s">
        <v>105</v>
      </c>
      <c r="I13" s="56"/>
    </row>
    <row r="14" spans="2:9" x14ac:dyDescent="0.2">
      <c r="B14" s="55"/>
      <c r="I14" s="56"/>
    </row>
    <row r="15" spans="2:9" x14ac:dyDescent="0.2">
      <c r="B15" s="55"/>
      <c r="C15" s="36" t="s">
        <v>106</v>
      </c>
      <c r="I15" s="56"/>
    </row>
    <row r="16" spans="2:9" x14ac:dyDescent="0.2">
      <c r="B16" s="55"/>
      <c r="C16" s="59"/>
      <c r="I16" s="56"/>
    </row>
    <row r="17" spans="2:9" x14ac:dyDescent="0.2">
      <c r="B17" s="55"/>
      <c r="C17" s="36" t="s">
        <v>84</v>
      </c>
      <c r="D17" s="58"/>
      <c r="G17" s="60" t="s">
        <v>85</v>
      </c>
      <c r="H17" s="60" t="s">
        <v>86</v>
      </c>
      <c r="I17" s="56"/>
    </row>
    <row r="18" spans="2:9" x14ac:dyDescent="0.2">
      <c r="B18" s="55"/>
      <c r="C18" s="57" t="s">
        <v>87</v>
      </c>
      <c r="D18" s="57"/>
      <c r="E18" s="57"/>
      <c r="F18" s="57"/>
      <c r="G18" s="61">
        <v>4</v>
      </c>
      <c r="H18" s="62">
        <v>43169588</v>
      </c>
      <c r="I18" s="56"/>
    </row>
    <row r="19" spans="2:9" x14ac:dyDescent="0.2">
      <c r="B19" s="55"/>
      <c r="C19" s="36" t="s">
        <v>88</v>
      </c>
      <c r="G19" s="63">
        <v>0</v>
      </c>
      <c r="H19" s="64">
        <v>0</v>
      </c>
      <c r="I19" s="56"/>
    </row>
    <row r="20" spans="2:9" x14ac:dyDescent="0.2">
      <c r="B20" s="55"/>
      <c r="C20" s="36" t="s">
        <v>89</v>
      </c>
      <c r="G20" s="63">
        <v>1</v>
      </c>
      <c r="H20" s="64">
        <v>40131068</v>
      </c>
      <c r="I20" s="56"/>
    </row>
    <row r="21" spans="2:9" x14ac:dyDescent="0.2">
      <c r="B21" s="55"/>
      <c r="C21" s="36" t="s">
        <v>90</v>
      </c>
      <c r="G21" s="63">
        <v>1</v>
      </c>
      <c r="H21" s="65">
        <v>1790042</v>
      </c>
      <c r="I21" s="56"/>
    </row>
    <row r="22" spans="2:9" x14ac:dyDescent="0.2">
      <c r="B22" s="55"/>
      <c r="C22" s="36" t="s">
        <v>91</v>
      </c>
      <c r="G22" s="63">
        <v>0</v>
      </c>
      <c r="H22" s="64">
        <v>0</v>
      </c>
      <c r="I22" s="56"/>
    </row>
    <row r="23" spans="2:9" ht="13.5" thickBot="1" x14ac:dyDescent="0.25">
      <c r="B23" s="55"/>
      <c r="C23" s="36" t="s">
        <v>92</v>
      </c>
      <c r="G23" s="66">
        <v>0</v>
      </c>
      <c r="H23" s="67">
        <v>0</v>
      </c>
      <c r="I23" s="56"/>
    </row>
    <row r="24" spans="2:9" x14ac:dyDescent="0.2">
      <c r="B24" s="55"/>
      <c r="C24" s="57" t="s">
        <v>93</v>
      </c>
      <c r="D24" s="57"/>
      <c r="E24" s="57"/>
      <c r="F24" s="57"/>
      <c r="G24" s="61">
        <f>G19+G20+G21+G22+G23</f>
        <v>2</v>
      </c>
      <c r="H24" s="68">
        <f>H19+H20+H21+H22+H23</f>
        <v>41921110</v>
      </c>
      <c r="I24" s="56"/>
    </row>
    <row r="25" spans="2:9" x14ac:dyDescent="0.2">
      <c r="B25" s="55"/>
      <c r="C25" s="36" t="s">
        <v>94</v>
      </c>
      <c r="G25" s="63">
        <v>2</v>
      </c>
      <c r="H25" s="64">
        <v>1248478</v>
      </c>
      <c r="I25" s="56"/>
    </row>
    <row r="26" spans="2:9" ht="13.5" thickBot="1" x14ac:dyDescent="0.25">
      <c r="B26" s="55"/>
      <c r="C26" s="36" t="s">
        <v>95</v>
      </c>
      <c r="G26" s="66">
        <v>0</v>
      </c>
      <c r="H26" s="67">
        <v>0</v>
      </c>
      <c r="I26" s="56"/>
    </row>
    <row r="27" spans="2:9" x14ac:dyDescent="0.2">
      <c r="B27" s="55"/>
      <c r="C27" s="57" t="s">
        <v>96</v>
      </c>
      <c r="D27" s="57"/>
      <c r="E27" s="57"/>
      <c r="F27" s="57"/>
      <c r="G27" s="61">
        <f>G25+G26</f>
        <v>2</v>
      </c>
      <c r="H27" s="68">
        <f>H25+H26</f>
        <v>1248478</v>
      </c>
      <c r="I27" s="56"/>
    </row>
    <row r="28" spans="2:9" ht="13.5" thickBot="1" x14ac:dyDescent="0.25">
      <c r="B28" s="55"/>
      <c r="C28" s="36" t="s">
        <v>97</v>
      </c>
      <c r="D28" s="57"/>
      <c r="E28" s="57"/>
      <c r="F28" s="57"/>
      <c r="G28" s="66">
        <v>0</v>
      </c>
      <c r="H28" s="67">
        <v>0</v>
      </c>
      <c r="I28" s="56"/>
    </row>
    <row r="29" spans="2:9" x14ac:dyDescent="0.2">
      <c r="B29" s="55"/>
      <c r="C29" s="57" t="s">
        <v>98</v>
      </c>
      <c r="D29" s="57"/>
      <c r="E29" s="57"/>
      <c r="F29" s="57"/>
      <c r="G29" s="63">
        <f>G28</f>
        <v>0</v>
      </c>
      <c r="H29" s="64">
        <f>H28</f>
        <v>0</v>
      </c>
      <c r="I29" s="56"/>
    </row>
    <row r="30" spans="2:9" x14ac:dyDescent="0.2">
      <c r="B30" s="55"/>
      <c r="C30" s="57"/>
      <c r="D30" s="57"/>
      <c r="E30" s="57"/>
      <c r="F30" s="57"/>
      <c r="G30" s="69"/>
      <c r="H30" s="68"/>
      <c r="I30" s="56"/>
    </row>
    <row r="31" spans="2:9" ht="13.5" thickBot="1" x14ac:dyDescent="0.25">
      <c r="B31" s="55"/>
      <c r="C31" s="57" t="s">
        <v>99</v>
      </c>
      <c r="D31" s="57"/>
      <c r="G31" s="70">
        <f>G24+G27+G29</f>
        <v>4</v>
      </c>
      <c r="H31" s="71">
        <f>H24+H27+H29</f>
        <v>43169588</v>
      </c>
      <c r="I31" s="56"/>
    </row>
    <row r="32" spans="2:9" ht="13.5" thickTop="1" x14ac:dyDescent="0.2">
      <c r="B32" s="55"/>
      <c r="C32" s="57"/>
      <c r="D32" s="57"/>
      <c r="G32" s="72"/>
      <c r="H32" s="64"/>
      <c r="I32" s="56"/>
    </row>
    <row r="33" spans="2:9" x14ac:dyDescent="0.2">
      <c r="B33" s="55"/>
      <c r="G33" s="72"/>
      <c r="H33" s="72"/>
      <c r="I33" s="56"/>
    </row>
    <row r="34" spans="2:9" x14ac:dyDescent="0.2">
      <c r="B34" s="55"/>
      <c r="G34" s="72"/>
      <c r="H34" s="72"/>
      <c r="I34" s="56"/>
    </row>
    <row r="35" spans="2:9" x14ac:dyDescent="0.2">
      <c r="B35" s="55"/>
      <c r="G35" s="72"/>
      <c r="H35" s="72"/>
      <c r="I35" s="56"/>
    </row>
    <row r="36" spans="2:9" ht="13.5" thickBot="1" x14ac:dyDescent="0.25">
      <c r="B36" s="55"/>
      <c r="C36" s="73" t="s">
        <v>107</v>
      </c>
      <c r="D36" s="73"/>
      <c r="G36" s="73" t="s">
        <v>100</v>
      </c>
      <c r="H36" s="73"/>
      <c r="I36" s="56"/>
    </row>
    <row r="37" spans="2:9" ht="4.5" customHeight="1" x14ac:dyDescent="0.2">
      <c r="B37" s="55"/>
      <c r="C37" s="72"/>
      <c r="D37" s="72"/>
      <c r="G37" s="72"/>
      <c r="H37" s="72"/>
      <c r="I37" s="56"/>
    </row>
    <row r="38" spans="2:9" x14ac:dyDescent="0.2">
      <c r="B38" s="55"/>
      <c r="C38" s="57" t="s">
        <v>108</v>
      </c>
      <c r="G38" s="74" t="s">
        <v>101</v>
      </c>
      <c r="H38" s="72"/>
      <c r="I38" s="56"/>
    </row>
    <row r="39" spans="2:9" x14ac:dyDescent="0.2">
      <c r="B39" s="55"/>
      <c r="C39" s="57" t="s">
        <v>0</v>
      </c>
      <c r="G39" s="74" t="s">
        <v>102</v>
      </c>
      <c r="H39" s="72"/>
      <c r="I39" s="56"/>
    </row>
    <row r="40" spans="2:9" ht="18.75" customHeight="1" thickBot="1" x14ac:dyDescent="0.25">
      <c r="B40" s="75"/>
      <c r="C40" s="76"/>
      <c r="D40" s="76"/>
      <c r="E40" s="76"/>
      <c r="F40" s="76"/>
      <c r="G40" s="73"/>
      <c r="H40" s="73"/>
      <c r="I40" s="77"/>
    </row>
  </sheetData>
  <pageMargins left="0.7" right="0.7" top="0.75" bottom="0.75" header="0.3" footer="0.3"/>
  <pageSetup scale="7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 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Diego Fernando Fernandez Valencia</cp:lastModifiedBy>
  <cp:lastPrinted>2023-02-26T21:23:25Z</cp:lastPrinted>
  <dcterms:created xsi:type="dcterms:W3CDTF">2023-02-10T23:44:53Z</dcterms:created>
  <dcterms:modified xsi:type="dcterms:W3CDTF">2023-02-26T21:23:44Z</dcterms:modified>
</cp:coreProperties>
</file>