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891401777 E.S.E. HOSPITAL SAN VICENTE DE PAUL-SANTUARIO\"/>
    </mc:Choice>
  </mc:AlternateContent>
  <bookViews>
    <workbookView xWindow="0" yWindow="0" windowWidth="20490" windowHeight="71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FACTURA'!$A$2:$AT$31</definedName>
  </definedNames>
  <calcPr calcId="152511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1" i="2" l="1"/>
  <c r="AB1" i="2" l="1"/>
  <c r="O1" i="2" l="1"/>
  <c r="N1" i="2" l="1"/>
  <c r="J1" i="2"/>
  <c r="I1" i="2"/>
  <c r="I29" i="3" l="1"/>
  <c r="H29" i="3"/>
  <c r="I27" i="3"/>
  <c r="H27" i="3"/>
  <c r="I24" i="3"/>
  <c r="H24" i="3"/>
  <c r="H31" i="3" s="1"/>
  <c r="N31" i="1"/>
  <c r="M31" i="1"/>
  <c r="L31" i="1"/>
  <c r="K31" i="1"/>
  <c r="J31" i="1"/>
  <c r="I31" i="1"/>
  <c r="I31" i="3" l="1"/>
</calcChain>
</file>

<file path=xl/sharedStrings.xml><?xml version="1.0" encoding="utf-8"?>
<sst xmlns="http://schemas.openxmlformats.org/spreadsheetml/2006/main" count="603" uniqueCount="234">
  <si>
    <t>Tipo</t>
  </si>
  <si>
    <t>Nombre</t>
  </si>
  <si>
    <t>Codigo</t>
  </si>
  <si>
    <t>Contrato</t>
  </si>
  <si>
    <t>Tipdoc</t>
  </si>
  <si>
    <t>Docref</t>
  </si>
  <si>
    <t>Fecha Factura</t>
  </si>
  <si>
    <t>Fecha Radicación</t>
  </si>
  <si>
    <t>Valor Factura</t>
  </si>
  <si>
    <t>Recibos</t>
  </si>
  <si>
    <t>Nota Credito</t>
  </si>
  <si>
    <t>Nota Débito</t>
  </si>
  <si>
    <t>Saldo</t>
  </si>
  <si>
    <t>Glosas</t>
  </si>
  <si>
    <t xml:space="preserve">CONTRIBUTIVO                  </t>
  </si>
  <si>
    <t>COMFENALCO VALLE DEL CAUCA</t>
  </si>
  <si>
    <t>890303093</t>
  </si>
  <si>
    <t>COMFENALCO VALLE DEL CAUCA COTRIBUTIVO COVID19 EVE</t>
  </si>
  <si>
    <t>FA</t>
  </si>
  <si>
    <t>FE40939</t>
  </si>
  <si>
    <t xml:space="preserve">15/07/2022  </t>
  </si>
  <si>
    <t xml:space="preserve">05/08/2022  </t>
  </si>
  <si>
    <t>FE41173</t>
  </si>
  <si>
    <t xml:space="preserve">19/07/2022  </t>
  </si>
  <si>
    <t>CAPITADO CONTRIBUTIVO</t>
  </si>
  <si>
    <t>FM</t>
  </si>
  <si>
    <t>FE46425</t>
  </si>
  <si>
    <t xml:space="preserve">07/10/2022  </t>
  </si>
  <si>
    <t xml:space="preserve">SUBSIDIADO                    </t>
  </si>
  <si>
    <t>COMFENALCO VALLE DEL CAUCA EVENTO</t>
  </si>
  <si>
    <t>FE37841</t>
  </si>
  <si>
    <t xml:space="preserve">01/06/2022  </t>
  </si>
  <si>
    <t xml:space="preserve">02/07/2022  </t>
  </si>
  <si>
    <t>FE37971</t>
  </si>
  <si>
    <t xml:space="preserve">03/06/2022  </t>
  </si>
  <si>
    <t>FE38046</t>
  </si>
  <si>
    <t>FE38250</t>
  </si>
  <si>
    <t xml:space="preserve">08/06/2022  </t>
  </si>
  <si>
    <t>FE39061</t>
  </si>
  <si>
    <t xml:space="preserve">18/06/2022  </t>
  </si>
  <si>
    <t>FE39588</t>
  </si>
  <si>
    <t xml:space="preserve">25/06/2022  </t>
  </si>
  <si>
    <t>FE40408</t>
  </si>
  <si>
    <t xml:space="preserve">07/07/2022  </t>
  </si>
  <si>
    <t>FE40547</t>
  </si>
  <si>
    <t xml:space="preserve">11/07/2022  </t>
  </si>
  <si>
    <t>FE41957</t>
  </si>
  <si>
    <t xml:space="preserve">30/07/2022  </t>
  </si>
  <si>
    <t>FE41994</t>
  </si>
  <si>
    <t xml:space="preserve">31/07/2022  </t>
  </si>
  <si>
    <t>COMFENALCO VALLE DEL CAUCA EVENTO SUBSI COVID19 EV</t>
  </si>
  <si>
    <t>FE42504</t>
  </si>
  <si>
    <t xml:space="preserve">09/08/2022  </t>
  </si>
  <si>
    <t xml:space="preserve">09/09/2022  </t>
  </si>
  <si>
    <t>FE43516</t>
  </si>
  <si>
    <t xml:space="preserve">25/08/2022  </t>
  </si>
  <si>
    <t>FE43732</t>
  </si>
  <si>
    <t xml:space="preserve">28/08/2022  </t>
  </si>
  <si>
    <t>FE43955</t>
  </si>
  <si>
    <t xml:space="preserve">31/08/2022  </t>
  </si>
  <si>
    <t>FE43962</t>
  </si>
  <si>
    <t>FE44189</t>
  </si>
  <si>
    <t xml:space="preserve">03/09/2022  </t>
  </si>
  <si>
    <t xml:space="preserve">06/10/2022  </t>
  </si>
  <si>
    <t>FE44291</t>
  </si>
  <si>
    <t xml:space="preserve">06/09/2022  </t>
  </si>
  <si>
    <t>FE44319</t>
  </si>
  <si>
    <t xml:space="preserve">07/09/2022  </t>
  </si>
  <si>
    <t>FE44623</t>
  </si>
  <si>
    <t xml:space="preserve">13/09/2022  </t>
  </si>
  <si>
    <t>FE44624</t>
  </si>
  <si>
    <t>FE45284</t>
  </si>
  <si>
    <t xml:space="preserve">22/09/2022  </t>
  </si>
  <si>
    <t>FE47188</t>
  </si>
  <si>
    <t xml:space="preserve">21/10/2022  </t>
  </si>
  <si>
    <t xml:space="preserve">04/11/2022  </t>
  </si>
  <si>
    <t>CAPITADO SM</t>
  </si>
  <si>
    <t>FE48089</t>
  </si>
  <si>
    <t xml:space="preserve">03/11/2022  </t>
  </si>
  <si>
    <t>FE49576</t>
  </si>
  <si>
    <t xml:space="preserve">26/11/2022  </t>
  </si>
  <si>
    <t xml:space="preserve">03/12/2022  </t>
  </si>
  <si>
    <t>FE49717</t>
  </si>
  <si>
    <t xml:space="preserve">29/11/2022  </t>
  </si>
  <si>
    <t>CAPITADO SM SUBSIDIADO</t>
  </si>
  <si>
    <t>FE50077</t>
  </si>
  <si>
    <t xml:space="preserve">05/12/2022  </t>
  </si>
  <si>
    <t>TOTAL</t>
  </si>
  <si>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</si>
  <si>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</si>
  <si>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</si>
  <si>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</si>
  <si>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15/02/2023</t>
  </si>
  <si>
    <t>Con Corte al dia :31/12/2022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</si>
  <si>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</si>
  <si>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</si>
  <si>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</si>
  <si>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</si>
  <si>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</si>
  <si>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</si>
  <si>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</si>
  <si>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</si>
  <si>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</si>
  <si>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</si>
  <si>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</si>
  <si>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</si>
  <si>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</si>
  <si>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</si>
  <si>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</si>
  <si>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</si>
  <si>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</si>
  <si>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</si>
  <si>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</si>
  <si>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</si>
  <si>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</si>
  <si>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</si>
  <si>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</si>
  <si>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</si>
  <si>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</si>
  <si>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</si>
  <si>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</si>
  <si>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</si>
  <si>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FEBRERO 16</t>
  </si>
  <si>
    <t>ESTADO VAGLO</t>
  </si>
  <si>
    <t>VALOR VAGLO</t>
  </si>
  <si>
    <t>POR PAGAR SAP</t>
  </si>
  <si>
    <t>P. ABIERTAS DOC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</si>
  <si>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</si>
  <si>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</si>
  <si>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</si>
  <si>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</si>
  <si>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</si>
  <si>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</si>
  <si>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</si>
  <si>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</si>
  <si>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</si>
  <si>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</si>
  <si>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</si>
  <si>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</si>
  <si>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</si>
  <si>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</si>
  <si>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</si>
  <si>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</si>
  <si>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</si>
  <si>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</si>
  <si>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</si>
  <si>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</si>
  <si>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</si>
  <si>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</si>
  <si>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</si>
  <si>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</si>
  <si>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</si>
  <si>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E.S.E. HOSPITAL SAN VICENTE DE PAUL-SANT</t>
  </si>
  <si>
    <t>FE</t>
  </si>
  <si>
    <t>891401777_FE_46425</t>
  </si>
  <si>
    <t>A)Factura no radicada en ERP</t>
  </si>
  <si>
    <t>no_cruza</t>
  </si>
  <si>
    <t>891401777_FE_48089</t>
  </si>
  <si>
    <t>891401777_FE_50077</t>
  </si>
  <si>
    <t>891401777_FE_40547</t>
  </si>
  <si>
    <t>B)Factura sin saldo ERP</t>
  </si>
  <si>
    <t>OK</t>
  </si>
  <si>
    <t>891401777_FE_40939</t>
  </si>
  <si>
    <t>891401777_FE_41173</t>
  </si>
  <si>
    <t>891401777_FE_43732</t>
  </si>
  <si>
    <t>891401777_FE_43955</t>
  </si>
  <si>
    <t>891401777_FE_43962</t>
  </si>
  <si>
    <t>891401777_FE_41994</t>
  </si>
  <si>
    <t>891401777_FE_47188</t>
  </si>
  <si>
    <t>891401777_FE_42504</t>
  </si>
  <si>
    <t>C)Glosas total pendiente por respuesta de IPS</t>
  </si>
  <si>
    <t>FACTURA DEVUELTA</t>
  </si>
  <si>
    <t>DEVOLUCION</t>
  </si>
  <si>
    <t>COVID: SE SOSTIENE GLOSA POR MAYOR VALOR COBRADO EN PRUEBADE LABORATORIO ANTIGENO ANTES 1 SEPTIEMBRE QUE SALIO RESOLUCION 1412/2022 CUESTA $80832 .VALIDAR PARA DARLE TRAMITE ALAFACTURA. YUFREY HERNANDEZ</t>
  </si>
  <si>
    <t>SI</t>
  </si>
  <si>
    <t>891401777_FE_43516</t>
  </si>
  <si>
    <t>AUTORIZACION. se deveulve factura con soprtes completosno soportan autorizacion de los servicios soliciatarlos alacapautorizaciones@epsdelagente.com.coyufrey hernnsadez</t>
  </si>
  <si>
    <t>891401777_FE_44189</t>
  </si>
  <si>
    <t>AUTORIZACION. se devuelve factura con soportes completosno anexan autorizacion de los servicios soliciatrlos ala capautorizaciones@epsdelagente.com.co.yufrey hernandez</t>
  </si>
  <si>
    <t>891401777_FE_44291</t>
  </si>
  <si>
    <t>AUTORIZACION. se devuelve factura con soportes completosno anexan autorizacion de los servicios solicitarla ala capautorizaciones@epsdelagente.com.co.</t>
  </si>
  <si>
    <t>891401777_FE_44319</t>
  </si>
  <si>
    <t>PGP O CAPITA. se deveulve factura con soportes completospaciente pertenece ala capita de santuario se validaen registro al cliente. ESE HOSPITAL SAN VICENTE DE PAUL SAN891401777. yufrey hernandez</t>
  </si>
  <si>
    <t>891401777_FE_44623</t>
  </si>
  <si>
    <t>FACTURACION. se devuelve factura con soportes completosfactura pagada #44624 autorizacion: 222498524537449yufrey hernandez</t>
  </si>
  <si>
    <t>891401777_FE_37841</t>
  </si>
  <si>
    <t>AUT: Se devuelve factura completa no se evidencia respuestadevolución: 2-servicio de urgencias no cuenta con autorización nap de 15 digitos.Gladys vivas.</t>
  </si>
  <si>
    <t>891401777_FE_37971</t>
  </si>
  <si>
    <t>PGP/AUT: se devuelve factura completa servicios de laboratorios, capitados según contratación nota tecnica del 01/04/2022; 2-servicios no cuentan con autorización nap de 15 digitosGLADYS VIVAS.</t>
  </si>
  <si>
    <t>891401777_FE_38046</t>
  </si>
  <si>
    <t>PGP/AUT: Se devuelve factura servicios de laboratorios corresponden a contratación capitación según nota tecnica del01/04/2022. pte con ips asignada ESE HOSPITAL SAN VICENTE DEPAUL SANTUARIO/ serv sin autorizacion nap de 15 digitos. GV</t>
  </si>
  <si>
    <t>891401777_FE_38250</t>
  </si>
  <si>
    <t>891401777_FE_39061</t>
  </si>
  <si>
    <t xml:space="preserve">PGP O CAPITA :SE DEVEULVE FACTURA CON SOPORTES COMPLETOSUSUARIO PERTENCE ALA CAPITA .ESE HOSPITAL SAN VICENTE DE PAUL SANTUARIO891401777 </t>
  </si>
  <si>
    <t>891401777_FE_39588</t>
  </si>
  <si>
    <t>PGP O CAPITA : SE DEVEULVE FACTURA CON SOPORTS COMPLETOSPACIENTE PERTEBNECE ALA CAPITA.ESE HOSPITAL SAN VICENTE DE PAUL SANTUARIO891401777</t>
  </si>
  <si>
    <t>891401777_FE_49717</t>
  </si>
  <si>
    <t>AUTORIZACION. se devuelve factura con soportes completosno anexan autorizacion delos servicios solicitarla ala capautorizaciones@epsdelagente.com.co para darle tramite ala factura.yufrey hern nadez</t>
  </si>
  <si>
    <t>891401777_FE_40408</t>
  </si>
  <si>
    <t>D)Glosas parcial pendiente por respuesta de IPS</t>
  </si>
  <si>
    <t>GLOSA</t>
  </si>
  <si>
    <t>TARIFA: SE GLOSA FACTURA POR MAYOR VALOR COBRADO EN CONSULTA DE URGENCIA SEGUN NOTA TECNICA CUESTA $45990YUFREY HERNNADEZ</t>
  </si>
  <si>
    <t>NO</t>
  </si>
  <si>
    <t>891401777_FE_41957</t>
  </si>
  <si>
    <t>TARIFA: SE GLOSA FACTURA POR MAYIR VALOR COBRADO EN CONSULTA DE URGENCIA SEGUN NOTA TECNICA CUESTA$45990YUFFEY HERNANDEZ</t>
  </si>
  <si>
    <t>891401777_FE_44624</t>
  </si>
  <si>
    <t>TARIFA: SE GLOSA FACTURA POR MAYOR VALOR COBRADO EN CONSULTADE URGENCIA SEGUN NOTA TECNICA CUESTA $45990YUFREY HERNNADEZ</t>
  </si>
  <si>
    <t>891401777_FE_45284</t>
  </si>
  <si>
    <t>TARIFA: SE GLOSA FACTURA POR MAYOR VALOR COBRADO EN CONSULTADE URGENCIA SEGUN NOTA TECNICA CUESTA $ 45990</t>
  </si>
  <si>
    <t>891401777_FE_49576</t>
  </si>
  <si>
    <t>TARIFA: SE GLOSA FACTURA POR MAYOR VALOR COBRADO EN CONSULTA DE URGENCIA SEGUN NOTA TECNICA CUESTA $45990DEL CONVENIO.YUFREY HERNNADEZ</t>
  </si>
  <si>
    <t>FACTURA PENDIENTE EN PROGRAMACION DE PAGO</t>
  </si>
  <si>
    <t>11.11.2022</t>
  </si>
  <si>
    <t>15.02.2023</t>
  </si>
  <si>
    <t>31.10.2022</t>
  </si>
  <si>
    <t>18.10.2022</t>
  </si>
  <si>
    <t>15.12.2022</t>
  </si>
  <si>
    <t>FACTURA CANCELADA</t>
  </si>
  <si>
    <t>FACTURA CANCELADA PARCIALMENTE - GLOSA PENDIENTE POR CONCILIAR</t>
  </si>
  <si>
    <t>Total general</t>
  </si>
  <si>
    <t>Tipificación</t>
  </si>
  <si>
    <t>Cant Facturas</t>
  </si>
  <si>
    <t>Saldo Facturas</t>
  </si>
  <si>
    <t xml:space="preserve">Valor Vaglo </t>
  </si>
  <si>
    <t>Señores : E.S.E. HOSPITAL SAN VICENTE DE PAUL-SANTUARIO</t>
  </si>
  <si>
    <t>SANTIAGO DE CALI , FEBRERO 16 DE 2023</t>
  </si>
  <si>
    <t>NIT: 891401777</t>
  </si>
  <si>
    <t>Cartera - ESE Hsopital San Vicente de Paul Santuario</t>
  </si>
  <si>
    <t>Carlos Andrés Abello Mondragón</t>
  </si>
  <si>
    <t>Observación</t>
  </si>
  <si>
    <t>Valor Recobrado por Capita</t>
  </si>
  <si>
    <t>ACTA RECOBRO CAPITA $3.426.634  16092022</t>
  </si>
  <si>
    <t>ACTA RECOBRO CAPITA 19102022 $1469105</t>
  </si>
  <si>
    <t>ACTA RECOBRO CAPITA $3.499.901  29112022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</si>
</sst>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(* #,##0.00_);_(* \(#,##0.00\);_(* &quot;-&quot;??_);_(@_)"/>
    <numFmt numFmtId="165" formatCode="&quot;$&quot;\ #,##0;[Red]&quot;$&quot;\ #,##0"/>
    <numFmt numFmtId="166" formatCode="&quot;$&quot;\ #,##0"/>
    <numFmt numFmtId="167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76">
    <xf numFmtId="0" fontId="0" fillId="0" borderId="0" xfId="0"/>
    <xf numFmtId="0" fontId="2" fillId="0" borderId="1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vertical="center"/>
    </xf>
    <xf numFmtId="43" fontId="1" fillId="0" borderId="1" xfId="1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3" fillId="0" borderId="2" xfId="0" applyFont="1" applyBorder="1" applyAlignment="1" applyProtection="1">
      <alignment horizontal="center" vertical="center"/>
    </xf>
    <xf numFmtId="164" fontId="3" fillId="0" borderId="2" xfId="0" applyNumberFormat="1" applyFont="1" applyBorder="1" applyAlignment="1" applyProtection="1">
      <alignment vertical="center"/>
    </xf>
    <xf numFmtId="0" fontId="5" fillId="0" borderId="0" xfId="2" applyFont="1"/>
    <xf numFmtId="0" fontId="5" fillId="0" borderId="3" xfId="2" applyFont="1" applyBorder="1" applyAlignment="1">
      <alignment horizontal="centerContinuous"/>
    </xf>
    <xf numFmtId="0" fontId="5" fillId="0" borderId="4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 vertical="center"/>
    </xf>
    <xf numFmtId="0" fontId="6" fillId="0" borderId="5" xfId="2" applyFont="1" applyBorder="1" applyAlignment="1">
      <alignment horizontal="centerContinuous" vertical="center"/>
    </xf>
    <xf numFmtId="0" fontId="6" fillId="0" borderId="4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 vertical="center"/>
    </xf>
    <xf numFmtId="0" fontId="5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/>
    </xf>
    <xf numFmtId="0" fontId="6" fillId="0" borderId="9" xfId="2" applyFont="1" applyBorder="1" applyAlignment="1">
      <alignment horizontal="centerContinuous" vertical="center"/>
    </xf>
    <xf numFmtId="0" fontId="6" fillId="0" borderId="10" xfId="2" applyFont="1" applyBorder="1" applyAlignment="1">
      <alignment horizontal="centerContinuous" vertical="center"/>
    </xf>
    <xf numFmtId="0" fontId="6" fillId="0" borderId="11" xfId="2" applyFont="1" applyBorder="1" applyAlignment="1">
      <alignment horizontal="centerContinuous" vertical="center"/>
    </xf>
    <xf numFmtId="0" fontId="6" fillId="0" borderId="12" xfId="2" applyFont="1" applyBorder="1" applyAlignment="1">
      <alignment horizontal="centerContinuous" vertical="center"/>
    </xf>
    <xf numFmtId="0" fontId="6" fillId="0" borderId="7" xfId="2" applyFont="1" applyBorder="1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6" fillId="0" borderId="8" xfId="2" applyFont="1" applyBorder="1" applyAlignment="1">
      <alignment horizontal="centerContinuous" vertical="center"/>
    </xf>
    <xf numFmtId="0" fontId="6" fillId="0" borderId="13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/>
    </xf>
    <xf numFmtId="0" fontId="5" fillId="0" borderId="11" xfId="2" applyFont="1" applyBorder="1" applyAlignment="1">
      <alignment horizontal="centerContinuous"/>
    </xf>
    <xf numFmtId="0" fontId="5" fillId="0" borderId="7" xfId="2" applyFont="1" applyBorder="1"/>
    <xf numFmtId="0" fontId="5" fillId="0" borderId="8" xfId="2" applyFont="1" applyBorder="1"/>
    <xf numFmtId="0" fontId="6" fillId="0" borderId="0" xfId="2" applyFont="1"/>
    <xf numFmtId="14" fontId="5" fillId="0" borderId="0" xfId="2" applyNumberFormat="1" applyFont="1"/>
    <xf numFmtId="14" fontId="5" fillId="0" borderId="0" xfId="2" applyNumberFormat="1" applyFont="1" applyAlignment="1">
      <alignment horizontal="left"/>
    </xf>
    <xf numFmtId="0" fontId="6" fillId="0" borderId="0" xfId="2" applyFont="1" applyAlignment="1">
      <alignment horizontal="center"/>
    </xf>
    <xf numFmtId="1" fontId="6" fillId="0" borderId="0" xfId="2" applyNumberFormat="1" applyFont="1" applyAlignment="1">
      <alignment horizontal="center"/>
    </xf>
    <xf numFmtId="1" fontId="5" fillId="0" borderId="0" xfId="2" applyNumberFormat="1" applyFont="1" applyAlignment="1">
      <alignment horizontal="center"/>
    </xf>
    <xf numFmtId="165" fontId="5" fillId="0" borderId="0" xfId="2" applyNumberFormat="1" applyFont="1" applyAlignment="1">
      <alignment horizontal="right"/>
    </xf>
    <xf numFmtId="166" fontId="5" fillId="0" borderId="0" xfId="2" applyNumberFormat="1" applyFont="1" applyAlignment="1">
      <alignment horizontal="right"/>
    </xf>
    <xf numFmtId="1" fontId="5" fillId="0" borderId="10" xfId="2" applyNumberFormat="1" applyFont="1" applyBorder="1" applyAlignment="1">
      <alignment horizontal="center"/>
    </xf>
    <xf numFmtId="165" fontId="5" fillId="0" borderId="10" xfId="2" applyNumberFormat="1" applyFont="1" applyBorder="1" applyAlignment="1">
      <alignment horizontal="right"/>
    </xf>
    <xf numFmtId="165" fontId="6" fillId="0" borderId="0" xfId="2" applyNumberFormat="1" applyFont="1" applyAlignment="1">
      <alignment horizontal="right"/>
    </xf>
    <xf numFmtId="0" fontId="5" fillId="0" borderId="0" xfId="2" applyFont="1" applyAlignment="1">
      <alignment horizontal="center"/>
    </xf>
    <xf numFmtId="1" fontId="6" fillId="0" borderId="14" xfId="2" applyNumberFormat="1" applyFont="1" applyBorder="1" applyAlignment="1">
      <alignment horizontal="center"/>
    </xf>
    <xf numFmtId="165" fontId="6" fillId="0" borderId="14" xfId="2" applyNumberFormat="1" applyFont="1" applyBorder="1" applyAlignment="1">
      <alignment horizontal="right"/>
    </xf>
    <xf numFmtId="165" fontId="5" fillId="0" borderId="0" xfId="2" applyNumberFormat="1" applyFont="1"/>
    <xf numFmtId="165" fontId="5" fillId="0" borderId="10" xfId="2" applyNumberFormat="1" applyFont="1" applyBorder="1"/>
    <xf numFmtId="165" fontId="6" fillId="0" borderId="10" xfId="2" applyNumberFormat="1" applyFont="1" applyBorder="1"/>
    <xf numFmtId="165" fontId="6" fillId="0" borderId="0" xfId="2" applyNumberFormat="1" applyFont="1"/>
    <xf numFmtId="0" fontId="5" fillId="0" borderId="9" xfId="2" applyFont="1" applyBorder="1"/>
    <xf numFmtId="0" fontId="5" fillId="0" borderId="10" xfId="2" applyFont="1" applyBorder="1"/>
    <xf numFmtId="0" fontId="5" fillId="0" borderId="11" xfId="2" applyFont="1" applyBorder="1"/>
    <xf numFmtId="0" fontId="7" fillId="0" borderId="15" xfId="0" applyFont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167" fontId="7" fillId="0" borderId="15" xfId="1" applyNumberFormat="1" applyFont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167" fontId="7" fillId="3" borderId="15" xfId="1" applyNumberFormat="1" applyFont="1" applyFill="1" applyBorder="1" applyAlignment="1">
      <alignment horizontal="center" vertical="center" wrapText="1"/>
    </xf>
    <xf numFmtId="167" fontId="7" fillId="2" borderId="15" xfId="1" applyNumberFormat="1" applyFont="1" applyFill="1" applyBorder="1" applyAlignment="1">
      <alignment horizontal="center" vertical="center" wrapText="1"/>
    </xf>
    <xf numFmtId="167" fontId="7" fillId="4" borderId="15" xfId="1" applyNumberFormat="1" applyFont="1" applyFill="1" applyBorder="1" applyAlignment="1">
      <alignment horizontal="center" vertical="center" wrapText="1"/>
    </xf>
    <xf numFmtId="0" fontId="0" fillId="0" borderId="15" xfId="0" applyBorder="1"/>
    <xf numFmtId="14" fontId="0" fillId="0" borderId="15" xfId="0" applyNumberFormat="1" applyBorder="1"/>
    <xf numFmtId="167" fontId="0" fillId="0" borderId="15" xfId="1" applyNumberFormat="1" applyFont="1" applyBorder="1"/>
    <xf numFmtId="167" fontId="7" fillId="0" borderId="0" xfId="1" applyNumberFormat="1" applyFont="1"/>
    <xf numFmtId="167" fontId="0" fillId="0" borderId="0" xfId="1" applyNumberFormat="1" applyFont="1"/>
    <xf numFmtId="0" fontId="8" fillId="5" borderId="16" xfId="0" applyFont="1" applyFill="1" applyBorder="1" applyAlignment="1">
      <alignment horizontal="center"/>
    </xf>
    <xf numFmtId="167" fontId="8" fillId="5" borderId="17" xfId="0" applyNumberFormat="1" applyFont="1" applyFill="1" applyBorder="1" applyAlignment="1">
      <alignment horizontal="center"/>
    </xf>
    <xf numFmtId="167" fontId="0" fillId="0" borderId="18" xfId="0" applyNumberFormat="1" applyBorder="1"/>
    <xf numFmtId="0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167" fontId="8" fillId="5" borderId="19" xfId="0" applyNumberFormat="1" applyFont="1" applyFill="1" applyBorder="1" applyAlignment="1">
      <alignment horizontal="center"/>
    </xf>
    <xf numFmtId="167" fontId="0" fillId="0" borderId="20" xfId="0" applyNumberFormat="1" applyBorder="1"/>
    <xf numFmtId="0" fontId="8" fillId="5" borderId="19" xfId="0" applyFon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8" fillId="5" borderId="15" xfId="0" applyFont="1" applyFill="1" applyBorder="1" applyAlignment="1">
      <alignment horizontal="center"/>
    </xf>
    <xf numFmtId="0" fontId="8" fillId="5" borderId="21" xfId="0" applyNumberFormat="1" applyFont="1" applyFill="1" applyBorder="1" applyAlignment="1">
      <alignment horizontal="center"/>
    </xf>
    <xf numFmtId="167" fontId="8" fillId="5" borderId="15" xfId="0" applyNumberFormat="1" applyFont="1" applyFill="1" applyBorder="1" applyAlignment="1">
      <alignment horizontal="center"/>
    </xf>
    <xf numFmtId="167" fontId="8" fillId="5" borderId="22" xfId="0" applyNumberFormat="1" applyFont="1" applyFill="1" applyBorder="1" applyAlignment="1">
      <alignment horizontal="center"/>
    </xf>
    <xf numFmtId="166" fontId="6" fillId="0" borderId="0" xfId="2" applyNumberFormat="1" applyFont="1" applyAlignment="1">
      <alignment horizontal="right"/>
    </xf>
    <xf numFmtId="167" fontId="0" fillId="0" borderId="15" xfId="0" applyNumberFormat="1" applyBorder="1"/>
  </cellXfs>
  <cellStyles count="3">
    <cellStyle name="Millares" xfId="1" builtinId="3"/>
    <cellStyle name="Normal" xfId="0" builtinId="0"/>
    <cellStyle name="Normal 2 2" xfId="2"/>
  </cellStyles>
  <dxfs count="27"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7" formatCode="_-* #,##0_-;\-* #,##0_-;_-* &quot;-&quot;??_-;_-@_-"/>
    </dxf>
    <dxf>
      <numFmt numFmtId="167" formatCode="_-* #,##0_-;\-* #,##0_-;_-* &quot;-&quot;??_-;_-@_-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readingOrder="0"/>
    </dxf>
    <dxf>
      <font>
        <b/>
      </font>
    </dxf>
    <dxf>
      <font>
        <b/>
      </font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973.568604745371" createdVersion="5" refreshedVersion="5" minRefreshableVersion="3" recordCount="29">
  <cacheSource type="worksheet">
    <worksheetSource ref="A2:AT31" sheet="ESTADO DE CADA FACTURA"/>
  </cacheSource>
  <cacheFields count="44">
    <cacheField name="NIT IPS" numFmtId="0">
      <sharedItems containsSemiMixedTypes="0" containsString="0" containsNumber="1" containsInteger="1" minValue="891401777" maxValue="891401777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7841" maxValue="50077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37841" maxValue="49717"/>
    </cacheField>
    <cacheField name="FECHA FACT IPS" numFmtId="14">
      <sharedItems containsSemiMixedTypes="0" containsNonDate="0" containsDate="1" containsString="0" minDate="2022-06-01T00:00:00" maxDate="2022-12-06T00:00:00"/>
    </cacheField>
    <cacheField name="VALOR FACT IPS" numFmtId="167">
      <sharedItems containsSemiMixedTypes="0" containsString="0" containsNumber="1" containsInteger="1" minValue="29700" maxValue="60702930"/>
    </cacheField>
    <cacheField name="SALDO FACT IPS" numFmtId="167">
      <sharedItems containsSemiMixedTypes="0" containsString="0" containsNumber="1" containsInteger="1" minValue="29700" maxValue="3499901"/>
    </cacheField>
    <cacheField name="OBSERVACION SASS" numFmtId="0">
      <sharedItems/>
    </cacheField>
    <cacheField name="ESTADO EPS FEBRERO 16" numFmtId="0">
      <sharedItems count="4">
        <s v="FACTURA CANCELADA"/>
        <s v="FACTURA PENDIENTE EN PROGRAMACION DE PAGO"/>
        <s v="FACTURA DEVUELTA"/>
        <s v="FACTURA CANCELADA PARCIALMENTE - GLOSA PENDIENTE POR CONCILIAR"/>
      </sharedItems>
    </cacheField>
    <cacheField name="ESTADO VAGLO" numFmtId="0">
      <sharedItems containsBlank="1"/>
    </cacheField>
    <cacheField name="VALOR VAGLO" numFmtId="167">
      <sharedItems containsSemiMixedTypes="0" containsString="0" containsNumber="1" containsInteger="1" minValue="0" maxValue="657147"/>
    </cacheField>
    <cacheField name="POR PAGAR SAP" numFmtId="0">
      <sharedItems containsString="0" containsBlank="1" containsNumber="1" containsInteger="1" minValue="99423" maxValue="99423"/>
    </cacheField>
    <cacheField name="P. ABIERTAS DOC" numFmtId="0">
      <sharedItems containsString="0" containsBlank="1" containsNumber="1" containsInteger="1" minValue="1222152262" maxValue="1222152263"/>
    </cacheField>
    <cacheField name="VALIDACION ALFA FACT" numFmtId="167">
      <sharedItems/>
    </cacheField>
    <cacheField name="VALOR RADICADO FACT" numFmtId="167">
      <sharedItems containsSemiMixedTypes="0" containsString="0" containsNumber="1" containsInteger="1" minValue="0" maxValue="657147"/>
    </cacheField>
    <cacheField name="VALOR NOTA CREDITO" numFmtId="167">
      <sharedItems containsSemiMixedTypes="0" containsString="0" containsNumber="1" containsInteger="1" minValue="0" maxValue="0"/>
    </cacheField>
    <cacheField name="VALOR NOTA DEBITO" numFmtId="167">
      <sharedItems containsSemiMixedTypes="0" containsString="0" containsNumber="1" containsInteger="1" minValue="0" maxValue="0"/>
    </cacheField>
    <cacheField name="VALOR DESCCOMERCIAL" numFmtId="167">
      <sharedItems containsSemiMixedTypes="0" containsString="0" containsNumber="1" containsInteger="1" minValue="0" maxValue="0"/>
    </cacheField>
    <cacheField name="VALOR CRUZADO SASS" numFmtId="167">
      <sharedItems containsSemiMixedTypes="0" containsString="0" containsNumber="1" containsInteger="1" minValue="0" maxValue="300883"/>
    </cacheField>
    <cacheField name="VALOR GLOSA ACEPTDA" numFmtId="167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7">
      <sharedItems containsSemiMixedTypes="0" containsString="0" containsNumber="1" containsInteger="1" minValue="0" maxValue="657147"/>
    </cacheField>
    <cacheField name="OBSERVACION GLOSA DEVUELTA" numFmtId="0">
      <sharedItems containsBlank="1"/>
    </cacheField>
    <cacheField name="SALDO SASS" numFmtId="167">
      <sharedItems containsSemiMixedTypes="0" containsString="0" containsNumber="1" containsInteger="1" minValue="0" maxValue="657147"/>
    </cacheField>
    <cacheField name="VALOR CANCELADO SAP" numFmtId="167">
      <sharedItems containsSemiMixedTypes="0" containsString="0" containsNumber="1" containsInteger="1" minValue="0" maxValue="59233825"/>
    </cacheField>
    <cacheField name="DOC COMPENSACION SAP" numFmtId="0">
      <sharedItems containsString="0" containsBlank="1" containsNumber="1" containsInteger="1" minValue="2201304406" maxValue="4800058858"/>
    </cacheField>
    <cacheField name="FECHA COMPENSACION SAP" numFmtId="0">
      <sharedItems containsBlank="1"/>
    </cacheField>
    <cacheField name="VALOR CANCELADO SAP2" numFmtId="0">
      <sharedItems containsString="0" containsBlank="1" containsNumber="1" containsInteger="1" minValue="19710" maxValue="3499901"/>
    </cacheField>
    <cacheField name="DOC COMPENSACION SAP2" numFmtId="0">
      <sharedItems containsString="0" containsBlank="1" containsNumber="1" containsInteger="1" minValue="4800057565" maxValue="4800058858"/>
    </cacheField>
    <cacheField name="FECHA COMPENSACION SAP2" numFmtId="0">
      <sharedItems containsBlank="1"/>
    </cacheField>
    <cacheField name="FECHA RAD IPS" numFmtId="14">
      <sharedItems containsSemiMixedTypes="0" containsNonDate="0" containsDate="1" containsString="0" minDate="2022-07-02T00:00:00" maxDate="2022-12-06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3"/>
    </cacheField>
    <cacheField name="F PROBABLE PAGO SASS" numFmtId="0">
      <sharedItems containsString="0" containsBlank="1" containsNumber="1" containsInteger="1" minValue="20220829" maxValue="21001231"/>
    </cacheField>
    <cacheField name="F RAD SASS" numFmtId="0">
      <sharedItems containsString="0" containsBlank="1" containsNumber="1" containsInteger="1" minValue="20220818" maxValue="20221213"/>
    </cacheField>
    <cacheField name="VALOR REPORTADO CRICULAR 030" numFmtId="167">
      <sharedItems containsSemiMixedTypes="0" containsString="0" containsNumber="1" containsInteger="1" minValue="0" maxValue="657147"/>
    </cacheField>
    <cacheField name="VALOR GLOSA ACEPTADA REPORTADO CIRCULAR 030" numFmtId="167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2-12-31T00:00:00" maxDate="2023-01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9">
  <r>
    <n v="891401777"/>
    <s v="E.S.E. HOSPITAL SAN VICENTE DE PAUL-SANT"/>
    <s v="FE"/>
    <n v="46425"/>
    <s v="891401777_FE_46425"/>
    <m/>
    <m/>
    <d v="2022-10-07T00:00:00"/>
    <n v="4585185"/>
    <n v="3426634"/>
    <s v="A)Factura no radicada en ERP"/>
    <x v="0"/>
    <m/>
    <n v="0"/>
    <m/>
    <m/>
    <s v="no_cruza"/>
    <n v="0"/>
    <n v="0"/>
    <n v="0"/>
    <n v="0"/>
    <n v="0"/>
    <n v="0"/>
    <m/>
    <n v="0"/>
    <m/>
    <n v="0"/>
    <n v="1158551"/>
    <n v="2201304406"/>
    <s v="18.10.2022"/>
    <n v="3426634"/>
    <n v="4800057565"/>
    <s v="17.10.2022"/>
    <d v="2022-10-07T00:00:00"/>
    <m/>
    <m/>
    <m/>
    <m/>
    <m/>
    <m/>
    <m/>
    <n v="0"/>
    <n v="0"/>
    <d v="2022-12-31T00:00:00"/>
  </r>
  <r>
    <n v="891401777"/>
    <s v="E.S.E. HOSPITAL SAN VICENTE DE PAUL-SANT"/>
    <s v="FE"/>
    <n v="48089"/>
    <s v="891401777_FE_48089"/>
    <m/>
    <m/>
    <d v="2022-11-03T00:00:00"/>
    <n v="60702930"/>
    <n v="1469105"/>
    <s v="A)Factura no radicada en ERP"/>
    <x v="0"/>
    <m/>
    <n v="0"/>
    <m/>
    <m/>
    <s v="no_cruza"/>
    <n v="0"/>
    <n v="0"/>
    <n v="0"/>
    <n v="0"/>
    <n v="0"/>
    <n v="0"/>
    <m/>
    <n v="0"/>
    <m/>
    <n v="0"/>
    <n v="59233825"/>
    <n v="2201317169"/>
    <s v="11.11.2022"/>
    <n v="1469105"/>
    <n v="4800057844"/>
    <s v="11.11.2022"/>
    <d v="2022-11-03T00:00:00"/>
    <m/>
    <m/>
    <m/>
    <m/>
    <m/>
    <m/>
    <m/>
    <n v="0"/>
    <n v="0"/>
    <d v="2022-12-31T00:00:00"/>
  </r>
  <r>
    <n v="891401777"/>
    <s v="E.S.E. HOSPITAL SAN VICENTE DE PAUL-SANT"/>
    <s v="FE"/>
    <n v="50077"/>
    <s v="891401777_FE_50077"/>
    <m/>
    <m/>
    <d v="2022-12-05T00:00:00"/>
    <n v="59929896"/>
    <n v="3499901"/>
    <s v="A)Factura no radicada en ERP"/>
    <x v="0"/>
    <m/>
    <n v="0"/>
    <m/>
    <m/>
    <s v="no_cruza"/>
    <n v="0"/>
    <n v="0"/>
    <n v="0"/>
    <n v="0"/>
    <n v="0"/>
    <n v="0"/>
    <m/>
    <n v="0"/>
    <m/>
    <n v="0"/>
    <n v="56429995"/>
    <n v="2201329441"/>
    <s v="15.12.2022"/>
    <n v="3499901"/>
    <n v="4800058127"/>
    <s v="14.12.2022"/>
    <d v="2022-12-05T00:00:00"/>
    <m/>
    <m/>
    <m/>
    <m/>
    <m/>
    <m/>
    <m/>
    <n v="0"/>
    <n v="0"/>
    <d v="2022-12-31T00:00:00"/>
  </r>
  <r>
    <n v="891401777"/>
    <s v="E.S.E. HOSPITAL SAN VICENTE DE PAUL-SANT"/>
    <s v="FE"/>
    <n v="40547"/>
    <s v="891401777_FE_40547"/>
    <s v="FE"/>
    <n v="40547"/>
    <d v="2022-07-11T00:00:00"/>
    <n v="71830"/>
    <n v="71830"/>
    <s v="B)Factura sin saldo ERP"/>
    <x v="0"/>
    <m/>
    <n v="0"/>
    <m/>
    <m/>
    <s v="OK"/>
    <n v="71830"/>
    <n v="0"/>
    <n v="0"/>
    <n v="0"/>
    <n v="71830"/>
    <n v="0"/>
    <m/>
    <n v="0"/>
    <m/>
    <n v="0"/>
    <n v="71830"/>
    <n v="4800058858"/>
    <s v="15.02.2023"/>
    <m/>
    <m/>
    <m/>
    <d v="2022-08-05T00:00:00"/>
    <m/>
    <n v="2"/>
    <m/>
    <m/>
    <n v="2"/>
    <n v="20221130"/>
    <n v="20221125"/>
    <n v="71830"/>
    <n v="0"/>
    <d v="2022-12-31T00:00:00"/>
  </r>
  <r>
    <n v="891401777"/>
    <s v="E.S.E. HOSPITAL SAN VICENTE DE PAUL-SANT"/>
    <s v="FE"/>
    <n v="40939"/>
    <s v="891401777_FE_40939"/>
    <s v="FE"/>
    <n v="40939"/>
    <d v="2022-07-15T00:00:00"/>
    <n v="99423"/>
    <n v="72354"/>
    <s v="B)Factura sin saldo ERP"/>
    <x v="1"/>
    <m/>
    <n v="0"/>
    <n v="99423"/>
    <n v="1222152262"/>
    <s v="OK"/>
    <n v="99423"/>
    <n v="0"/>
    <n v="0"/>
    <n v="0"/>
    <n v="99423"/>
    <n v="0"/>
    <m/>
    <n v="0"/>
    <m/>
    <n v="0"/>
    <n v="0"/>
    <m/>
    <m/>
    <m/>
    <m/>
    <m/>
    <d v="2022-08-05T00:00:00"/>
    <m/>
    <n v="2"/>
    <m/>
    <m/>
    <n v="1"/>
    <n v="20220829"/>
    <n v="20220818"/>
    <n v="99423"/>
    <n v="0"/>
    <d v="2022-12-31T00:00:00"/>
  </r>
  <r>
    <n v="891401777"/>
    <s v="E.S.E. HOSPITAL SAN VICENTE DE PAUL-SANT"/>
    <s v="FE"/>
    <n v="41173"/>
    <s v="891401777_FE_41173"/>
    <s v="FE"/>
    <n v="41173"/>
    <d v="2022-07-19T00:00:00"/>
    <n v="99423"/>
    <n v="99423"/>
    <s v="B)Factura sin saldo ERP"/>
    <x v="1"/>
    <m/>
    <n v="0"/>
    <n v="99423"/>
    <n v="1222152263"/>
    <s v="OK"/>
    <n v="99423"/>
    <n v="0"/>
    <n v="0"/>
    <n v="0"/>
    <n v="99423"/>
    <n v="0"/>
    <m/>
    <n v="0"/>
    <m/>
    <n v="0"/>
    <n v="0"/>
    <m/>
    <m/>
    <m/>
    <m/>
    <m/>
    <d v="2022-08-05T00:00:00"/>
    <m/>
    <n v="2"/>
    <m/>
    <m/>
    <n v="1"/>
    <n v="20220829"/>
    <n v="20220818"/>
    <n v="99423"/>
    <n v="0"/>
    <d v="2022-12-31T00:00:00"/>
  </r>
  <r>
    <n v="891401777"/>
    <s v="E.S.E. HOSPITAL SAN VICENTE DE PAUL-SANT"/>
    <s v="FE"/>
    <n v="43732"/>
    <s v="891401777_FE_43732"/>
    <s v="FE"/>
    <n v="43732"/>
    <d v="2022-08-28T00:00:00"/>
    <n v="67139"/>
    <n v="67139"/>
    <s v="B)Factura sin saldo ERP"/>
    <x v="0"/>
    <m/>
    <n v="0"/>
    <m/>
    <m/>
    <s v="OK"/>
    <n v="67139"/>
    <n v="0"/>
    <n v="0"/>
    <n v="0"/>
    <n v="67139"/>
    <n v="0"/>
    <m/>
    <n v="0"/>
    <m/>
    <n v="0"/>
    <n v="67139"/>
    <n v="2201315587"/>
    <s v="31.10.2022"/>
    <m/>
    <m/>
    <m/>
    <d v="2022-09-09T00:00:00"/>
    <m/>
    <n v="2"/>
    <m/>
    <m/>
    <n v="1"/>
    <n v="20220930"/>
    <n v="20220917"/>
    <n v="67139"/>
    <n v="0"/>
    <d v="2022-12-31T00:00:00"/>
  </r>
  <r>
    <n v="891401777"/>
    <s v="E.S.E. HOSPITAL SAN VICENTE DE PAUL-SANT"/>
    <s v="FE"/>
    <n v="43955"/>
    <s v="891401777_FE_43955"/>
    <s v="FE"/>
    <n v="43955"/>
    <d v="2022-08-31T00:00:00"/>
    <n v="146647"/>
    <n v="146647"/>
    <s v="B)Factura sin saldo ERP"/>
    <x v="0"/>
    <m/>
    <n v="0"/>
    <m/>
    <m/>
    <s v="OK"/>
    <n v="146647"/>
    <n v="0"/>
    <n v="0"/>
    <n v="0"/>
    <n v="146647"/>
    <n v="0"/>
    <m/>
    <n v="0"/>
    <m/>
    <n v="0"/>
    <n v="105037"/>
    <n v="2201315587"/>
    <s v="31.10.2022"/>
    <n v="41610"/>
    <n v="4800058858"/>
    <s v="15.02.2023"/>
    <d v="2022-09-09T00:00:00"/>
    <m/>
    <n v="2"/>
    <m/>
    <m/>
    <n v="3"/>
    <n v="20221201"/>
    <n v="20221117"/>
    <n v="146647"/>
    <n v="0"/>
    <d v="2022-12-31T00:00:00"/>
  </r>
  <r>
    <n v="891401777"/>
    <s v="E.S.E. HOSPITAL SAN VICENTE DE PAUL-SANT"/>
    <s v="FE"/>
    <n v="43962"/>
    <s v="891401777_FE_43962"/>
    <s v="FE"/>
    <n v="43962"/>
    <d v="2022-08-31T00:00:00"/>
    <n v="74865"/>
    <n v="74865"/>
    <s v="B)Factura sin saldo ERP"/>
    <x v="0"/>
    <m/>
    <n v="0"/>
    <m/>
    <m/>
    <s v="OK"/>
    <n v="74865"/>
    <n v="0"/>
    <n v="0"/>
    <n v="0"/>
    <n v="74865"/>
    <n v="0"/>
    <m/>
    <n v="0"/>
    <m/>
    <n v="0"/>
    <n v="55155"/>
    <n v="2201315587"/>
    <s v="31.10.2022"/>
    <n v="19710"/>
    <n v="4800058858"/>
    <s v="15.02.2023"/>
    <d v="2022-09-09T00:00:00"/>
    <m/>
    <n v="2"/>
    <m/>
    <m/>
    <n v="3"/>
    <n v="20221201"/>
    <n v="20221117"/>
    <n v="74865"/>
    <n v="0"/>
    <d v="2022-12-31T00:00:00"/>
  </r>
  <r>
    <n v="891401777"/>
    <s v="E.S.E. HOSPITAL SAN VICENTE DE PAUL-SANT"/>
    <s v="FE"/>
    <n v="41994"/>
    <s v="891401777_FE_41994"/>
    <s v="FE"/>
    <n v="41994"/>
    <d v="2022-07-31T00:00:00"/>
    <n v="300883"/>
    <n v="300883"/>
    <s v="B)Factura sin saldo ERP"/>
    <x v="0"/>
    <m/>
    <n v="0"/>
    <m/>
    <m/>
    <s v="OK"/>
    <n v="300883"/>
    <n v="0"/>
    <n v="0"/>
    <n v="0"/>
    <n v="300883"/>
    <n v="0"/>
    <m/>
    <n v="0"/>
    <m/>
    <n v="0"/>
    <n v="300883"/>
    <n v="4800058858"/>
    <s v="15.02.2023"/>
    <m/>
    <m/>
    <m/>
    <d v="2022-08-05T00:00:00"/>
    <m/>
    <n v="2"/>
    <m/>
    <m/>
    <n v="2"/>
    <n v="20221130"/>
    <n v="20221125"/>
    <n v="300883"/>
    <n v="0"/>
    <d v="2022-12-31T00:00:00"/>
  </r>
  <r>
    <n v="891401777"/>
    <s v="E.S.E. HOSPITAL SAN VICENTE DE PAUL-SANT"/>
    <s v="FE"/>
    <n v="47188"/>
    <s v="891401777_FE_47188"/>
    <s v="FE"/>
    <n v="47188"/>
    <d v="2022-10-21T00:00:00"/>
    <n v="78020"/>
    <n v="78020"/>
    <s v="B)Factura sin saldo ERP"/>
    <x v="0"/>
    <m/>
    <n v="0"/>
    <m/>
    <m/>
    <s v="OK"/>
    <n v="78020"/>
    <n v="0"/>
    <n v="0"/>
    <n v="0"/>
    <n v="78020"/>
    <n v="0"/>
    <m/>
    <n v="0"/>
    <m/>
    <n v="0"/>
    <n v="78020"/>
    <n v="4800058858"/>
    <s v="15.02.2023"/>
    <m/>
    <m/>
    <m/>
    <d v="2022-11-04T00:00:00"/>
    <m/>
    <n v="2"/>
    <m/>
    <m/>
    <n v="1"/>
    <n v="20221130"/>
    <n v="20221110"/>
    <n v="78020"/>
    <n v="0"/>
    <d v="2022-12-31T00:00:00"/>
  </r>
  <r>
    <n v="891401777"/>
    <s v="E.S.E. HOSPITAL SAN VICENTE DE PAUL-SANT"/>
    <s v="FE"/>
    <n v="42504"/>
    <s v="891401777_FE_42504"/>
    <s v="FE"/>
    <n v="42504"/>
    <d v="2022-08-09T00:00:00"/>
    <n v="99423"/>
    <n v="99423"/>
    <s v="C)Glosas total pendiente por respuesta de IPS"/>
    <x v="2"/>
    <s v="DEVOLUCION"/>
    <n v="99423"/>
    <m/>
    <m/>
    <s v="OK"/>
    <n v="99423"/>
    <n v="0"/>
    <n v="0"/>
    <n v="0"/>
    <n v="0"/>
    <n v="0"/>
    <m/>
    <n v="99423"/>
    <s v="COVID: SE SOSTIENE GLOSA POR MAYOR VALOR COBRADO EN PRUEBADE LABORATORIO ANTIGENO ANTES 1 SEPTIEMBRE QUE SALIO RESOLUCION 1412/2022 CUESTA $80832 .VALIDAR PARA DARLE TRAMITE ALAFACTURA. YUFREY HERNANDEZ"/>
    <n v="99423"/>
    <n v="0"/>
    <m/>
    <m/>
    <m/>
    <m/>
    <m/>
    <d v="2022-09-09T00:00:00"/>
    <m/>
    <n v="9"/>
    <m/>
    <s v="SI"/>
    <n v="2"/>
    <n v="21001231"/>
    <n v="20221117"/>
    <n v="99423"/>
    <n v="0"/>
    <d v="2022-12-31T00:00:00"/>
  </r>
  <r>
    <n v="891401777"/>
    <s v="E.S.E. HOSPITAL SAN VICENTE DE PAUL-SANT"/>
    <s v="FE"/>
    <n v="43516"/>
    <s v="891401777_FE_43516"/>
    <s v="FE"/>
    <n v="43516"/>
    <d v="2022-08-25T00:00:00"/>
    <n v="40000"/>
    <n v="40000"/>
    <s v="C)Glosas total pendiente por respuesta de IPS"/>
    <x v="2"/>
    <s v="DEVOLUCION"/>
    <n v="40000"/>
    <m/>
    <m/>
    <s v="OK"/>
    <n v="40000"/>
    <n v="0"/>
    <n v="0"/>
    <n v="0"/>
    <n v="0"/>
    <n v="0"/>
    <m/>
    <n v="40000"/>
    <s v="AUTORIZACION. se deveulve factura con soprtes completosno soportan autorizacion de los servicios soliciatarlos alacapautorizaciones@epsdelagente.com.coyufrey hernnsadez"/>
    <n v="40000"/>
    <n v="0"/>
    <m/>
    <m/>
    <m/>
    <m/>
    <m/>
    <d v="2022-09-09T00:00:00"/>
    <m/>
    <n v="9"/>
    <m/>
    <s v="SI"/>
    <n v="2"/>
    <n v="21001231"/>
    <n v="20221117"/>
    <n v="40000"/>
    <n v="0"/>
    <d v="2022-12-31T00:00:00"/>
  </r>
  <r>
    <n v="891401777"/>
    <s v="E.S.E. HOSPITAL SAN VICENTE DE PAUL-SANT"/>
    <s v="FE"/>
    <n v="44189"/>
    <s v="891401777_FE_44189"/>
    <s v="FE"/>
    <n v="44189"/>
    <d v="2022-09-03T00:00:00"/>
    <n v="79105"/>
    <n v="79105"/>
    <s v="C)Glosas total pendiente por respuesta de IPS"/>
    <x v="2"/>
    <s v="DEVOLUCION"/>
    <n v="79105"/>
    <m/>
    <m/>
    <s v="OK"/>
    <n v="79105"/>
    <n v="0"/>
    <n v="0"/>
    <n v="0"/>
    <n v="0"/>
    <n v="0"/>
    <m/>
    <n v="79105"/>
    <s v="AUTORIZACION. se devuelve factura con soportes completosno anexan autorizacion de los servicios soliciatrlos ala capautorizaciones@epsdelagente.com.co.yufrey hernandez"/>
    <n v="79105"/>
    <n v="0"/>
    <m/>
    <m/>
    <m/>
    <m/>
    <m/>
    <d v="2022-10-06T00:00:00"/>
    <m/>
    <n v="9"/>
    <m/>
    <s v="SI"/>
    <n v="2"/>
    <n v="21001231"/>
    <n v="20221117"/>
    <n v="79105"/>
    <n v="0"/>
    <d v="2022-12-31T00:00:00"/>
  </r>
  <r>
    <n v="891401777"/>
    <s v="E.S.E. HOSPITAL SAN VICENTE DE PAUL-SANT"/>
    <s v="FE"/>
    <n v="44291"/>
    <s v="891401777_FE_44291"/>
    <s v="FE"/>
    <n v="44291"/>
    <d v="2022-09-06T00:00:00"/>
    <n v="29700"/>
    <n v="29700"/>
    <s v="C)Glosas total pendiente por respuesta de IPS"/>
    <x v="2"/>
    <s v="DEVOLUCION"/>
    <n v="29700"/>
    <m/>
    <m/>
    <s v="OK"/>
    <n v="29700"/>
    <n v="0"/>
    <n v="0"/>
    <n v="0"/>
    <n v="0"/>
    <n v="0"/>
    <m/>
    <n v="29700"/>
    <s v="AUTORIZACION. se devuelve factura con soportes completosno anexan autorizacion de los servicios solicitarla ala capautorizaciones@epsdelagente.com.co."/>
    <n v="29700"/>
    <n v="0"/>
    <m/>
    <m/>
    <m/>
    <m/>
    <m/>
    <d v="2022-10-06T00:00:00"/>
    <m/>
    <n v="9"/>
    <m/>
    <s v="SI"/>
    <n v="2"/>
    <n v="21001231"/>
    <n v="20221117"/>
    <n v="29700"/>
    <n v="0"/>
    <d v="2022-12-31T00:00:00"/>
  </r>
  <r>
    <n v="891401777"/>
    <s v="E.S.E. HOSPITAL SAN VICENTE DE PAUL-SANT"/>
    <s v="FE"/>
    <n v="44319"/>
    <s v="891401777_FE_44319"/>
    <s v="FE"/>
    <n v="44319"/>
    <d v="2022-09-07T00:00:00"/>
    <n v="40000"/>
    <n v="40000"/>
    <s v="C)Glosas total pendiente por respuesta de IPS"/>
    <x v="2"/>
    <s v="DEVOLUCION"/>
    <n v="40000"/>
    <m/>
    <m/>
    <s v="OK"/>
    <n v="40000"/>
    <n v="0"/>
    <n v="0"/>
    <n v="0"/>
    <n v="0"/>
    <n v="0"/>
    <m/>
    <n v="40000"/>
    <s v="PGP O CAPITA. se deveulve factura con soportes completospaciente pertenece ala capita de santuario se validaen registro al cliente. ESE HOSPITAL SAN VICENTE DE PAUL SAN891401777. yufrey hernandez"/>
    <n v="40000"/>
    <n v="0"/>
    <m/>
    <m/>
    <m/>
    <m/>
    <m/>
    <d v="2022-10-06T00:00:00"/>
    <m/>
    <n v="9"/>
    <m/>
    <s v="SI"/>
    <n v="2"/>
    <n v="21001231"/>
    <n v="20221117"/>
    <n v="40000"/>
    <n v="0"/>
    <d v="2022-12-31T00:00:00"/>
  </r>
  <r>
    <n v="891401777"/>
    <s v="E.S.E. HOSPITAL SAN VICENTE DE PAUL-SANT"/>
    <s v="FE"/>
    <n v="44623"/>
    <s v="891401777_FE_44623"/>
    <s v="FE"/>
    <n v="44623"/>
    <d v="2022-09-13T00:00:00"/>
    <n v="67458"/>
    <n v="67458"/>
    <s v="C)Glosas total pendiente por respuesta de IPS"/>
    <x v="2"/>
    <s v="DEVOLUCION"/>
    <n v="67458"/>
    <m/>
    <m/>
    <s v="OK"/>
    <n v="67458"/>
    <n v="0"/>
    <n v="0"/>
    <n v="0"/>
    <n v="0"/>
    <n v="0"/>
    <m/>
    <n v="67458"/>
    <s v="FACTURACION. se devuelve factura con soportes completosfactura pagada #44624 autorizacion: 222498524537449yufrey hernandez"/>
    <n v="67458"/>
    <n v="0"/>
    <m/>
    <m/>
    <m/>
    <m/>
    <m/>
    <d v="2022-10-06T00:00:00"/>
    <m/>
    <n v="9"/>
    <m/>
    <s v="SI"/>
    <n v="2"/>
    <n v="21001231"/>
    <n v="20221117"/>
    <n v="67458"/>
    <n v="0"/>
    <d v="2022-12-31T00:00:00"/>
  </r>
  <r>
    <n v="891401777"/>
    <s v="E.S.E. HOSPITAL SAN VICENTE DE PAUL-SANT"/>
    <s v="FE"/>
    <n v="37841"/>
    <s v="891401777_FE_37841"/>
    <s v="FE"/>
    <n v="37841"/>
    <d v="2022-06-01T00:00:00"/>
    <n v="657147"/>
    <n v="657147"/>
    <s v="C)Glosas total pendiente por respuesta de IPS"/>
    <x v="2"/>
    <s v="DEVOLUCION"/>
    <n v="657147"/>
    <m/>
    <m/>
    <s v="OK"/>
    <n v="657147"/>
    <n v="0"/>
    <n v="0"/>
    <n v="0"/>
    <n v="0"/>
    <n v="0"/>
    <m/>
    <n v="657147"/>
    <s v="AUT: Se devuelve factura completa no se evidencia respuestadevolución: 2-servicio de urgencias no cuenta con autorización nap de 15 digitos.Gladys vivas."/>
    <n v="657147"/>
    <n v="0"/>
    <m/>
    <m/>
    <m/>
    <m/>
    <m/>
    <d v="2022-07-02T00:00:00"/>
    <m/>
    <n v="9"/>
    <m/>
    <s v="SI"/>
    <n v="2"/>
    <n v="21001231"/>
    <n v="20221125"/>
    <n v="657147"/>
    <n v="0"/>
    <d v="2022-12-31T00:00:00"/>
  </r>
  <r>
    <n v="891401777"/>
    <s v="E.S.E. HOSPITAL SAN VICENTE DE PAUL-SANT"/>
    <s v="FE"/>
    <n v="37971"/>
    <s v="891401777_FE_37971"/>
    <s v="FE"/>
    <n v="37971"/>
    <d v="2022-06-03T00:00:00"/>
    <n v="58000"/>
    <n v="58000"/>
    <s v="C)Glosas total pendiente por respuesta de IPS"/>
    <x v="2"/>
    <s v="DEVOLUCION"/>
    <n v="58000"/>
    <m/>
    <m/>
    <s v="OK"/>
    <n v="58000"/>
    <n v="0"/>
    <n v="0"/>
    <n v="0"/>
    <n v="0"/>
    <n v="0"/>
    <m/>
    <n v="58000"/>
    <s v="PGP/AUT: se devuelve factura completa servicios de laboratorios, capitados según contratación nota tecnica del 01/04/2022; 2-servicios no cuentan con autorización nap de 15 digitosGLADYS VIVAS."/>
    <n v="58000"/>
    <n v="0"/>
    <m/>
    <m/>
    <m/>
    <m/>
    <m/>
    <d v="2022-07-02T00:00:00"/>
    <m/>
    <n v="9"/>
    <m/>
    <s v="SI"/>
    <n v="2"/>
    <n v="21001231"/>
    <n v="20221125"/>
    <n v="58000"/>
    <n v="0"/>
    <d v="2022-12-31T00:00:00"/>
  </r>
  <r>
    <n v="891401777"/>
    <s v="E.S.E. HOSPITAL SAN VICENTE DE PAUL-SANT"/>
    <s v="FE"/>
    <n v="38046"/>
    <s v="891401777_FE_38046"/>
    <s v="FE"/>
    <n v="38046"/>
    <d v="2022-06-03T00:00:00"/>
    <n v="87700"/>
    <n v="87700"/>
    <s v="C)Glosas total pendiente por respuesta de IPS"/>
    <x v="2"/>
    <s v="DEVOLUCION"/>
    <n v="87700"/>
    <m/>
    <m/>
    <s v="OK"/>
    <n v="87700"/>
    <n v="0"/>
    <n v="0"/>
    <n v="0"/>
    <n v="0"/>
    <n v="0"/>
    <m/>
    <n v="87700"/>
    <s v="PGP/AUT: Se devuelve factura servicios de laboratorios corresponden a contratación capitación según nota tecnica del01/04/2022. pte con ips asignada ESE HOSPITAL SAN VICENTE DEPAUL SANTUARIO/ serv sin autorizacion nap de 15 digitos. GV"/>
    <n v="87700"/>
    <n v="0"/>
    <m/>
    <m/>
    <m/>
    <m/>
    <m/>
    <d v="2022-07-02T00:00:00"/>
    <m/>
    <n v="9"/>
    <m/>
    <s v="SI"/>
    <n v="2"/>
    <n v="21001231"/>
    <n v="20221125"/>
    <n v="87700"/>
    <n v="0"/>
    <d v="2022-12-31T00:00:00"/>
  </r>
  <r>
    <n v="891401777"/>
    <s v="E.S.E. HOSPITAL SAN VICENTE DE PAUL-SANT"/>
    <s v="FE"/>
    <n v="38250"/>
    <s v="891401777_FE_38250"/>
    <s v="FE"/>
    <n v="38250"/>
    <d v="2022-06-08T00:00:00"/>
    <n v="58000"/>
    <n v="58000"/>
    <s v="C)Glosas total pendiente por respuesta de IPS"/>
    <x v="2"/>
    <s v="DEVOLUCION"/>
    <n v="58000"/>
    <m/>
    <m/>
    <s v="OK"/>
    <n v="58000"/>
    <n v="0"/>
    <n v="0"/>
    <n v="0"/>
    <n v="0"/>
    <n v="0"/>
    <m/>
    <n v="58000"/>
    <s v="PGP/AUT: Se devuelve factura servicios de laboratorios corresponden a contratación capitación según nota tecnica del01/04/2022. pte con ips asignada ESE HOSPITAL SAN VICENTE DEPAUL SANTUARIO/ serv sin autorizacion nap de 15 digitos. GV"/>
    <n v="58000"/>
    <n v="0"/>
    <m/>
    <m/>
    <m/>
    <m/>
    <m/>
    <d v="2022-07-02T00:00:00"/>
    <m/>
    <n v="9"/>
    <m/>
    <s v="SI"/>
    <n v="2"/>
    <n v="21001231"/>
    <n v="20221125"/>
    <n v="58000"/>
    <n v="0"/>
    <d v="2022-12-31T00:00:00"/>
  </r>
  <r>
    <n v="891401777"/>
    <s v="E.S.E. HOSPITAL SAN VICENTE DE PAUL-SANT"/>
    <s v="FE"/>
    <n v="39061"/>
    <s v="891401777_FE_39061"/>
    <s v="FE"/>
    <n v="39061"/>
    <d v="2022-06-18T00:00:00"/>
    <n v="87700"/>
    <n v="87700"/>
    <s v="C)Glosas total pendiente por respuesta de IPS"/>
    <x v="2"/>
    <s v="DEVOLUCION"/>
    <n v="87700"/>
    <m/>
    <m/>
    <s v="OK"/>
    <n v="87700"/>
    <n v="0"/>
    <n v="0"/>
    <n v="0"/>
    <n v="0"/>
    <n v="0"/>
    <m/>
    <n v="87700"/>
    <s v="PGP O CAPITA :SE DEVEULVE FACTURA CON SOPORTES COMPLETOSUSUARIO PERTENCE ALA CAPITA .ESE HOSPITAL SAN VICENTE DE PAUL SANTUARIO891401777 "/>
    <n v="87700"/>
    <n v="0"/>
    <m/>
    <m/>
    <m/>
    <m/>
    <m/>
    <d v="2022-07-02T00:00:00"/>
    <m/>
    <n v="9"/>
    <m/>
    <s v="SI"/>
    <n v="2"/>
    <n v="21001231"/>
    <n v="20221125"/>
    <n v="87700"/>
    <n v="0"/>
    <d v="2022-12-31T00:00:00"/>
  </r>
  <r>
    <n v="891401777"/>
    <s v="E.S.E. HOSPITAL SAN VICENTE DE PAUL-SANT"/>
    <s v="FE"/>
    <n v="39588"/>
    <s v="891401777_FE_39588"/>
    <s v="FE"/>
    <n v="39588"/>
    <d v="2022-06-25T00:00:00"/>
    <n v="87700"/>
    <n v="87700"/>
    <s v="C)Glosas total pendiente por respuesta de IPS"/>
    <x v="2"/>
    <s v="DEVOLUCION"/>
    <n v="87700"/>
    <m/>
    <m/>
    <s v="OK"/>
    <n v="87700"/>
    <n v="0"/>
    <n v="0"/>
    <n v="0"/>
    <n v="0"/>
    <n v="0"/>
    <m/>
    <n v="87700"/>
    <s v="PGP O CAPITA : SE DEVEULVE FACTURA CON SOPORTS COMPLETOSPACIENTE PERTEBNECE ALA CAPITA.ESE HOSPITAL SAN VICENTE DE PAUL SANTUARIO891401777"/>
    <n v="87700"/>
    <n v="0"/>
    <m/>
    <m/>
    <m/>
    <m/>
    <m/>
    <d v="2022-07-02T00:00:00"/>
    <m/>
    <n v="9"/>
    <m/>
    <s v="SI"/>
    <n v="2"/>
    <n v="21001231"/>
    <n v="20221125"/>
    <n v="87700"/>
    <n v="0"/>
    <d v="2022-12-31T00:00:00"/>
  </r>
  <r>
    <n v="891401777"/>
    <s v="E.S.E. HOSPITAL SAN VICENTE DE PAUL-SANT"/>
    <s v="FE"/>
    <n v="49717"/>
    <s v="891401777_FE_49717"/>
    <s v="FE"/>
    <n v="49717"/>
    <d v="2022-11-29T00:00:00"/>
    <n v="135898"/>
    <n v="135898"/>
    <s v="C)Glosas total pendiente por respuesta de IPS"/>
    <x v="2"/>
    <s v="DEVOLUCION"/>
    <n v="135898"/>
    <m/>
    <m/>
    <s v="OK"/>
    <n v="135898"/>
    <n v="0"/>
    <n v="0"/>
    <n v="0"/>
    <n v="0"/>
    <n v="0"/>
    <m/>
    <n v="135898"/>
    <s v="AUTORIZACION. se devuelve factura con soportes completosno anexan autorizacion delos servicios solicitarla ala capautorizaciones@epsdelagente.com.co para darle tramite ala factura.yufrey hern nadez"/>
    <n v="135898"/>
    <n v="0"/>
    <m/>
    <m/>
    <m/>
    <m/>
    <m/>
    <d v="2022-12-03T00:00:00"/>
    <m/>
    <n v="9"/>
    <m/>
    <s v="SI"/>
    <n v="1"/>
    <n v="21001231"/>
    <n v="20221213"/>
    <n v="135898"/>
    <n v="0"/>
    <d v="2022-12-31T00:00:00"/>
  </r>
  <r>
    <n v="891401777"/>
    <s v="E.S.E. HOSPITAL SAN VICENTE DE PAUL-SANT"/>
    <s v="FE"/>
    <n v="40408"/>
    <s v="891401777_FE_40408"/>
    <s v="FE"/>
    <n v="40408"/>
    <d v="2022-07-07T00:00:00"/>
    <n v="72829"/>
    <n v="72829"/>
    <s v="D)Glosas parcial pendiente por respuesta de IPS"/>
    <x v="3"/>
    <s v="GLOSA"/>
    <n v="19710"/>
    <m/>
    <m/>
    <s v="OK"/>
    <n v="72829"/>
    <n v="0"/>
    <n v="0"/>
    <n v="0"/>
    <n v="53119"/>
    <n v="0"/>
    <m/>
    <n v="19710"/>
    <s v="TARIFA: SE GLOSA FACTURA POR MAYOR VALOR COBRADO EN CONSULTA DE URGENCIA SEGUN NOTA TECNICA CUESTA $45990YUFREY HERNNADEZ"/>
    <n v="19710"/>
    <n v="53119"/>
    <n v="4800058858"/>
    <s v="15.02.2023"/>
    <m/>
    <m/>
    <m/>
    <d v="2022-08-05T00:00:00"/>
    <m/>
    <n v="9"/>
    <m/>
    <s v="NO"/>
    <n v="2"/>
    <n v="21001231"/>
    <n v="20221125"/>
    <n v="72829"/>
    <n v="0"/>
    <d v="2022-12-31T00:00:00"/>
  </r>
  <r>
    <n v="891401777"/>
    <s v="E.S.E. HOSPITAL SAN VICENTE DE PAUL-SANT"/>
    <s v="FE"/>
    <n v="41957"/>
    <s v="891401777_FE_41957"/>
    <s v="FE"/>
    <n v="41957"/>
    <d v="2022-07-30T00:00:00"/>
    <n v="65803"/>
    <n v="65803"/>
    <s v="D)Glosas parcial pendiente por respuesta de IPS"/>
    <x v="3"/>
    <s v="GLOSA"/>
    <n v="19710"/>
    <m/>
    <m/>
    <s v="OK"/>
    <n v="65803"/>
    <n v="0"/>
    <n v="0"/>
    <n v="0"/>
    <n v="46093"/>
    <n v="0"/>
    <m/>
    <n v="19710"/>
    <s v="TARIFA: SE GLOSA FACTURA POR MAYIR VALOR COBRADO EN CONSULTA DE URGENCIA SEGUN NOTA TECNICA CUESTA$45990YUFFEY HERNANDEZ"/>
    <n v="19710"/>
    <n v="46093"/>
    <n v="4800058858"/>
    <s v="15.02.2023"/>
    <m/>
    <m/>
    <m/>
    <d v="2022-08-05T00:00:00"/>
    <m/>
    <n v="9"/>
    <m/>
    <s v="NO"/>
    <n v="2"/>
    <n v="21001231"/>
    <n v="20221125"/>
    <n v="65803"/>
    <n v="0"/>
    <d v="2022-12-31T00:00:00"/>
  </r>
  <r>
    <n v="891401777"/>
    <s v="E.S.E. HOSPITAL SAN VICENTE DE PAUL-SANT"/>
    <s v="FE"/>
    <n v="44624"/>
    <s v="891401777_FE_44624"/>
    <s v="FE"/>
    <n v="44624"/>
    <d v="2022-09-13T00:00:00"/>
    <n v="67458"/>
    <n v="67458"/>
    <s v="D)Glosas parcial pendiente por respuesta de IPS"/>
    <x v="3"/>
    <s v="GLOSA"/>
    <n v="19710"/>
    <m/>
    <m/>
    <s v="OK"/>
    <n v="67458"/>
    <n v="0"/>
    <n v="0"/>
    <n v="0"/>
    <n v="47748"/>
    <n v="0"/>
    <m/>
    <n v="19710"/>
    <s v="TARIFA: SE GLOSA FACTURA POR MAYOR VALOR COBRADO EN CONSULTADE URGENCIA SEGUN NOTA TECNICA CUESTA $45990YUFREY HERNNADEZ"/>
    <n v="19710"/>
    <n v="47748"/>
    <n v="4800058858"/>
    <s v="15.02.2023"/>
    <m/>
    <m/>
    <m/>
    <d v="2022-10-06T00:00:00"/>
    <m/>
    <n v="9"/>
    <m/>
    <s v="NO"/>
    <n v="2"/>
    <n v="21001231"/>
    <n v="20221117"/>
    <n v="67458"/>
    <n v="0"/>
    <d v="2022-12-31T00:00:00"/>
  </r>
  <r>
    <n v="891401777"/>
    <s v="E.S.E. HOSPITAL SAN VICENTE DE PAUL-SANT"/>
    <s v="FE"/>
    <n v="45284"/>
    <s v="891401777_FE_45284"/>
    <s v="FE"/>
    <n v="45284"/>
    <d v="2022-09-22T00:00:00"/>
    <n v="73920"/>
    <n v="73920"/>
    <s v="D)Glosas parcial pendiente por respuesta de IPS"/>
    <x v="3"/>
    <s v="GLOSA"/>
    <n v="19710"/>
    <m/>
    <m/>
    <s v="OK"/>
    <n v="73920"/>
    <n v="0"/>
    <n v="0"/>
    <n v="0"/>
    <n v="54210"/>
    <n v="0"/>
    <m/>
    <n v="19710"/>
    <s v="TARIFA: SE GLOSA FACTURA POR MAYOR VALOR COBRADO EN CONSULTADE URGENCIA SEGUN NOTA TECNICA CUESTA $ 45990"/>
    <n v="19710"/>
    <n v="54210"/>
    <n v="4800058858"/>
    <s v="15.02.2023"/>
    <m/>
    <m/>
    <m/>
    <d v="2022-10-06T00:00:00"/>
    <m/>
    <n v="9"/>
    <m/>
    <s v="NO"/>
    <n v="2"/>
    <n v="21001231"/>
    <n v="20221117"/>
    <n v="73920"/>
    <n v="0"/>
    <d v="2022-12-31T00:00:00"/>
  </r>
  <r>
    <n v="891401777"/>
    <s v="E.S.E. HOSPITAL SAN VICENTE DE PAUL-SANT"/>
    <s v="FE"/>
    <n v="49576"/>
    <s v="891401777_FE_49576"/>
    <s v="FE"/>
    <n v="49576"/>
    <d v="2022-11-26T00:00:00"/>
    <n v="67268"/>
    <n v="67268"/>
    <s v="D)Glosas parcial pendiente por respuesta de IPS"/>
    <x v="3"/>
    <s v="GLOSA"/>
    <n v="19710"/>
    <m/>
    <m/>
    <s v="OK"/>
    <n v="67268"/>
    <n v="0"/>
    <n v="0"/>
    <n v="0"/>
    <n v="47558"/>
    <n v="0"/>
    <m/>
    <n v="19710"/>
    <s v="TARIFA: SE GLOSA FACTURA POR MAYOR VALOR COBRADO EN CONSULTA DE URGENCIA SEGUN NOTA TECNICA CUESTA $45990DEL CONVENIO.YUFREY HERNNADEZ"/>
    <n v="19710"/>
    <n v="47558"/>
    <n v="4800058858"/>
    <s v="15.02.2023"/>
    <m/>
    <m/>
    <m/>
    <d v="2022-12-03T00:00:00"/>
    <m/>
    <n v="9"/>
    <m/>
    <s v="NO"/>
    <n v="1"/>
    <n v="21001231"/>
    <n v="20221213"/>
    <n v="67268"/>
    <n v="0"/>
    <d v="2022-12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E8" firstHeaderRow="0" firstDataRow="1" firstDataCol="1"/>
  <pivotFields count="44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axis="axisRow" showAll="0" sortType="ascending">
      <items count="5">
        <item x="0"/>
        <item x="3"/>
        <item x="2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dataField="1" numFmtId="167" showAll="0"/>
    <pivotField showAll="0"/>
    <pivotField showAll="0"/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showAll="0"/>
    <pivotField numFmtId="167" showAll="0"/>
    <pivotField numFmtId="167"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numFmtId="14" showAll="0"/>
  </pivotFields>
  <rowFields count="1">
    <field x="11"/>
  </rowFields>
  <rowItems count="5">
    <i>
      <x v="3"/>
    </i>
    <i>
      <x v="1"/>
    </i>
    <i>
      <x/>
    </i>
    <i>
      <x v="2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 Facturas" fld="9" subtotal="count" baseField="11" baseItem="0"/>
    <dataField name="Saldo Facturas" fld="9" baseField="0" baseItem="0" numFmtId="167"/>
    <dataField name="Valor Vaglo " fld="13" baseField="0" baseItem="0" numFmtId="167"/>
  </dataFields>
  <formats count="27">
    <format dxfId="26">
      <pivotArea field="11" type="button" dataOnly="0" labelOnly="1" outline="0" axis="axisRow" fieldPosition="0"/>
    </format>
    <format dxfId="2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4">
      <pivotArea field="11" type="button" dataOnly="0" labelOnly="1" outline="0" axis="axisRow" fieldPosition="0"/>
    </format>
    <format dxfId="23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2">
      <pivotArea field="11" type="button" dataOnly="0" labelOnly="1" outline="0" axis="axisRow" fieldPosition="0"/>
    </format>
    <format dxfId="2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0">
      <pivotArea field="11" type="button" dataOnly="0" labelOnly="1" outline="0" axis="axisRow" fieldPosition="0"/>
    </format>
    <format dxfId="19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8">
      <pivotArea grandRow="1" outline="0" collapsedLevelsAreSubtotals="1" fieldPosition="0"/>
    </format>
    <format dxfId="17">
      <pivotArea dataOnly="0" labelOnly="1" grandRow="1" outline="0" fieldPosition="0"/>
    </format>
    <format dxfId="16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15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11" type="button" dataOnly="0" labelOnly="1" outline="0" axis="axisRow" fieldPosition="0"/>
    </format>
    <format dxfId="11">
      <pivotArea dataOnly="0" labelOnly="1" fieldPosition="0">
        <references count="1">
          <reference field="11" count="0"/>
        </references>
      </pivotArea>
    </format>
    <format dxfId="10">
      <pivotArea dataOnly="0" labelOnly="1" grandRow="1" outline="0" fieldPosition="0"/>
    </format>
    <format dxfId="9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4">
      <pivotArea field="11" type="button" dataOnly="0" labelOnly="1" outline="0" axis="axisRow" fieldPosition="0"/>
    </format>
    <format dxfId="3">
      <pivotArea dataOnly="0" labelOnly="1" fieldPosition="0">
        <references count="1">
          <reference field="11" count="0"/>
        </references>
      </pivotArea>
    </format>
    <format dxfId="2">
      <pivotArea dataOnly="0" labelOnly="1" grandRow="1" outline="0" fieldPosition="0"/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workbookViewId="0">
      <selection activeCell="G16" sqref="G16"/>
    </sheetView>
  </sheetViews>
  <sheetFormatPr baseColWidth="10" defaultRowHeight="15" x14ac:dyDescent="0.25"/>
  <cols>
    <col min="2" max="2" width="29.7109375" bestFit="1" customWidth="1"/>
    <col min="9" max="10" width="15.140625" bestFit="1" customWidth="1"/>
    <col min="13" max="13" width="14.140625" bestFit="1" customWidth="1"/>
  </cols>
  <sheetData>
    <row r="1" spans="1:1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x14ac:dyDescent="0.25">
      <c r="A2" s="2" t="s">
        <v>14</v>
      </c>
      <c r="B2" s="2" t="s">
        <v>15</v>
      </c>
      <c r="C2" s="2" t="s">
        <v>16</v>
      </c>
      <c r="D2" s="2" t="s">
        <v>17</v>
      </c>
      <c r="E2" s="2" t="s">
        <v>18</v>
      </c>
      <c r="F2" s="2" t="s">
        <v>19</v>
      </c>
      <c r="G2" s="2" t="s">
        <v>20</v>
      </c>
      <c r="H2" s="2" t="s">
        <v>21</v>
      </c>
      <c r="I2" s="3">
        <v>99423</v>
      </c>
      <c r="J2" s="3">
        <v>27069</v>
      </c>
      <c r="K2" s="3"/>
      <c r="L2" s="3"/>
      <c r="M2" s="3">
        <v>72354</v>
      </c>
      <c r="N2" s="3">
        <v>0</v>
      </c>
    </row>
    <row r="3" spans="1:14" x14ac:dyDescent="0.25">
      <c r="A3" s="2" t="s">
        <v>14</v>
      </c>
      <c r="B3" s="2" t="s">
        <v>15</v>
      </c>
      <c r="C3" s="2" t="s">
        <v>16</v>
      </c>
      <c r="D3" s="2" t="s">
        <v>17</v>
      </c>
      <c r="E3" s="2" t="s">
        <v>18</v>
      </c>
      <c r="F3" s="2" t="s">
        <v>22</v>
      </c>
      <c r="G3" s="2" t="s">
        <v>23</v>
      </c>
      <c r="H3" s="2" t="s">
        <v>21</v>
      </c>
      <c r="I3" s="3">
        <v>99423</v>
      </c>
      <c r="J3" s="3">
        <v>0</v>
      </c>
      <c r="K3" s="3"/>
      <c r="L3" s="3"/>
      <c r="M3" s="3">
        <v>99423</v>
      </c>
      <c r="N3" s="3">
        <v>0</v>
      </c>
    </row>
    <row r="4" spans="1:14" x14ac:dyDescent="0.25">
      <c r="A4" s="2" t="s">
        <v>14</v>
      </c>
      <c r="B4" s="2" t="s">
        <v>15</v>
      </c>
      <c r="C4" s="2" t="s">
        <v>16</v>
      </c>
      <c r="D4" s="2" t="s">
        <v>24</v>
      </c>
      <c r="E4" s="2" t="s">
        <v>25</v>
      </c>
      <c r="F4" s="2" t="s">
        <v>26</v>
      </c>
      <c r="G4" s="2" t="s">
        <v>27</v>
      </c>
      <c r="H4" s="2" t="s">
        <v>27</v>
      </c>
      <c r="I4" s="3">
        <v>4585185</v>
      </c>
      <c r="J4" s="3">
        <v>1158551</v>
      </c>
      <c r="K4" s="3"/>
      <c r="L4" s="3"/>
      <c r="M4" s="3">
        <v>3426634</v>
      </c>
      <c r="N4" s="3">
        <v>0</v>
      </c>
    </row>
    <row r="5" spans="1:14" x14ac:dyDescent="0.25">
      <c r="A5" s="2" t="s">
        <v>28</v>
      </c>
      <c r="B5" s="2" t="s">
        <v>15</v>
      </c>
      <c r="C5" s="2" t="s">
        <v>16</v>
      </c>
      <c r="D5" s="2" t="s">
        <v>29</v>
      </c>
      <c r="E5" s="2" t="s">
        <v>18</v>
      </c>
      <c r="F5" s="2" t="s">
        <v>30</v>
      </c>
      <c r="G5" s="2" t="s">
        <v>31</v>
      </c>
      <c r="H5" s="2" t="s">
        <v>32</v>
      </c>
      <c r="I5" s="3">
        <v>657147</v>
      </c>
      <c r="J5" s="3">
        <v>0</v>
      </c>
      <c r="K5" s="3"/>
      <c r="L5" s="3"/>
      <c r="M5" s="3">
        <v>657147</v>
      </c>
      <c r="N5" s="3">
        <v>657147</v>
      </c>
    </row>
    <row r="6" spans="1:14" x14ac:dyDescent="0.25">
      <c r="A6" s="2" t="s">
        <v>28</v>
      </c>
      <c r="B6" s="2" t="s">
        <v>15</v>
      </c>
      <c r="C6" s="2" t="s">
        <v>16</v>
      </c>
      <c r="D6" s="2" t="s">
        <v>29</v>
      </c>
      <c r="E6" s="2" t="s">
        <v>18</v>
      </c>
      <c r="F6" s="2" t="s">
        <v>33</v>
      </c>
      <c r="G6" s="2" t="s">
        <v>34</v>
      </c>
      <c r="H6" s="2" t="s">
        <v>32</v>
      </c>
      <c r="I6" s="3">
        <v>58000</v>
      </c>
      <c r="J6" s="3">
        <v>0</v>
      </c>
      <c r="K6" s="3"/>
      <c r="L6" s="3"/>
      <c r="M6" s="3">
        <v>58000</v>
      </c>
      <c r="N6" s="3">
        <v>58000</v>
      </c>
    </row>
    <row r="7" spans="1:14" x14ac:dyDescent="0.25">
      <c r="A7" s="2" t="s">
        <v>28</v>
      </c>
      <c r="B7" s="2" t="s">
        <v>15</v>
      </c>
      <c r="C7" s="2" t="s">
        <v>16</v>
      </c>
      <c r="D7" s="2" t="s">
        <v>29</v>
      </c>
      <c r="E7" s="2" t="s">
        <v>18</v>
      </c>
      <c r="F7" s="2" t="s">
        <v>35</v>
      </c>
      <c r="G7" s="2" t="s">
        <v>34</v>
      </c>
      <c r="H7" s="2" t="s">
        <v>32</v>
      </c>
      <c r="I7" s="3">
        <v>87700</v>
      </c>
      <c r="J7" s="3">
        <v>0</v>
      </c>
      <c r="K7" s="3"/>
      <c r="L7" s="3"/>
      <c r="M7" s="3">
        <v>87700</v>
      </c>
      <c r="N7" s="3">
        <v>87700</v>
      </c>
    </row>
    <row r="8" spans="1:14" x14ac:dyDescent="0.25">
      <c r="A8" s="2" t="s">
        <v>28</v>
      </c>
      <c r="B8" s="2" t="s">
        <v>15</v>
      </c>
      <c r="C8" s="2" t="s">
        <v>16</v>
      </c>
      <c r="D8" s="2" t="s">
        <v>29</v>
      </c>
      <c r="E8" s="2" t="s">
        <v>18</v>
      </c>
      <c r="F8" s="2" t="s">
        <v>36</v>
      </c>
      <c r="G8" s="2" t="s">
        <v>37</v>
      </c>
      <c r="H8" s="2" t="s">
        <v>32</v>
      </c>
      <c r="I8" s="3">
        <v>58000</v>
      </c>
      <c r="J8" s="3">
        <v>0</v>
      </c>
      <c r="K8" s="3"/>
      <c r="L8" s="3"/>
      <c r="M8" s="3">
        <v>58000</v>
      </c>
      <c r="N8" s="3">
        <v>58000</v>
      </c>
    </row>
    <row r="9" spans="1:14" x14ac:dyDescent="0.25">
      <c r="A9" s="2" t="s">
        <v>28</v>
      </c>
      <c r="B9" s="2" t="s">
        <v>15</v>
      </c>
      <c r="C9" s="2" t="s">
        <v>16</v>
      </c>
      <c r="D9" s="2" t="s">
        <v>29</v>
      </c>
      <c r="E9" s="2" t="s">
        <v>18</v>
      </c>
      <c r="F9" s="2" t="s">
        <v>38</v>
      </c>
      <c r="G9" s="2" t="s">
        <v>39</v>
      </c>
      <c r="H9" s="2" t="s">
        <v>32</v>
      </c>
      <c r="I9" s="3">
        <v>87700</v>
      </c>
      <c r="J9" s="3">
        <v>0</v>
      </c>
      <c r="K9" s="3"/>
      <c r="L9" s="3"/>
      <c r="M9" s="3">
        <v>87700</v>
      </c>
      <c r="N9" s="3">
        <v>87700</v>
      </c>
    </row>
    <row r="10" spans="1:14" x14ac:dyDescent="0.25">
      <c r="A10" s="2" t="s">
        <v>28</v>
      </c>
      <c r="B10" s="2" t="s">
        <v>15</v>
      </c>
      <c r="C10" s="2" t="s">
        <v>16</v>
      </c>
      <c r="D10" s="2" t="s">
        <v>29</v>
      </c>
      <c r="E10" s="2" t="s">
        <v>18</v>
      </c>
      <c r="F10" s="2" t="s">
        <v>40</v>
      </c>
      <c r="G10" s="2" t="s">
        <v>41</v>
      </c>
      <c r="H10" s="2" t="s">
        <v>32</v>
      </c>
      <c r="I10" s="3">
        <v>87700</v>
      </c>
      <c r="J10" s="3">
        <v>0</v>
      </c>
      <c r="K10" s="3"/>
      <c r="L10" s="3"/>
      <c r="M10" s="3">
        <v>87700</v>
      </c>
      <c r="N10" s="3">
        <v>87700</v>
      </c>
    </row>
    <row r="11" spans="1:14" x14ac:dyDescent="0.25">
      <c r="A11" s="2" t="s">
        <v>28</v>
      </c>
      <c r="B11" s="2" t="s">
        <v>15</v>
      </c>
      <c r="C11" s="2" t="s">
        <v>16</v>
      </c>
      <c r="D11" s="2" t="s">
        <v>29</v>
      </c>
      <c r="E11" s="2" t="s">
        <v>18</v>
      </c>
      <c r="F11" s="2" t="s">
        <v>42</v>
      </c>
      <c r="G11" s="2" t="s">
        <v>43</v>
      </c>
      <c r="H11" s="2" t="s">
        <v>21</v>
      </c>
      <c r="I11" s="3">
        <v>72829</v>
      </c>
      <c r="J11" s="3">
        <v>0</v>
      </c>
      <c r="K11" s="3"/>
      <c r="L11" s="3"/>
      <c r="M11" s="3">
        <v>72829</v>
      </c>
      <c r="N11" s="3">
        <v>72829</v>
      </c>
    </row>
    <row r="12" spans="1:14" x14ac:dyDescent="0.25">
      <c r="A12" s="2" t="s">
        <v>28</v>
      </c>
      <c r="B12" s="2" t="s">
        <v>15</v>
      </c>
      <c r="C12" s="2" t="s">
        <v>16</v>
      </c>
      <c r="D12" s="2" t="s">
        <v>29</v>
      </c>
      <c r="E12" s="2" t="s">
        <v>18</v>
      </c>
      <c r="F12" s="2" t="s">
        <v>44</v>
      </c>
      <c r="G12" s="2" t="s">
        <v>45</v>
      </c>
      <c r="H12" s="2" t="s">
        <v>21</v>
      </c>
      <c r="I12" s="3">
        <v>71830</v>
      </c>
      <c r="J12" s="3">
        <v>0</v>
      </c>
      <c r="K12" s="3"/>
      <c r="L12" s="3"/>
      <c r="M12" s="3">
        <v>71830</v>
      </c>
      <c r="N12" s="3">
        <v>71830</v>
      </c>
    </row>
    <row r="13" spans="1:14" x14ac:dyDescent="0.25">
      <c r="A13" s="2" t="s">
        <v>28</v>
      </c>
      <c r="B13" s="2" t="s">
        <v>15</v>
      </c>
      <c r="C13" s="2" t="s">
        <v>16</v>
      </c>
      <c r="D13" s="2" t="s">
        <v>29</v>
      </c>
      <c r="E13" s="2" t="s">
        <v>18</v>
      </c>
      <c r="F13" s="2" t="s">
        <v>46</v>
      </c>
      <c r="G13" s="2" t="s">
        <v>47</v>
      </c>
      <c r="H13" s="2" t="s">
        <v>21</v>
      </c>
      <c r="I13" s="3">
        <v>65803</v>
      </c>
      <c r="J13" s="3">
        <v>0</v>
      </c>
      <c r="K13" s="3"/>
      <c r="L13" s="3"/>
      <c r="M13" s="3">
        <v>65803</v>
      </c>
      <c r="N13" s="3">
        <v>65803</v>
      </c>
    </row>
    <row r="14" spans="1:14" x14ac:dyDescent="0.25">
      <c r="A14" s="2" t="s">
        <v>28</v>
      </c>
      <c r="B14" s="2" t="s">
        <v>15</v>
      </c>
      <c r="C14" s="2" t="s">
        <v>16</v>
      </c>
      <c r="D14" s="2" t="s">
        <v>29</v>
      </c>
      <c r="E14" s="2" t="s">
        <v>18</v>
      </c>
      <c r="F14" s="2" t="s">
        <v>48</v>
      </c>
      <c r="G14" s="2" t="s">
        <v>49</v>
      </c>
      <c r="H14" s="2" t="s">
        <v>21</v>
      </c>
      <c r="I14" s="3">
        <v>300883</v>
      </c>
      <c r="J14" s="3">
        <v>0</v>
      </c>
      <c r="K14" s="3"/>
      <c r="L14" s="3"/>
      <c r="M14" s="3">
        <v>300883</v>
      </c>
      <c r="N14" s="3">
        <v>300883</v>
      </c>
    </row>
    <row r="15" spans="1:14" x14ac:dyDescent="0.25">
      <c r="A15" s="2" t="s">
        <v>28</v>
      </c>
      <c r="B15" s="2" t="s">
        <v>15</v>
      </c>
      <c r="C15" s="2" t="s">
        <v>16</v>
      </c>
      <c r="D15" s="2" t="s">
        <v>50</v>
      </c>
      <c r="E15" s="2" t="s">
        <v>18</v>
      </c>
      <c r="F15" s="2" t="s">
        <v>51</v>
      </c>
      <c r="G15" s="2" t="s">
        <v>52</v>
      </c>
      <c r="H15" s="2" t="s">
        <v>53</v>
      </c>
      <c r="I15" s="3">
        <v>99423</v>
      </c>
      <c r="J15" s="3">
        <v>0</v>
      </c>
      <c r="K15" s="3"/>
      <c r="L15" s="3"/>
      <c r="M15" s="3">
        <v>99423</v>
      </c>
      <c r="N15" s="3">
        <v>99423</v>
      </c>
    </row>
    <row r="16" spans="1:14" x14ac:dyDescent="0.25">
      <c r="A16" s="2" t="s">
        <v>28</v>
      </c>
      <c r="B16" s="2" t="s">
        <v>15</v>
      </c>
      <c r="C16" s="2" t="s">
        <v>16</v>
      </c>
      <c r="D16" s="2" t="s">
        <v>29</v>
      </c>
      <c r="E16" s="2" t="s">
        <v>18</v>
      </c>
      <c r="F16" s="2" t="s">
        <v>54</v>
      </c>
      <c r="G16" s="2" t="s">
        <v>55</v>
      </c>
      <c r="H16" s="2" t="s">
        <v>53</v>
      </c>
      <c r="I16" s="3">
        <v>40000</v>
      </c>
      <c r="J16" s="3">
        <v>0</v>
      </c>
      <c r="K16" s="3"/>
      <c r="L16" s="3"/>
      <c r="M16" s="3">
        <v>40000</v>
      </c>
      <c r="N16" s="3">
        <v>0</v>
      </c>
    </row>
    <row r="17" spans="1:14" x14ac:dyDescent="0.25">
      <c r="A17" s="2" t="s">
        <v>28</v>
      </c>
      <c r="B17" s="2" t="s">
        <v>15</v>
      </c>
      <c r="C17" s="2" t="s">
        <v>16</v>
      </c>
      <c r="D17" s="2" t="s">
        <v>29</v>
      </c>
      <c r="E17" s="2" t="s">
        <v>18</v>
      </c>
      <c r="F17" s="2" t="s">
        <v>56</v>
      </c>
      <c r="G17" s="2" t="s">
        <v>57</v>
      </c>
      <c r="H17" s="2" t="s">
        <v>53</v>
      </c>
      <c r="I17" s="3">
        <v>67139</v>
      </c>
      <c r="J17" s="3">
        <v>0</v>
      </c>
      <c r="K17" s="3"/>
      <c r="L17" s="3"/>
      <c r="M17" s="3">
        <v>67139</v>
      </c>
      <c r="N17" s="3">
        <v>0</v>
      </c>
    </row>
    <row r="18" spans="1:14" x14ac:dyDescent="0.25">
      <c r="A18" s="2" t="s">
        <v>28</v>
      </c>
      <c r="B18" s="2" t="s">
        <v>15</v>
      </c>
      <c r="C18" s="2" t="s">
        <v>16</v>
      </c>
      <c r="D18" s="2" t="s">
        <v>29</v>
      </c>
      <c r="E18" s="2" t="s">
        <v>18</v>
      </c>
      <c r="F18" s="2" t="s">
        <v>58</v>
      </c>
      <c r="G18" s="2" t="s">
        <v>59</v>
      </c>
      <c r="H18" s="2" t="s">
        <v>53</v>
      </c>
      <c r="I18" s="3">
        <v>146647</v>
      </c>
      <c r="J18" s="3">
        <v>0</v>
      </c>
      <c r="K18" s="3"/>
      <c r="L18" s="3"/>
      <c r="M18" s="3">
        <v>146647</v>
      </c>
      <c r="N18" s="3">
        <v>0</v>
      </c>
    </row>
    <row r="19" spans="1:14" x14ac:dyDescent="0.25">
      <c r="A19" s="2" t="s">
        <v>28</v>
      </c>
      <c r="B19" s="2" t="s">
        <v>15</v>
      </c>
      <c r="C19" s="2" t="s">
        <v>16</v>
      </c>
      <c r="D19" s="2" t="s">
        <v>29</v>
      </c>
      <c r="E19" s="2" t="s">
        <v>18</v>
      </c>
      <c r="F19" s="2" t="s">
        <v>60</v>
      </c>
      <c r="G19" s="2" t="s">
        <v>59</v>
      </c>
      <c r="H19" s="2" t="s">
        <v>53</v>
      </c>
      <c r="I19" s="3">
        <v>74865</v>
      </c>
      <c r="J19" s="3">
        <v>0</v>
      </c>
      <c r="K19" s="3"/>
      <c r="L19" s="3"/>
      <c r="M19" s="3">
        <v>74865</v>
      </c>
      <c r="N19" s="3">
        <v>0</v>
      </c>
    </row>
    <row r="20" spans="1:14" x14ac:dyDescent="0.25">
      <c r="A20" s="2" t="s">
        <v>28</v>
      </c>
      <c r="B20" s="2" t="s">
        <v>15</v>
      </c>
      <c r="C20" s="2" t="s">
        <v>16</v>
      </c>
      <c r="D20" s="2" t="s">
        <v>29</v>
      </c>
      <c r="E20" s="2" t="s">
        <v>18</v>
      </c>
      <c r="F20" s="2" t="s">
        <v>61</v>
      </c>
      <c r="G20" s="2" t="s">
        <v>62</v>
      </c>
      <c r="H20" s="2" t="s">
        <v>63</v>
      </c>
      <c r="I20" s="3">
        <v>79105</v>
      </c>
      <c r="J20" s="3">
        <v>0</v>
      </c>
      <c r="K20" s="3"/>
      <c r="L20" s="3"/>
      <c r="M20" s="3">
        <v>79105</v>
      </c>
      <c r="N20" s="3">
        <v>79105</v>
      </c>
    </row>
    <row r="21" spans="1:14" x14ac:dyDescent="0.25">
      <c r="A21" s="2" t="s">
        <v>28</v>
      </c>
      <c r="B21" s="2" t="s">
        <v>15</v>
      </c>
      <c r="C21" s="2" t="s">
        <v>16</v>
      </c>
      <c r="D21" s="2" t="s">
        <v>29</v>
      </c>
      <c r="E21" s="2" t="s">
        <v>18</v>
      </c>
      <c r="F21" s="2" t="s">
        <v>64</v>
      </c>
      <c r="G21" s="2" t="s">
        <v>65</v>
      </c>
      <c r="H21" s="2" t="s">
        <v>63</v>
      </c>
      <c r="I21" s="3">
        <v>29700</v>
      </c>
      <c r="J21" s="3">
        <v>0</v>
      </c>
      <c r="K21" s="3"/>
      <c r="L21" s="3"/>
      <c r="M21" s="3">
        <v>29700</v>
      </c>
      <c r="N21" s="3">
        <v>29700</v>
      </c>
    </row>
    <row r="22" spans="1:14" x14ac:dyDescent="0.25">
      <c r="A22" s="2" t="s">
        <v>28</v>
      </c>
      <c r="B22" s="2" t="s">
        <v>15</v>
      </c>
      <c r="C22" s="2" t="s">
        <v>16</v>
      </c>
      <c r="D22" s="2" t="s">
        <v>29</v>
      </c>
      <c r="E22" s="2" t="s">
        <v>18</v>
      </c>
      <c r="F22" s="2" t="s">
        <v>66</v>
      </c>
      <c r="G22" s="2" t="s">
        <v>67</v>
      </c>
      <c r="H22" s="2" t="s">
        <v>63</v>
      </c>
      <c r="I22" s="3">
        <v>40000</v>
      </c>
      <c r="J22" s="3">
        <v>0</v>
      </c>
      <c r="K22" s="3"/>
      <c r="L22" s="3"/>
      <c r="M22" s="3">
        <v>40000</v>
      </c>
      <c r="N22" s="3">
        <v>40000</v>
      </c>
    </row>
    <row r="23" spans="1:14" x14ac:dyDescent="0.25">
      <c r="A23" s="2" t="s">
        <v>28</v>
      </c>
      <c r="B23" s="2" t="s">
        <v>15</v>
      </c>
      <c r="C23" s="2" t="s">
        <v>16</v>
      </c>
      <c r="D23" s="2" t="s">
        <v>29</v>
      </c>
      <c r="E23" s="2" t="s">
        <v>18</v>
      </c>
      <c r="F23" s="2" t="s">
        <v>68</v>
      </c>
      <c r="G23" s="2" t="s">
        <v>69</v>
      </c>
      <c r="H23" s="2" t="s">
        <v>63</v>
      </c>
      <c r="I23" s="3">
        <v>67458</v>
      </c>
      <c r="J23" s="3">
        <v>0</v>
      </c>
      <c r="K23" s="3"/>
      <c r="L23" s="3"/>
      <c r="M23" s="3">
        <v>67458</v>
      </c>
      <c r="N23" s="3">
        <v>67458</v>
      </c>
    </row>
    <row r="24" spans="1:14" x14ac:dyDescent="0.25">
      <c r="A24" s="2" t="s">
        <v>28</v>
      </c>
      <c r="B24" s="2" t="s">
        <v>15</v>
      </c>
      <c r="C24" s="2" t="s">
        <v>16</v>
      </c>
      <c r="D24" s="2" t="s">
        <v>29</v>
      </c>
      <c r="E24" s="2" t="s">
        <v>18</v>
      </c>
      <c r="F24" s="2" t="s">
        <v>70</v>
      </c>
      <c r="G24" s="2" t="s">
        <v>69</v>
      </c>
      <c r="H24" s="2" t="s">
        <v>63</v>
      </c>
      <c r="I24" s="3">
        <v>67458</v>
      </c>
      <c r="J24" s="3">
        <v>0</v>
      </c>
      <c r="K24" s="3"/>
      <c r="L24" s="3"/>
      <c r="M24" s="3">
        <v>67458</v>
      </c>
      <c r="N24" s="3">
        <v>67458</v>
      </c>
    </row>
    <row r="25" spans="1:14" x14ac:dyDescent="0.25">
      <c r="A25" s="2" t="s">
        <v>28</v>
      </c>
      <c r="B25" s="2" t="s">
        <v>15</v>
      </c>
      <c r="C25" s="2" t="s">
        <v>16</v>
      </c>
      <c r="D25" s="2" t="s">
        <v>29</v>
      </c>
      <c r="E25" s="2" t="s">
        <v>18</v>
      </c>
      <c r="F25" s="2" t="s">
        <v>71</v>
      </c>
      <c r="G25" s="2" t="s">
        <v>72</v>
      </c>
      <c r="H25" s="2" t="s">
        <v>63</v>
      </c>
      <c r="I25" s="3">
        <v>73920</v>
      </c>
      <c r="J25" s="3">
        <v>0</v>
      </c>
      <c r="K25" s="3"/>
      <c r="L25" s="3"/>
      <c r="M25" s="3">
        <v>73920</v>
      </c>
      <c r="N25" s="3">
        <v>73920</v>
      </c>
    </row>
    <row r="26" spans="1:14" x14ac:dyDescent="0.25">
      <c r="A26" s="2" t="s">
        <v>28</v>
      </c>
      <c r="B26" s="2" t="s">
        <v>15</v>
      </c>
      <c r="C26" s="2" t="s">
        <v>16</v>
      </c>
      <c r="D26" s="2" t="s">
        <v>29</v>
      </c>
      <c r="E26" s="2" t="s">
        <v>18</v>
      </c>
      <c r="F26" s="2" t="s">
        <v>73</v>
      </c>
      <c r="G26" s="2" t="s">
        <v>74</v>
      </c>
      <c r="H26" s="2" t="s">
        <v>75</v>
      </c>
      <c r="I26" s="3">
        <v>78020</v>
      </c>
      <c r="J26" s="3">
        <v>0</v>
      </c>
      <c r="K26" s="3"/>
      <c r="L26" s="3"/>
      <c r="M26" s="3">
        <v>78020</v>
      </c>
      <c r="N26" s="3">
        <v>0</v>
      </c>
    </row>
    <row r="27" spans="1:14" x14ac:dyDescent="0.25">
      <c r="A27" s="2" t="s">
        <v>28</v>
      </c>
      <c r="B27" s="2" t="s">
        <v>15</v>
      </c>
      <c r="C27" s="2" t="s">
        <v>16</v>
      </c>
      <c r="D27" s="2" t="s">
        <v>76</v>
      </c>
      <c r="E27" s="2" t="s">
        <v>25</v>
      </c>
      <c r="F27" s="2" t="s">
        <v>77</v>
      </c>
      <c r="G27" s="2" t="s">
        <v>78</v>
      </c>
      <c r="H27" s="2" t="s">
        <v>78</v>
      </c>
      <c r="I27" s="3">
        <v>60702930</v>
      </c>
      <c r="J27" s="3">
        <v>59233825</v>
      </c>
      <c r="K27" s="3"/>
      <c r="L27" s="3"/>
      <c r="M27" s="3">
        <v>1469105</v>
      </c>
      <c r="N27" s="3">
        <v>0</v>
      </c>
    </row>
    <row r="28" spans="1:14" x14ac:dyDescent="0.25">
      <c r="A28" s="2" t="s">
        <v>28</v>
      </c>
      <c r="B28" s="2" t="s">
        <v>15</v>
      </c>
      <c r="C28" s="2" t="s">
        <v>16</v>
      </c>
      <c r="D28" s="2" t="s">
        <v>29</v>
      </c>
      <c r="E28" s="2" t="s">
        <v>18</v>
      </c>
      <c r="F28" s="2" t="s">
        <v>79</v>
      </c>
      <c r="G28" s="2" t="s">
        <v>80</v>
      </c>
      <c r="H28" s="2" t="s">
        <v>81</v>
      </c>
      <c r="I28" s="3">
        <v>67268</v>
      </c>
      <c r="J28" s="3">
        <v>0</v>
      </c>
      <c r="K28" s="3"/>
      <c r="L28" s="3"/>
      <c r="M28" s="3">
        <v>67268</v>
      </c>
      <c r="N28" s="3">
        <v>0</v>
      </c>
    </row>
    <row r="29" spans="1:14" x14ac:dyDescent="0.25">
      <c r="A29" s="2" t="s">
        <v>28</v>
      </c>
      <c r="B29" s="2" t="s">
        <v>15</v>
      </c>
      <c r="C29" s="2" t="s">
        <v>16</v>
      </c>
      <c r="D29" s="2" t="s">
        <v>29</v>
      </c>
      <c r="E29" s="2" t="s">
        <v>18</v>
      </c>
      <c r="F29" s="2" t="s">
        <v>82</v>
      </c>
      <c r="G29" s="2" t="s">
        <v>83</v>
      </c>
      <c r="H29" s="2" t="s">
        <v>81</v>
      </c>
      <c r="I29" s="3">
        <v>135898</v>
      </c>
      <c r="J29" s="3">
        <v>0</v>
      </c>
      <c r="K29" s="3"/>
      <c r="L29" s="3"/>
      <c r="M29" s="3">
        <v>135898</v>
      </c>
      <c r="N29" s="3">
        <v>0</v>
      </c>
    </row>
    <row r="30" spans="1:14" x14ac:dyDescent="0.25">
      <c r="A30" s="2" t="s">
        <v>28</v>
      </c>
      <c r="B30" s="2" t="s">
        <v>15</v>
      </c>
      <c r="C30" s="2" t="s">
        <v>16</v>
      </c>
      <c r="D30" s="2" t="s">
        <v>84</v>
      </c>
      <c r="E30" s="2" t="s">
        <v>25</v>
      </c>
      <c r="F30" s="2" t="s">
        <v>85</v>
      </c>
      <c r="G30" s="2" t="s">
        <v>86</v>
      </c>
      <c r="H30" s="2" t="s">
        <v>86</v>
      </c>
      <c r="I30" s="3">
        <v>59929896</v>
      </c>
      <c r="J30" s="3">
        <v>56429995</v>
      </c>
      <c r="K30" s="3"/>
      <c r="L30" s="3"/>
      <c r="M30" s="3">
        <v>3499901</v>
      </c>
      <c r="N30" s="3">
        <v>0</v>
      </c>
    </row>
    <row r="31" spans="1:14" x14ac:dyDescent="0.25">
      <c r="A31" s="4"/>
      <c r="B31" s="4"/>
      <c r="C31" s="4"/>
      <c r="D31" s="4"/>
      <c r="E31" s="4"/>
      <c r="F31" s="4"/>
      <c r="G31" s="4"/>
      <c r="H31" s="5" t="s">
        <v>87</v>
      </c>
      <c r="I31" s="6">
        <f t="shared" ref="I31:N31" si="0">SUM(I2:I30)</f>
        <v>128031350</v>
      </c>
      <c r="J31" s="6">
        <f t="shared" si="0"/>
        <v>116849440</v>
      </c>
      <c r="K31" s="6">
        <f t="shared" si="0"/>
        <v>0</v>
      </c>
      <c r="L31" s="6">
        <f t="shared" si="0"/>
        <v>0</v>
      </c>
      <c r="M31" s="6">
        <f t="shared" si="0"/>
        <v>11181910</v>
      </c>
      <c r="N31" s="6">
        <f t="shared" si="0"/>
        <v>2004656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1"/>
  <sheetViews>
    <sheetView showGridLines="0" zoomScale="78" zoomScaleNormal="78" workbookViewId="0">
      <selection activeCell="L15" sqref="L15"/>
    </sheetView>
  </sheetViews>
  <sheetFormatPr baseColWidth="10" defaultRowHeight="15" x14ac:dyDescent="0.25"/>
  <cols>
    <col min="1" max="1" width="11.140625" bestFit="1" customWidth="1"/>
    <col min="2" max="2" width="40.5703125" bestFit="1" customWidth="1"/>
    <col min="3" max="3" width="13.5703125" bestFit="1" customWidth="1"/>
    <col min="4" max="4" width="9.28515625" bestFit="1" customWidth="1"/>
    <col min="5" max="5" width="20.42578125" bestFit="1" customWidth="1"/>
    <col min="6" max="6" width="12.28515625" bestFit="1" customWidth="1"/>
    <col min="7" max="7" width="13.5703125" bestFit="1" customWidth="1"/>
    <col min="8" max="8" width="14.28515625" bestFit="1" customWidth="1"/>
    <col min="9" max="9" width="16.140625" bestFit="1" customWidth="1"/>
    <col min="10" max="10" width="15" bestFit="1" customWidth="1"/>
    <col min="11" max="11" width="16.5703125" customWidth="1"/>
    <col min="12" max="12" width="47" bestFit="1" customWidth="1"/>
    <col min="13" max="13" width="14.28515625" bestFit="1" customWidth="1"/>
    <col min="14" max="14" width="13.85546875" bestFit="1" customWidth="1"/>
    <col min="15" max="15" width="17" bestFit="1" customWidth="1"/>
    <col min="16" max="16" width="17.140625" bestFit="1" customWidth="1"/>
    <col min="17" max="17" width="15.85546875" customWidth="1"/>
    <col min="20" max="20" width="12.28515625" customWidth="1"/>
    <col min="21" max="21" width="15.5703125" customWidth="1"/>
    <col min="24" max="24" width="16.140625" customWidth="1"/>
    <col min="26" max="26" width="17.140625" customWidth="1"/>
    <col min="28" max="28" width="13.28515625" customWidth="1"/>
    <col min="29" max="29" width="17.28515625" customWidth="1"/>
    <col min="30" max="30" width="18.140625" customWidth="1"/>
    <col min="31" max="31" width="18.140625" style="60" customWidth="1"/>
    <col min="32" max="34" width="18.140625" customWidth="1"/>
    <col min="35" max="35" width="40.5703125" bestFit="1" customWidth="1"/>
    <col min="36" max="36" width="19.5703125" bestFit="1" customWidth="1"/>
    <col min="37" max="37" width="17.7109375" bestFit="1" customWidth="1"/>
    <col min="38" max="38" width="18.28515625" bestFit="1" customWidth="1"/>
    <col min="39" max="39" width="19.7109375" bestFit="1" customWidth="1"/>
    <col min="40" max="40" width="19.85546875" bestFit="1" customWidth="1"/>
    <col min="41" max="41" width="19" bestFit="1" customWidth="1"/>
    <col min="42" max="42" width="17.140625" bestFit="1" customWidth="1"/>
    <col min="43" max="43" width="16.42578125" bestFit="1" customWidth="1"/>
    <col min="44" max="44" width="19.140625" bestFit="1" customWidth="1"/>
    <col min="45" max="45" width="19.42578125" bestFit="1" customWidth="1"/>
    <col min="46" max="46" width="13.7109375" bestFit="1" customWidth="1"/>
  </cols>
  <sheetData>
    <row r="1" spans="1:46" x14ac:dyDescent="0.25">
      <c r="I1" s="59">
        <f>SUBTOTAL(9,I3:I31)</f>
        <v>128031350</v>
      </c>
      <c r="J1" s="59">
        <f>SUBTOTAL(9,J3:J31)</f>
        <v>11181910</v>
      </c>
      <c r="N1" s="59">
        <f>SUBTOTAL(9,N3:N31)</f>
        <v>1626381</v>
      </c>
      <c r="O1" s="59">
        <f>SUBTOTAL(9,O3:O31)</f>
        <v>198846</v>
      </c>
      <c r="AB1" s="59">
        <f>SUBTOTAL(9,AB3:AB31)</f>
        <v>117749163</v>
      </c>
      <c r="AE1" s="59">
        <f>SUBTOTAL(9,AE3:AE31)</f>
        <v>61320</v>
      </c>
    </row>
    <row r="2" spans="1:46" ht="60" x14ac:dyDescent="0.25">
      <c r="A2" s="49" t="s">
        <v>111</v>
      </c>
      <c r="B2" s="49" t="s">
        <v>112</v>
      </c>
      <c r="C2" s="49" t="s">
        <v>113</v>
      </c>
      <c r="D2" s="49" t="s">
        <v>114</v>
      </c>
      <c r="E2" s="50" t="s">
        <v>115</v>
      </c>
      <c r="F2" s="49" t="s">
        <v>116</v>
      </c>
      <c r="G2" s="49" t="s">
        <v>117</v>
      </c>
      <c r="H2" s="49" t="s">
        <v>118</v>
      </c>
      <c r="I2" s="51" t="s">
        <v>119</v>
      </c>
      <c r="J2" s="51" t="s">
        <v>120</v>
      </c>
      <c r="K2" s="49" t="s">
        <v>121</v>
      </c>
      <c r="L2" s="52" t="s">
        <v>122</v>
      </c>
      <c r="M2" s="52" t="s">
        <v>123</v>
      </c>
      <c r="N2" s="53" t="s">
        <v>124</v>
      </c>
      <c r="O2" s="52" t="s">
        <v>125</v>
      </c>
      <c r="P2" s="52" t="s">
        <v>126</v>
      </c>
      <c r="Q2" s="51" t="s">
        <v>127</v>
      </c>
      <c r="R2" s="51" t="s">
        <v>128</v>
      </c>
      <c r="S2" s="54" t="s">
        <v>129</v>
      </c>
      <c r="T2" s="54" t="s">
        <v>130</v>
      </c>
      <c r="U2" s="51" t="s">
        <v>131</v>
      </c>
      <c r="V2" s="51" t="s">
        <v>132</v>
      </c>
      <c r="W2" s="55" t="s">
        <v>133</v>
      </c>
      <c r="X2" s="55" t="s">
        <v>134</v>
      </c>
      <c r="Y2" s="55" t="s">
        <v>135</v>
      </c>
      <c r="Z2" s="55" t="s">
        <v>136</v>
      </c>
      <c r="AA2" s="51" t="s">
        <v>137</v>
      </c>
      <c r="AB2" s="53" t="s">
        <v>138</v>
      </c>
      <c r="AC2" s="52" t="s">
        <v>139</v>
      </c>
      <c r="AD2" s="52" t="s">
        <v>140</v>
      </c>
      <c r="AE2" s="53" t="s">
        <v>138</v>
      </c>
      <c r="AF2" s="52" t="s">
        <v>139</v>
      </c>
      <c r="AG2" s="52" t="s">
        <v>140</v>
      </c>
      <c r="AH2" s="52" t="s">
        <v>230</v>
      </c>
      <c r="AI2" s="52" t="s">
        <v>229</v>
      </c>
      <c r="AJ2" s="49" t="s">
        <v>141</v>
      </c>
      <c r="AK2" s="49" t="s">
        <v>142</v>
      </c>
      <c r="AL2" s="50" t="s">
        <v>143</v>
      </c>
      <c r="AM2" s="49" t="s">
        <v>144</v>
      </c>
      <c r="AN2" s="49" t="s">
        <v>145</v>
      </c>
      <c r="AO2" s="49" t="s">
        <v>146</v>
      </c>
      <c r="AP2" s="49" t="s">
        <v>147</v>
      </c>
      <c r="AQ2" s="49" t="s">
        <v>148</v>
      </c>
      <c r="AR2" s="51" t="s">
        <v>149</v>
      </c>
      <c r="AS2" s="51" t="s">
        <v>150</v>
      </c>
      <c r="AT2" s="49" t="s">
        <v>151</v>
      </c>
    </row>
    <row r="3" spans="1:46" x14ac:dyDescent="0.25">
      <c r="A3" s="56">
        <v>891401777</v>
      </c>
      <c r="B3" s="56" t="s">
        <v>152</v>
      </c>
      <c r="C3" s="56" t="s">
        <v>153</v>
      </c>
      <c r="D3" s="56">
        <v>46425</v>
      </c>
      <c r="E3" s="56" t="s">
        <v>154</v>
      </c>
      <c r="F3" s="56"/>
      <c r="G3" s="56"/>
      <c r="H3" s="57">
        <v>44841</v>
      </c>
      <c r="I3" s="58">
        <v>4585185</v>
      </c>
      <c r="J3" s="58">
        <v>3426634</v>
      </c>
      <c r="K3" s="56" t="s">
        <v>155</v>
      </c>
      <c r="L3" s="56" t="s">
        <v>217</v>
      </c>
      <c r="M3" s="56"/>
      <c r="N3" s="58">
        <v>0</v>
      </c>
      <c r="O3" s="56"/>
      <c r="P3" s="56"/>
      <c r="Q3" s="58" t="s">
        <v>156</v>
      </c>
      <c r="R3" s="58">
        <v>0</v>
      </c>
      <c r="S3" s="58">
        <v>0</v>
      </c>
      <c r="T3" s="58">
        <v>0</v>
      </c>
      <c r="U3" s="58">
        <v>0</v>
      </c>
      <c r="V3" s="58">
        <v>0</v>
      </c>
      <c r="W3" s="58">
        <v>0</v>
      </c>
      <c r="X3" s="56"/>
      <c r="Y3" s="58">
        <v>0</v>
      </c>
      <c r="Z3" s="56"/>
      <c r="AA3" s="58">
        <v>0</v>
      </c>
      <c r="AB3" s="58">
        <v>1158551</v>
      </c>
      <c r="AC3" s="56">
        <v>2201304406</v>
      </c>
      <c r="AD3" s="56" t="s">
        <v>215</v>
      </c>
      <c r="AE3" s="58"/>
      <c r="AF3" s="56"/>
      <c r="AG3" s="56"/>
      <c r="AH3" s="58">
        <v>3426634</v>
      </c>
      <c r="AI3" s="56" t="s">
        <v>231</v>
      </c>
      <c r="AJ3" s="57">
        <v>44841</v>
      </c>
      <c r="AK3" s="56"/>
      <c r="AL3" s="56"/>
      <c r="AM3" s="56"/>
      <c r="AN3" s="56"/>
      <c r="AO3" s="56"/>
      <c r="AP3" s="56"/>
      <c r="AQ3" s="56"/>
      <c r="AR3" s="58">
        <v>0</v>
      </c>
      <c r="AS3" s="58">
        <v>0</v>
      </c>
      <c r="AT3" s="57">
        <v>44926</v>
      </c>
    </row>
    <row r="4" spans="1:46" x14ac:dyDescent="0.25">
      <c r="A4" s="56">
        <v>891401777</v>
      </c>
      <c r="B4" s="56" t="s">
        <v>152</v>
      </c>
      <c r="C4" s="56" t="s">
        <v>153</v>
      </c>
      <c r="D4" s="56">
        <v>48089</v>
      </c>
      <c r="E4" s="56" t="s">
        <v>157</v>
      </c>
      <c r="F4" s="56"/>
      <c r="G4" s="56"/>
      <c r="H4" s="57">
        <v>44868</v>
      </c>
      <c r="I4" s="58">
        <v>60702930</v>
      </c>
      <c r="J4" s="58">
        <v>1469105</v>
      </c>
      <c r="K4" s="56" t="s">
        <v>155</v>
      </c>
      <c r="L4" s="56" t="s">
        <v>217</v>
      </c>
      <c r="M4" s="56"/>
      <c r="N4" s="58">
        <v>0</v>
      </c>
      <c r="O4" s="56"/>
      <c r="P4" s="56"/>
      <c r="Q4" s="58" t="s">
        <v>156</v>
      </c>
      <c r="R4" s="58">
        <v>0</v>
      </c>
      <c r="S4" s="58">
        <v>0</v>
      </c>
      <c r="T4" s="58">
        <v>0</v>
      </c>
      <c r="U4" s="58">
        <v>0</v>
      </c>
      <c r="V4" s="58">
        <v>0</v>
      </c>
      <c r="W4" s="58">
        <v>0</v>
      </c>
      <c r="X4" s="56"/>
      <c r="Y4" s="58">
        <v>0</v>
      </c>
      <c r="Z4" s="56"/>
      <c r="AA4" s="58">
        <v>0</v>
      </c>
      <c r="AB4" s="58">
        <v>59233825</v>
      </c>
      <c r="AC4" s="56">
        <v>2201317169</v>
      </c>
      <c r="AD4" s="56" t="s">
        <v>212</v>
      </c>
      <c r="AE4" s="58"/>
      <c r="AF4" s="56"/>
      <c r="AG4" s="56"/>
      <c r="AH4" s="58">
        <v>1469105</v>
      </c>
      <c r="AI4" s="56" t="s">
        <v>232</v>
      </c>
      <c r="AJ4" s="57">
        <v>44868</v>
      </c>
      <c r="AK4" s="56"/>
      <c r="AL4" s="56"/>
      <c r="AM4" s="56"/>
      <c r="AN4" s="56"/>
      <c r="AO4" s="56"/>
      <c r="AP4" s="56"/>
      <c r="AQ4" s="56"/>
      <c r="AR4" s="58">
        <v>0</v>
      </c>
      <c r="AS4" s="58">
        <v>0</v>
      </c>
      <c r="AT4" s="57">
        <v>44926</v>
      </c>
    </row>
    <row r="5" spans="1:46" x14ac:dyDescent="0.25">
      <c r="A5" s="56">
        <v>891401777</v>
      </c>
      <c r="B5" s="56" t="s">
        <v>152</v>
      </c>
      <c r="C5" s="56" t="s">
        <v>153</v>
      </c>
      <c r="D5" s="56">
        <v>50077</v>
      </c>
      <c r="E5" s="56" t="s">
        <v>158</v>
      </c>
      <c r="F5" s="56"/>
      <c r="G5" s="56"/>
      <c r="H5" s="57">
        <v>44900</v>
      </c>
      <c r="I5" s="58">
        <v>59929896</v>
      </c>
      <c r="J5" s="58">
        <v>3499901</v>
      </c>
      <c r="K5" s="56" t="s">
        <v>155</v>
      </c>
      <c r="L5" s="56" t="s">
        <v>217</v>
      </c>
      <c r="M5" s="56"/>
      <c r="N5" s="58">
        <v>0</v>
      </c>
      <c r="O5" s="56"/>
      <c r="P5" s="56"/>
      <c r="Q5" s="58" t="s">
        <v>156</v>
      </c>
      <c r="R5" s="58">
        <v>0</v>
      </c>
      <c r="S5" s="58">
        <v>0</v>
      </c>
      <c r="T5" s="58">
        <v>0</v>
      </c>
      <c r="U5" s="58">
        <v>0</v>
      </c>
      <c r="V5" s="58">
        <v>0</v>
      </c>
      <c r="W5" s="58">
        <v>0</v>
      </c>
      <c r="X5" s="56"/>
      <c r="Y5" s="58">
        <v>0</v>
      </c>
      <c r="Z5" s="56"/>
      <c r="AA5" s="58">
        <v>0</v>
      </c>
      <c r="AB5" s="58">
        <v>56429995</v>
      </c>
      <c r="AC5" s="56">
        <v>2201329441</v>
      </c>
      <c r="AD5" s="56" t="s">
        <v>216</v>
      </c>
      <c r="AE5" s="58"/>
      <c r="AF5" s="56"/>
      <c r="AG5" s="56"/>
      <c r="AH5" s="58">
        <v>3499901</v>
      </c>
      <c r="AI5" s="56" t="s">
        <v>233</v>
      </c>
      <c r="AJ5" s="57">
        <v>44900</v>
      </c>
      <c r="AK5" s="56"/>
      <c r="AL5" s="56"/>
      <c r="AM5" s="56"/>
      <c r="AN5" s="56"/>
      <c r="AO5" s="56"/>
      <c r="AP5" s="56"/>
      <c r="AQ5" s="56"/>
      <c r="AR5" s="58">
        <v>0</v>
      </c>
      <c r="AS5" s="58">
        <v>0</v>
      </c>
      <c r="AT5" s="57">
        <v>44926</v>
      </c>
    </row>
    <row r="6" spans="1:46" x14ac:dyDescent="0.25">
      <c r="A6" s="56">
        <v>891401777</v>
      </c>
      <c r="B6" s="56" t="s">
        <v>152</v>
      </c>
      <c r="C6" s="56" t="s">
        <v>153</v>
      </c>
      <c r="D6" s="56">
        <v>40547</v>
      </c>
      <c r="E6" s="56" t="s">
        <v>159</v>
      </c>
      <c r="F6" s="56" t="s">
        <v>153</v>
      </c>
      <c r="G6" s="56">
        <v>40547</v>
      </c>
      <c r="H6" s="57">
        <v>44753</v>
      </c>
      <c r="I6" s="58">
        <v>71830</v>
      </c>
      <c r="J6" s="58">
        <v>71830</v>
      </c>
      <c r="K6" s="56" t="s">
        <v>160</v>
      </c>
      <c r="L6" s="56" t="s">
        <v>217</v>
      </c>
      <c r="M6" s="56"/>
      <c r="N6" s="58">
        <v>0</v>
      </c>
      <c r="O6" s="56"/>
      <c r="P6" s="56"/>
      <c r="Q6" s="58" t="s">
        <v>161</v>
      </c>
      <c r="R6" s="58">
        <v>71830</v>
      </c>
      <c r="S6" s="58">
        <v>0</v>
      </c>
      <c r="T6" s="58">
        <v>0</v>
      </c>
      <c r="U6" s="58">
        <v>0</v>
      </c>
      <c r="V6" s="58">
        <v>71830</v>
      </c>
      <c r="W6" s="58">
        <v>0</v>
      </c>
      <c r="X6" s="56"/>
      <c r="Y6" s="58">
        <v>0</v>
      </c>
      <c r="Z6" s="56"/>
      <c r="AA6" s="58">
        <v>0</v>
      </c>
      <c r="AB6" s="58">
        <v>71830</v>
      </c>
      <c r="AC6" s="56">
        <v>4800058858</v>
      </c>
      <c r="AD6" s="56" t="s">
        <v>213</v>
      </c>
      <c r="AE6" s="58"/>
      <c r="AF6" s="56"/>
      <c r="AG6" s="56"/>
      <c r="AH6" s="75"/>
      <c r="AI6" s="56"/>
      <c r="AJ6" s="57">
        <v>44778</v>
      </c>
      <c r="AK6" s="56"/>
      <c r="AL6" s="56">
        <v>2</v>
      </c>
      <c r="AM6" s="56"/>
      <c r="AN6" s="56"/>
      <c r="AO6" s="56">
        <v>2</v>
      </c>
      <c r="AP6" s="56">
        <v>20221130</v>
      </c>
      <c r="AQ6" s="56">
        <v>20221125</v>
      </c>
      <c r="AR6" s="58">
        <v>71830</v>
      </c>
      <c r="AS6" s="58">
        <v>0</v>
      </c>
      <c r="AT6" s="57">
        <v>44926</v>
      </c>
    </row>
    <row r="7" spans="1:46" x14ac:dyDescent="0.25">
      <c r="A7" s="56">
        <v>891401777</v>
      </c>
      <c r="B7" s="56" t="s">
        <v>152</v>
      </c>
      <c r="C7" s="56" t="s">
        <v>153</v>
      </c>
      <c r="D7" s="56">
        <v>40939</v>
      </c>
      <c r="E7" s="56" t="s">
        <v>162</v>
      </c>
      <c r="F7" s="56" t="s">
        <v>153</v>
      </c>
      <c r="G7" s="56">
        <v>40939</v>
      </c>
      <c r="H7" s="57">
        <v>44757</v>
      </c>
      <c r="I7" s="58">
        <v>99423</v>
      </c>
      <c r="J7" s="58">
        <v>72354</v>
      </c>
      <c r="K7" s="56" t="s">
        <v>160</v>
      </c>
      <c r="L7" s="56" t="s">
        <v>211</v>
      </c>
      <c r="M7" s="56"/>
      <c r="N7" s="58">
        <v>0</v>
      </c>
      <c r="O7" s="56">
        <v>99423</v>
      </c>
      <c r="P7" s="56">
        <v>1222152262</v>
      </c>
      <c r="Q7" s="58" t="s">
        <v>161</v>
      </c>
      <c r="R7" s="58">
        <v>99423</v>
      </c>
      <c r="S7" s="58">
        <v>0</v>
      </c>
      <c r="T7" s="58">
        <v>0</v>
      </c>
      <c r="U7" s="58">
        <v>0</v>
      </c>
      <c r="V7" s="58">
        <v>99423</v>
      </c>
      <c r="W7" s="58">
        <v>0</v>
      </c>
      <c r="X7" s="56"/>
      <c r="Y7" s="58">
        <v>0</v>
      </c>
      <c r="Z7" s="56"/>
      <c r="AA7" s="58">
        <v>0</v>
      </c>
      <c r="AB7" s="58">
        <v>0</v>
      </c>
      <c r="AC7" s="56"/>
      <c r="AD7" s="56"/>
      <c r="AE7" s="56"/>
      <c r="AF7" s="56"/>
      <c r="AG7" s="56"/>
      <c r="AH7" s="56"/>
      <c r="AI7" s="56"/>
      <c r="AJ7" s="57">
        <v>44778</v>
      </c>
      <c r="AK7" s="56"/>
      <c r="AL7" s="56">
        <v>2</v>
      </c>
      <c r="AM7" s="56"/>
      <c r="AN7" s="56"/>
      <c r="AO7" s="56">
        <v>1</v>
      </c>
      <c r="AP7" s="56">
        <v>20220829</v>
      </c>
      <c r="AQ7" s="56">
        <v>20220818</v>
      </c>
      <c r="AR7" s="58">
        <v>99423</v>
      </c>
      <c r="AS7" s="58">
        <v>0</v>
      </c>
      <c r="AT7" s="57">
        <v>44926</v>
      </c>
    </row>
    <row r="8" spans="1:46" x14ac:dyDescent="0.25">
      <c r="A8" s="56">
        <v>891401777</v>
      </c>
      <c r="B8" s="56" t="s">
        <v>152</v>
      </c>
      <c r="C8" s="56" t="s">
        <v>153</v>
      </c>
      <c r="D8" s="56">
        <v>41173</v>
      </c>
      <c r="E8" s="56" t="s">
        <v>163</v>
      </c>
      <c r="F8" s="56" t="s">
        <v>153</v>
      </c>
      <c r="G8" s="56">
        <v>41173</v>
      </c>
      <c r="H8" s="57">
        <v>44761</v>
      </c>
      <c r="I8" s="58">
        <v>99423</v>
      </c>
      <c r="J8" s="58">
        <v>99423</v>
      </c>
      <c r="K8" s="56" t="s">
        <v>160</v>
      </c>
      <c r="L8" s="56" t="s">
        <v>211</v>
      </c>
      <c r="M8" s="56"/>
      <c r="N8" s="58">
        <v>0</v>
      </c>
      <c r="O8" s="56">
        <v>99423</v>
      </c>
      <c r="P8" s="56">
        <v>1222152263</v>
      </c>
      <c r="Q8" s="58" t="s">
        <v>161</v>
      </c>
      <c r="R8" s="58">
        <v>99423</v>
      </c>
      <c r="S8" s="58">
        <v>0</v>
      </c>
      <c r="T8" s="58">
        <v>0</v>
      </c>
      <c r="U8" s="58">
        <v>0</v>
      </c>
      <c r="V8" s="58">
        <v>99423</v>
      </c>
      <c r="W8" s="58">
        <v>0</v>
      </c>
      <c r="X8" s="56"/>
      <c r="Y8" s="58">
        <v>0</v>
      </c>
      <c r="Z8" s="56"/>
      <c r="AA8" s="58">
        <v>0</v>
      </c>
      <c r="AB8" s="58">
        <v>0</v>
      </c>
      <c r="AC8" s="56"/>
      <c r="AD8" s="56"/>
      <c r="AE8" s="56"/>
      <c r="AF8" s="56"/>
      <c r="AG8" s="56"/>
      <c r="AH8" s="56"/>
      <c r="AI8" s="56"/>
      <c r="AJ8" s="57">
        <v>44778</v>
      </c>
      <c r="AK8" s="56"/>
      <c r="AL8" s="56">
        <v>2</v>
      </c>
      <c r="AM8" s="56"/>
      <c r="AN8" s="56"/>
      <c r="AO8" s="56">
        <v>1</v>
      </c>
      <c r="AP8" s="56">
        <v>20220829</v>
      </c>
      <c r="AQ8" s="56">
        <v>20220818</v>
      </c>
      <c r="AR8" s="58">
        <v>99423</v>
      </c>
      <c r="AS8" s="58">
        <v>0</v>
      </c>
      <c r="AT8" s="57">
        <v>44926</v>
      </c>
    </row>
    <row r="9" spans="1:46" x14ac:dyDescent="0.25">
      <c r="A9" s="56">
        <v>891401777</v>
      </c>
      <c r="B9" s="56" t="s">
        <v>152</v>
      </c>
      <c r="C9" s="56" t="s">
        <v>153</v>
      </c>
      <c r="D9" s="56">
        <v>43732</v>
      </c>
      <c r="E9" s="56" t="s">
        <v>164</v>
      </c>
      <c r="F9" s="56" t="s">
        <v>153</v>
      </c>
      <c r="G9" s="56">
        <v>43732</v>
      </c>
      <c r="H9" s="57">
        <v>44801</v>
      </c>
      <c r="I9" s="58">
        <v>67139</v>
      </c>
      <c r="J9" s="58">
        <v>67139</v>
      </c>
      <c r="K9" s="56" t="s">
        <v>160</v>
      </c>
      <c r="L9" s="56" t="s">
        <v>217</v>
      </c>
      <c r="M9" s="56"/>
      <c r="N9" s="58">
        <v>0</v>
      </c>
      <c r="O9" s="56"/>
      <c r="P9" s="56"/>
      <c r="Q9" s="58" t="s">
        <v>161</v>
      </c>
      <c r="R9" s="58">
        <v>67139</v>
      </c>
      <c r="S9" s="58">
        <v>0</v>
      </c>
      <c r="T9" s="58">
        <v>0</v>
      </c>
      <c r="U9" s="58">
        <v>0</v>
      </c>
      <c r="V9" s="58">
        <v>67139</v>
      </c>
      <c r="W9" s="58">
        <v>0</v>
      </c>
      <c r="X9" s="56"/>
      <c r="Y9" s="58">
        <v>0</v>
      </c>
      <c r="Z9" s="56"/>
      <c r="AA9" s="58">
        <v>0</v>
      </c>
      <c r="AB9" s="58">
        <v>67139</v>
      </c>
      <c r="AC9" s="56">
        <v>2201315587</v>
      </c>
      <c r="AD9" s="56" t="s">
        <v>214</v>
      </c>
      <c r="AE9" s="58"/>
      <c r="AF9" s="56"/>
      <c r="AG9" s="56"/>
      <c r="AH9" s="56"/>
      <c r="AI9" s="56"/>
      <c r="AJ9" s="57">
        <v>44813</v>
      </c>
      <c r="AK9" s="56"/>
      <c r="AL9" s="56">
        <v>2</v>
      </c>
      <c r="AM9" s="56"/>
      <c r="AN9" s="56"/>
      <c r="AO9" s="56">
        <v>1</v>
      </c>
      <c r="AP9" s="56">
        <v>20220930</v>
      </c>
      <c r="AQ9" s="56">
        <v>20220917</v>
      </c>
      <c r="AR9" s="58">
        <v>67139</v>
      </c>
      <c r="AS9" s="58">
        <v>0</v>
      </c>
      <c r="AT9" s="57">
        <v>44926</v>
      </c>
    </row>
    <row r="10" spans="1:46" x14ac:dyDescent="0.25">
      <c r="A10" s="56">
        <v>891401777</v>
      </c>
      <c r="B10" s="56" t="s">
        <v>152</v>
      </c>
      <c r="C10" s="56" t="s">
        <v>153</v>
      </c>
      <c r="D10" s="56">
        <v>43955</v>
      </c>
      <c r="E10" s="56" t="s">
        <v>165</v>
      </c>
      <c r="F10" s="56" t="s">
        <v>153</v>
      </c>
      <c r="G10" s="56">
        <v>43955</v>
      </c>
      <c r="H10" s="57">
        <v>44804</v>
      </c>
      <c r="I10" s="58">
        <v>146647</v>
      </c>
      <c r="J10" s="58">
        <v>146647</v>
      </c>
      <c r="K10" s="56" t="s">
        <v>160</v>
      </c>
      <c r="L10" s="56" t="s">
        <v>217</v>
      </c>
      <c r="M10" s="56"/>
      <c r="N10" s="58">
        <v>0</v>
      </c>
      <c r="O10" s="56"/>
      <c r="P10" s="56"/>
      <c r="Q10" s="58" t="s">
        <v>161</v>
      </c>
      <c r="R10" s="58">
        <v>146647</v>
      </c>
      <c r="S10" s="58">
        <v>0</v>
      </c>
      <c r="T10" s="58">
        <v>0</v>
      </c>
      <c r="U10" s="58">
        <v>0</v>
      </c>
      <c r="V10" s="58">
        <v>146647</v>
      </c>
      <c r="W10" s="58">
        <v>0</v>
      </c>
      <c r="X10" s="56"/>
      <c r="Y10" s="58">
        <v>0</v>
      </c>
      <c r="Z10" s="56"/>
      <c r="AA10" s="58">
        <v>0</v>
      </c>
      <c r="AB10" s="58">
        <v>105037</v>
      </c>
      <c r="AC10" s="56">
        <v>2201315587</v>
      </c>
      <c r="AD10" s="56" t="s">
        <v>214</v>
      </c>
      <c r="AE10" s="58">
        <v>41610</v>
      </c>
      <c r="AF10" s="56">
        <v>4800058858</v>
      </c>
      <c r="AG10" s="56" t="s">
        <v>213</v>
      </c>
      <c r="AH10" s="75"/>
      <c r="AI10" s="56"/>
      <c r="AJ10" s="57">
        <v>44813</v>
      </c>
      <c r="AK10" s="56"/>
      <c r="AL10" s="56">
        <v>2</v>
      </c>
      <c r="AM10" s="56"/>
      <c r="AN10" s="56"/>
      <c r="AO10" s="56">
        <v>3</v>
      </c>
      <c r="AP10" s="56">
        <v>20221201</v>
      </c>
      <c r="AQ10" s="56">
        <v>20221117</v>
      </c>
      <c r="AR10" s="58">
        <v>146647</v>
      </c>
      <c r="AS10" s="58">
        <v>0</v>
      </c>
      <c r="AT10" s="57">
        <v>44926</v>
      </c>
    </row>
    <row r="11" spans="1:46" x14ac:dyDescent="0.25">
      <c r="A11" s="56">
        <v>891401777</v>
      </c>
      <c r="B11" s="56" t="s">
        <v>152</v>
      </c>
      <c r="C11" s="56" t="s">
        <v>153</v>
      </c>
      <c r="D11" s="56">
        <v>43962</v>
      </c>
      <c r="E11" s="56" t="s">
        <v>166</v>
      </c>
      <c r="F11" s="56" t="s">
        <v>153</v>
      </c>
      <c r="G11" s="56">
        <v>43962</v>
      </c>
      <c r="H11" s="57">
        <v>44804</v>
      </c>
      <c r="I11" s="58">
        <v>74865</v>
      </c>
      <c r="J11" s="58">
        <v>74865</v>
      </c>
      <c r="K11" s="56" t="s">
        <v>160</v>
      </c>
      <c r="L11" s="56" t="s">
        <v>217</v>
      </c>
      <c r="M11" s="56"/>
      <c r="N11" s="58">
        <v>0</v>
      </c>
      <c r="O11" s="56"/>
      <c r="P11" s="56"/>
      <c r="Q11" s="58" t="s">
        <v>161</v>
      </c>
      <c r="R11" s="58">
        <v>74865</v>
      </c>
      <c r="S11" s="58">
        <v>0</v>
      </c>
      <c r="T11" s="58">
        <v>0</v>
      </c>
      <c r="U11" s="58">
        <v>0</v>
      </c>
      <c r="V11" s="58">
        <v>74865</v>
      </c>
      <c r="W11" s="58">
        <v>0</v>
      </c>
      <c r="X11" s="56"/>
      <c r="Y11" s="58">
        <v>0</v>
      </c>
      <c r="Z11" s="56"/>
      <c r="AA11" s="58">
        <v>0</v>
      </c>
      <c r="AB11" s="58">
        <v>55155</v>
      </c>
      <c r="AC11" s="56">
        <v>2201315587</v>
      </c>
      <c r="AD11" s="56" t="s">
        <v>214</v>
      </c>
      <c r="AE11" s="58">
        <v>19710</v>
      </c>
      <c r="AF11" s="56">
        <v>4800058858</v>
      </c>
      <c r="AG11" s="56" t="s">
        <v>213</v>
      </c>
      <c r="AH11" s="56"/>
      <c r="AI11" s="56"/>
      <c r="AJ11" s="57">
        <v>44813</v>
      </c>
      <c r="AK11" s="56"/>
      <c r="AL11" s="56">
        <v>2</v>
      </c>
      <c r="AM11" s="56"/>
      <c r="AN11" s="56"/>
      <c r="AO11" s="56">
        <v>3</v>
      </c>
      <c r="AP11" s="56">
        <v>20221201</v>
      </c>
      <c r="AQ11" s="56">
        <v>20221117</v>
      </c>
      <c r="AR11" s="58">
        <v>74865</v>
      </c>
      <c r="AS11" s="58">
        <v>0</v>
      </c>
      <c r="AT11" s="57">
        <v>44926</v>
      </c>
    </row>
    <row r="12" spans="1:46" x14ac:dyDescent="0.25">
      <c r="A12" s="56">
        <v>891401777</v>
      </c>
      <c r="B12" s="56" t="s">
        <v>152</v>
      </c>
      <c r="C12" s="56" t="s">
        <v>153</v>
      </c>
      <c r="D12" s="56">
        <v>41994</v>
      </c>
      <c r="E12" s="56" t="s">
        <v>167</v>
      </c>
      <c r="F12" s="56" t="s">
        <v>153</v>
      </c>
      <c r="G12" s="56">
        <v>41994</v>
      </c>
      <c r="H12" s="57">
        <v>44773</v>
      </c>
      <c r="I12" s="58">
        <v>300883</v>
      </c>
      <c r="J12" s="58">
        <v>300883</v>
      </c>
      <c r="K12" s="56" t="s">
        <v>160</v>
      </c>
      <c r="L12" s="56" t="s">
        <v>217</v>
      </c>
      <c r="M12" s="56"/>
      <c r="N12" s="58">
        <v>0</v>
      </c>
      <c r="O12" s="56"/>
      <c r="P12" s="56"/>
      <c r="Q12" s="58" t="s">
        <v>161</v>
      </c>
      <c r="R12" s="58">
        <v>300883</v>
      </c>
      <c r="S12" s="58">
        <v>0</v>
      </c>
      <c r="T12" s="58">
        <v>0</v>
      </c>
      <c r="U12" s="58">
        <v>0</v>
      </c>
      <c r="V12" s="58">
        <v>300883</v>
      </c>
      <c r="W12" s="58">
        <v>0</v>
      </c>
      <c r="X12" s="56"/>
      <c r="Y12" s="58">
        <v>0</v>
      </c>
      <c r="Z12" s="56"/>
      <c r="AA12" s="58">
        <v>0</v>
      </c>
      <c r="AB12" s="58">
        <v>300883</v>
      </c>
      <c r="AC12" s="56">
        <v>4800058858</v>
      </c>
      <c r="AD12" s="56" t="s">
        <v>213</v>
      </c>
      <c r="AE12" s="58"/>
      <c r="AF12" s="56"/>
      <c r="AG12" s="56"/>
      <c r="AH12" s="56"/>
      <c r="AI12" s="56"/>
      <c r="AJ12" s="57">
        <v>44778</v>
      </c>
      <c r="AK12" s="56"/>
      <c r="AL12" s="56">
        <v>2</v>
      </c>
      <c r="AM12" s="56"/>
      <c r="AN12" s="56"/>
      <c r="AO12" s="56">
        <v>2</v>
      </c>
      <c r="AP12" s="56">
        <v>20221130</v>
      </c>
      <c r="AQ12" s="56">
        <v>20221125</v>
      </c>
      <c r="AR12" s="58">
        <v>300883</v>
      </c>
      <c r="AS12" s="58">
        <v>0</v>
      </c>
      <c r="AT12" s="57">
        <v>44926</v>
      </c>
    </row>
    <row r="13" spans="1:46" x14ac:dyDescent="0.25">
      <c r="A13" s="56">
        <v>891401777</v>
      </c>
      <c r="B13" s="56" t="s">
        <v>152</v>
      </c>
      <c r="C13" s="56" t="s">
        <v>153</v>
      </c>
      <c r="D13" s="56">
        <v>47188</v>
      </c>
      <c r="E13" s="56" t="s">
        <v>168</v>
      </c>
      <c r="F13" s="56" t="s">
        <v>153</v>
      </c>
      <c r="G13" s="56">
        <v>47188</v>
      </c>
      <c r="H13" s="57">
        <v>44855</v>
      </c>
      <c r="I13" s="58">
        <v>78020</v>
      </c>
      <c r="J13" s="58">
        <v>78020</v>
      </c>
      <c r="K13" s="56" t="s">
        <v>160</v>
      </c>
      <c r="L13" s="56" t="s">
        <v>217</v>
      </c>
      <c r="M13" s="56"/>
      <c r="N13" s="58">
        <v>0</v>
      </c>
      <c r="O13" s="56"/>
      <c r="P13" s="56"/>
      <c r="Q13" s="58" t="s">
        <v>161</v>
      </c>
      <c r="R13" s="58">
        <v>78020</v>
      </c>
      <c r="S13" s="58">
        <v>0</v>
      </c>
      <c r="T13" s="58">
        <v>0</v>
      </c>
      <c r="U13" s="58">
        <v>0</v>
      </c>
      <c r="V13" s="58">
        <v>78020</v>
      </c>
      <c r="W13" s="58">
        <v>0</v>
      </c>
      <c r="X13" s="56"/>
      <c r="Y13" s="58">
        <v>0</v>
      </c>
      <c r="Z13" s="56"/>
      <c r="AA13" s="58">
        <v>0</v>
      </c>
      <c r="AB13" s="58">
        <v>78020</v>
      </c>
      <c r="AC13" s="56">
        <v>4800058858</v>
      </c>
      <c r="AD13" s="56" t="s">
        <v>213</v>
      </c>
      <c r="AE13" s="58"/>
      <c r="AF13" s="56"/>
      <c r="AG13" s="56"/>
      <c r="AH13" s="56"/>
      <c r="AI13" s="56"/>
      <c r="AJ13" s="57">
        <v>44869</v>
      </c>
      <c r="AK13" s="56"/>
      <c r="AL13" s="56">
        <v>2</v>
      </c>
      <c r="AM13" s="56"/>
      <c r="AN13" s="56"/>
      <c r="AO13" s="56">
        <v>1</v>
      </c>
      <c r="AP13" s="56">
        <v>20221130</v>
      </c>
      <c r="AQ13" s="56">
        <v>20221110</v>
      </c>
      <c r="AR13" s="58">
        <v>78020</v>
      </c>
      <c r="AS13" s="58">
        <v>0</v>
      </c>
      <c r="AT13" s="57">
        <v>44926</v>
      </c>
    </row>
    <row r="14" spans="1:46" x14ac:dyDescent="0.25">
      <c r="A14" s="56">
        <v>891401777</v>
      </c>
      <c r="B14" s="56" t="s">
        <v>152</v>
      </c>
      <c r="C14" s="56" t="s">
        <v>153</v>
      </c>
      <c r="D14" s="56">
        <v>42504</v>
      </c>
      <c r="E14" s="56" t="s">
        <v>169</v>
      </c>
      <c r="F14" s="56" t="s">
        <v>153</v>
      </c>
      <c r="G14" s="56">
        <v>42504</v>
      </c>
      <c r="H14" s="57">
        <v>44782</v>
      </c>
      <c r="I14" s="58">
        <v>99423</v>
      </c>
      <c r="J14" s="58">
        <v>99423</v>
      </c>
      <c r="K14" s="56" t="s">
        <v>170</v>
      </c>
      <c r="L14" s="56" t="s">
        <v>171</v>
      </c>
      <c r="M14" s="56" t="s">
        <v>172</v>
      </c>
      <c r="N14" s="58">
        <v>99423</v>
      </c>
      <c r="O14" s="56"/>
      <c r="P14" s="56"/>
      <c r="Q14" s="58" t="s">
        <v>161</v>
      </c>
      <c r="R14" s="58">
        <v>99423</v>
      </c>
      <c r="S14" s="58">
        <v>0</v>
      </c>
      <c r="T14" s="58">
        <v>0</v>
      </c>
      <c r="U14" s="58">
        <v>0</v>
      </c>
      <c r="V14" s="58">
        <v>0</v>
      </c>
      <c r="W14" s="58">
        <v>0</v>
      </c>
      <c r="X14" s="56"/>
      <c r="Y14" s="58">
        <v>99423</v>
      </c>
      <c r="Z14" s="56" t="s">
        <v>173</v>
      </c>
      <c r="AA14" s="58">
        <v>99423</v>
      </c>
      <c r="AB14" s="58">
        <v>0</v>
      </c>
      <c r="AC14" s="56"/>
      <c r="AD14" s="56"/>
      <c r="AE14" s="56"/>
      <c r="AF14" s="56"/>
      <c r="AG14" s="56"/>
      <c r="AH14" s="56"/>
      <c r="AI14" s="56"/>
      <c r="AJ14" s="57">
        <v>44813</v>
      </c>
      <c r="AK14" s="56"/>
      <c r="AL14" s="56">
        <v>9</v>
      </c>
      <c r="AM14" s="56"/>
      <c r="AN14" s="56" t="s">
        <v>174</v>
      </c>
      <c r="AO14" s="56">
        <v>2</v>
      </c>
      <c r="AP14" s="56">
        <v>21001231</v>
      </c>
      <c r="AQ14" s="56">
        <v>20221117</v>
      </c>
      <c r="AR14" s="58">
        <v>99423</v>
      </c>
      <c r="AS14" s="58">
        <v>0</v>
      </c>
      <c r="AT14" s="57">
        <v>44926</v>
      </c>
    </row>
    <row r="15" spans="1:46" x14ac:dyDescent="0.25">
      <c r="A15" s="56">
        <v>891401777</v>
      </c>
      <c r="B15" s="56" t="s">
        <v>152</v>
      </c>
      <c r="C15" s="56" t="s">
        <v>153</v>
      </c>
      <c r="D15" s="56">
        <v>43516</v>
      </c>
      <c r="E15" s="56" t="s">
        <v>175</v>
      </c>
      <c r="F15" s="56" t="s">
        <v>153</v>
      </c>
      <c r="G15" s="56">
        <v>43516</v>
      </c>
      <c r="H15" s="57">
        <v>44798</v>
      </c>
      <c r="I15" s="58">
        <v>40000</v>
      </c>
      <c r="J15" s="58">
        <v>40000</v>
      </c>
      <c r="K15" s="56" t="s">
        <v>170</v>
      </c>
      <c r="L15" s="56" t="s">
        <v>171</v>
      </c>
      <c r="M15" s="56" t="s">
        <v>172</v>
      </c>
      <c r="N15" s="58">
        <v>40000</v>
      </c>
      <c r="O15" s="56"/>
      <c r="P15" s="56"/>
      <c r="Q15" s="58" t="s">
        <v>161</v>
      </c>
      <c r="R15" s="58">
        <v>40000</v>
      </c>
      <c r="S15" s="58">
        <v>0</v>
      </c>
      <c r="T15" s="58">
        <v>0</v>
      </c>
      <c r="U15" s="58">
        <v>0</v>
      </c>
      <c r="V15" s="58">
        <v>0</v>
      </c>
      <c r="W15" s="58">
        <v>0</v>
      </c>
      <c r="X15" s="56"/>
      <c r="Y15" s="58">
        <v>40000</v>
      </c>
      <c r="Z15" s="56" t="s">
        <v>176</v>
      </c>
      <c r="AA15" s="58">
        <v>40000</v>
      </c>
      <c r="AB15" s="58">
        <v>0</v>
      </c>
      <c r="AC15" s="56"/>
      <c r="AD15" s="56"/>
      <c r="AE15" s="56"/>
      <c r="AF15" s="56"/>
      <c r="AG15" s="56"/>
      <c r="AH15" s="56"/>
      <c r="AI15" s="56"/>
      <c r="AJ15" s="57">
        <v>44813</v>
      </c>
      <c r="AK15" s="56"/>
      <c r="AL15" s="56">
        <v>9</v>
      </c>
      <c r="AM15" s="56"/>
      <c r="AN15" s="56" t="s">
        <v>174</v>
      </c>
      <c r="AO15" s="56">
        <v>2</v>
      </c>
      <c r="AP15" s="56">
        <v>21001231</v>
      </c>
      <c r="AQ15" s="56">
        <v>20221117</v>
      </c>
      <c r="AR15" s="58">
        <v>40000</v>
      </c>
      <c r="AS15" s="58">
        <v>0</v>
      </c>
      <c r="AT15" s="57">
        <v>44926</v>
      </c>
    </row>
    <row r="16" spans="1:46" x14ac:dyDescent="0.25">
      <c r="A16" s="56">
        <v>891401777</v>
      </c>
      <c r="B16" s="56" t="s">
        <v>152</v>
      </c>
      <c r="C16" s="56" t="s">
        <v>153</v>
      </c>
      <c r="D16" s="56">
        <v>44189</v>
      </c>
      <c r="E16" s="56" t="s">
        <v>177</v>
      </c>
      <c r="F16" s="56" t="s">
        <v>153</v>
      </c>
      <c r="G16" s="56">
        <v>44189</v>
      </c>
      <c r="H16" s="57">
        <v>44807</v>
      </c>
      <c r="I16" s="58">
        <v>79105</v>
      </c>
      <c r="J16" s="58">
        <v>79105</v>
      </c>
      <c r="K16" s="56" t="s">
        <v>170</v>
      </c>
      <c r="L16" s="56" t="s">
        <v>171</v>
      </c>
      <c r="M16" s="56" t="s">
        <v>172</v>
      </c>
      <c r="N16" s="58">
        <v>79105</v>
      </c>
      <c r="O16" s="56"/>
      <c r="P16" s="56"/>
      <c r="Q16" s="58" t="s">
        <v>161</v>
      </c>
      <c r="R16" s="58">
        <v>79105</v>
      </c>
      <c r="S16" s="58">
        <v>0</v>
      </c>
      <c r="T16" s="58">
        <v>0</v>
      </c>
      <c r="U16" s="58">
        <v>0</v>
      </c>
      <c r="V16" s="58">
        <v>0</v>
      </c>
      <c r="W16" s="58">
        <v>0</v>
      </c>
      <c r="X16" s="56"/>
      <c r="Y16" s="58">
        <v>79105</v>
      </c>
      <c r="Z16" s="56" t="s">
        <v>178</v>
      </c>
      <c r="AA16" s="58">
        <v>79105</v>
      </c>
      <c r="AB16" s="58">
        <v>0</v>
      </c>
      <c r="AC16" s="56"/>
      <c r="AD16" s="56"/>
      <c r="AE16" s="56"/>
      <c r="AF16" s="56"/>
      <c r="AG16" s="56"/>
      <c r="AH16" s="56"/>
      <c r="AI16" s="56"/>
      <c r="AJ16" s="57">
        <v>44840</v>
      </c>
      <c r="AK16" s="56"/>
      <c r="AL16" s="56">
        <v>9</v>
      </c>
      <c r="AM16" s="56"/>
      <c r="AN16" s="56" t="s">
        <v>174</v>
      </c>
      <c r="AO16" s="56">
        <v>2</v>
      </c>
      <c r="AP16" s="56">
        <v>21001231</v>
      </c>
      <c r="AQ16" s="56">
        <v>20221117</v>
      </c>
      <c r="AR16" s="58">
        <v>79105</v>
      </c>
      <c r="AS16" s="58">
        <v>0</v>
      </c>
      <c r="AT16" s="57">
        <v>44926</v>
      </c>
    </row>
    <row r="17" spans="1:46" x14ac:dyDescent="0.25">
      <c r="A17" s="56">
        <v>891401777</v>
      </c>
      <c r="B17" s="56" t="s">
        <v>152</v>
      </c>
      <c r="C17" s="56" t="s">
        <v>153</v>
      </c>
      <c r="D17" s="56">
        <v>44291</v>
      </c>
      <c r="E17" s="56" t="s">
        <v>179</v>
      </c>
      <c r="F17" s="56" t="s">
        <v>153</v>
      </c>
      <c r="G17" s="56">
        <v>44291</v>
      </c>
      <c r="H17" s="57">
        <v>44810</v>
      </c>
      <c r="I17" s="58">
        <v>29700</v>
      </c>
      <c r="J17" s="58">
        <v>29700</v>
      </c>
      <c r="K17" s="56" t="s">
        <v>170</v>
      </c>
      <c r="L17" s="56" t="s">
        <v>171</v>
      </c>
      <c r="M17" s="56" t="s">
        <v>172</v>
      </c>
      <c r="N17" s="58">
        <v>29700</v>
      </c>
      <c r="O17" s="56"/>
      <c r="P17" s="56"/>
      <c r="Q17" s="58" t="s">
        <v>161</v>
      </c>
      <c r="R17" s="58">
        <v>29700</v>
      </c>
      <c r="S17" s="58">
        <v>0</v>
      </c>
      <c r="T17" s="58">
        <v>0</v>
      </c>
      <c r="U17" s="58">
        <v>0</v>
      </c>
      <c r="V17" s="58">
        <v>0</v>
      </c>
      <c r="W17" s="58">
        <v>0</v>
      </c>
      <c r="X17" s="56"/>
      <c r="Y17" s="58">
        <v>29700</v>
      </c>
      <c r="Z17" s="56" t="s">
        <v>180</v>
      </c>
      <c r="AA17" s="58">
        <v>29700</v>
      </c>
      <c r="AB17" s="58">
        <v>0</v>
      </c>
      <c r="AC17" s="56"/>
      <c r="AD17" s="56"/>
      <c r="AE17" s="56"/>
      <c r="AF17" s="56"/>
      <c r="AG17" s="56"/>
      <c r="AH17" s="56"/>
      <c r="AI17" s="56"/>
      <c r="AJ17" s="57">
        <v>44840</v>
      </c>
      <c r="AK17" s="56"/>
      <c r="AL17" s="56">
        <v>9</v>
      </c>
      <c r="AM17" s="56"/>
      <c r="AN17" s="56" t="s">
        <v>174</v>
      </c>
      <c r="AO17" s="56">
        <v>2</v>
      </c>
      <c r="AP17" s="56">
        <v>21001231</v>
      </c>
      <c r="AQ17" s="56">
        <v>20221117</v>
      </c>
      <c r="AR17" s="58">
        <v>29700</v>
      </c>
      <c r="AS17" s="58">
        <v>0</v>
      </c>
      <c r="AT17" s="57">
        <v>44926</v>
      </c>
    </row>
    <row r="18" spans="1:46" x14ac:dyDescent="0.25">
      <c r="A18" s="56">
        <v>891401777</v>
      </c>
      <c r="B18" s="56" t="s">
        <v>152</v>
      </c>
      <c r="C18" s="56" t="s">
        <v>153</v>
      </c>
      <c r="D18" s="56">
        <v>44319</v>
      </c>
      <c r="E18" s="56" t="s">
        <v>181</v>
      </c>
      <c r="F18" s="56" t="s">
        <v>153</v>
      </c>
      <c r="G18" s="56">
        <v>44319</v>
      </c>
      <c r="H18" s="57">
        <v>44811</v>
      </c>
      <c r="I18" s="58">
        <v>40000</v>
      </c>
      <c r="J18" s="58">
        <v>40000</v>
      </c>
      <c r="K18" s="56" t="s">
        <v>170</v>
      </c>
      <c r="L18" s="56" t="s">
        <v>171</v>
      </c>
      <c r="M18" s="56" t="s">
        <v>172</v>
      </c>
      <c r="N18" s="58">
        <v>40000</v>
      </c>
      <c r="O18" s="56"/>
      <c r="P18" s="56"/>
      <c r="Q18" s="58" t="s">
        <v>161</v>
      </c>
      <c r="R18" s="58">
        <v>40000</v>
      </c>
      <c r="S18" s="58">
        <v>0</v>
      </c>
      <c r="T18" s="58">
        <v>0</v>
      </c>
      <c r="U18" s="58">
        <v>0</v>
      </c>
      <c r="V18" s="58">
        <v>0</v>
      </c>
      <c r="W18" s="58">
        <v>0</v>
      </c>
      <c r="X18" s="56"/>
      <c r="Y18" s="58">
        <v>40000</v>
      </c>
      <c r="Z18" s="56" t="s">
        <v>182</v>
      </c>
      <c r="AA18" s="58">
        <v>40000</v>
      </c>
      <c r="AB18" s="58">
        <v>0</v>
      </c>
      <c r="AC18" s="56"/>
      <c r="AD18" s="56"/>
      <c r="AE18" s="56"/>
      <c r="AF18" s="56"/>
      <c r="AG18" s="56"/>
      <c r="AH18" s="56"/>
      <c r="AI18" s="56"/>
      <c r="AJ18" s="57">
        <v>44840</v>
      </c>
      <c r="AK18" s="56"/>
      <c r="AL18" s="56">
        <v>9</v>
      </c>
      <c r="AM18" s="56"/>
      <c r="AN18" s="56" t="s">
        <v>174</v>
      </c>
      <c r="AO18" s="56">
        <v>2</v>
      </c>
      <c r="AP18" s="56">
        <v>21001231</v>
      </c>
      <c r="AQ18" s="56">
        <v>20221117</v>
      </c>
      <c r="AR18" s="58">
        <v>40000</v>
      </c>
      <c r="AS18" s="58">
        <v>0</v>
      </c>
      <c r="AT18" s="57">
        <v>44926</v>
      </c>
    </row>
    <row r="19" spans="1:46" x14ac:dyDescent="0.25">
      <c r="A19" s="56">
        <v>891401777</v>
      </c>
      <c r="B19" s="56" t="s">
        <v>152</v>
      </c>
      <c r="C19" s="56" t="s">
        <v>153</v>
      </c>
      <c r="D19" s="56">
        <v>44623</v>
      </c>
      <c r="E19" s="56" t="s">
        <v>183</v>
      </c>
      <c r="F19" s="56" t="s">
        <v>153</v>
      </c>
      <c r="G19" s="56">
        <v>44623</v>
      </c>
      <c r="H19" s="57">
        <v>44817</v>
      </c>
      <c r="I19" s="58">
        <v>67458</v>
      </c>
      <c r="J19" s="58">
        <v>67458</v>
      </c>
      <c r="K19" s="56" t="s">
        <v>170</v>
      </c>
      <c r="L19" s="56" t="s">
        <v>171</v>
      </c>
      <c r="M19" s="56" t="s">
        <v>172</v>
      </c>
      <c r="N19" s="58">
        <v>67458</v>
      </c>
      <c r="O19" s="56"/>
      <c r="P19" s="56"/>
      <c r="Q19" s="58" t="s">
        <v>161</v>
      </c>
      <c r="R19" s="58">
        <v>67458</v>
      </c>
      <c r="S19" s="58">
        <v>0</v>
      </c>
      <c r="T19" s="58">
        <v>0</v>
      </c>
      <c r="U19" s="58">
        <v>0</v>
      </c>
      <c r="V19" s="58">
        <v>0</v>
      </c>
      <c r="W19" s="58">
        <v>0</v>
      </c>
      <c r="X19" s="56"/>
      <c r="Y19" s="58">
        <v>67458</v>
      </c>
      <c r="Z19" s="56" t="s">
        <v>184</v>
      </c>
      <c r="AA19" s="58">
        <v>67458</v>
      </c>
      <c r="AB19" s="58">
        <v>0</v>
      </c>
      <c r="AC19" s="56"/>
      <c r="AD19" s="56"/>
      <c r="AE19" s="56"/>
      <c r="AF19" s="56"/>
      <c r="AG19" s="56"/>
      <c r="AH19" s="56"/>
      <c r="AI19" s="56"/>
      <c r="AJ19" s="57">
        <v>44840</v>
      </c>
      <c r="AK19" s="56"/>
      <c r="AL19" s="56">
        <v>9</v>
      </c>
      <c r="AM19" s="56"/>
      <c r="AN19" s="56" t="s">
        <v>174</v>
      </c>
      <c r="AO19" s="56">
        <v>2</v>
      </c>
      <c r="AP19" s="56">
        <v>21001231</v>
      </c>
      <c r="AQ19" s="56">
        <v>20221117</v>
      </c>
      <c r="AR19" s="58">
        <v>67458</v>
      </c>
      <c r="AS19" s="58">
        <v>0</v>
      </c>
      <c r="AT19" s="57">
        <v>44926</v>
      </c>
    </row>
    <row r="20" spans="1:46" x14ac:dyDescent="0.25">
      <c r="A20" s="56">
        <v>891401777</v>
      </c>
      <c r="B20" s="56" t="s">
        <v>152</v>
      </c>
      <c r="C20" s="56" t="s">
        <v>153</v>
      </c>
      <c r="D20" s="56">
        <v>37841</v>
      </c>
      <c r="E20" s="56" t="s">
        <v>185</v>
      </c>
      <c r="F20" s="56" t="s">
        <v>153</v>
      </c>
      <c r="G20" s="56">
        <v>37841</v>
      </c>
      <c r="H20" s="57">
        <v>44713</v>
      </c>
      <c r="I20" s="58">
        <v>657147</v>
      </c>
      <c r="J20" s="58">
        <v>657147</v>
      </c>
      <c r="K20" s="56" t="s">
        <v>170</v>
      </c>
      <c r="L20" s="56" t="s">
        <v>171</v>
      </c>
      <c r="M20" s="56" t="s">
        <v>172</v>
      </c>
      <c r="N20" s="58">
        <v>657147</v>
      </c>
      <c r="O20" s="56"/>
      <c r="P20" s="56"/>
      <c r="Q20" s="58" t="s">
        <v>161</v>
      </c>
      <c r="R20" s="58">
        <v>657147</v>
      </c>
      <c r="S20" s="58">
        <v>0</v>
      </c>
      <c r="T20" s="58">
        <v>0</v>
      </c>
      <c r="U20" s="58">
        <v>0</v>
      </c>
      <c r="V20" s="58">
        <v>0</v>
      </c>
      <c r="W20" s="58">
        <v>0</v>
      </c>
      <c r="X20" s="56"/>
      <c r="Y20" s="58">
        <v>657147</v>
      </c>
      <c r="Z20" s="56" t="s">
        <v>186</v>
      </c>
      <c r="AA20" s="58">
        <v>657147</v>
      </c>
      <c r="AB20" s="58">
        <v>0</v>
      </c>
      <c r="AC20" s="56"/>
      <c r="AD20" s="56"/>
      <c r="AE20" s="56"/>
      <c r="AF20" s="56"/>
      <c r="AG20" s="56"/>
      <c r="AH20" s="56"/>
      <c r="AI20" s="56"/>
      <c r="AJ20" s="57">
        <v>44744</v>
      </c>
      <c r="AK20" s="56"/>
      <c r="AL20" s="56">
        <v>9</v>
      </c>
      <c r="AM20" s="56"/>
      <c r="AN20" s="56" t="s">
        <v>174</v>
      </c>
      <c r="AO20" s="56">
        <v>2</v>
      </c>
      <c r="AP20" s="56">
        <v>21001231</v>
      </c>
      <c r="AQ20" s="56">
        <v>20221125</v>
      </c>
      <c r="AR20" s="58">
        <v>657147</v>
      </c>
      <c r="AS20" s="58">
        <v>0</v>
      </c>
      <c r="AT20" s="57">
        <v>44926</v>
      </c>
    </row>
    <row r="21" spans="1:46" x14ac:dyDescent="0.25">
      <c r="A21" s="56">
        <v>891401777</v>
      </c>
      <c r="B21" s="56" t="s">
        <v>152</v>
      </c>
      <c r="C21" s="56" t="s">
        <v>153</v>
      </c>
      <c r="D21" s="56">
        <v>37971</v>
      </c>
      <c r="E21" s="56" t="s">
        <v>187</v>
      </c>
      <c r="F21" s="56" t="s">
        <v>153</v>
      </c>
      <c r="G21" s="56">
        <v>37971</v>
      </c>
      <c r="H21" s="57">
        <v>44715</v>
      </c>
      <c r="I21" s="58">
        <v>58000</v>
      </c>
      <c r="J21" s="58">
        <v>58000</v>
      </c>
      <c r="K21" s="56" t="s">
        <v>170</v>
      </c>
      <c r="L21" s="56" t="s">
        <v>171</v>
      </c>
      <c r="M21" s="56" t="s">
        <v>172</v>
      </c>
      <c r="N21" s="58">
        <v>58000</v>
      </c>
      <c r="O21" s="56"/>
      <c r="P21" s="56"/>
      <c r="Q21" s="58" t="s">
        <v>161</v>
      </c>
      <c r="R21" s="58">
        <v>58000</v>
      </c>
      <c r="S21" s="58">
        <v>0</v>
      </c>
      <c r="T21" s="58">
        <v>0</v>
      </c>
      <c r="U21" s="58">
        <v>0</v>
      </c>
      <c r="V21" s="58">
        <v>0</v>
      </c>
      <c r="W21" s="58">
        <v>0</v>
      </c>
      <c r="X21" s="56"/>
      <c r="Y21" s="58">
        <v>58000</v>
      </c>
      <c r="Z21" s="56" t="s">
        <v>188</v>
      </c>
      <c r="AA21" s="58">
        <v>58000</v>
      </c>
      <c r="AB21" s="58">
        <v>0</v>
      </c>
      <c r="AC21" s="56"/>
      <c r="AD21" s="56"/>
      <c r="AE21" s="56"/>
      <c r="AF21" s="56"/>
      <c r="AG21" s="56"/>
      <c r="AH21" s="56"/>
      <c r="AI21" s="56"/>
      <c r="AJ21" s="57">
        <v>44744</v>
      </c>
      <c r="AK21" s="56"/>
      <c r="AL21" s="56">
        <v>9</v>
      </c>
      <c r="AM21" s="56"/>
      <c r="AN21" s="56" t="s">
        <v>174</v>
      </c>
      <c r="AO21" s="56">
        <v>2</v>
      </c>
      <c r="AP21" s="56">
        <v>21001231</v>
      </c>
      <c r="AQ21" s="56">
        <v>20221125</v>
      </c>
      <c r="AR21" s="58">
        <v>58000</v>
      </c>
      <c r="AS21" s="58">
        <v>0</v>
      </c>
      <c r="AT21" s="57">
        <v>44926</v>
      </c>
    </row>
    <row r="22" spans="1:46" x14ac:dyDescent="0.25">
      <c r="A22" s="56">
        <v>891401777</v>
      </c>
      <c r="B22" s="56" t="s">
        <v>152</v>
      </c>
      <c r="C22" s="56" t="s">
        <v>153</v>
      </c>
      <c r="D22" s="56">
        <v>38046</v>
      </c>
      <c r="E22" s="56" t="s">
        <v>189</v>
      </c>
      <c r="F22" s="56" t="s">
        <v>153</v>
      </c>
      <c r="G22" s="56">
        <v>38046</v>
      </c>
      <c r="H22" s="57">
        <v>44715</v>
      </c>
      <c r="I22" s="58">
        <v>87700</v>
      </c>
      <c r="J22" s="58">
        <v>87700</v>
      </c>
      <c r="K22" s="56" t="s">
        <v>170</v>
      </c>
      <c r="L22" s="56" t="s">
        <v>171</v>
      </c>
      <c r="M22" s="56" t="s">
        <v>172</v>
      </c>
      <c r="N22" s="58">
        <v>87700</v>
      </c>
      <c r="O22" s="56"/>
      <c r="P22" s="56"/>
      <c r="Q22" s="58" t="s">
        <v>161</v>
      </c>
      <c r="R22" s="58">
        <v>87700</v>
      </c>
      <c r="S22" s="58">
        <v>0</v>
      </c>
      <c r="T22" s="58">
        <v>0</v>
      </c>
      <c r="U22" s="58">
        <v>0</v>
      </c>
      <c r="V22" s="58">
        <v>0</v>
      </c>
      <c r="W22" s="58">
        <v>0</v>
      </c>
      <c r="X22" s="56"/>
      <c r="Y22" s="58">
        <v>87700</v>
      </c>
      <c r="Z22" s="56" t="s">
        <v>190</v>
      </c>
      <c r="AA22" s="58">
        <v>87700</v>
      </c>
      <c r="AB22" s="58">
        <v>0</v>
      </c>
      <c r="AC22" s="56"/>
      <c r="AD22" s="56"/>
      <c r="AE22" s="56"/>
      <c r="AF22" s="56"/>
      <c r="AG22" s="56"/>
      <c r="AH22" s="56"/>
      <c r="AI22" s="56"/>
      <c r="AJ22" s="57">
        <v>44744</v>
      </c>
      <c r="AK22" s="56"/>
      <c r="AL22" s="56">
        <v>9</v>
      </c>
      <c r="AM22" s="56"/>
      <c r="AN22" s="56" t="s">
        <v>174</v>
      </c>
      <c r="AO22" s="56">
        <v>2</v>
      </c>
      <c r="AP22" s="56">
        <v>21001231</v>
      </c>
      <c r="AQ22" s="56">
        <v>20221125</v>
      </c>
      <c r="AR22" s="58">
        <v>87700</v>
      </c>
      <c r="AS22" s="58">
        <v>0</v>
      </c>
      <c r="AT22" s="57">
        <v>44926</v>
      </c>
    </row>
    <row r="23" spans="1:46" x14ac:dyDescent="0.25">
      <c r="A23" s="56">
        <v>891401777</v>
      </c>
      <c r="B23" s="56" t="s">
        <v>152</v>
      </c>
      <c r="C23" s="56" t="s">
        <v>153</v>
      </c>
      <c r="D23" s="56">
        <v>38250</v>
      </c>
      <c r="E23" s="56" t="s">
        <v>191</v>
      </c>
      <c r="F23" s="56" t="s">
        <v>153</v>
      </c>
      <c r="G23" s="56">
        <v>38250</v>
      </c>
      <c r="H23" s="57">
        <v>44720</v>
      </c>
      <c r="I23" s="58">
        <v>58000</v>
      </c>
      <c r="J23" s="58">
        <v>58000</v>
      </c>
      <c r="K23" s="56" t="s">
        <v>170</v>
      </c>
      <c r="L23" s="56" t="s">
        <v>171</v>
      </c>
      <c r="M23" s="56" t="s">
        <v>172</v>
      </c>
      <c r="N23" s="58">
        <v>58000</v>
      </c>
      <c r="O23" s="56"/>
      <c r="P23" s="56"/>
      <c r="Q23" s="58" t="s">
        <v>161</v>
      </c>
      <c r="R23" s="58">
        <v>58000</v>
      </c>
      <c r="S23" s="58">
        <v>0</v>
      </c>
      <c r="T23" s="58">
        <v>0</v>
      </c>
      <c r="U23" s="58">
        <v>0</v>
      </c>
      <c r="V23" s="58">
        <v>0</v>
      </c>
      <c r="W23" s="58">
        <v>0</v>
      </c>
      <c r="X23" s="56"/>
      <c r="Y23" s="58">
        <v>58000</v>
      </c>
      <c r="Z23" s="56" t="s">
        <v>190</v>
      </c>
      <c r="AA23" s="58">
        <v>58000</v>
      </c>
      <c r="AB23" s="58">
        <v>0</v>
      </c>
      <c r="AC23" s="56"/>
      <c r="AD23" s="56"/>
      <c r="AE23" s="56"/>
      <c r="AF23" s="56"/>
      <c r="AG23" s="56"/>
      <c r="AH23" s="56"/>
      <c r="AI23" s="56"/>
      <c r="AJ23" s="57">
        <v>44744</v>
      </c>
      <c r="AK23" s="56"/>
      <c r="AL23" s="56">
        <v>9</v>
      </c>
      <c r="AM23" s="56"/>
      <c r="AN23" s="56" t="s">
        <v>174</v>
      </c>
      <c r="AO23" s="56">
        <v>2</v>
      </c>
      <c r="AP23" s="56">
        <v>21001231</v>
      </c>
      <c r="AQ23" s="56">
        <v>20221125</v>
      </c>
      <c r="AR23" s="58">
        <v>58000</v>
      </c>
      <c r="AS23" s="58">
        <v>0</v>
      </c>
      <c r="AT23" s="57">
        <v>44926</v>
      </c>
    </row>
    <row r="24" spans="1:46" x14ac:dyDescent="0.25">
      <c r="A24" s="56">
        <v>891401777</v>
      </c>
      <c r="B24" s="56" t="s">
        <v>152</v>
      </c>
      <c r="C24" s="56" t="s">
        <v>153</v>
      </c>
      <c r="D24" s="56">
        <v>39061</v>
      </c>
      <c r="E24" s="56" t="s">
        <v>192</v>
      </c>
      <c r="F24" s="56" t="s">
        <v>153</v>
      </c>
      <c r="G24" s="56">
        <v>39061</v>
      </c>
      <c r="H24" s="57">
        <v>44730</v>
      </c>
      <c r="I24" s="58">
        <v>87700</v>
      </c>
      <c r="J24" s="58">
        <v>87700</v>
      </c>
      <c r="K24" s="56" t="s">
        <v>170</v>
      </c>
      <c r="L24" s="56" t="s">
        <v>171</v>
      </c>
      <c r="M24" s="56" t="s">
        <v>172</v>
      </c>
      <c r="N24" s="58">
        <v>87700</v>
      </c>
      <c r="O24" s="56"/>
      <c r="P24" s="56"/>
      <c r="Q24" s="58" t="s">
        <v>161</v>
      </c>
      <c r="R24" s="58">
        <v>87700</v>
      </c>
      <c r="S24" s="58">
        <v>0</v>
      </c>
      <c r="T24" s="58">
        <v>0</v>
      </c>
      <c r="U24" s="58">
        <v>0</v>
      </c>
      <c r="V24" s="58">
        <v>0</v>
      </c>
      <c r="W24" s="58">
        <v>0</v>
      </c>
      <c r="X24" s="56"/>
      <c r="Y24" s="58">
        <v>87700</v>
      </c>
      <c r="Z24" s="56" t="s">
        <v>193</v>
      </c>
      <c r="AA24" s="58">
        <v>87700</v>
      </c>
      <c r="AB24" s="58">
        <v>0</v>
      </c>
      <c r="AC24" s="56"/>
      <c r="AD24" s="56"/>
      <c r="AE24" s="56"/>
      <c r="AF24" s="56"/>
      <c r="AG24" s="56"/>
      <c r="AH24" s="56"/>
      <c r="AI24" s="56"/>
      <c r="AJ24" s="57">
        <v>44744</v>
      </c>
      <c r="AK24" s="56"/>
      <c r="AL24" s="56">
        <v>9</v>
      </c>
      <c r="AM24" s="56"/>
      <c r="AN24" s="56" t="s">
        <v>174</v>
      </c>
      <c r="AO24" s="56">
        <v>2</v>
      </c>
      <c r="AP24" s="56">
        <v>21001231</v>
      </c>
      <c r="AQ24" s="56">
        <v>20221125</v>
      </c>
      <c r="AR24" s="58">
        <v>87700</v>
      </c>
      <c r="AS24" s="58">
        <v>0</v>
      </c>
      <c r="AT24" s="57">
        <v>44926</v>
      </c>
    </row>
    <row r="25" spans="1:46" x14ac:dyDescent="0.25">
      <c r="A25" s="56">
        <v>891401777</v>
      </c>
      <c r="B25" s="56" t="s">
        <v>152</v>
      </c>
      <c r="C25" s="56" t="s">
        <v>153</v>
      </c>
      <c r="D25" s="56">
        <v>39588</v>
      </c>
      <c r="E25" s="56" t="s">
        <v>194</v>
      </c>
      <c r="F25" s="56" t="s">
        <v>153</v>
      </c>
      <c r="G25" s="56">
        <v>39588</v>
      </c>
      <c r="H25" s="57">
        <v>44737</v>
      </c>
      <c r="I25" s="58">
        <v>87700</v>
      </c>
      <c r="J25" s="58">
        <v>87700</v>
      </c>
      <c r="K25" s="56" t="s">
        <v>170</v>
      </c>
      <c r="L25" s="56" t="s">
        <v>171</v>
      </c>
      <c r="M25" s="56" t="s">
        <v>172</v>
      </c>
      <c r="N25" s="58">
        <v>87700</v>
      </c>
      <c r="O25" s="56"/>
      <c r="P25" s="56"/>
      <c r="Q25" s="58" t="s">
        <v>161</v>
      </c>
      <c r="R25" s="58">
        <v>87700</v>
      </c>
      <c r="S25" s="58">
        <v>0</v>
      </c>
      <c r="T25" s="58">
        <v>0</v>
      </c>
      <c r="U25" s="58">
        <v>0</v>
      </c>
      <c r="V25" s="58">
        <v>0</v>
      </c>
      <c r="W25" s="58">
        <v>0</v>
      </c>
      <c r="X25" s="56"/>
      <c r="Y25" s="58">
        <v>87700</v>
      </c>
      <c r="Z25" s="56" t="s">
        <v>195</v>
      </c>
      <c r="AA25" s="58">
        <v>87700</v>
      </c>
      <c r="AB25" s="58">
        <v>0</v>
      </c>
      <c r="AC25" s="56"/>
      <c r="AD25" s="56"/>
      <c r="AE25" s="56"/>
      <c r="AF25" s="56"/>
      <c r="AG25" s="56"/>
      <c r="AH25" s="56"/>
      <c r="AI25" s="56"/>
      <c r="AJ25" s="57">
        <v>44744</v>
      </c>
      <c r="AK25" s="56"/>
      <c r="AL25" s="56">
        <v>9</v>
      </c>
      <c r="AM25" s="56"/>
      <c r="AN25" s="56" t="s">
        <v>174</v>
      </c>
      <c r="AO25" s="56">
        <v>2</v>
      </c>
      <c r="AP25" s="56">
        <v>21001231</v>
      </c>
      <c r="AQ25" s="56">
        <v>20221125</v>
      </c>
      <c r="AR25" s="58">
        <v>87700</v>
      </c>
      <c r="AS25" s="58">
        <v>0</v>
      </c>
      <c r="AT25" s="57">
        <v>44926</v>
      </c>
    </row>
    <row r="26" spans="1:46" x14ac:dyDescent="0.25">
      <c r="A26" s="56">
        <v>891401777</v>
      </c>
      <c r="B26" s="56" t="s">
        <v>152</v>
      </c>
      <c r="C26" s="56" t="s">
        <v>153</v>
      </c>
      <c r="D26" s="56">
        <v>49717</v>
      </c>
      <c r="E26" s="56" t="s">
        <v>196</v>
      </c>
      <c r="F26" s="56" t="s">
        <v>153</v>
      </c>
      <c r="G26" s="56">
        <v>49717</v>
      </c>
      <c r="H26" s="57">
        <v>44894</v>
      </c>
      <c r="I26" s="58">
        <v>135898</v>
      </c>
      <c r="J26" s="58">
        <v>135898</v>
      </c>
      <c r="K26" s="56" t="s">
        <v>170</v>
      </c>
      <c r="L26" s="56" t="s">
        <v>171</v>
      </c>
      <c r="M26" s="56" t="s">
        <v>172</v>
      </c>
      <c r="N26" s="58">
        <v>135898</v>
      </c>
      <c r="O26" s="56"/>
      <c r="P26" s="56"/>
      <c r="Q26" s="58" t="s">
        <v>161</v>
      </c>
      <c r="R26" s="58">
        <v>135898</v>
      </c>
      <c r="S26" s="58">
        <v>0</v>
      </c>
      <c r="T26" s="58">
        <v>0</v>
      </c>
      <c r="U26" s="58">
        <v>0</v>
      </c>
      <c r="V26" s="58">
        <v>0</v>
      </c>
      <c r="W26" s="58">
        <v>0</v>
      </c>
      <c r="X26" s="56"/>
      <c r="Y26" s="58">
        <v>135898</v>
      </c>
      <c r="Z26" s="56" t="s">
        <v>197</v>
      </c>
      <c r="AA26" s="58">
        <v>135898</v>
      </c>
      <c r="AB26" s="58">
        <v>0</v>
      </c>
      <c r="AC26" s="56"/>
      <c r="AD26" s="56"/>
      <c r="AE26" s="56"/>
      <c r="AF26" s="56"/>
      <c r="AG26" s="56"/>
      <c r="AH26" s="56"/>
      <c r="AI26" s="56"/>
      <c r="AJ26" s="57">
        <v>44898</v>
      </c>
      <c r="AK26" s="56"/>
      <c r="AL26" s="56">
        <v>9</v>
      </c>
      <c r="AM26" s="56"/>
      <c r="AN26" s="56" t="s">
        <v>174</v>
      </c>
      <c r="AO26" s="56">
        <v>1</v>
      </c>
      <c r="AP26" s="56">
        <v>21001231</v>
      </c>
      <c r="AQ26" s="56">
        <v>20221213</v>
      </c>
      <c r="AR26" s="58">
        <v>135898</v>
      </c>
      <c r="AS26" s="58">
        <v>0</v>
      </c>
      <c r="AT26" s="57">
        <v>44926</v>
      </c>
    </row>
    <row r="27" spans="1:46" x14ac:dyDescent="0.25">
      <c r="A27" s="56">
        <v>891401777</v>
      </c>
      <c r="B27" s="56" t="s">
        <v>152</v>
      </c>
      <c r="C27" s="56" t="s">
        <v>153</v>
      </c>
      <c r="D27" s="56">
        <v>40408</v>
      </c>
      <c r="E27" s="56" t="s">
        <v>198</v>
      </c>
      <c r="F27" s="56" t="s">
        <v>153</v>
      </c>
      <c r="G27" s="56">
        <v>40408</v>
      </c>
      <c r="H27" s="57">
        <v>44749</v>
      </c>
      <c r="I27" s="58">
        <v>72829</v>
      </c>
      <c r="J27" s="58">
        <v>72829</v>
      </c>
      <c r="K27" s="56" t="s">
        <v>199</v>
      </c>
      <c r="L27" s="56" t="s">
        <v>218</v>
      </c>
      <c r="M27" s="56" t="s">
        <v>200</v>
      </c>
      <c r="N27" s="58">
        <v>19710</v>
      </c>
      <c r="O27" s="56"/>
      <c r="P27" s="56"/>
      <c r="Q27" s="58" t="s">
        <v>161</v>
      </c>
      <c r="R27" s="58">
        <v>72829</v>
      </c>
      <c r="S27" s="58">
        <v>0</v>
      </c>
      <c r="T27" s="58">
        <v>0</v>
      </c>
      <c r="U27" s="58">
        <v>0</v>
      </c>
      <c r="V27" s="58">
        <v>53119</v>
      </c>
      <c r="W27" s="58">
        <v>0</v>
      </c>
      <c r="X27" s="56"/>
      <c r="Y27" s="58">
        <v>19710</v>
      </c>
      <c r="Z27" s="56" t="s">
        <v>201</v>
      </c>
      <c r="AA27" s="58">
        <v>19710</v>
      </c>
      <c r="AB27" s="58">
        <v>53119</v>
      </c>
      <c r="AC27" s="56">
        <v>4800058858</v>
      </c>
      <c r="AD27" s="56" t="s">
        <v>213</v>
      </c>
      <c r="AE27" s="58"/>
      <c r="AF27" s="56"/>
      <c r="AG27" s="56"/>
      <c r="AH27" s="56"/>
      <c r="AI27" s="56"/>
      <c r="AJ27" s="57">
        <v>44778</v>
      </c>
      <c r="AK27" s="56"/>
      <c r="AL27" s="56">
        <v>9</v>
      </c>
      <c r="AM27" s="56"/>
      <c r="AN27" s="56" t="s">
        <v>202</v>
      </c>
      <c r="AO27" s="56">
        <v>2</v>
      </c>
      <c r="AP27" s="56">
        <v>21001231</v>
      </c>
      <c r="AQ27" s="56">
        <v>20221125</v>
      </c>
      <c r="AR27" s="58">
        <v>72829</v>
      </c>
      <c r="AS27" s="58">
        <v>0</v>
      </c>
      <c r="AT27" s="57">
        <v>44926</v>
      </c>
    </row>
    <row r="28" spans="1:46" x14ac:dyDescent="0.25">
      <c r="A28" s="56">
        <v>891401777</v>
      </c>
      <c r="B28" s="56" t="s">
        <v>152</v>
      </c>
      <c r="C28" s="56" t="s">
        <v>153</v>
      </c>
      <c r="D28" s="56">
        <v>41957</v>
      </c>
      <c r="E28" s="56" t="s">
        <v>203</v>
      </c>
      <c r="F28" s="56" t="s">
        <v>153</v>
      </c>
      <c r="G28" s="56">
        <v>41957</v>
      </c>
      <c r="H28" s="57">
        <v>44772</v>
      </c>
      <c r="I28" s="58">
        <v>65803</v>
      </c>
      <c r="J28" s="58">
        <v>65803</v>
      </c>
      <c r="K28" s="56" t="s">
        <v>199</v>
      </c>
      <c r="L28" s="56" t="s">
        <v>218</v>
      </c>
      <c r="M28" s="56" t="s">
        <v>200</v>
      </c>
      <c r="N28" s="58">
        <v>19710</v>
      </c>
      <c r="O28" s="56"/>
      <c r="P28" s="56"/>
      <c r="Q28" s="58" t="s">
        <v>161</v>
      </c>
      <c r="R28" s="58">
        <v>65803</v>
      </c>
      <c r="S28" s="58">
        <v>0</v>
      </c>
      <c r="T28" s="58">
        <v>0</v>
      </c>
      <c r="U28" s="58">
        <v>0</v>
      </c>
      <c r="V28" s="58">
        <v>46093</v>
      </c>
      <c r="W28" s="58">
        <v>0</v>
      </c>
      <c r="X28" s="56"/>
      <c r="Y28" s="58">
        <v>19710</v>
      </c>
      <c r="Z28" s="56" t="s">
        <v>204</v>
      </c>
      <c r="AA28" s="58">
        <v>19710</v>
      </c>
      <c r="AB28" s="58">
        <v>46093</v>
      </c>
      <c r="AC28" s="56">
        <v>4800058858</v>
      </c>
      <c r="AD28" s="56" t="s">
        <v>213</v>
      </c>
      <c r="AE28" s="58"/>
      <c r="AF28" s="56"/>
      <c r="AG28" s="56"/>
      <c r="AH28" s="56"/>
      <c r="AI28" s="56"/>
      <c r="AJ28" s="57">
        <v>44778</v>
      </c>
      <c r="AK28" s="56"/>
      <c r="AL28" s="56">
        <v>9</v>
      </c>
      <c r="AM28" s="56"/>
      <c r="AN28" s="56" t="s">
        <v>202</v>
      </c>
      <c r="AO28" s="56">
        <v>2</v>
      </c>
      <c r="AP28" s="56">
        <v>21001231</v>
      </c>
      <c r="AQ28" s="56">
        <v>20221125</v>
      </c>
      <c r="AR28" s="58">
        <v>65803</v>
      </c>
      <c r="AS28" s="58">
        <v>0</v>
      </c>
      <c r="AT28" s="57">
        <v>44926</v>
      </c>
    </row>
    <row r="29" spans="1:46" x14ac:dyDescent="0.25">
      <c r="A29" s="56">
        <v>891401777</v>
      </c>
      <c r="B29" s="56" t="s">
        <v>152</v>
      </c>
      <c r="C29" s="56" t="s">
        <v>153</v>
      </c>
      <c r="D29" s="56">
        <v>44624</v>
      </c>
      <c r="E29" s="56" t="s">
        <v>205</v>
      </c>
      <c r="F29" s="56" t="s">
        <v>153</v>
      </c>
      <c r="G29" s="56">
        <v>44624</v>
      </c>
      <c r="H29" s="57">
        <v>44817</v>
      </c>
      <c r="I29" s="58">
        <v>67458</v>
      </c>
      <c r="J29" s="58">
        <v>67458</v>
      </c>
      <c r="K29" s="56" t="s">
        <v>199</v>
      </c>
      <c r="L29" s="56" t="s">
        <v>218</v>
      </c>
      <c r="M29" s="56" t="s">
        <v>200</v>
      </c>
      <c r="N29" s="58">
        <v>19710</v>
      </c>
      <c r="O29" s="56"/>
      <c r="P29" s="56"/>
      <c r="Q29" s="58" t="s">
        <v>161</v>
      </c>
      <c r="R29" s="58">
        <v>67458</v>
      </c>
      <c r="S29" s="58">
        <v>0</v>
      </c>
      <c r="T29" s="58">
        <v>0</v>
      </c>
      <c r="U29" s="58">
        <v>0</v>
      </c>
      <c r="V29" s="58">
        <v>47748</v>
      </c>
      <c r="W29" s="58">
        <v>0</v>
      </c>
      <c r="X29" s="56"/>
      <c r="Y29" s="58">
        <v>19710</v>
      </c>
      <c r="Z29" s="56" t="s">
        <v>206</v>
      </c>
      <c r="AA29" s="58">
        <v>19710</v>
      </c>
      <c r="AB29" s="58">
        <v>47748</v>
      </c>
      <c r="AC29" s="56">
        <v>4800058858</v>
      </c>
      <c r="AD29" s="56" t="s">
        <v>213</v>
      </c>
      <c r="AE29" s="58"/>
      <c r="AF29" s="56"/>
      <c r="AG29" s="56"/>
      <c r="AH29" s="56"/>
      <c r="AI29" s="56"/>
      <c r="AJ29" s="57">
        <v>44840</v>
      </c>
      <c r="AK29" s="56"/>
      <c r="AL29" s="56">
        <v>9</v>
      </c>
      <c r="AM29" s="56"/>
      <c r="AN29" s="56" t="s">
        <v>202</v>
      </c>
      <c r="AO29" s="56">
        <v>2</v>
      </c>
      <c r="AP29" s="56">
        <v>21001231</v>
      </c>
      <c r="AQ29" s="56">
        <v>20221117</v>
      </c>
      <c r="AR29" s="58">
        <v>67458</v>
      </c>
      <c r="AS29" s="58">
        <v>0</v>
      </c>
      <c r="AT29" s="57">
        <v>44926</v>
      </c>
    </row>
    <row r="30" spans="1:46" x14ac:dyDescent="0.25">
      <c r="A30" s="56">
        <v>891401777</v>
      </c>
      <c r="B30" s="56" t="s">
        <v>152</v>
      </c>
      <c r="C30" s="56" t="s">
        <v>153</v>
      </c>
      <c r="D30" s="56">
        <v>45284</v>
      </c>
      <c r="E30" s="56" t="s">
        <v>207</v>
      </c>
      <c r="F30" s="56" t="s">
        <v>153</v>
      </c>
      <c r="G30" s="56">
        <v>45284</v>
      </c>
      <c r="H30" s="57">
        <v>44826</v>
      </c>
      <c r="I30" s="58">
        <v>73920</v>
      </c>
      <c r="J30" s="58">
        <v>73920</v>
      </c>
      <c r="K30" s="56" t="s">
        <v>199</v>
      </c>
      <c r="L30" s="56" t="s">
        <v>218</v>
      </c>
      <c r="M30" s="56" t="s">
        <v>200</v>
      </c>
      <c r="N30" s="58">
        <v>19710</v>
      </c>
      <c r="O30" s="56"/>
      <c r="P30" s="56"/>
      <c r="Q30" s="58" t="s">
        <v>161</v>
      </c>
      <c r="R30" s="58">
        <v>73920</v>
      </c>
      <c r="S30" s="58">
        <v>0</v>
      </c>
      <c r="T30" s="58">
        <v>0</v>
      </c>
      <c r="U30" s="58">
        <v>0</v>
      </c>
      <c r="V30" s="58">
        <v>54210</v>
      </c>
      <c r="W30" s="58">
        <v>0</v>
      </c>
      <c r="X30" s="56"/>
      <c r="Y30" s="58">
        <v>19710</v>
      </c>
      <c r="Z30" s="56" t="s">
        <v>208</v>
      </c>
      <c r="AA30" s="58">
        <v>19710</v>
      </c>
      <c r="AB30" s="58">
        <v>54210</v>
      </c>
      <c r="AC30" s="56">
        <v>4800058858</v>
      </c>
      <c r="AD30" s="56" t="s">
        <v>213</v>
      </c>
      <c r="AE30" s="58"/>
      <c r="AF30" s="56"/>
      <c r="AG30" s="56"/>
      <c r="AH30" s="56"/>
      <c r="AI30" s="56"/>
      <c r="AJ30" s="57">
        <v>44840</v>
      </c>
      <c r="AK30" s="56"/>
      <c r="AL30" s="56">
        <v>9</v>
      </c>
      <c r="AM30" s="56"/>
      <c r="AN30" s="56" t="s">
        <v>202</v>
      </c>
      <c r="AO30" s="56">
        <v>2</v>
      </c>
      <c r="AP30" s="56">
        <v>21001231</v>
      </c>
      <c r="AQ30" s="56">
        <v>20221117</v>
      </c>
      <c r="AR30" s="58">
        <v>73920</v>
      </c>
      <c r="AS30" s="58">
        <v>0</v>
      </c>
      <c r="AT30" s="57">
        <v>44926</v>
      </c>
    </row>
    <row r="31" spans="1:46" x14ac:dyDescent="0.25">
      <c r="A31" s="56">
        <v>891401777</v>
      </c>
      <c r="B31" s="56" t="s">
        <v>152</v>
      </c>
      <c r="C31" s="56" t="s">
        <v>153</v>
      </c>
      <c r="D31" s="56">
        <v>49576</v>
      </c>
      <c r="E31" s="56" t="s">
        <v>209</v>
      </c>
      <c r="F31" s="56" t="s">
        <v>153</v>
      </c>
      <c r="G31" s="56">
        <v>49576</v>
      </c>
      <c r="H31" s="57">
        <v>44891</v>
      </c>
      <c r="I31" s="58">
        <v>67268</v>
      </c>
      <c r="J31" s="58">
        <v>67268</v>
      </c>
      <c r="K31" s="56" t="s">
        <v>199</v>
      </c>
      <c r="L31" s="56" t="s">
        <v>218</v>
      </c>
      <c r="M31" s="56" t="s">
        <v>200</v>
      </c>
      <c r="N31" s="58">
        <v>19710</v>
      </c>
      <c r="O31" s="56"/>
      <c r="P31" s="56"/>
      <c r="Q31" s="58" t="s">
        <v>161</v>
      </c>
      <c r="R31" s="58">
        <v>67268</v>
      </c>
      <c r="S31" s="58">
        <v>0</v>
      </c>
      <c r="T31" s="58">
        <v>0</v>
      </c>
      <c r="U31" s="58">
        <v>0</v>
      </c>
      <c r="V31" s="58">
        <v>47558</v>
      </c>
      <c r="W31" s="58">
        <v>0</v>
      </c>
      <c r="X31" s="56"/>
      <c r="Y31" s="58">
        <v>19710</v>
      </c>
      <c r="Z31" s="56" t="s">
        <v>210</v>
      </c>
      <c r="AA31" s="58">
        <v>19710</v>
      </c>
      <c r="AB31" s="58">
        <v>47558</v>
      </c>
      <c r="AC31" s="56">
        <v>4800058858</v>
      </c>
      <c r="AD31" s="56" t="s">
        <v>213</v>
      </c>
      <c r="AE31" s="58"/>
      <c r="AF31" s="56"/>
      <c r="AG31" s="56"/>
      <c r="AH31" s="56"/>
      <c r="AI31" s="56"/>
      <c r="AJ31" s="57">
        <v>44898</v>
      </c>
      <c r="AK31" s="56"/>
      <c r="AL31" s="56">
        <v>9</v>
      </c>
      <c r="AM31" s="56"/>
      <c r="AN31" s="56" t="s">
        <v>202</v>
      </c>
      <c r="AO31" s="56">
        <v>1</v>
      </c>
      <c r="AP31" s="56">
        <v>21001231</v>
      </c>
      <c r="AQ31" s="56">
        <v>20221213</v>
      </c>
      <c r="AR31" s="58">
        <v>67268</v>
      </c>
      <c r="AS31" s="58">
        <v>0</v>
      </c>
      <c r="AT31" s="57">
        <v>44926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8"/>
  <sheetViews>
    <sheetView showGridLines="0" zoomScale="89" zoomScaleNormal="89" workbookViewId="0">
      <selection activeCell="C24" sqref="C24"/>
    </sheetView>
  </sheetViews>
  <sheetFormatPr baseColWidth="10" defaultRowHeight="15" x14ac:dyDescent="0.25"/>
  <cols>
    <col min="1" max="1" width="2.5703125" customWidth="1"/>
    <col min="2" max="2" width="67.7109375" bestFit="1" customWidth="1"/>
    <col min="3" max="3" width="12.7109375" style="65" customWidth="1"/>
    <col min="4" max="4" width="15" style="60" bestFit="1" customWidth="1"/>
    <col min="5" max="5" width="13" style="60" bestFit="1" customWidth="1"/>
  </cols>
  <sheetData>
    <row r="3" spans="2:5" x14ac:dyDescent="0.25">
      <c r="B3" s="68" t="s">
        <v>220</v>
      </c>
      <c r="C3" s="61" t="s">
        <v>221</v>
      </c>
      <c r="D3" s="66" t="s">
        <v>222</v>
      </c>
      <c r="E3" s="62" t="s">
        <v>223</v>
      </c>
    </row>
    <row r="4" spans="2:5" x14ac:dyDescent="0.25">
      <c r="B4" s="69" t="s">
        <v>211</v>
      </c>
      <c r="C4" s="64">
        <v>2</v>
      </c>
      <c r="D4" s="67">
        <v>171777</v>
      </c>
      <c r="E4" s="63">
        <v>0</v>
      </c>
    </row>
    <row r="5" spans="2:5" x14ac:dyDescent="0.25">
      <c r="B5" s="69" t="s">
        <v>218</v>
      </c>
      <c r="C5" s="64">
        <v>5</v>
      </c>
      <c r="D5" s="67">
        <v>347278</v>
      </c>
      <c r="E5" s="63">
        <v>98550</v>
      </c>
    </row>
    <row r="6" spans="2:5" x14ac:dyDescent="0.25">
      <c r="B6" s="69" t="s">
        <v>217</v>
      </c>
      <c r="C6" s="64">
        <v>9</v>
      </c>
      <c r="D6" s="67">
        <v>9135024</v>
      </c>
      <c r="E6" s="63">
        <v>0</v>
      </c>
    </row>
    <row r="7" spans="2:5" x14ac:dyDescent="0.25">
      <c r="B7" s="69" t="s">
        <v>171</v>
      </c>
      <c r="C7" s="64">
        <v>13</v>
      </c>
      <c r="D7" s="67">
        <v>1527831</v>
      </c>
      <c r="E7" s="63">
        <v>1527831</v>
      </c>
    </row>
    <row r="8" spans="2:5" x14ac:dyDescent="0.25">
      <c r="B8" s="70" t="s">
        <v>219</v>
      </c>
      <c r="C8" s="71">
        <v>29</v>
      </c>
      <c r="D8" s="72">
        <v>11181910</v>
      </c>
      <c r="E8" s="73">
        <v>1626381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7" zoomScale="90" zoomScaleNormal="90" zoomScaleSheetLayoutView="100" workbookViewId="0">
      <selection activeCell="P26" sqref="P26"/>
    </sheetView>
  </sheetViews>
  <sheetFormatPr baseColWidth="10" defaultRowHeight="12.75" x14ac:dyDescent="0.2"/>
  <cols>
    <col min="1" max="1" width="1" style="7" customWidth="1"/>
    <col min="2" max="2" width="11.42578125" style="7"/>
    <col min="3" max="3" width="17.5703125" style="7" customWidth="1"/>
    <col min="4" max="4" width="11.5703125" style="7" customWidth="1"/>
    <col min="5" max="8" width="11.42578125" style="7"/>
    <col min="9" max="9" width="22.5703125" style="7" customWidth="1"/>
    <col min="10" max="10" width="14" style="7" customWidth="1"/>
    <col min="11" max="11" width="1.7109375" style="7" customWidth="1"/>
    <col min="12" max="223" width="11.42578125" style="7"/>
    <col min="224" max="224" width="4.42578125" style="7" customWidth="1"/>
    <col min="225" max="225" width="11.42578125" style="7"/>
    <col min="226" max="226" width="17.5703125" style="7" customWidth="1"/>
    <col min="227" max="227" width="11.5703125" style="7" customWidth="1"/>
    <col min="228" max="231" width="11.42578125" style="7"/>
    <col min="232" max="232" width="22.5703125" style="7" customWidth="1"/>
    <col min="233" max="233" width="14" style="7" customWidth="1"/>
    <col min="234" max="234" width="1.7109375" style="7" customWidth="1"/>
    <col min="235" max="479" width="11.42578125" style="7"/>
    <col min="480" max="480" width="4.42578125" style="7" customWidth="1"/>
    <col min="481" max="481" width="11.42578125" style="7"/>
    <col min="482" max="482" width="17.5703125" style="7" customWidth="1"/>
    <col min="483" max="483" width="11.5703125" style="7" customWidth="1"/>
    <col min="484" max="487" width="11.42578125" style="7"/>
    <col min="488" max="488" width="22.5703125" style="7" customWidth="1"/>
    <col min="489" max="489" width="14" style="7" customWidth="1"/>
    <col min="490" max="490" width="1.7109375" style="7" customWidth="1"/>
    <col min="491" max="735" width="11.42578125" style="7"/>
    <col min="736" max="736" width="4.42578125" style="7" customWidth="1"/>
    <col min="737" max="737" width="11.42578125" style="7"/>
    <col min="738" max="738" width="17.5703125" style="7" customWidth="1"/>
    <col min="739" max="739" width="11.5703125" style="7" customWidth="1"/>
    <col min="740" max="743" width="11.42578125" style="7"/>
    <col min="744" max="744" width="22.5703125" style="7" customWidth="1"/>
    <col min="745" max="745" width="14" style="7" customWidth="1"/>
    <col min="746" max="746" width="1.7109375" style="7" customWidth="1"/>
    <col min="747" max="991" width="11.42578125" style="7"/>
    <col min="992" max="992" width="4.42578125" style="7" customWidth="1"/>
    <col min="993" max="993" width="11.42578125" style="7"/>
    <col min="994" max="994" width="17.5703125" style="7" customWidth="1"/>
    <col min="995" max="995" width="11.5703125" style="7" customWidth="1"/>
    <col min="996" max="999" width="11.42578125" style="7"/>
    <col min="1000" max="1000" width="22.5703125" style="7" customWidth="1"/>
    <col min="1001" max="1001" width="14" style="7" customWidth="1"/>
    <col min="1002" max="1002" width="1.7109375" style="7" customWidth="1"/>
    <col min="1003" max="1247" width="11.42578125" style="7"/>
    <col min="1248" max="1248" width="4.42578125" style="7" customWidth="1"/>
    <col min="1249" max="1249" width="11.42578125" style="7"/>
    <col min="1250" max="1250" width="17.5703125" style="7" customWidth="1"/>
    <col min="1251" max="1251" width="11.5703125" style="7" customWidth="1"/>
    <col min="1252" max="1255" width="11.42578125" style="7"/>
    <col min="1256" max="1256" width="22.5703125" style="7" customWidth="1"/>
    <col min="1257" max="1257" width="14" style="7" customWidth="1"/>
    <col min="1258" max="1258" width="1.7109375" style="7" customWidth="1"/>
    <col min="1259" max="1503" width="11.42578125" style="7"/>
    <col min="1504" max="1504" width="4.42578125" style="7" customWidth="1"/>
    <col min="1505" max="1505" width="11.42578125" style="7"/>
    <col min="1506" max="1506" width="17.5703125" style="7" customWidth="1"/>
    <col min="1507" max="1507" width="11.5703125" style="7" customWidth="1"/>
    <col min="1508" max="1511" width="11.42578125" style="7"/>
    <col min="1512" max="1512" width="22.5703125" style="7" customWidth="1"/>
    <col min="1513" max="1513" width="14" style="7" customWidth="1"/>
    <col min="1514" max="1514" width="1.7109375" style="7" customWidth="1"/>
    <col min="1515" max="1759" width="11.42578125" style="7"/>
    <col min="1760" max="1760" width="4.42578125" style="7" customWidth="1"/>
    <col min="1761" max="1761" width="11.42578125" style="7"/>
    <col min="1762" max="1762" width="17.5703125" style="7" customWidth="1"/>
    <col min="1763" max="1763" width="11.5703125" style="7" customWidth="1"/>
    <col min="1764" max="1767" width="11.42578125" style="7"/>
    <col min="1768" max="1768" width="22.5703125" style="7" customWidth="1"/>
    <col min="1769" max="1769" width="14" style="7" customWidth="1"/>
    <col min="1770" max="1770" width="1.7109375" style="7" customWidth="1"/>
    <col min="1771" max="2015" width="11.42578125" style="7"/>
    <col min="2016" max="2016" width="4.42578125" style="7" customWidth="1"/>
    <col min="2017" max="2017" width="11.42578125" style="7"/>
    <col min="2018" max="2018" width="17.5703125" style="7" customWidth="1"/>
    <col min="2019" max="2019" width="11.5703125" style="7" customWidth="1"/>
    <col min="2020" max="2023" width="11.42578125" style="7"/>
    <col min="2024" max="2024" width="22.5703125" style="7" customWidth="1"/>
    <col min="2025" max="2025" width="14" style="7" customWidth="1"/>
    <col min="2026" max="2026" width="1.7109375" style="7" customWidth="1"/>
    <col min="2027" max="2271" width="11.42578125" style="7"/>
    <col min="2272" max="2272" width="4.42578125" style="7" customWidth="1"/>
    <col min="2273" max="2273" width="11.42578125" style="7"/>
    <col min="2274" max="2274" width="17.5703125" style="7" customWidth="1"/>
    <col min="2275" max="2275" width="11.5703125" style="7" customWidth="1"/>
    <col min="2276" max="2279" width="11.42578125" style="7"/>
    <col min="2280" max="2280" width="22.5703125" style="7" customWidth="1"/>
    <col min="2281" max="2281" width="14" style="7" customWidth="1"/>
    <col min="2282" max="2282" width="1.7109375" style="7" customWidth="1"/>
    <col min="2283" max="2527" width="11.42578125" style="7"/>
    <col min="2528" max="2528" width="4.42578125" style="7" customWidth="1"/>
    <col min="2529" max="2529" width="11.42578125" style="7"/>
    <col min="2530" max="2530" width="17.5703125" style="7" customWidth="1"/>
    <col min="2531" max="2531" width="11.5703125" style="7" customWidth="1"/>
    <col min="2532" max="2535" width="11.42578125" style="7"/>
    <col min="2536" max="2536" width="22.5703125" style="7" customWidth="1"/>
    <col min="2537" max="2537" width="14" style="7" customWidth="1"/>
    <col min="2538" max="2538" width="1.7109375" style="7" customWidth="1"/>
    <col min="2539" max="2783" width="11.42578125" style="7"/>
    <col min="2784" max="2784" width="4.42578125" style="7" customWidth="1"/>
    <col min="2785" max="2785" width="11.42578125" style="7"/>
    <col min="2786" max="2786" width="17.5703125" style="7" customWidth="1"/>
    <col min="2787" max="2787" width="11.5703125" style="7" customWidth="1"/>
    <col min="2788" max="2791" width="11.42578125" style="7"/>
    <col min="2792" max="2792" width="22.5703125" style="7" customWidth="1"/>
    <col min="2793" max="2793" width="14" style="7" customWidth="1"/>
    <col min="2794" max="2794" width="1.7109375" style="7" customWidth="1"/>
    <col min="2795" max="3039" width="11.42578125" style="7"/>
    <col min="3040" max="3040" width="4.42578125" style="7" customWidth="1"/>
    <col min="3041" max="3041" width="11.42578125" style="7"/>
    <col min="3042" max="3042" width="17.5703125" style="7" customWidth="1"/>
    <col min="3043" max="3043" width="11.5703125" style="7" customWidth="1"/>
    <col min="3044" max="3047" width="11.42578125" style="7"/>
    <col min="3048" max="3048" width="22.5703125" style="7" customWidth="1"/>
    <col min="3049" max="3049" width="14" style="7" customWidth="1"/>
    <col min="3050" max="3050" width="1.7109375" style="7" customWidth="1"/>
    <col min="3051" max="3295" width="11.42578125" style="7"/>
    <col min="3296" max="3296" width="4.42578125" style="7" customWidth="1"/>
    <col min="3297" max="3297" width="11.42578125" style="7"/>
    <col min="3298" max="3298" width="17.5703125" style="7" customWidth="1"/>
    <col min="3299" max="3299" width="11.5703125" style="7" customWidth="1"/>
    <col min="3300" max="3303" width="11.42578125" style="7"/>
    <col min="3304" max="3304" width="22.5703125" style="7" customWidth="1"/>
    <col min="3305" max="3305" width="14" style="7" customWidth="1"/>
    <col min="3306" max="3306" width="1.7109375" style="7" customWidth="1"/>
    <col min="3307" max="3551" width="11.42578125" style="7"/>
    <col min="3552" max="3552" width="4.42578125" style="7" customWidth="1"/>
    <col min="3553" max="3553" width="11.42578125" style="7"/>
    <col min="3554" max="3554" width="17.5703125" style="7" customWidth="1"/>
    <col min="3555" max="3555" width="11.5703125" style="7" customWidth="1"/>
    <col min="3556" max="3559" width="11.42578125" style="7"/>
    <col min="3560" max="3560" width="22.5703125" style="7" customWidth="1"/>
    <col min="3561" max="3561" width="14" style="7" customWidth="1"/>
    <col min="3562" max="3562" width="1.7109375" style="7" customWidth="1"/>
    <col min="3563" max="3807" width="11.42578125" style="7"/>
    <col min="3808" max="3808" width="4.42578125" style="7" customWidth="1"/>
    <col min="3809" max="3809" width="11.42578125" style="7"/>
    <col min="3810" max="3810" width="17.5703125" style="7" customWidth="1"/>
    <col min="3811" max="3811" width="11.5703125" style="7" customWidth="1"/>
    <col min="3812" max="3815" width="11.42578125" style="7"/>
    <col min="3816" max="3816" width="22.5703125" style="7" customWidth="1"/>
    <col min="3817" max="3817" width="14" style="7" customWidth="1"/>
    <col min="3818" max="3818" width="1.7109375" style="7" customWidth="1"/>
    <col min="3819" max="4063" width="11.42578125" style="7"/>
    <col min="4064" max="4064" width="4.42578125" style="7" customWidth="1"/>
    <col min="4065" max="4065" width="11.42578125" style="7"/>
    <col min="4066" max="4066" width="17.5703125" style="7" customWidth="1"/>
    <col min="4067" max="4067" width="11.5703125" style="7" customWidth="1"/>
    <col min="4068" max="4071" width="11.42578125" style="7"/>
    <col min="4072" max="4072" width="22.5703125" style="7" customWidth="1"/>
    <col min="4073" max="4073" width="14" style="7" customWidth="1"/>
    <col min="4074" max="4074" width="1.7109375" style="7" customWidth="1"/>
    <col min="4075" max="4319" width="11.42578125" style="7"/>
    <col min="4320" max="4320" width="4.42578125" style="7" customWidth="1"/>
    <col min="4321" max="4321" width="11.42578125" style="7"/>
    <col min="4322" max="4322" width="17.5703125" style="7" customWidth="1"/>
    <col min="4323" max="4323" width="11.5703125" style="7" customWidth="1"/>
    <col min="4324" max="4327" width="11.42578125" style="7"/>
    <col min="4328" max="4328" width="22.5703125" style="7" customWidth="1"/>
    <col min="4329" max="4329" width="14" style="7" customWidth="1"/>
    <col min="4330" max="4330" width="1.7109375" style="7" customWidth="1"/>
    <col min="4331" max="4575" width="11.42578125" style="7"/>
    <col min="4576" max="4576" width="4.42578125" style="7" customWidth="1"/>
    <col min="4577" max="4577" width="11.42578125" style="7"/>
    <col min="4578" max="4578" width="17.5703125" style="7" customWidth="1"/>
    <col min="4579" max="4579" width="11.5703125" style="7" customWidth="1"/>
    <col min="4580" max="4583" width="11.42578125" style="7"/>
    <col min="4584" max="4584" width="22.5703125" style="7" customWidth="1"/>
    <col min="4585" max="4585" width="14" style="7" customWidth="1"/>
    <col min="4586" max="4586" width="1.7109375" style="7" customWidth="1"/>
    <col min="4587" max="4831" width="11.42578125" style="7"/>
    <col min="4832" max="4832" width="4.42578125" style="7" customWidth="1"/>
    <col min="4833" max="4833" width="11.42578125" style="7"/>
    <col min="4834" max="4834" width="17.5703125" style="7" customWidth="1"/>
    <col min="4835" max="4835" width="11.5703125" style="7" customWidth="1"/>
    <col min="4836" max="4839" width="11.42578125" style="7"/>
    <col min="4840" max="4840" width="22.5703125" style="7" customWidth="1"/>
    <col min="4841" max="4841" width="14" style="7" customWidth="1"/>
    <col min="4842" max="4842" width="1.7109375" style="7" customWidth="1"/>
    <col min="4843" max="5087" width="11.42578125" style="7"/>
    <col min="5088" max="5088" width="4.42578125" style="7" customWidth="1"/>
    <col min="5089" max="5089" width="11.42578125" style="7"/>
    <col min="5090" max="5090" width="17.5703125" style="7" customWidth="1"/>
    <col min="5091" max="5091" width="11.5703125" style="7" customWidth="1"/>
    <col min="5092" max="5095" width="11.42578125" style="7"/>
    <col min="5096" max="5096" width="22.5703125" style="7" customWidth="1"/>
    <col min="5097" max="5097" width="14" style="7" customWidth="1"/>
    <col min="5098" max="5098" width="1.7109375" style="7" customWidth="1"/>
    <col min="5099" max="5343" width="11.42578125" style="7"/>
    <col min="5344" max="5344" width="4.42578125" style="7" customWidth="1"/>
    <col min="5345" max="5345" width="11.42578125" style="7"/>
    <col min="5346" max="5346" width="17.5703125" style="7" customWidth="1"/>
    <col min="5347" max="5347" width="11.5703125" style="7" customWidth="1"/>
    <col min="5348" max="5351" width="11.42578125" style="7"/>
    <col min="5352" max="5352" width="22.5703125" style="7" customWidth="1"/>
    <col min="5353" max="5353" width="14" style="7" customWidth="1"/>
    <col min="5354" max="5354" width="1.7109375" style="7" customWidth="1"/>
    <col min="5355" max="5599" width="11.42578125" style="7"/>
    <col min="5600" max="5600" width="4.42578125" style="7" customWidth="1"/>
    <col min="5601" max="5601" width="11.42578125" style="7"/>
    <col min="5602" max="5602" width="17.5703125" style="7" customWidth="1"/>
    <col min="5603" max="5603" width="11.5703125" style="7" customWidth="1"/>
    <col min="5604" max="5607" width="11.42578125" style="7"/>
    <col min="5608" max="5608" width="22.5703125" style="7" customWidth="1"/>
    <col min="5609" max="5609" width="14" style="7" customWidth="1"/>
    <col min="5610" max="5610" width="1.7109375" style="7" customWidth="1"/>
    <col min="5611" max="5855" width="11.42578125" style="7"/>
    <col min="5856" max="5856" width="4.42578125" style="7" customWidth="1"/>
    <col min="5857" max="5857" width="11.42578125" style="7"/>
    <col min="5858" max="5858" width="17.5703125" style="7" customWidth="1"/>
    <col min="5859" max="5859" width="11.5703125" style="7" customWidth="1"/>
    <col min="5860" max="5863" width="11.42578125" style="7"/>
    <col min="5864" max="5864" width="22.5703125" style="7" customWidth="1"/>
    <col min="5865" max="5865" width="14" style="7" customWidth="1"/>
    <col min="5866" max="5866" width="1.7109375" style="7" customWidth="1"/>
    <col min="5867" max="6111" width="11.42578125" style="7"/>
    <col min="6112" max="6112" width="4.42578125" style="7" customWidth="1"/>
    <col min="6113" max="6113" width="11.42578125" style="7"/>
    <col min="6114" max="6114" width="17.5703125" style="7" customWidth="1"/>
    <col min="6115" max="6115" width="11.5703125" style="7" customWidth="1"/>
    <col min="6116" max="6119" width="11.42578125" style="7"/>
    <col min="6120" max="6120" width="22.5703125" style="7" customWidth="1"/>
    <col min="6121" max="6121" width="14" style="7" customWidth="1"/>
    <col min="6122" max="6122" width="1.7109375" style="7" customWidth="1"/>
    <col min="6123" max="6367" width="11.42578125" style="7"/>
    <col min="6368" max="6368" width="4.42578125" style="7" customWidth="1"/>
    <col min="6369" max="6369" width="11.42578125" style="7"/>
    <col min="6370" max="6370" width="17.5703125" style="7" customWidth="1"/>
    <col min="6371" max="6371" width="11.5703125" style="7" customWidth="1"/>
    <col min="6372" max="6375" width="11.42578125" style="7"/>
    <col min="6376" max="6376" width="22.5703125" style="7" customWidth="1"/>
    <col min="6377" max="6377" width="14" style="7" customWidth="1"/>
    <col min="6378" max="6378" width="1.7109375" style="7" customWidth="1"/>
    <col min="6379" max="6623" width="11.42578125" style="7"/>
    <col min="6624" max="6624" width="4.42578125" style="7" customWidth="1"/>
    <col min="6625" max="6625" width="11.42578125" style="7"/>
    <col min="6626" max="6626" width="17.5703125" style="7" customWidth="1"/>
    <col min="6627" max="6627" width="11.5703125" style="7" customWidth="1"/>
    <col min="6628" max="6631" width="11.42578125" style="7"/>
    <col min="6632" max="6632" width="22.5703125" style="7" customWidth="1"/>
    <col min="6633" max="6633" width="14" style="7" customWidth="1"/>
    <col min="6634" max="6634" width="1.7109375" style="7" customWidth="1"/>
    <col min="6635" max="6879" width="11.42578125" style="7"/>
    <col min="6880" max="6880" width="4.42578125" style="7" customWidth="1"/>
    <col min="6881" max="6881" width="11.42578125" style="7"/>
    <col min="6882" max="6882" width="17.5703125" style="7" customWidth="1"/>
    <col min="6883" max="6883" width="11.5703125" style="7" customWidth="1"/>
    <col min="6884" max="6887" width="11.42578125" style="7"/>
    <col min="6888" max="6888" width="22.5703125" style="7" customWidth="1"/>
    <col min="6889" max="6889" width="14" style="7" customWidth="1"/>
    <col min="6890" max="6890" width="1.7109375" style="7" customWidth="1"/>
    <col min="6891" max="7135" width="11.42578125" style="7"/>
    <col min="7136" max="7136" width="4.42578125" style="7" customWidth="1"/>
    <col min="7137" max="7137" width="11.42578125" style="7"/>
    <col min="7138" max="7138" width="17.5703125" style="7" customWidth="1"/>
    <col min="7139" max="7139" width="11.5703125" style="7" customWidth="1"/>
    <col min="7140" max="7143" width="11.42578125" style="7"/>
    <col min="7144" max="7144" width="22.5703125" style="7" customWidth="1"/>
    <col min="7145" max="7145" width="14" style="7" customWidth="1"/>
    <col min="7146" max="7146" width="1.7109375" style="7" customWidth="1"/>
    <col min="7147" max="7391" width="11.42578125" style="7"/>
    <col min="7392" max="7392" width="4.42578125" style="7" customWidth="1"/>
    <col min="7393" max="7393" width="11.42578125" style="7"/>
    <col min="7394" max="7394" width="17.5703125" style="7" customWidth="1"/>
    <col min="7395" max="7395" width="11.5703125" style="7" customWidth="1"/>
    <col min="7396" max="7399" width="11.42578125" style="7"/>
    <col min="7400" max="7400" width="22.5703125" style="7" customWidth="1"/>
    <col min="7401" max="7401" width="14" style="7" customWidth="1"/>
    <col min="7402" max="7402" width="1.7109375" style="7" customWidth="1"/>
    <col min="7403" max="7647" width="11.42578125" style="7"/>
    <col min="7648" max="7648" width="4.42578125" style="7" customWidth="1"/>
    <col min="7649" max="7649" width="11.42578125" style="7"/>
    <col min="7650" max="7650" width="17.5703125" style="7" customWidth="1"/>
    <col min="7651" max="7651" width="11.5703125" style="7" customWidth="1"/>
    <col min="7652" max="7655" width="11.42578125" style="7"/>
    <col min="7656" max="7656" width="22.5703125" style="7" customWidth="1"/>
    <col min="7657" max="7657" width="14" style="7" customWidth="1"/>
    <col min="7658" max="7658" width="1.7109375" style="7" customWidth="1"/>
    <col min="7659" max="7903" width="11.42578125" style="7"/>
    <col min="7904" max="7904" width="4.42578125" style="7" customWidth="1"/>
    <col min="7905" max="7905" width="11.42578125" style="7"/>
    <col min="7906" max="7906" width="17.5703125" style="7" customWidth="1"/>
    <col min="7907" max="7907" width="11.5703125" style="7" customWidth="1"/>
    <col min="7908" max="7911" width="11.42578125" style="7"/>
    <col min="7912" max="7912" width="22.5703125" style="7" customWidth="1"/>
    <col min="7913" max="7913" width="14" style="7" customWidth="1"/>
    <col min="7914" max="7914" width="1.7109375" style="7" customWidth="1"/>
    <col min="7915" max="8159" width="11.42578125" style="7"/>
    <col min="8160" max="8160" width="4.42578125" style="7" customWidth="1"/>
    <col min="8161" max="8161" width="11.42578125" style="7"/>
    <col min="8162" max="8162" width="17.5703125" style="7" customWidth="1"/>
    <col min="8163" max="8163" width="11.5703125" style="7" customWidth="1"/>
    <col min="8164" max="8167" width="11.42578125" style="7"/>
    <col min="8168" max="8168" width="22.5703125" style="7" customWidth="1"/>
    <col min="8169" max="8169" width="14" style="7" customWidth="1"/>
    <col min="8170" max="8170" width="1.7109375" style="7" customWidth="1"/>
    <col min="8171" max="8415" width="11.42578125" style="7"/>
    <col min="8416" max="8416" width="4.42578125" style="7" customWidth="1"/>
    <col min="8417" max="8417" width="11.42578125" style="7"/>
    <col min="8418" max="8418" width="17.5703125" style="7" customWidth="1"/>
    <col min="8419" max="8419" width="11.5703125" style="7" customWidth="1"/>
    <col min="8420" max="8423" width="11.42578125" style="7"/>
    <col min="8424" max="8424" width="22.5703125" style="7" customWidth="1"/>
    <col min="8425" max="8425" width="14" style="7" customWidth="1"/>
    <col min="8426" max="8426" width="1.7109375" style="7" customWidth="1"/>
    <col min="8427" max="8671" width="11.42578125" style="7"/>
    <col min="8672" max="8672" width="4.42578125" style="7" customWidth="1"/>
    <col min="8673" max="8673" width="11.42578125" style="7"/>
    <col min="8674" max="8674" width="17.5703125" style="7" customWidth="1"/>
    <col min="8675" max="8675" width="11.5703125" style="7" customWidth="1"/>
    <col min="8676" max="8679" width="11.42578125" style="7"/>
    <col min="8680" max="8680" width="22.5703125" style="7" customWidth="1"/>
    <col min="8681" max="8681" width="14" style="7" customWidth="1"/>
    <col min="8682" max="8682" width="1.7109375" style="7" customWidth="1"/>
    <col min="8683" max="8927" width="11.42578125" style="7"/>
    <col min="8928" max="8928" width="4.42578125" style="7" customWidth="1"/>
    <col min="8929" max="8929" width="11.42578125" style="7"/>
    <col min="8930" max="8930" width="17.5703125" style="7" customWidth="1"/>
    <col min="8931" max="8931" width="11.5703125" style="7" customWidth="1"/>
    <col min="8932" max="8935" width="11.42578125" style="7"/>
    <col min="8936" max="8936" width="22.5703125" style="7" customWidth="1"/>
    <col min="8937" max="8937" width="14" style="7" customWidth="1"/>
    <col min="8938" max="8938" width="1.7109375" style="7" customWidth="1"/>
    <col min="8939" max="9183" width="11.42578125" style="7"/>
    <col min="9184" max="9184" width="4.42578125" style="7" customWidth="1"/>
    <col min="9185" max="9185" width="11.42578125" style="7"/>
    <col min="9186" max="9186" width="17.5703125" style="7" customWidth="1"/>
    <col min="9187" max="9187" width="11.5703125" style="7" customWidth="1"/>
    <col min="9188" max="9191" width="11.42578125" style="7"/>
    <col min="9192" max="9192" width="22.5703125" style="7" customWidth="1"/>
    <col min="9193" max="9193" width="14" style="7" customWidth="1"/>
    <col min="9194" max="9194" width="1.7109375" style="7" customWidth="1"/>
    <col min="9195" max="9439" width="11.42578125" style="7"/>
    <col min="9440" max="9440" width="4.42578125" style="7" customWidth="1"/>
    <col min="9441" max="9441" width="11.42578125" style="7"/>
    <col min="9442" max="9442" width="17.5703125" style="7" customWidth="1"/>
    <col min="9443" max="9443" width="11.5703125" style="7" customWidth="1"/>
    <col min="9444" max="9447" width="11.42578125" style="7"/>
    <col min="9448" max="9448" width="22.5703125" style="7" customWidth="1"/>
    <col min="9449" max="9449" width="14" style="7" customWidth="1"/>
    <col min="9450" max="9450" width="1.7109375" style="7" customWidth="1"/>
    <col min="9451" max="9695" width="11.42578125" style="7"/>
    <col min="9696" max="9696" width="4.42578125" style="7" customWidth="1"/>
    <col min="9697" max="9697" width="11.42578125" style="7"/>
    <col min="9698" max="9698" width="17.5703125" style="7" customWidth="1"/>
    <col min="9699" max="9699" width="11.5703125" style="7" customWidth="1"/>
    <col min="9700" max="9703" width="11.42578125" style="7"/>
    <col min="9704" max="9704" width="22.5703125" style="7" customWidth="1"/>
    <col min="9705" max="9705" width="14" style="7" customWidth="1"/>
    <col min="9706" max="9706" width="1.7109375" style="7" customWidth="1"/>
    <col min="9707" max="9951" width="11.42578125" style="7"/>
    <col min="9952" max="9952" width="4.42578125" style="7" customWidth="1"/>
    <col min="9953" max="9953" width="11.42578125" style="7"/>
    <col min="9954" max="9954" width="17.5703125" style="7" customWidth="1"/>
    <col min="9955" max="9955" width="11.5703125" style="7" customWidth="1"/>
    <col min="9956" max="9959" width="11.42578125" style="7"/>
    <col min="9960" max="9960" width="22.5703125" style="7" customWidth="1"/>
    <col min="9961" max="9961" width="14" style="7" customWidth="1"/>
    <col min="9962" max="9962" width="1.7109375" style="7" customWidth="1"/>
    <col min="9963" max="10207" width="11.42578125" style="7"/>
    <col min="10208" max="10208" width="4.42578125" style="7" customWidth="1"/>
    <col min="10209" max="10209" width="11.42578125" style="7"/>
    <col min="10210" max="10210" width="17.5703125" style="7" customWidth="1"/>
    <col min="10211" max="10211" width="11.5703125" style="7" customWidth="1"/>
    <col min="10212" max="10215" width="11.42578125" style="7"/>
    <col min="10216" max="10216" width="22.5703125" style="7" customWidth="1"/>
    <col min="10217" max="10217" width="14" style="7" customWidth="1"/>
    <col min="10218" max="10218" width="1.7109375" style="7" customWidth="1"/>
    <col min="10219" max="10463" width="11.42578125" style="7"/>
    <col min="10464" max="10464" width="4.42578125" style="7" customWidth="1"/>
    <col min="10465" max="10465" width="11.42578125" style="7"/>
    <col min="10466" max="10466" width="17.5703125" style="7" customWidth="1"/>
    <col min="10467" max="10467" width="11.5703125" style="7" customWidth="1"/>
    <col min="10468" max="10471" width="11.42578125" style="7"/>
    <col min="10472" max="10472" width="22.5703125" style="7" customWidth="1"/>
    <col min="10473" max="10473" width="14" style="7" customWidth="1"/>
    <col min="10474" max="10474" width="1.7109375" style="7" customWidth="1"/>
    <col min="10475" max="10719" width="11.42578125" style="7"/>
    <col min="10720" max="10720" width="4.42578125" style="7" customWidth="1"/>
    <col min="10721" max="10721" width="11.42578125" style="7"/>
    <col min="10722" max="10722" width="17.5703125" style="7" customWidth="1"/>
    <col min="10723" max="10723" width="11.5703125" style="7" customWidth="1"/>
    <col min="10724" max="10727" width="11.42578125" style="7"/>
    <col min="10728" max="10728" width="22.5703125" style="7" customWidth="1"/>
    <col min="10729" max="10729" width="14" style="7" customWidth="1"/>
    <col min="10730" max="10730" width="1.7109375" style="7" customWidth="1"/>
    <col min="10731" max="10975" width="11.42578125" style="7"/>
    <col min="10976" max="10976" width="4.42578125" style="7" customWidth="1"/>
    <col min="10977" max="10977" width="11.42578125" style="7"/>
    <col min="10978" max="10978" width="17.5703125" style="7" customWidth="1"/>
    <col min="10979" max="10979" width="11.5703125" style="7" customWidth="1"/>
    <col min="10980" max="10983" width="11.42578125" style="7"/>
    <col min="10984" max="10984" width="22.5703125" style="7" customWidth="1"/>
    <col min="10985" max="10985" width="14" style="7" customWidth="1"/>
    <col min="10986" max="10986" width="1.7109375" style="7" customWidth="1"/>
    <col min="10987" max="11231" width="11.42578125" style="7"/>
    <col min="11232" max="11232" width="4.42578125" style="7" customWidth="1"/>
    <col min="11233" max="11233" width="11.42578125" style="7"/>
    <col min="11234" max="11234" width="17.5703125" style="7" customWidth="1"/>
    <col min="11235" max="11235" width="11.5703125" style="7" customWidth="1"/>
    <col min="11236" max="11239" width="11.42578125" style="7"/>
    <col min="11240" max="11240" width="22.5703125" style="7" customWidth="1"/>
    <col min="11241" max="11241" width="14" style="7" customWidth="1"/>
    <col min="11242" max="11242" width="1.7109375" style="7" customWidth="1"/>
    <col min="11243" max="11487" width="11.42578125" style="7"/>
    <col min="11488" max="11488" width="4.42578125" style="7" customWidth="1"/>
    <col min="11489" max="11489" width="11.42578125" style="7"/>
    <col min="11490" max="11490" width="17.5703125" style="7" customWidth="1"/>
    <col min="11491" max="11491" width="11.5703125" style="7" customWidth="1"/>
    <col min="11492" max="11495" width="11.42578125" style="7"/>
    <col min="11496" max="11496" width="22.5703125" style="7" customWidth="1"/>
    <col min="11497" max="11497" width="14" style="7" customWidth="1"/>
    <col min="11498" max="11498" width="1.7109375" style="7" customWidth="1"/>
    <col min="11499" max="11743" width="11.42578125" style="7"/>
    <col min="11744" max="11744" width="4.42578125" style="7" customWidth="1"/>
    <col min="11745" max="11745" width="11.42578125" style="7"/>
    <col min="11746" max="11746" width="17.5703125" style="7" customWidth="1"/>
    <col min="11747" max="11747" width="11.5703125" style="7" customWidth="1"/>
    <col min="11748" max="11751" width="11.42578125" style="7"/>
    <col min="11752" max="11752" width="22.5703125" style="7" customWidth="1"/>
    <col min="11753" max="11753" width="14" style="7" customWidth="1"/>
    <col min="11754" max="11754" width="1.7109375" style="7" customWidth="1"/>
    <col min="11755" max="11999" width="11.42578125" style="7"/>
    <col min="12000" max="12000" width="4.42578125" style="7" customWidth="1"/>
    <col min="12001" max="12001" width="11.42578125" style="7"/>
    <col min="12002" max="12002" width="17.5703125" style="7" customWidth="1"/>
    <col min="12003" max="12003" width="11.5703125" style="7" customWidth="1"/>
    <col min="12004" max="12007" width="11.42578125" style="7"/>
    <col min="12008" max="12008" width="22.5703125" style="7" customWidth="1"/>
    <col min="12009" max="12009" width="14" style="7" customWidth="1"/>
    <col min="12010" max="12010" width="1.7109375" style="7" customWidth="1"/>
    <col min="12011" max="12255" width="11.42578125" style="7"/>
    <col min="12256" max="12256" width="4.42578125" style="7" customWidth="1"/>
    <col min="12257" max="12257" width="11.42578125" style="7"/>
    <col min="12258" max="12258" width="17.5703125" style="7" customWidth="1"/>
    <col min="12259" max="12259" width="11.5703125" style="7" customWidth="1"/>
    <col min="12260" max="12263" width="11.42578125" style="7"/>
    <col min="12264" max="12264" width="22.5703125" style="7" customWidth="1"/>
    <col min="12265" max="12265" width="14" style="7" customWidth="1"/>
    <col min="12266" max="12266" width="1.7109375" style="7" customWidth="1"/>
    <col min="12267" max="12511" width="11.42578125" style="7"/>
    <col min="12512" max="12512" width="4.42578125" style="7" customWidth="1"/>
    <col min="12513" max="12513" width="11.42578125" style="7"/>
    <col min="12514" max="12514" width="17.5703125" style="7" customWidth="1"/>
    <col min="12515" max="12515" width="11.5703125" style="7" customWidth="1"/>
    <col min="12516" max="12519" width="11.42578125" style="7"/>
    <col min="12520" max="12520" width="22.5703125" style="7" customWidth="1"/>
    <col min="12521" max="12521" width="14" style="7" customWidth="1"/>
    <col min="12522" max="12522" width="1.7109375" style="7" customWidth="1"/>
    <col min="12523" max="12767" width="11.42578125" style="7"/>
    <col min="12768" max="12768" width="4.42578125" style="7" customWidth="1"/>
    <col min="12769" max="12769" width="11.42578125" style="7"/>
    <col min="12770" max="12770" width="17.5703125" style="7" customWidth="1"/>
    <col min="12771" max="12771" width="11.5703125" style="7" customWidth="1"/>
    <col min="12772" max="12775" width="11.42578125" style="7"/>
    <col min="12776" max="12776" width="22.5703125" style="7" customWidth="1"/>
    <col min="12777" max="12777" width="14" style="7" customWidth="1"/>
    <col min="12778" max="12778" width="1.7109375" style="7" customWidth="1"/>
    <col min="12779" max="13023" width="11.42578125" style="7"/>
    <col min="13024" max="13024" width="4.42578125" style="7" customWidth="1"/>
    <col min="13025" max="13025" width="11.42578125" style="7"/>
    <col min="13026" max="13026" width="17.5703125" style="7" customWidth="1"/>
    <col min="13027" max="13027" width="11.5703125" style="7" customWidth="1"/>
    <col min="13028" max="13031" width="11.42578125" style="7"/>
    <col min="13032" max="13032" width="22.5703125" style="7" customWidth="1"/>
    <col min="13033" max="13033" width="14" style="7" customWidth="1"/>
    <col min="13034" max="13034" width="1.7109375" style="7" customWidth="1"/>
    <col min="13035" max="13279" width="11.42578125" style="7"/>
    <col min="13280" max="13280" width="4.42578125" style="7" customWidth="1"/>
    <col min="13281" max="13281" width="11.42578125" style="7"/>
    <col min="13282" max="13282" width="17.5703125" style="7" customWidth="1"/>
    <col min="13283" max="13283" width="11.5703125" style="7" customWidth="1"/>
    <col min="13284" max="13287" width="11.42578125" style="7"/>
    <col min="13288" max="13288" width="22.5703125" style="7" customWidth="1"/>
    <col min="13289" max="13289" width="14" style="7" customWidth="1"/>
    <col min="13290" max="13290" width="1.7109375" style="7" customWidth="1"/>
    <col min="13291" max="13535" width="11.42578125" style="7"/>
    <col min="13536" max="13536" width="4.42578125" style="7" customWidth="1"/>
    <col min="13537" max="13537" width="11.42578125" style="7"/>
    <col min="13538" max="13538" width="17.5703125" style="7" customWidth="1"/>
    <col min="13539" max="13539" width="11.5703125" style="7" customWidth="1"/>
    <col min="13540" max="13543" width="11.42578125" style="7"/>
    <col min="13544" max="13544" width="22.5703125" style="7" customWidth="1"/>
    <col min="13545" max="13545" width="14" style="7" customWidth="1"/>
    <col min="13546" max="13546" width="1.7109375" style="7" customWidth="1"/>
    <col min="13547" max="13791" width="11.42578125" style="7"/>
    <col min="13792" max="13792" width="4.42578125" style="7" customWidth="1"/>
    <col min="13793" max="13793" width="11.42578125" style="7"/>
    <col min="13794" max="13794" width="17.5703125" style="7" customWidth="1"/>
    <col min="13795" max="13795" width="11.5703125" style="7" customWidth="1"/>
    <col min="13796" max="13799" width="11.42578125" style="7"/>
    <col min="13800" max="13800" width="22.5703125" style="7" customWidth="1"/>
    <col min="13801" max="13801" width="14" style="7" customWidth="1"/>
    <col min="13802" max="13802" width="1.7109375" style="7" customWidth="1"/>
    <col min="13803" max="14047" width="11.42578125" style="7"/>
    <col min="14048" max="14048" width="4.42578125" style="7" customWidth="1"/>
    <col min="14049" max="14049" width="11.42578125" style="7"/>
    <col min="14050" max="14050" width="17.5703125" style="7" customWidth="1"/>
    <col min="14051" max="14051" width="11.5703125" style="7" customWidth="1"/>
    <col min="14052" max="14055" width="11.42578125" style="7"/>
    <col min="14056" max="14056" width="22.5703125" style="7" customWidth="1"/>
    <col min="14057" max="14057" width="14" style="7" customWidth="1"/>
    <col min="14058" max="14058" width="1.7109375" style="7" customWidth="1"/>
    <col min="14059" max="14303" width="11.42578125" style="7"/>
    <col min="14304" max="14304" width="4.42578125" style="7" customWidth="1"/>
    <col min="14305" max="14305" width="11.42578125" style="7"/>
    <col min="14306" max="14306" width="17.5703125" style="7" customWidth="1"/>
    <col min="14307" max="14307" width="11.5703125" style="7" customWidth="1"/>
    <col min="14308" max="14311" width="11.42578125" style="7"/>
    <col min="14312" max="14312" width="22.5703125" style="7" customWidth="1"/>
    <col min="14313" max="14313" width="14" style="7" customWidth="1"/>
    <col min="14314" max="14314" width="1.7109375" style="7" customWidth="1"/>
    <col min="14315" max="14559" width="11.42578125" style="7"/>
    <col min="14560" max="14560" width="4.42578125" style="7" customWidth="1"/>
    <col min="14561" max="14561" width="11.42578125" style="7"/>
    <col min="14562" max="14562" width="17.5703125" style="7" customWidth="1"/>
    <col min="14563" max="14563" width="11.5703125" style="7" customWidth="1"/>
    <col min="14564" max="14567" width="11.42578125" style="7"/>
    <col min="14568" max="14568" width="22.5703125" style="7" customWidth="1"/>
    <col min="14569" max="14569" width="14" style="7" customWidth="1"/>
    <col min="14570" max="14570" width="1.7109375" style="7" customWidth="1"/>
    <col min="14571" max="14815" width="11.42578125" style="7"/>
    <col min="14816" max="14816" width="4.42578125" style="7" customWidth="1"/>
    <col min="14817" max="14817" width="11.42578125" style="7"/>
    <col min="14818" max="14818" width="17.5703125" style="7" customWidth="1"/>
    <col min="14819" max="14819" width="11.5703125" style="7" customWidth="1"/>
    <col min="14820" max="14823" width="11.42578125" style="7"/>
    <col min="14824" max="14824" width="22.5703125" style="7" customWidth="1"/>
    <col min="14825" max="14825" width="14" style="7" customWidth="1"/>
    <col min="14826" max="14826" width="1.7109375" style="7" customWidth="1"/>
    <col min="14827" max="15071" width="11.42578125" style="7"/>
    <col min="15072" max="15072" width="4.42578125" style="7" customWidth="1"/>
    <col min="15073" max="15073" width="11.42578125" style="7"/>
    <col min="15074" max="15074" width="17.5703125" style="7" customWidth="1"/>
    <col min="15075" max="15075" width="11.5703125" style="7" customWidth="1"/>
    <col min="15076" max="15079" width="11.42578125" style="7"/>
    <col min="15080" max="15080" width="22.5703125" style="7" customWidth="1"/>
    <col min="15081" max="15081" width="14" style="7" customWidth="1"/>
    <col min="15082" max="15082" width="1.7109375" style="7" customWidth="1"/>
    <col min="15083" max="15327" width="11.42578125" style="7"/>
    <col min="15328" max="15328" width="4.42578125" style="7" customWidth="1"/>
    <col min="15329" max="15329" width="11.42578125" style="7"/>
    <col min="15330" max="15330" width="17.5703125" style="7" customWidth="1"/>
    <col min="15331" max="15331" width="11.5703125" style="7" customWidth="1"/>
    <col min="15332" max="15335" width="11.42578125" style="7"/>
    <col min="15336" max="15336" width="22.5703125" style="7" customWidth="1"/>
    <col min="15337" max="15337" width="14" style="7" customWidth="1"/>
    <col min="15338" max="15338" width="1.7109375" style="7" customWidth="1"/>
    <col min="15339" max="15583" width="11.42578125" style="7"/>
    <col min="15584" max="15584" width="4.42578125" style="7" customWidth="1"/>
    <col min="15585" max="15585" width="11.42578125" style="7"/>
    <col min="15586" max="15586" width="17.5703125" style="7" customWidth="1"/>
    <col min="15587" max="15587" width="11.5703125" style="7" customWidth="1"/>
    <col min="15588" max="15591" width="11.42578125" style="7"/>
    <col min="15592" max="15592" width="22.5703125" style="7" customWidth="1"/>
    <col min="15593" max="15593" width="14" style="7" customWidth="1"/>
    <col min="15594" max="15594" width="1.7109375" style="7" customWidth="1"/>
    <col min="15595" max="15839" width="11.42578125" style="7"/>
    <col min="15840" max="15840" width="4.42578125" style="7" customWidth="1"/>
    <col min="15841" max="15841" width="11.42578125" style="7"/>
    <col min="15842" max="15842" width="17.5703125" style="7" customWidth="1"/>
    <col min="15843" max="15843" width="11.5703125" style="7" customWidth="1"/>
    <col min="15844" max="15847" width="11.42578125" style="7"/>
    <col min="15848" max="15848" width="22.5703125" style="7" customWidth="1"/>
    <col min="15849" max="15849" width="14" style="7" customWidth="1"/>
    <col min="15850" max="15850" width="1.7109375" style="7" customWidth="1"/>
    <col min="15851" max="16095" width="11.42578125" style="7"/>
    <col min="16096" max="16096" width="4.42578125" style="7" customWidth="1"/>
    <col min="16097" max="16097" width="11.42578125" style="7"/>
    <col min="16098" max="16098" width="17.5703125" style="7" customWidth="1"/>
    <col min="16099" max="16099" width="11.5703125" style="7" customWidth="1"/>
    <col min="16100" max="16103" width="11.42578125" style="7"/>
    <col min="16104" max="16104" width="22.5703125" style="7" customWidth="1"/>
    <col min="16105" max="16105" width="14" style="7" customWidth="1"/>
    <col min="16106" max="16106" width="1.7109375" style="7" customWidth="1"/>
    <col min="16107" max="16384" width="11.42578125" style="7"/>
  </cols>
  <sheetData>
    <row r="1" spans="2:10" ht="6" customHeight="1" thickBot="1" x14ac:dyDescent="0.25"/>
    <row r="2" spans="2:10" ht="19.5" customHeight="1" x14ac:dyDescent="0.2">
      <c r="B2" s="8"/>
      <c r="C2" s="9"/>
      <c r="D2" s="10" t="s">
        <v>88</v>
      </c>
      <c r="E2" s="11"/>
      <c r="F2" s="11"/>
      <c r="G2" s="11"/>
      <c r="H2" s="11"/>
      <c r="I2" s="12"/>
      <c r="J2" s="13" t="s">
        <v>89</v>
      </c>
    </row>
    <row r="3" spans="2:10" ht="13.5" thickBot="1" x14ac:dyDescent="0.25">
      <c r="B3" s="14"/>
      <c r="C3" s="15"/>
      <c r="D3" s="16"/>
      <c r="E3" s="17"/>
      <c r="F3" s="17"/>
      <c r="G3" s="17"/>
      <c r="H3" s="17"/>
      <c r="I3" s="18"/>
      <c r="J3" s="19"/>
    </row>
    <row r="4" spans="2:10" x14ac:dyDescent="0.2">
      <c r="B4" s="14"/>
      <c r="C4" s="15"/>
      <c r="D4" s="10" t="s">
        <v>90</v>
      </c>
      <c r="E4" s="11"/>
      <c r="F4" s="11"/>
      <c r="G4" s="11"/>
      <c r="H4" s="11"/>
      <c r="I4" s="12"/>
      <c r="J4" s="13" t="s">
        <v>91</v>
      </c>
    </row>
    <row r="5" spans="2:10" x14ac:dyDescent="0.2">
      <c r="B5" s="14"/>
      <c r="C5" s="15"/>
      <c r="D5" s="20"/>
      <c r="E5" s="21"/>
      <c r="F5" s="21"/>
      <c r="G5" s="21"/>
      <c r="H5" s="21"/>
      <c r="I5" s="22"/>
      <c r="J5" s="23"/>
    </row>
    <row r="6" spans="2:10" ht="13.5" thickBot="1" x14ac:dyDescent="0.25">
      <c r="B6" s="24"/>
      <c r="C6" s="25"/>
      <c r="D6" s="16"/>
      <c r="E6" s="17"/>
      <c r="F6" s="17"/>
      <c r="G6" s="17"/>
      <c r="H6" s="17"/>
      <c r="I6" s="18"/>
      <c r="J6" s="19"/>
    </row>
    <row r="7" spans="2:10" x14ac:dyDescent="0.2">
      <c r="B7" s="26"/>
      <c r="J7" s="27"/>
    </row>
    <row r="8" spans="2:10" x14ac:dyDescent="0.2">
      <c r="B8" s="26"/>
      <c r="J8" s="27"/>
    </row>
    <row r="9" spans="2:10" x14ac:dyDescent="0.2">
      <c r="B9" s="26"/>
      <c r="J9" s="27"/>
    </row>
    <row r="10" spans="2:10" x14ac:dyDescent="0.2">
      <c r="B10" s="26"/>
      <c r="C10" s="28" t="s">
        <v>225</v>
      </c>
      <c r="E10" s="29"/>
      <c r="J10" s="27"/>
    </row>
    <row r="11" spans="2:10" x14ac:dyDescent="0.2">
      <c r="B11" s="26"/>
      <c r="J11" s="27"/>
    </row>
    <row r="12" spans="2:10" x14ac:dyDescent="0.2">
      <c r="B12" s="26"/>
      <c r="C12" s="28" t="s">
        <v>224</v>
      </c>
      <c r="J12" s="27"/>
    </row>
    <row r="13" spans="2:10" x14ac:dyDescent="0.2">
      <c r="B13" s="26"/>
      <c r="C13" s="28" t="s">
        <v>226</v>
      </c>
      <c r="J13" s="27"/>
    </row>
    <row r="14" spans="2:10" x14ac:dyDescent="0.2">
      <c r="B14" s="26"/>
      <c r="J14" s="27"/>
    </row>
    <row r="15" spans="2:10" x14ac:dyDescent="0.2">
      <c r="B15" s="26"/>
      <c r="C15" s="7" t="s">
        <v>92</v>
      </c>
      <c r="J15" s="27"/>
    </row>
    <row r="16" spans="2:10" x14ac:dyDescent="0.2">
      <c r="B16" s="26"/>
      <c r="C16" s="30"/>
      <c r="J16" s="27"/>
    </row>
    <row r="17" spans="2:10" x14ac:dyDescent="0.2">
      <c r="B17" s="26"/>
      <c r="C17" s="7" t="s">
        <v>93</v>
      </c>
      <c r="D17" s="29"/>
      <c r="H17" s="31" t="s">
        <v>94</v>
      </c>
      <c r="I17" s="31" t="s">
        <v>95</v>
      </c>
      <c r="J17" s="27"/>
    </row>
    <row r="18" spans="2:10" x14ac:dyDescent="0.2">
      <c r="B18" s="26"/>
      <c r="C18" s="28" t="s">
        <v>96</v>
      </c>
      <c r="D18" s="28"/>
      <c r="E18" s="28"/>
      <c r="F18" s="28"/>
      <c r="H18" s="32">
        <v>29</v>
      </c>
      <c r="I18" s="74">
        <v>11181910</v>
      </c>
      <c r="J18" s="27"/>
    </row>
    <row r="19" spans="2:10" x14ac:dyDescent="0.2">
      <c r="B19" s="26"/>
      <c r="C19" s="7" t="s">
        <v>97</v>
      </c>
      <c r="H19" s="33">
        <v>9</v>
      </c>
      <c r="I19" s="34">
        <v>9383752</v>
      </c>
      <c r="J19" s="27"/>
    </row>
    <row r="20" spans="2:10" x14ac:dyDescent="0.2">
      <c r="B20" s="26"/>
      <c r="C20" s="7" t="s">
        <v>98</v>
      </c>
      <c r="H20" s="33">
        <v>13</v>
      </c>
      <c r="I20" s="34">
        <v>1527831</v>
      </c>
      <c r="J20" s="27"/>
    </row>
    <row r="21" spans="2:10" x14ac:dyDescent="0.2">
      <c r="B21" s="26"/>
      <c r="C21" s="7" t="s">
        <v>99</v>
      </c>
      <c r="H21" s="33">
        <v>0</v>
      </c>
      <c r="I21" s="35">
        <v>0</v>
      </c>
      <c r="J21" s="27"/>
    </row>
    <row r="22" spans="2:10" x14ac:dyDescent="0.2">
      <c r="B22" s="26"/>
      <c r="C22" s="7" t="s">
        <v>100</v>
      </c>
      <c r="H22" s="33">
        <v>0</v>
      </c>
      <c r="I22" s="34">
        <v>0</v>
      </c>
      <c r="J22" s="27"/>
    </row>
    <row r="23" spans="2:10" ht="13.5" thickBot="1" x14ac:dyDescent="0.25">
      <c r="B23" s="26"/>
      <c r="C23" s="7" t="s">
        <v>101</v>
      </c>
      <c r="H23" s="36">
        <v>5</v>
      </c>
      <c r="I23" s="37">
        <v>98550</v>
      </c>
      <c r="J23" s="27"/>
    </row>
    <row r="24" spans="2:10" x14ac:dyDescent="0.2">
      <c r="B24" s="26"/>
      <c r="C24" s="28" t="s">
        <v>102</v>
      </c>
      <c r="D24" s="28"/>
      <c r="E24" s="28"/>
      <c r="F24" s="28"/>
      <c r="H24" s="32">
        <f>H19+H20+H21+H22+H23</f>
        <v>27</v>
      </c>
      <c r="I24" s="38">
        <f>I19+I20+I21+I22+I23</f>
        <v>11010133</v>
      </c>
      <c r="J24" s="27"/>
    </row>
    <row r="25" spans="2:10" x14ac:dyDescent="0.2">
      <c r="B25" s="26"/>
      <c r="C25" s="7" t="s">
        <v>103</v>
      </c>
      <c r="H25" s="33">
        <v>2</v>
      </c>
      <c r="I25" s="34">
        <v>171777</v>
      </c>
      <c r="J25" s="27"/>
    </row>
    <row r="26" spans="2:10" ht="13.5" thickBot="1" x14ac:dyDescent="0.25">
      <c r="B26" s="26"/>
      <c r="C26" s="7" t="s">
        <v>104</v>
      </c>
      <c r="H26" s="36">
        <v>0</v>
      </c>
      <c r="I26" s="37">
        <v>0</v>
      </c>
      <c r="J26" s="27"/>
    </row>
    <row r="27" spans="2:10" x14ac:dyDescent="0.2">
      <c r="B27" s="26"/>
      <c r="C27" s="28" t="s">
        <v>105</v>
      </c>
      <c r="D27" s="28"/>
      <c r="E27" s="28"/>
      <c r="F27" s="28"/>
      <c r="H27" s="32">
        <f>H25+H26</f>
        <v>2</v>
      </c>
      <c r="I27" s="38">
        <f>I25+I26</f>
        <v>171777</v>
      </c>
      <c r="J27" s="27"/>
    </row>
    <row r="28" spans="2:10" ht="13.5" thickBot="1" x14ac:dyDescent="0.25">
      <c r="B28" s="26"/>
      <c r="C28" s="7" t="s">
        <v>106</v>
      </c>
      <c r="D28" s="28"/>
      <c r="E28" s="28"/>
      <c r="F28" s="28"/>
      <c r="H28" s="36">
        <v>0</v>
      </c>
      <c r="I28" s="37">
        <v>0</v>
      </c>
      <c r="J28" s="27"/>
    </row>
    <row r="29" spans="2:10" x14ac:dyDescent="0.2">
      <c r="B29" s="26"/>
      <c r="C29" s="28" t="s">
        <v>107</v>
      </c>
      <c r="D29" s="28"/>
      <c r="E29" s="28"/>
      <c r="F29" s="28"/>
      <c r="H29" s="33">
        <f>H28</f>
        <v>0</v>
      </c>
      <c r="I29" s="34">
        <f>I28</f>
        <v>0</v>
      </c>
      <c r="J29" s="27"/>
    </row>
    <row r="30" spans="2:10" x14ac:dyDescent="0.2">
      <c r="B30" s="26"/>
      <c r="C30" s="28"/>
      <c r="D30" s="28"/>
      <c r="E30" s="28"/>
      <c r="F30" s="28"/>
      <c r="H30" s="39"/>
      <c r="I30" s="38"/>
      <c r="J30" s="27"/>
    </row>
    <row r="31" spans="2:10" ht="13.5" thickBot="1" x14ac:dyDescent="0.25">
      <c r="B31" s="26"/>
      <c r="C31" s="28" t="s">
        <v>108</v>
      </c>
      <c r="D31" s="28"/>
      <c r="H31" s="40">
        <f>H24+H27+H29</f>
        <v>29</v>
      </c>
      <c r="I31" s="41">
        <f>I24+I27+I29</f>
        <v>11181910</v>
      </c>
      <c r="J31" s="27"/>
    </row>
    <row r="32" spans="2:10" ht="13.5" thickTop="1" x14ac:dyDescent="0.2">
      <c r="B32" s="26"/>
      <c r="C32" s="28"/>
      <c r="D32" s="28"/>
      <c r="H32" s="42"/>
      <c r="I32" s="34"/>
      <c r="J32" s="27"/>
    </row>
    <row r="33" spans="2:10" x14ac:dyDescent="0.2">
      <c r="B33" s="26"/>
      <c r="G33" s="42"/>
      <c r="H33" s="42"/>
      <c r="I33" s="42"/>
      <c r="J33" s="27"/>
    </row>
    <row r="34" spans="2:10" x14ac:dyDescent="0.2">
      <c r="B34" s="26"/>
      <c r="G34" s="42"/>
      <c r="H34" s="42"/>
      <c r="I34" s="42"/>
      <c r="J34" s="27"/>
    </row>
    <row r="35" spans="2:10" x14ac:dyDescent="0.2">
      <c r="B35" s="26"/>
      <c r="G35" s="42"/>
      <c r="H35" s="42"/>
      <c r="I35" s="42"/>
      <c r="J35" s="27"/>
    </row>
    <row r="36" spans="2:10" ht="13.5" thickBot="1" x14ac:dyDescent="0.25">
      <c r="B36" s="26"/>
      <c r="C36" s="44" t="s">
        <v>228</v>
      </c>
      <c r="D36" s="43"/>
      <c r="G36" s="44" t="s">
        <v>109</v>
      </c>
      <c r="H36" s="43"/>
      <c r="I36" s="42"/>
      <c r="J36" s="27"/>
    </row>
    <row r="37" spans="2:10" ht="4.5" customHeight="1" x14ac:dyDescent="0.2">
      <c r="B37" s="26"/>
      <c r="C37" s="42"/>
      <c r="D37" s="42"/>
      <c r="G37" s="42"/>
      <c r="H37" s="42"/>
      <c r="I37" s="42"/>
      <c r="J37" s="27"/>
    </row>
    <row r="38" spans="2:10" x14ac:dyDescent="0.2">
      <c r="B38" s="26"/>
      <c r="C38" s="28" t="s">
        <v>227</v>
      </c>
      <c r="G38" s="45" t="s">
        <v>110</v>
      </c>
      <c r="H38" s="42"/>
      <c r="I38" s="42"/>
      <c r="J38" s="27"/>
    </row>
    <row r="39" spans="2:10" x14ac:dyDescent="0.2">
      <c r="B39" s="26"/>
      <c r="G39" s="42"/>
      <c r="H39" s="42"/>
      <c r="I39" s="42"/>
      <c r="J39" s="27"/>
    </row>
    <row r="40" spans="2:10" ht="18.75" customHeight="1" thickBot="1" x14ac:dyDescent="0.25">
      <c r="B40" s="46"/>
      <c r="C40" s="47"/>
      <c r="D40" s="47"/>
      <c r="E40" s="47"/>
      <c r="F40" s="47"/>
      <c r="G40" s="43"/>
      <c r="H40" s="43"/>
      <c r="I40" s="43"/>
      <c r="J40" s="48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cp:lastPrinted>2023-02-16T19:03:58Z</cp:lastPrinted>
  <dcterms:created xsi:type="dcterms:W3CDTF">2023-02-15T20:45:49Z</dcterms:created>
  <dcterms:modified xsi:type="dcterms:W3CDTF">2023-03-03T16:41:31Z</dcterms:modified>
</cp:coreProperties>
</file>