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1902036_HOSPITAL LOCAL PEDRO SAENZ\"/>
    </mc:Choice>
  </mc:AlternateContent>
  <xr:revisionPtr revIDLastSave="0" documentId="13_ncr:1_{86369D88-B78E-40BC-BBC0-00975309020B}" xr6:coauthVersionLast="47" xr6:coauthVersionMax="47" xr10:uidLastSave="{00000000-0000-0000-0000-000000000000}"/>
  <bookViews>
    <workbookView xWindow="-120" yWindow="-120" windowWidth="20730" windowHeight="11160" activeTab="3" xr2:uid="{9CE70664-1A4E-4898-A390-00087DD47008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4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H31" i="4" s="1"/>
  <c r="G24" i="4"/>
  <c r="G31" i="4" s="1"/>
  <c r="H8" i="1" l="1"/>
</calcChain>
</file>

<file path=xl/sharedStrings.xml><?xml version="1.0" encoding="utf-8"?>
<sst xmlns="http://schemas.openxmlformats.org/spreadsheetml/2006/main" count="132" uniqueCount="101">
  <si>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</si>
  <si>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</si>
  <si>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</si>
  <si>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</si>
  <si>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</si>
  <si>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</si>
  <si>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</si>
  <si>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</si>
  <si>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</si>
  <si>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</si>
  <si>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</si>
  <si>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LOCAL PEDRO SAENZ DIAZ</t>
  </si>
  <si>
    <t>ULLOA</t>
  </si>
  <si>
    <t>EVENTO</t>
  </si>
  <si>
    <t>NIT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</si>
  <si>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</si>
  <si>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</si>
  <si>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</si>
  <si>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</si>
  <si>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</si>
  <si>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</si>
  <si>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</si>
  <si>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</si>
  <si>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</si>
  <si>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</si>
  <si>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</si>
  <si>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</si>
  <si>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</si>
  <si>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</si>
  <si>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</si>
  <si>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</si>
  <si>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</si>
  <si>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</si>
  <si>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</si>
  <si>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</si>
  <si>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</si>
  <si>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</si>
  <si>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</si>
  <si>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</si>
  <si>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</si>
  <si>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</si>
  <si>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</si>
  <si>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</si>
  <si>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RETENCION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</si>
  <si>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</si>
  <si>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</si>
  <si>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</si>
  <si>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</si>
  <si>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</si>
  <si>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</si>
  <si>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</si>
  <si>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</si>
  <si>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</si>
  <si>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</si>
  <si>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</si>
  <si>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</si>
  <si>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</si>
  <si>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</si>
  <si>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</si>
  <si>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LOCAL PEDRO SAENZ</t>
  </si>
  <si>
    <t>891902036__19532</t>
  </si>
  <si>
    <t>A)Factura no radicada en ERP</t>
  </si>
  <si>
    <t>no_cruza</t>
  </si>
  <si>
    <t>891902036__21309</t>
  </si>
  <si>
    <t>891902036__21310</t>
  </si>
  <si>
    <t>891902036__22027</t>
  </si>
  <si>
    <t>891902036__23284</t>
  </si>
  <si>
    <t>FACTURA NO RADICADA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</si>
  <si>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</si>
  <si>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</si>
  <si>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</si>
  <si>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</si>
  <si>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</si>
  <si>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</si>
  <si>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</si>
  <si>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</si>
  <si>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05/01/2023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</si>
  <si>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</si>
  <si>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</si>
  <si>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</si>
  <si>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</si>
  <si>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</si>
  <si>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</si>
  <si>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</si>
  <si>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</si>
  <si>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</si>
  <si>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</si>
  <si>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</si>
  <si>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</si>
  <si>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</si>
  <si>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</si>
  <si>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</si>
  <si>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</si>
  <si>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</si>
  <si>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</si>
  <si>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</si>
  <si>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26 DE 2023</t>
  </si>
  <si>
    <t>Señores : HOSPITAL LOCAL PEDRO SAENZ</t>
  </si>
  <si>
    <t>NIT: 891902036</t>
  </si>
  <si>
    <t>HERNANDO CUENCA GONZALEZ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</si>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</sst>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"/>
    <numFmt numFmtId="167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41" fontId="0" fillId="0" borderId="1" xfId="1" applyFont="1" applyBorder="1"/>
    <xf numFmtId="41" fontId="0" fillId="0" borderId="0" xfId="0" applyNumberFormat="1"/>
    <xf numFmtId="14" fontId="0" fillId="0" borderId="0" xfId="0" applyNumberFormat="1"/>
    <xf numFmtId="164" fontId="0" fillId="0" borderId="0" xfId="2" applyNumberFormat="1" applyFont="1"/>
    <xf numFmtId="165" fontId="0" fillId="0" borderId="0" xfId="2" applyNumberFormat="1" applyFont="1"/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1" xfId="2" applyNumberFormat="1" applyFont="1" applyBorder="1"/>
    <xf numFmtId="165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Alignment="1">
      <alignment horizontal="center"/>
    </xf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5" fillId="0" borderId="7" xfId="3" applyFont="1" applyBorder="1"/>
    <xf numFmtId="0" fontId="5" fillId="0" borderId="8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right"/>
    </xf>
    <xf numFmtId="166" fontId="5" fillId="0" borderId="0" xfId="3" applyNumberFormat="1" applyFont="1" applyAlignment="1">
      <alignment horizontal="right"/>
    </xf>
    <xf numFmtId="1" fontId="5" fillId="0" borderId="10" xfId="3" applyNumberFormat="1" applyFont="1" applyBorder="1" applyAlignment="1">
      <alignment horizontal="center"/>
    </xf>
    <xf numFmtId="167" fontId="5" fillId="0" borderId="10" xfId="3" applyNumberFormat="1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4" xfId="3" applyNumberFormat="1" applyFont="1" applyBorder="1" applyAlignment="1">
      <alignment horizontal="center"/>
    </xf>
    <xf numFmtId="167" fontId="6" fillId="0" borderId="14" xfId="3" applyNumberFormat="1" applyFont="1" applyBorder="1" applyAlignment="1">
      <alignment horizontal="right"/>
    </xf>
    <xf numFmtId="167" fontId="5" fillId="0" borderId="0" xfId="3" applyNumberFormat="1" applyFont="1"/>
    <xf numFmtId="167" fontId="5" fillId="0" borderId="10" xfId="3" applyNumberFormat="1" applyFont="1" applyBorder="1"/>
    <xf numFmtId="167" fontId="6" fillId="0" borderId="0" xfId="3" applyNumberFormat="1" applyFont="1"/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 2" xfId="3" xr:uid="{38551030-912B-4A6F-B2CD-A7D17A11130B}"/>
  </cellStyles>
  <dxfs count="2">
    <dxf>
      <alignment horizontal="center"/>
    </dxf>
    <dxf>
      <numFmt numFmtId="166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F2D609-80CC-4F57-B0A0-446D0CDCC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94AF81-41CF-4A1C-8BBE-E266A36D0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3.675062615737" createdVersion="8" refreshedVersion="8" minRefreshableVersion="3" recordCount="5" xr:uid="{3D8879B4-5EF5-43A4-A09D-0B8EED21DA68}">
  <cacheSource type="worksheet">
    <worksheetSource ref="A2:AT7" sheet="ESTADO DE CADA FACTURA"/>
  </cacheSource>
  <cacheFields count="46">
    <cacheField name="NIT" numFmtId="0">
      <sharedItems containsSemiMixedTypes="0" containsString="0" containsNumber="1" containsInteger="1" minValue="891902036" maxValue="89190203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9532" maxValue="23284"/>
    </cacheField>
    <cacheField name="LLAVE" numFmtId="0">
      <sharedItems count="5">
        <s v="891902036__19532"/>
        <s v="891902036__21309"/>
        <s v="891902036__21310"/>
        <s v="891902036__22027"/>
        <s v="891902036__23284"/>
      </sharedItems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2-01T00:00:00" maxDate="2022-12-02T00:00:00"/>
    </cacheField>
    <cacheField name="VALOR FACT IPS" numFmtId="164">
      <sharedItems containsSemiMixedTypes="0" containsString="0" containsNumber="1" containsInteger="1" minValue="6000" maxValue="174245"/>
    </cacheField>
    <cacheField name="SALDO FACT IPS" numFmtId="164">
      <sharedItems containsSemiMixedTypes="0" containsString="0" containsNumber="1" containsInteger="1" minValue="6000" maxValue="174245"/>
    </cacheField>
    <cacheField name="OBSERVACION SASS" numFmtId="0">
      <sharedItems/>
    </cacheField>
    <cacheField name="VALIDACION ALFA FACT" numFmtId="0">
      <sharedItems/>
    </cacheField>
    <cacheField name="ESTADO CARTERA FEBRERO 24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INTERFAZ" numFmtId="0">
      <sharedItems containsNonDate="0" containsString="0" containsBlank="1"/>
    </cacheField>
    <cacheField name="VALOR RADICADO FACT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NonDate="0" containsString="0" containsBlank="1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5">
      <sharedItems containsSemiMixedTypes="0" containsString="0" containsNumber="1" containsInteger="1" minValue="0" maxValue="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91902036"/>
    <s v="HOSPITAL LOCAL PEDRO SAENZ"/>
    <m/>
    <n v="19532"/>
    <x v="0"/>
    <m/>
    <m/>
    <d v="2022-02-01T00:00:00"/>
    <n v="113325"/>
    <n v="113325"/>
    <s v="A)Factura no radicada en ERP"/>
    <s v="no_cruza"/>
    <x v="0"/>
    <m/>
    <m/>
    <m/>
    <m/>
    <m/>
    <m/>
    <m/>
    <n v="0"/>
    <n v="0"/>
    <n v="0"/>
    <n v="0"/>
    <n v="0"/>
    <m/>
    <n v="0"/>
    <m/>
    <n v="0"/>
    <n v="0"/>
    <n v="0"/>
    <n v="0"/>
    <m/>
    <m/>
    <n v="0"/>
    <m/>
    <m/>
    <m/>
    <m/>
    <m/>
    <m/>
    <m/>
    <m/>
    <n v="0"/>
    <n v="0"/>
    <d v="2023-01-31T00:00:00"/>
  </r>
  <r>
    <n v="891902036"/>
    <s v="HOSPITAL LOCAL PEDRO SAENZ"/>
    <m/>
    <n v="21309"/>
    <x v="1"/>
    <m/>
    <m/>
    <d v="2022-06-22T00:00:00"/>
    <n v="6000"/>
    <n v="6000"/>
    <s v="A)Factura no radicada en ERP"/>
    <s v="no_cruza"/>
    <x v="0"/>
    <m/>
    <m/>
    <m/>
    <m/>
    <m/>
    <m/>
    <m/>
    <n v="0"/>
    <n v="0"/>
    <n v="0"/>
    <n v="0"/>
    <n v="0"/>
    <m/>
    <n v="0"/>
    <m/>
    <n v="0"/>
    <n v="0"/>
    <n v="0"/>
    <n v="0"/>
    <m/>
    <m/>
    <n v="0"/>
    <m/>
    <m/>
    <m/>
    <m/>
    <m/>
    <m/>
    <m/>
    <m/>
    <n v="0"/>
    <n v="0"/>
    <d v="2023-01-31T00:00:00"/>
  </r>
  <r>
    <n v="891902036"/>
    <s v="HOSPITAL LOCAL PEDRO SAENZ"/>
    <m/>
    <n v="21310"/>
    <x v="2"/>
    <m/>
    <m/>
    <d v="2022-06-22T00:00:00"/>
    <n v="65700"/>
    <n v="65700"/>
    <s v="A)Factura no radicada en ERP"/>
    <s v="no_cruza"/>
    <x v="0"/>
    <m/>
    <m/>
    <m/>
    <m/>
    <m/>
    <m/>
    <m/>
    <n v="0"/>
    <n v="0"/>
    <n v="0"/>
    <n v="0"/>
    <n v="0"/>
    <m/>
    <n v="0"/>
    <m/>
    <n v="0"/>
    <n v="0"/>
    <n v="0"/>
    <n v="0"/>
    <m/>
    <m/>
    <n v="0"/>
    <m/>
    <m/>
    <m/>
    <m/>
    <m/>
    <m/>
    <m/>
    <m/>
    <n v="0"/>
    <n v="0"/>
    <d v="2023-01-31T00:00:00"/>
  </r>
  <r>
    <n v="891902036"/>
    <s v="HOSPITAL LOCAL PEDRO SAENZ"/>
    <m/>
    <n v="22027"/>
    <x v="3"/>
    <m/>
    <m/>
    <d v="2022-08-03T00:00:00"/>
    <n v="6000"/>
    <n v="6000"/>
    <s v="A)Factura no radicada en ERP"/>
    <s v="no_cruza"/>
    <x v="0"/>
    <m/>
    <m/>
    <m/>
    <m/>
    <m/>
    <m/>
    <m/>
    <n v="0"/>
    <n v="0"/>
    <n v="0"/>
    <n v="0"/>
    <n v="0"/>
    <m/>
    <n v="0"/>
    <m/>
    <n v="0"/>
    <n v="0"/>
    <n v="0"/>
    <n v="0"/>
    <m/>
    <m/>
    <n v="0"/>
    <m/>
    <m/>
    <m/>
    <m/>
    <m/>
    <m/>
    <m/>
    <m/>
    <n v="0"/>
    <n v="0"/>
    <d v="2023-01-31T00:00:00"/>
  </r>
  <r>
    <n v="891902036"/>
    <s v="HOSPITAL LOCAL PEDRO SAENZ"/>
    <m/>
    <n v="23284"/>
    <x v="4"/>
    <m/>
    <m/>
    <d v="2022-12-01T00:00:00"/>
    <n v="174245"/>
    <n v="174245"/>
    <s v="A)Factura no radicada en ERP"/>
    <s v="no_cruza"/>
    <x v="0"/>
    <m/>
    <m/>
    <m/>
    <m/>
    <m/>
    <m/>
    <m/>
    <n v="0"/>
    <n v="0"/>
    <n v="0"/>
    <n v="0"/>
    <n v="0"/>
    <m/>
    <n v="0"/>
    <m/>
    <n v="0"/>
    <n v="0"/>
    <n v="0"/>
    <n v="0"/>
    <m/>
    <m/>
    <n v="0"/>
    <m/>
    <m/>
    <m/>
    <m/>
    <m/>
    <m/>
    <m/>
    <m/>
    <n v="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2A1E56-07AC-4D25-B29D-9937154DA831}" name="TablaDinámica15" cacheId="14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5" firstHeaderRow="0" firstDataRow="1" firstDataCol="1"/>
  <pivotFields count="46">
    <pivotField showAll="0"/>
    <pivotField showAll="0"/>
    <pivotField showAll="0"/>
    <pivotField showAll="0"/>
    <pivotField dataField="1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4" subtotal="count" baseField="0" baseItem="0"/>
    <dataField name="SALDO FACT IPS " fld="9" baseField="0" baseItem="0" numFmtId="166"/>
  </dataFields>
  <formats count="2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62D19-A54C-4FE8-9F45-378FCAA5226A}">
  <dimension ref="A2:K8"/>
  <sheetViews>
    <sheetView workbookViewId="0">
      <selection activeCell="B17" sqref="B17"/>
    </sheetView>
  </sheetViews>
  <sheetFormatPr baseColWidth="10" defaultRowHeight="15" x14ac:dyDescent="0.25"/>
  <cols>
    <col min="2" max="2" width="33.140625" customWidth="1"/>
  </cols>
  <sheetData>
    <row r="2" spans="1:11" ht="30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x14ac:dyDescent="0.25">
      <c r="A3" s="3">
        <v>891902036</v>
      </c>
      <c r="B3" s="4" t="s">
        <v>11</v>
      </c>
      <c r="C3" s="4"/>
      <c r="D3" s="5">
        <v>19532</v>
      </c>
      <c r="E3" s="6">
        <v>44593</v>
      </c>
      <c r="F3" s="4"/>
      <c r="G3" s="7">
        <v>113325</v>
      </c>
      <c r="H3" s="7">
        <v>113325</v>
      </c>
      <c r="I3" s="4"/>
      <c r="J3" s="5" t="s">
        <v>12</v>
      </c>
      <c r="K3" s="4" t="s">
        <v>13</v>
      </c>
    </row>
    <row r="4" spans="1:11" x14ac:dyDescent="0.25">
      <c r="A4" s="3">
        <v>891902036</v>
      </c>
      <c r="B4" s="4" t="s">
        <v>11</v>
      </c>
      <c r="C4" s="4"/>
      <c r="D4" s="5">
        <v>21309</v>
      </c>
      <c r="E4" s="6">
        <v>44734</v>
      </c>
      <c r="F4" s="4"/>
      <c r="G4" s="7">
        <v>6000</v>
      </c>
      <c r="H4" s="7">
        <v>6000</v>
      </c>
      <c r="I4" s="4"/>
      <c r="J4" s="5" t="s">
        <v>12</v>
      </c>
      <c r="K4" s="4" t="s">
        <v>13</v>
      </c>
    </row>
    <row r="5" spans="1:11" x14ac:dyDescent="0.25">
      <c r="A5" s="3">
        <v>891902036</v>
      </c>
      <c r="B5" s="4" t="s">
        <v>11</v>
      </c>
      <c r="C5" s="4"/>
      <c r="D5" s="5">
        <v>21310</v>
      </c>
      <c r="E5" s="6">
        <v>44734</v>
      </c>
      <c r="F5" s="4"/>
      <c r="G5" s="7">
        <v>65700</v>
      </c>
      <c r="H5" s="7">
        <v>65700</v>
      </c>
      <c r="I5" s="4"/>
      <c r="J5" s="5" t="s">
        <v>12</v>
      </c>
      <c r="K5" s="4" t="s">
        <v>13</v>
      </c>
    </row>
    <row r="6" spans="1:11" x14ac:dyDescent="0.25">
      <c r="A6" s="3">
        <v>891902036</v>
      </c>
      <c r="B6" s="4" t="s">
        <v>11</v>
      </c>
      <c r="C6" s="4"/>
      <c r="D6" s="5">
        <v>22027</v>
      </c>
      <c r="E6" s="6">
        <v>44776</v>
      </c>
      <c r="F6" s="4"/>
      <c r="G6" s="7">
        <v>6000</v>
      </c>
      <c r="H6" s="7">
        <v>6000</v>
      </c>
      <c r="I6" s="4"/>
      <c r="J6" s="5" t="s">
        <v>12</v>
      </c>
      <c r="K6" s="4" t="s">
        <v>13</v>
      </c>
    </row>
    <row r="7" spans="1:11" x14ac:dyDescent="0.25">
      <c r="A7" s="3">
        <v>891902036</v>
      </c>
      <c r="B7" s="4" t="s">
        <v>11</v>
      </c>
      <c r="C7" s="4"/>
      <c r="D7" s="5">
        <v>23284</v>
      </c>
      <c r="E7" s="6">
        <v>44896</v>
      </c>
      <c r="F7" s="4"/>
      <c r="G7" s="7">
        <v>174245</v>
      </c>
      <c r="H7" s="7">
        <v>174245</v>
      </c>
      <c r="I7" s="4"/>
      <c r="J7" s="5" t="s">
        <v>12</v>
      </c>
      <c r="K7" s="4" t="s">
        <v>13</v>
      </c>
    </row>
    <row r="8" spans="1:11" x14ac:dyDescent="0.25">
      <c r="H8" s="8">
        <f>SUM(H3:H7)</f>
        <v>365270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5424-8695-4439-8D7B-323434778BBA}">
  <dimension ref="A3:C5"/>
  <sheetViews>
    <sheetView showGridLines="0" workbookViewId="0">
      <selection activeCell="C5" sqref="B5:C5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25" t="s">
        <v>69</v>
      </c>
      <c r="B3" s="28" t="s">
        <v>70</v>
      </c>
      <c r="C3" t="s">
        <v>71</v>
      </c>
    </row>
    <row r="4" spans="1:3" x14ac:dyDescent="0.25">
      <c r="A4" s="26" t="s">
        <v>67</v>
      </c>
      <c r="B4" s="28">
        <v>5</v>
      </c>
      <c r="C4" s="27">
        <v>365270</v>
      </c>
    </row>
    <row r="5" spans="1:3" x14ac:dyDescent="0.25">
      <c r="A5" s="26" t="s">
        <v>68</v>
      </c>
      <c r="B5" s="28">
        <v>5</v>
      </c>
      <c r="C5" s="27">
        <v>365270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8B6B1-99E6-4217-94EB-0495EE15308C}">
  <dimension ref="A1:AT7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11.85546875" bestFit="1" customWidth="1"/>
    <col min="2" max="2" width="53" bestFit="1" customWidth="1"/>
    <col min="3" max="3" width="7.7109375" bestFit="1" customWidth="1"/>
    <col min="4" max="4" width="11.85546875" bestFit="1" customWidth="1"/>
    <col min="5" max="5" width="27" bestFit="1" customWidth="1"/>
    <col min="8" max="8" width="15.140625" bestFit="1" customWidth="1"/>
    <col min="9" max="10" width="17.140625" bestFit="1" customWidth="1"/>
    <col min="11" max="11" width="15.5703125" customWidth="1"/>
    <col min="12" max="12" width="15.28515625" customWidth="1"/>
    <col min="13" max="13" width="22.42578125" bestFit="1" customWidth="1"/>
    <col min="14" max="14" width="9.85546875" bestFit="1" customWidth="1"/>
    <col min="21" max="21" width="17.140625" bestFit="1" customWidth="1"/>
    <col min="22" max="22" width="14.85546875" bestFit="1" customWidth="1"/>
    <col min="23" max="23" width="11.5703125" bestFit="1" customWidth="1"/>
    <col min="24" max="24" width="18.5703125" customWidth="1"/>
    <col min="25" max="25" width="16" bestFit="1" customWidth="1"/>
    <col min="26" max="26" width="14.7109375" customWidth="1"/>
    <col min="27" max="27" width="17.140625" bestFit="1" customWidth="1"/>
    <col min="28" max="28" width="21.85546875" customWidth="1"/>
    <col min="29" max="30" width="17.140625" bestFit="1" customWidth="1"/>
    <col min="31" max="31" width="11.5703125" bestFit="1" customWidth="1"/>
    <col min="32" max="32" width="15.85546875" customWidth="1"/>
    <col min="33" max="33" width="22.140625" customWidth="1"/>
    <col min="34" max="34" width="21" customWidth="1"/>
    <col min="35" max="35" width="20.5703125" customWidth="1"/>
    <col min="36" max="36" width="14.5703125" bestFit="1" customWidth="1"/>
    <col min="40" max="40" width="16.42578125" customWidth="1"/>
    <col min="41" max="41" width="12.85546875" customWidth="1"/>
    <col min="42" max="42" width="15" customWidth="1"/>
    <col min="43" max="43" width="13.5703125" customWidth="1"/>
    <col min="44" max="44" width="17.140625" bestFit="1" customWidth="1"/>
    <col min="45" max="45" width="16" bestFit="1" customWidth="1"/>
    <col min="46" max="46" width="12.28515625" bestFit="1" customWidth="1"/>
  </cols>
  <sheetData>
    <row r="1" spans="1:46" x14ac:dyDescent="0.25">
      <c r="H1" s="9"/>
      <c r="I1" s="10">
        <v>365270</v>
      </c>
      <c r="J1" s="10">
        <v>365270</v>
      </c>
      <c r="U1" s="10">
        <v>0</v>
      </c>
      <c r="V1" s="11"/>
      <c r="W1" s="11"/>
      <c r="X1" s="11"/>
      <c r="Y1" s="10">
        <v>0</v>
      </c>
      <c r="AA1" s="10">
        <v>0</v>
      </c>
      <c r="AC1" s="10">
        <v>0</v>
      </c>
      <c r="AD1" s="11"/>
      <c r="AE1" s="11"/>
      <c r="AF1" s="11"/>
      <c r="AI1" s="11"/>
      <c r="AJ1" s="9"/>
      <c r="AR1" s="11"/>
      <c r="AS1" s="11"/>
    </row>
    <row r="2" spans="1:46" s="22" customFormat="1" ht="60" x14ac:dyDescent="0.25">
      <c r="A2" s="12" t="s">
        <v>14</v>
      </c>
      <c r="B2" s="12" t="s">
        <v>15</v>
      </c>
      <c r="C2" s="12" t="s">
        <v>2</v>
      </c>
      <c r="D2" s="12" t="s">
        <v>16</v>
      </c>
      <c r="E2" s="13" t="s">
        <v>17</v>
      </c>
      <c r="F2" s="12" t="s">
        <v>18</v>
      </c>
      <c r="G2" s="12" t="s">
        <v>19</v>
      </c>
      <c r="H2" s="14" t="s">
        <v>20</v>
      </c>
      <c r="I2" s="15" t="s">
        <v>21</v>
      </c>
      <c r="J2" s="15" t="s">
        <v>22</v>
      </c>
      <c r="K2" s="12" t="s">
        <v>23</v>
      </c>
      <c r="L2" s="12" t="s">
        <v>24</v>
      </c>
      <c r="M2" s="16" t="s">
        <v>25</v>
      </c>
      <c r="N2" s="16" t="s">
        <v>26</v>
      </c>
      <c r="O2" s="16" t="s">
        <v>27</v>
      </c>
      <c r="P2" s="16" t="s">
        <v>28</v>
      </c>
      <c r="Q2" s="16" t="s">
        <v>29</v>
      </c>
      <c r="R2" s="16" t="s">
        <v>30</v>
      </c>
      <c r="S2" s="16" t="s">
        <v>31</v>
      </c>
      <c r="T2" s="16" t="s">
        <v>32</v>
      </c>
      <c r="U2" s="17" t="s">
        <v>33</v>
      </c>
      <c r="V2" s="18" t="s">
        <v>34</v>
      </c>
      <c r="W2" s="18" t="s">
        <v>35</v>
      </c>
      <c r="X2" s="17" t="s">
        <v>36</v>
      </c>
      <c r="Y2" s="19" t="s">
        <v>37</v>
      </c>
      <c r="Z2" s="19" t="s">
        <v>38</v>
      </c>
      <c r="AA2" s="19" t="s">
        <v>39</v>
      </c>
      <c r="AB2" s="19" t="s">
        <v>40</v>
      </c>
      <c r="AC2" s="17" t="s">
        <v>41</v>
      </c>
      <c r="AD2" s="17" t="s">
        <v>42</v>
      </c>
      <c r="AE2" s="20" t="s">
        <v>43</v>
      </c>
      <c r="AF2" s="20" t="s">
        <v>44</v>
      </c>
      <c r="AG2" s="16" t="s">
        <v>45</v>
      </c>
      <c r="AH2" s="16" t="s">
        <v>46</v>
      </c>
      <c r="AI2" s="17" t="s">
        <v>47</v>
      </c>
      <c r="AJ2" s="14" t="s">
        <v>48</v>
      </c>
      <c r="AK2" s="12" t="s">
        <v>49</v>
      </c>
      <c r="AL2" s="21" t="s">
        <v>50</v>
      </c>
      <c r="AM2" s="12" t="s">
        <v>51</v>
      </c>
      <c r="AN2" s="12" t="s">
        <v>52</v>
      </c>
      <c r="AO2" s="12" t="s">
        <v>53</v>
      </c>
      <c r="AP2" s="12" t="s">
        <v>54</v>
      </c>
      <c r="AQ2" s="12" t="s">
        <v>55</v>
      </c>
      <c r="AR2" s="17" t="s">
        <v>56</v>
      </c>
      <c r="AS2" s="17" t="s">
        <v>57</v>
      </c>
      <c r="AT2" s="12" t="s">
        <v>58</v>
      </c>
    </row>
    <row r="3" spans="1:46" x14ac:dyDescent="0.25">
      <c r="A3" s="4">
        <v>891902036</v>
      </c>
      <c r="B3" s="4" t="s">
        <v>59</v>
      </c>
      <c r="C3" s="4"/>
      <c r="D3" s="4">
        <v>19532</v>
      </c>
      <c r="E3" s="4" t="s">
        <v>60</v>
      </c>
      <c r="F3" s="4"/>
      <c r="G3" s="4"/>
      <c r="H3" s="6">
        <v>44593</v>
      </c>
      <c r="I3" s="23">
        <v>113325</v>
      </c>
      <c r="J3" s="23">
        <v>113325</v>
      </c>
      <c r="K3" s="4" t="s">
        <v>61</v>
      </c>
      <c r="L3" s="4" t="s">
        <v>62</v>
      </c>
      <c r="M3" s="4" t="s">
        <v>67</v>
      </c>
      <c r="N3" s="4"/>
      <c r="O3" s="4"/>
      <c r="P3" s="4"/>
      <c r="Q3" s="4"/>
      <c r="R3" s="4"/>
      <c r="S3" s="4"/>
      <c r="T3" s="4"/>
      <c r="U3" s="24">
        <v>0</v>
      </c>
      <c r="V3" s="24">
        <v>0</v>
      </c>
      <c r="W3" s="24">
        <v>0</v>
      </c>
      <c r="X3" s="24">
        <v>0</v>
      </c>
      <c r="Y3" s="24">
        <v>0</v>
      </c>
      <c r="Z3" s="4"/>
      <c r="AA3" s="24">
        <v>0</v>
      </c>
      <c r="AB3" s="4"/>
      <c r="AC3" s="24">
        <v>0</v>
      </c>
      <c r="AD3" s="24">
        <v>0</v>
      </c>
      <c r="AE3" s="24">
        <v>0</v>
      </c>
      <c r="AF3" s="24">
        <v>0</v>
      </c>
      <c r="AG3" s="4"/>
      <c r="AH3" s="4"/>
      <c r="AI3" s="24">
        <v>0</v>
      </c>
      <c r="AJ3" s="6"/>
      <c r="AK3" s="4"/>
      <c r="AL3" s="4"/>
      <c r="AM3" s="4"/>
      <c r="AN3" s="4"/>
      <c r="AO3" s="4"/>
      <c r="AP3" s="4"/>
      <c r="AQ3" s="4"/>
      <c r="AR3" s="24">
        <v>0</v>
      </c>
      <c r="AS3" s="24">
        <v>0</v>
      </c>
      <c r="AT3" s="6">
        <v>44957</v>
      </c>
    </row>
    <row r="4" spans="1:46" x14ac:dyDescent="0.25">
      <c r="A4" s="4">
        <v>891902036</v>
      </c>
      <c r="B4" s="4" t="s">
        <v>59</v>
      </c>
      <c r="C4" s="4"/>
      <c r="D4" s="4">
        <v>21309</v>
      </c>
      <c r="E4" s="4" t="s">
        <v>63</v>
      </c>
      <c r="F4" s="4"/>
      <c r="G4" s="4"/>
      <c r="H4" s="6">
        <v>44734</v>
      </c>
      <c r="I4" s="23">
        <v>6000</v>
      </c>
      <c r="J4" s="23">
        <v>6000</v>
      </c>
      <c r="K4" s="4" t="s">
        <v>61</v>
      </c>
      <c r="L4" s="4" t="s">
        <v>62</v>
      </c>
      <c r="M4" s="4" t="s">
        <v>67</v>
      </c>
      <c r="N4" s="4"/>
      <c r="O4" s="4"/>
      <c r="P4" s="4"/>
      <c r="Q4" s="4"/>
      <c r="R4" s="4"/>
      <c r="S4" s="4"/>
      <c r="T4" s="4"/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4"/>
      <c r="AA4" s="24">
        <v>0</v>
      </c>
      <c r="AB4" s="4"/>
      <c r="AC4" s="24">
        <v>0</v>
      </c>
      <c r="AD4" s="24">
        <v>0</v>
      </c>
      <c r="AE4" s="24">
        <v>0</v>
      </c>
      <c r="AF4" s="24">
        <v>0</v>
      </c>
      <c r="AG4" s="4"/>
      <c r="AH4" s="4"/>
      <c r="AI4" s="24">
        <v>0</v>
      </c>
      <c r="AJ4" s="6"/>
      <c r="AK4" s="4"/>
      <c r="AL4" s="4"/>
      <c r="AM4" s="4"/>
      <c r="AN4" s="4"/>
      <c r="AO4" s="4"/>
      <c r="AP4" s="4"/>
      <c r="AQ4" s="4"/>
      <c r="AR4" s="24">
        <v>0</v>
      </c>
      <c r="AS4" s="24">
        <v>0</v>
      </c>
      <c r="AT4" s="6">
        <v>44957</v>
      </c>
    </row>
    <row r="5" spans="1:46" x14ac:dyDescent="0.25">
      <c r="A5" s="4">
        <v>891902036</v>
      </c>
      <c r="B5" s="4" t="s">
        <v>59</v>
      </c>
      <c r="C5" s="4"/>
      <c r="D5" s="4">
        <v>21310</v>
      </c>
      <c r="E5" s="4" t="s">
        <v>64</v>
      </c>
      <c r="F5" s="4"/>
      <c r="G5" s="4"/>
      <c r="H5" s="6">
        <v>44734</v>
      </c>
      <c r="I5" s="23">
        <v>65700</v>
      </c>
      <c r="J5" s="23">
        <v>65700</v>
      </c>
      <c r="K5" s="4" t="s">
        <v>61</v>
      </c>
      <c r="L5" s="4" t="s">
        <v>62</v>
      </c>
      <c r="M5" s="4" t="s">
        <v>67</v>
      </c>
      <c r="N5" s="4"/>
      <c r="O5" s="4"/>
      <c r="P5" s="4"/>
      <c r="Q5" s="4"/>
      <c r="R5" s="4"/>
      <c r="S5" s="4"/>
      <c r="T5" s="4"/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4"/>
      <c r="AA5" s="24">
        <v>0</v>
      </c>
      <c r="AB5" s="4"/>
      <c r="AC5" s="24">
        <v>0</v>
      </c>
      <c r="AD5" s="24">
        <v>0</v>
      </c>
      <c r="AE5" s="24">
        <v>0</v>
      </c>
      <c r="AF5" s="24">
        <v>0</v>
      </c>
      <c r="AG5" s="4"/>
      <c r="AH5" s="4"/>
      <c r="AI5" s="24">
        <v>0</v>
      </c>
      <c r="AJ5" s="6"/>
      <c r="AK5" s="4"/>
      <c r="AL5" s="4"/>
      <c r="AM5" s="4"/>
      <c r="AN5" s="4"/>
      <c r="AO5" s="4"/>
      <c r="AP5" s="4"/>
      <c r="AQ5" s="4"/>
      <c r="AR5" s="24">
        <v>0</v>
      </c>
      <c r="AS5" s="24">
        <v>0</v>
      </c>
      <c r="AT5" s="6">
        <v>44957</v>
      </c>
    </row>
    <row r="6" spans="1:46" x14ac:dyDescent="0.25">
      <c r="A6" s="4">
        <v>891902036</v>
      </c>
      <c r="B6" s="4" t="s">
        <v>59</v>
      </c>
      <c r="C6" s="4"/>
      <c r="D6" s="4">
        <v>22027</v>
      </c>
      <c r="E6" s="4" t="s">
        <v>65</v>
      </c>
      <c r="F6" s="4"/>
      <c r="G6" s="4"/>
      <c r="H6" s="6">
        <v>44776</v>
      </c>
      <c r="I6" s="23">
        <v>6000</v>
      </c>
      <c r="J6" s="23">
        <v>6000</v>
      </c>
      <c r="K6" s="4" t="s">
        <v>61</v>
      </c>
      <c r="L6" s="4" t="s">
        <v>62</v>
      </c>
      <c r="M6" s="4" t="s">
        <v>67</v>
      </c>
      <c r="N6" s="4"/>
      <c r="O6" s="4"/>
      <c r="P6" s="4"/>
      <c r="Q6" s="4"/>
      <c r="R6" s="4"/>
      <c r="S6" s="4"/>
      <c r="T6" s="4"/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4"/>
      <c r="AA6" s="24">
        <v>0</v>
      </c>
      <c r="AB6" s="4"/>
      <c r="AC6" s="24">
        <v>0</v>
      </c>
      <c r="AD6" s="24">
        <v>0</v>
      </c>
      <c r="AE6" s="24">
        <v>0</v>
      </c>
      <c r="AF6" s="24">
        <v>0</v>
      </c>
      <c r="AG6" s="4"/>
      <c r="AH6" s="4"/>
      <c r="AI6" s="24">
        <v>0</v>
      </c>
      <c r="AJ6" s="6"/>
      <c r="AK6" s="4"/>
      <c r="AL6" s="4"/>
      <c r="AM6" s="4"/>
      <c r="AN6" s="4"/>
      <c r="AO6" s="4"/>
      <c r="AP6" s="4"/>
      <c r="AQ6" s="4"/>
      <c r="AR6" s="24">
        <v>0</v>
      </c>
      <c r="AS6" s="24">
        <v>0</v>
      </c>
      <c r="AT6" s="6">
        <v>44957</v>
      </c>
    </row>
    <row r="7" spans="1:46" x14ac:dyDescent="0.25">
      <c r="A7" s="4">
        <v>891902036</v>
      </c>
      <c r="B7" s="4" t="s">
        <v>59</v>
      </c>
      <c r="C7" s="4"/>
      <c r="D7" s="4">
        <v>23284</v>
      </c>
      <c r="E7" s="4" t="s">
        <v>66</v>
      </c>
      <c r="F7" s="4"/>
      <c r="G7" s="4"/>
      <c r="H7" s="6">
        <v>44896</v>
      </c>
      <c r="I7" s="23">
        <v>174245</v>
      </c>
      <c r="J7" s="23">
        <v>174245</v>
      </c>
      <c r="K7" s="4" t="s">
        <v>61</v>
      </c>
      <c r="L7" s="4" t="s">
        <v>62</v>
      </c>
      <c r="M7" s="4" t="s">
        <v>67</v>
      </c>
      <c r="N7" s="4"/>
      <c r="O7" s="4"/>
      <c r="P7" s="4"/>
      <c r="Q7" s="4"/>
      <c r="R7" s="4"/>
      <c r="S7" s="4"/>
      <c r="T7" s="4"/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4"/>
      <c r="AA7" s="24">
        <v>0</v>
      </c>
      <c r="AB7" s="4"/>
      <c r="AC7" s="24">
        <v>0</v>
      </c>
      <c r="AD7" s="24">
        <v>0</v>
      </c>
      <c r="AE7" s="24">
        <v>0</v>
      </c>
      <c r="AF7" s="24">
        <v>0</v>
      </c>
      <c r="AG7" s="4"/>
      <c r="AH7" s="4"/>
      <c r="AI7" s="24">
        <v>0</v>
      </c>
      <c r="AJ7" s="6"/>
      <c r="AK7" s="4"/>
      <c r="AL7" s="4"/>
      <c r="AM7" s="4"/>
      <c r="AN7" s="4"/>
      <c r="AO7" s="4"/>
      <c r="AP7" s="4"/>
      <c r="AQ7" s="4"/>
      <c r="AR7" s="24">
        <v>0</v>
      </c>
      <c r="AS7" s="24">
        <v>0</v>
      </c>
      <c r="AT7" s="6">
        <v>44957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8D379-05D2-4FDC-89FA-D1FA6C88279B}">
  <dimension ref="B1:I40"/>
  <sheetViews>
    <sheetView showGridLines="0" tabSelected="1" topLeftCell="A10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5" width="11.42578125" style="29"/>
    <col min="6" max="6" width="16.85546875" style="29" customWidth="1"/>
    <col min="7" max="7" width="11.42578125" style="29"/>
    <col min="8" max="8" width="22.5703125" style="29" customWidth="1"/>
    <col min="9" max="9" width="14" style="29" customWidth="1"/>
    <col min="10" max="16384" width="11.42578125" style="29"/>
  </cols>
  <sheetData>
    <row r="1" spans="2:9" ht="6" customHeight="1" thickBot="1" x14ac:dyDescent="0.25"/>
    <row r="2" spans="2:9" ht="19.5" customHeight="1" x14ac:dyDescent="0.2">
      <c r="B2" s="30"/>
      <c r="C2" s="31"/>
      <c r="D2" s="32" t="s">
        <v>72</v>
      </c>
      <c r="E2" s="33"/>
      <c r="F2" s="33"/>
      <c r="G2" s="33"/>
      <c r="H2" s="34"/>
      <c r="I2" s="35" t="s">
        <v>73</v>
      </c>
    </row>
    <row r="3" spans="2:9" ht="13.5" thickBot="1" x14ac:dyDescent="0.25">
      <c r="B3" s="36"/>
      <c r="C3" s="37"/>
      <c r="D3" s="38"/>
      <c r="E3" s="39"/>
      <c r="F3" s="39"/>
      <c r="G3" s="39"/>
      <c r="H3" s="40"/>
      <c r="I3" s="41"/>
    </row>
    <row r="4" spans="2:9" x14ac:dyDescent="0.2">
      <c r="B4" s="36"/>
      <c r="C4" s="37"/>
      <c r="D4" s="32" t="s">
        <v>74</v>
      </c>
      <c r="E4" s="33"/>
      <c r="F4" s="33"/>
      <c r="G4" s="33"/>
      <c r="H4" s="34"/>
      <c r="I4" s="35" t="s">
        <v>75</v>
      </c>
    </row>
    <row r="5" spans="2:9" x14ac:dyDescent="0.2">
      <c r="B5" s="36"/>
      <c r="C5" s="37"/>
      <c r="D5" s="42"/>
      <c r="E5" s="43"/>
      <c r="F5" s="43"/>
      <c r="G5" s="43"/>
      <c r="H5" s="44"/>
      <c r="I5" s="45"/>
    </row>
    <row r="6" spans="2:9" ht="13.5" thickBot="1" x14ac:dyDescent="0.25">
      <c r="B6" s="46"/>
      <c r="C6" s="47"/>
      <c r="D6" s="38"/>
      <c r="E6" s="39"/>
      <c r="F6" s="39"/>
      <c r="G6" s="39"/>
      <c r="H6" s="40"/>
      <c r="I6" s="41"/>
    </row>
    <row r="7" spans="2:9" x14ac:dyDescent="0.2">
      <c r="B7" s="48"/>
      <c r="I7" s="49"/>
    </row>
    <row r="8" spans="2:9" x14ac:dyDescent="0.2">
      <c r="B8" s="48"/>
      <c r="I8" s="49"/>
    </row>
    <row r="9" spans="2:9" x14ac:dyDescent="0.2">
      <c r="B9" s="48"/>
      <c r="I9" s="49"/>
    </row>
    <row r="10" spans="2:9" x14ac:dyDescent="0.2">
      <c r="B10" s="48"/>
      <c r="C10" s="50" t="s">
        <v>96</v>
      </c>
      <c r="E10" s="51"/>
      <c r="I10" s="49"/>
    </row>
    <row r="11" spans="2:9" x14ac:dyDescent="0.2">
      <c r="B11" s="48"/>
      <c r="I11" s="49"/>
    </row>
    <row r="12" spans="2:9" x14ac:dyDescent="0.2">
      <c r="B12" s="48"/>
      <c r="C12" s="50" t="s">
        <v>97</v>
      </c>
      <c r="I12" s="49"/>
    </row>
    <row r="13" spans="2:9" x14ac:dyDescent="0.2">
      <c r="B13" s="48"/>
      <c r="C13" s="50" t="s">
        <v>98</v>
      </c>
      <c r="I13" s="49"/>
    </row>
    <row r="14" spans="2:9" x14ac:dyDescent="0.2">
      <c r="B14" s="48"/>
      <c r="I14" s="49"/>
    </row>
    <row r="15" spans="2:9" x14ac:dyDescent="0.2">
      <c r="B15" s="48"/>
      <c r="C15" s="29" t="s">
        <v>76</v>
      </c>
      <c r="I15" s="49"/>
    </row>
    <row r="16" spans="2:9" x14ac:dyDescent="0.2">
      <c r="B16" s="48"/>
      <c r="C16" s="52"/>
      <c r="I16" s="49"/>
    </row>
    <row r="17" spans="2:9" x14ac:dyDescent="0.2">
      <c r="B17" s="48"/>
      <c r="C17" s="29" t="s">
        <v>77</v>
      </c>
      <c r="D17" s="51"/>
      <c r="G17" s="53" t="s">
        <v>78</v>
      </c>
      <c r="H17" s="53" t="s">
        <v>79</v>
      </c>
      <c r="I17" s="49"/>
    </row>
    <row r="18" spans="2:9" x14ac:dyDescent="0.2">
      <c r="B18" s="48"/>
      <c r="C18" s="50" t="s">
        <v>80</v>
      </c>
      <c r="D18" s="50"/>
      <c r="E18" s="50"/>
      <c r="F18" s="50"/>
      <c r="G18" s="54">
        <v>5</v>
      </c>
      <c r="H18" s="55">
        <v>365270</v>
      </c>
      <c r="I18" s="49"/>
    </row>
    <row r="19" spans="2:9" x14ac:dyDescent="0.2">
      <c r="B19" s="48"/>
      <c r="C19" s="29" t="s">
        <v>81</v>
      </c>
      <c r="G19" s="56">
        <v>0</v>
      </c>
      <c r="H19" s="57">
        <v>0</v>
      </c>
      <c r="I19" s="49"/>
    </row>
    <row r="20" spans="2:9" x14ac:dyDescent="0.2">
      <c r="B20" s="48"/>
      <c r="C20" s="29" t="s">
        <v>82</v>
      </c>
      <c r="G20" s="56">
        <v>0</v>
      </c>
      <c r="H20" s="57">
        <v>0</v>
      </c>
      <c r="I20" s="49"/>
    </row>
    <row r="21" spans="2:9" x14ac:dyDescent="0.2">
      <c r="B21" s="48"/>
      <c r="C21" s="29" t="s">
        <v>83</v>
      </c>
      <c r="G21" s="56">
        <v>5</v>
      </c>
      <c r="H21" s="58">
        <v>365270</v>
      </c>
      <c r="I21" s="49"/>
    </row>
    <row r="22" spans="2:9" x14ac:dyDescent="0.2">
      <c r="B22" s="48"/>
      <c r="C22" s="29" t="s">
        <v>84</v>
      </c>
      <c r="G22" s="56">
        <v>0</v>
      </c>
      <c r="H22" s="57">
        <v>0</v>
      </c>
      <c r="I22" s="49"/>
    </row>
    <row r="23" spans="2:9" ht="13.5" thickBot="1" x14ac:dyDescent="0.25">
      <c r="B23" s="48"/>
      <c r="C23" s="29" t="s">
        <v>85</v>
      </c>
      <c r="G23" s="59">
        <v>0</v>
      </c>
      <c r="H23" s="60">
        <v>0</v>
      </c>
      <c r="I23" s="49"/>
    </row>
    <row r="24" spans="2:9" x14ac:dyDescent="0.2">
      <c r="B24" s="48"/>
      <c r="C24" s="50" t="s">
        <v>86</v>
      </c>
      <c r="D24" s="50"/>
      <c r="E24" s="50"/>
      <c r="F24" s="50"/>
      <c r="G24" s="54">
        <f>G19+G20+G21+G22+G23</f>
        <v>5</v>
      </c>
      <c r="H24" s="61">
        <f>H19+H20+H21+H22+H23</f>
        <v>365270</v>
      </c>
      <c r="I24" s="49"/>
    </row>
    <row r="25" spans="2:9" x14ac:dyDescent="0.2">
      <c r="B25" s="48"/>
      <c r="C25" s="29" t="s">
        <v>87</v>
      </c>
      <c r="G25" s="56">
        <v>0</v>
      </c>
      <c r="H25" s="57">
        <v>0</v>
      </c>
      <c r="I25" s="49"/>
    </row>
    <row r="26" spans="2:9" ht="13.5" thickBot="1" x14ac:dyDescent="0.25">
      <c r="B26" s="48"/>
      <c r="C26" s="29" t="s">
        <v>88</v>
      </c>
      <c r="G26" s="59">
        <v>0</v>
      </c>
      <c r="H26" s="60">
        <v>0</v>
      </c>
      <c r="I26" s="49"/>
    </row>
    <row r="27" spans="2:9" x14ac:dyDescent="0.2">
      <c r="B27" s="48"/>
      <c r="C27" s="50" t="s">
        <v>89</v>
      </c>
      <c r="D27" s="50"/>
      <c r="E27" s="50"/>
      <c r="F27" s="50"/>
      <c r="G27" s="54">
        <f>G25+G26</f>
        <v>0</v>
      </c>
      <c r="H27" s="61">
        <f>H25+H26</f>
        <v>0</v>
      </c>
      <c r="I27" s="49"/>
    </row>
    <row r="28" spans="2:9" ht="13.5" thickBot="1" x14ac:dyDescent="0.25">
      <c r="B28" s="48"/>
      <c r="C28" s="29" t="s">
        <v>90</v>
      </c>
      <c r="D28" s="50"/>
      <c r="E28" s="50"/>
      <c r="F28" s="50"/>
      <c r="G28" s="59">
        <v>0</v>
      </c>
      <c r="H28" s="60">
        <v>0</v>
      </c>
      <c r="I28" s="49"/>
    </row>
    <row r="29" spans="2:9" x14ac:dyDescent="0.2">
      <c r="B29" s="48"/>
      <c r="C29" s="50" t="s">
        <v>91</v>
      </c>
      <c r="D29" s="50"/>
      <c r="E29" s="50"/>
      <c r="F29" s="50"/>
      <c r="G29" s="56">
        <f>G28</f>
        <v>0</v>
      </c>
      <c r="H29" s="57">
        <f>H28</f>
        <v>0</v>
      </c>
      <c r="I29" s="49"/>
    </row>
    <row r="30" spans="2:9" x14ac:dyDescent="0.2">
      <c r="B30" s="48"/>
      <c r="C30" s="50"/>
      <c r="D30" s="50"/>
      <c r="E30" s="50"/>
      <c r="F30" s="50"/>
      <c r="G30" s="62"/>
      <c r="H30" s="61"/>
      <c r="I30" s="49"/>
    </row>
    <row r="31" spans="2:9" ht="13.5" thickBot="1" x14ac:dyDescent="0.25">
      <c r="B31" s="48"/>
      <c r="C31" s="50" t="s">
        <v>92</v>
      </c>
      <c r="D31" s="50"/>
      <c r="G31" s="63">
        <f>G24+G27+G29</f>
        <v>5</v>
      </c>
      <c r="H31" s="64">
        <f>H24+H27+H29</f>
        <v>365270</v>
      </c>
      <c r="I31" s="49"/>
    </row>
    <row r="32" spans="2:9" ht="13.5" thickTop="1" x14ac:dyDescent="0.2">
      <c r="B32" s="48"/>
      <c r="C32" s="50"/>
      <c r="D32" s="50"/>
      <c r="G32" s="65"/>
      <c r="H32" s="57"/>
      <c r="I32" s="49"/>
    </row>
    <row r="33" spans="2:9" x14ac:dyDescent="0.2">
      <c r="B33" s="48"/>
      <c r="G33" s="65"/>
      <c r="H33" s="65"/>
      <c r="I33" s="49"/>
    </row>
    <row r="34" spans="2:9" x14ac:dyDescent="0.2">
      <c r="B34" s="48"/>
      <c r="G34" s="65"/>
      <c r="H34" s="65"/>
      <c r="I34" s="49"/>
    </row>
    <row r="35" spans="2:9" x14ac:dyDescent="0.2">
      <c r="B35" s="48"/>
      <c r="G35" s="65"/>
      <c r="H35" s="65"/>
      <c r="I35" s="49"/>
    </row>
    <row r="36" spans="2:9" ht="13.5" thickBot="1" x14ac:dyDescent="0.25">
      <c r="B36" s="48"/>
      <c r="C36" s="66" t="s">
        <v>99</v>
      </c>
      <c r="D36" s="66"/>
      <c r="G36" s="66" t="s">
        <v>93</v>
      </c>
      <c r="H36" s="66"/>
      <c r="I36" s="49"/>
    </row>
    <row r="37" spans="2:9" ht="4.5" customHeight="1" x14ac:dyDescent="0.2">
      <c r="B37" s="48"/>
      <c r="C37" s="65"/>
      <c r="D37" s="65"/>
      <c r="G37" s="65"/>
      <c r="H37" s="65"/>
      <c r="I37" s="49"/>
    </row>
    <row r="38" spans="2:9" x14ac:dyDescent="0.2">
      <c r="B38" s="48"/>
      <c r="C38" s="50" t="s">
        <v>100</v>
      </c>
      <c r="G38" s="67" t="s">
        <v>94</v>
      </c>
      <c r="H38" s="65"/>
      <c r="I38" s="49"/>
    </row>
    <row r="39" spans="2:9" x14ac:dyDescent="0.2">
      <c r="B39" s="48"/>
      <c r="C39" s="50" t="s">
        <v>59</v>
      </c>
      <c r="G39" s="67" t="s">
        <v>95</v>
      </c>
      <c r="H39" s="65"/>
      <c r="I39" s="49"/>
    </row>
    <row r="40" spans="2:9" ht="18.75" customHeight="1" thickBot="1" x14ac:dyDescent="0.25">
      <c r="B40" s="68"/>
      <c r="C40" s="69"/>
      <c r="D40" s="69"/>
      <c r="E40" s="69"/>
      <c r="F40" s="69"/>
      <c r="G40" s="66"/>
      <c r="H40" s="66"/>
      <c r="I40" s="70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AIO 510</dc:creator>
  <cp:lastModifiedBy>Diego Fernando Fernandez Valencia</cp:lastModifiedBy>
  <cp:lastPrinted>2023-02-26T21:15:20Z</cp:lastPrinted>
  <dcterms:created xsi:type="dcterms:W3CDTF">2023-02-21T21:48:26Z</dcterms:created>
  <dcterms:modified xsi:type="dcterms:W3CDTF">2023-02-26T23:26:05Z</dcterms:modified>
</cp:coreProperties>
</file>