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980066_E.S.E HOSPITAL SAN RAFAEL DE ITAGUI\"/>
    </mc:Choice>
  </mc:AlternateContent>
  <xr:revisionPtr revIDLastSave="0" documentId="13_ncr:1_{BD376161-8061-42EE-A257-D98A8360082D}" xr6:coauthVersionLast="47" xr6:coauthVersionMax="47" xr10:uidLastSave="{00000000-0000-0000-0000-000000000000}"/>
  <bookViews>
    <workbookView xWindow="-120" yWindow="-120" windowWidth="20730" windowHeight="11160" tabRatio="861" activeTab="5" xr2:uid="{00000000-000D-0000-FFFF-FFFF00000000}"/>
  </bookViews>
  <sheets>
    <sheet name="ERP" sheetId="1" r:id="rId1"/>
    <sheet name="DETALLADO" sheetId="2" r:id="rId2"/>
    <sheet name="ANTICIPOS" sheetId="3" r:id="rId3"/>
    <sheet name="TD" sheetId="5" r:id="rId4"/>
    <sheet name="ESTADO DE CADA FACTURA" sheetId="4" r:id="rId5"/>
    <sheet name="FOR-CSA-018" sheetId="6" r:id="rId6"/>
  </sheets>
  <calcPr calcId="191029"/>
  <pivotCaches>
    <pivotCache cacheId="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6" l="1"/>
  <c r="G29" i="6"/>
  <c r="H27" i="6"/>
  <c r="G27" i="6"/>
  <c r="H24" i="6"/>
  <c r="H31" i="6" s="1"/>
  <c r="G24" i="6"/>
  <c r="G31" i="6" s="1"/>
  <c r="H2" i="2" l="1"/>
  <c r="G2" i="3" s="1"/>
  <c r="H1" i="2"/>
  <c r="G1" i="3" s="1"/>
  <c r="H14" i="2"/>
  <c r="G24" i="3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<sst xmlns="http://schemas.openxmlformats.org/spreadsheetml/2006/main" count="142" uniqueCount="118">
  <si>
    <t>ESTADO DE CARTERA POR CLIENTE</t>
  </si>
  <si>
    <t>Vigencia</t>
  </si>
  <si>
    <t>E.S.E. HOSPITAL SAN RAFAEL DE ITAGÜÍ</t>
  </si>
  <si>
    <t>NIT. 890.980.066 - 9</t>
  </si>
  <si>
    <t>Factura</t>
  </si>
  <si>
    <t>Suma de 0-30 días</t>
  </si>
  <si>
    <t>Suma de 31-60 días</t>
  </si>
  <si>
    <t>Suma de 61-90 días</t>
  </si>
  <si>
    <t>Suma de 91-180 días</t>
  </si>
  <si>
    <t>Suma de 181-360 días</t>
  </si>
  <si>
    <t>Suma de &gt; 360 días</t>
  </si>
  <si>
    <t>Suma de Vr. Saldo</t>
  </si>
  <si>
    <t>Total general</t>
  </si>
  <si>
    <t>ANTICIPOS</t>
  </si>
  <si>
    <t>Fecha de pago</t>
  </si>
  <si>
    <t>Valor Pagado</t>
  </si>
  <si>
    <t>RESUMEN</t>
  </si>
  <si>
    <t>Entidad</t>
  </si>
  <si>
    <t>DETALLADO</t>
  </si>
  <si>
    <t>Fecha radicación entidad</t>
  </si>
  <si>
    <t>Fecha emision</t>
  </si>
  <si>
    <t>Formato</t>
  </si>
  <si>
    <t>Código</t>
  </si>
  <si>
    <t>Versión</t>
  </si>
  <si>
    <t>Fecha</t>
  </si>
  <si>
    <t>F_23_GF</t>
  </si>
  <si>
    <t>ESTADO DE CARTERA POR CLIENTE AL 31 DE DICIEMBRE  DE 2022 - SERVICIOS DE SALUD</t>
  </si>
  <si>
    <r>
      <t xml:space="preserve">ESTADO DE CARTERA POR CLIENTE AL 31 DE DICIEMBRE  DE 2022 - </t>
    </r>
    <r>
      <rPr>
        <b/>
        <sz val="11"/>
        <color theme="1" tint="0.34998626667073579"/>
        <rFont val="Calibri"/>
        <family val="2"/>
        <scheme val="minor"/>
      </rPr>
      <t>SERVICIOS DE SALUD</t>
    </r>
  </si>
  <si>
    <t>COMFENALCO VALLE E.P.S.</t>
  </si>
  <si>
    <t>FVE0000069358</t>
  </si>
  <si>
    <t>FVE0000069085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</si>
  <si>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</si>
  <si>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</si>
  <si>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</si>
  <si>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</si>
  <si>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</si>
  <si>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</si>
  <si>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</si>
  <si>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</si>
  <si>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</si>
  <si>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FACTURACIÓN COVID</t>
  </si>
  <si>
    <t>OBSERVACIÓN</t>
  </si>
  <si>
    <t>ESTADO</t>
  </si>
  <si>
    <t>FECHA DE PAGO</t>
  </si>
  <si>
    <t>FECHA FACT IPS</t>
  </si>
  <si>
    <t>VALOR FACT IPS</t>
  </si>
  <si>
    <t>SALDO FACT IPS</t>
  </si>
  <si>
    <t>OBSERVACION SASS</t>
  </si>
  <si>
    <t>ESTADO EPS FEBRERO 14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</si>
  <si>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</si>
  <si>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</si>
  <si>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</si>
  <si>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</si>
  <si>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</si>
  <si>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</si>
  <si>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</si>
  <si>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</si>
  <si>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</si>
  <si>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VALOR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</si>
  <si>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</si>
  <si>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</si>
  <si>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</si>
  <si>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</si>
  <si>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</si>
  <si>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</si>
  <si>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</si>
  <si>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</si>
  <si>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</si>
  <si>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</si>
  <si>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</si>
  <si>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</si>
  <si>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</si>
  <si>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</si>
  <si>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</si>
  <si>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</si>
  <si>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</si>
  <si>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</si>
  <si>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</si>
  <si>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</si>
  <si>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</si>
  <si>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</si>
  <si>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E.S.E HOSPITAL SAN RAFAEL DE ITAGUI</t>
  </si>
  <si>
    <t>890980066__69085</t>
  </si>
  <si>
    <t>A)Factura no radicada en ERP</t>
  </si>
  <si>
    <t>no_cruza</t>
  </si>
  <si>
    <t>890980066__69358</t>
  </si>
  <si>
    <t>FACTURA NO RADICADA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</si>
  <si>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</si>
  <si>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</si>
  <si>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</si>
  <si>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</si>
  <si>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</si>
  <si>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</si>
  <si>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</si>
  <si>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</si>
  <si>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</si>
  <si>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</si>
  <si>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</si>
  <si>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</si>
  <si>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</si>
  <si>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</si>
  <si>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</si>
  <si>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</si>
  <si>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</si>
  <si>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</si>
  <si>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</si>
  <si>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</si>
  <si>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</si>
  <si>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</si>
  <si>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</si>
  <si>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</si>
  <si>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</si>
  <si>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14 DE 2023</t>
  </si>
  <si>
    <t>Señores : E.S.E HOSPITAL SAN RAFAEL DE ITAGUI</t>
  </si>
  <si>
    <t>NIT: 890980066</t>
  </si>
  <si>
    <t>A continuacion me permito remitir nuestra respuesta al estado de cartera presentado en la fecha: 08/02/2023</t>
  </si>
  <si>
    <t>MARIA GABRIELA CORREA</t>
  </si>
  <si>
    <t>PROFESIONAL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</si>
</sst>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dd/mm/yyyy;@"/>
    <numFmt numFmtId="165" formatCode="_-&quot;$&quot;\ * #,##0_-;\-&quot;$&quot;\ * #,##0_-;_-&quot;$&quot;\ * &quot;-&quot;??_-;_-@_-"/>
    <numFmt numFmtId="166" formatCode="&quot;$&quot;\ #,##0"/>
    <numFmt numFmtId="171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1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3" fillId="0" borderId="9" xfId="0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9" xfId="0" applyFont="1" applyFill="1" applyBorder="1" applyAlignment="1">
      <alignment horizontal="center" vertical="center" wrapText="1"/>
    </xf>
    <xf numFmtId="42" fontId="0" fillId="2" borderId="9" xfId="1" applyFont="1" applyFill="1" applyBorder="1"/>
    <xf numFmtId="0" fontId="0" fillId="0" borderId="12" xfId="0" applyBorder="1"/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42" fontId="0" fillId="0" borderId="9" xfId="1" applyFont="1" applyBorder="1" applyAlignment="1"/>
    <xf numFmtId="0" fontId="0" fillId="0" borderId="9" xfId="0" applyBorder="1" applyAlignment="1">
      <alignment horizontal="right"/>
    </xf>
    <xf numFmtId="0" fontId="3" fillId="0" borderId="9" xfId="0" applyFont="1" applyBorder="1" applyAlignment="1">
      <alignment horizontal="right"/>
    </xf>
    <xf numFmtId="14" fontId="3" fillId="0" borderId="9" xfId="0" applyNumberFormat="1" applyFont="1" applyBorder="1" applyAlignment="1">
      <alignment horizontal="right"/>
    </xf>
    <xf numFmtId="42" fontId="2" fillId="2" borderId="9" xfId="1" applyFont="1" applyFill="1" applyBorder="1" applyAlignment="1"/>
    <xf numFmtId="0" fontId="2" fillId="2" borderId="9" xfId="0" applyFont="1" applyFill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9" xfId="2" applyNumberFormat="1" applyFont="1" applyBorder="1" applyAlignment="1">
      <alignment horizontal="right"/>
    </xf>
    <xf numFmtId="165" fontId="0" fillId="0" borderId="0" xfId="2" applyNumberFormat="1" applyFont="1" applyAlignment="1">
      <alignment horizontal="center" vertical="center"/>
    </xf>
    <xf numFmtId="165" fontId="2" fillId="2" borderId="9" xfId="2" applyNumberFormat="1" applyFont="1" applyFill="1" applyBorder="1" applyAlignment="1">
      <alignment vertical="center"/>
    </xf>
    <xf numFmtId="165" fontId="0" fillId="0" borderId="0" xfId="2" applyNumberFormat="1" applyFont="1"/>
    <xf numFmtId="164" fontId="0" fillId="2" borderId="9" xfId="1" applyNumberFormat="1" applyFont="1" applyFill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2" fillId="2" borderId="12" xfId="0" applyNumberFormat="1" applyFont="1" applyFill="1" applyBorder="1" applyAlignment="1">
      <alignment vertical="center"/>
    </xf>
    <xf numFmtId="3" fontId="0" fillId="0" borderId="9" xfId="0" applyNumberFormat="1" applyBorder="1"/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42" fontId="0" fillId="0" borderId="9" xfId="1" applyFont="1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2" fontId="0" fillId="0" borderId="9" xfId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2" fontId="0" fillId="2" borderId="9" xfId="1" applyFont="1" applyFill="1" applyBorder="1" applyAlignment="1">
      <alignment horizontal="center" vertical="center"/>
    </xf>
    <xf numFmtId="0" fontId="0" fillId="0" borderId="9" xfId="2" applyNumberFormat="1" applyFont="1" applyBorder="1" applyAlignment="1">
      <alignment horizontal="right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4" fontId="3" fillId="0" borderId="10" xfId="0" applyNumberFormat="1" applyFont="1" applyBorder="1" applyAlignment="1">
      <alignment horizontal="right"/>
    </xf>
    <xf numFmtId="14" fontId="3" fillId="0" borderId="1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0" xfId="0" applyNumberFormat="1" applyFont="1"/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9" xfId="0" applyBorder="1"/>
    <xf numFmtId="14" fontId="0" fillId="0" borderId="9" xfId="0" applyNumberFormat="1" applyBorder="1"/>
    <xf numFmtId="166" fontId="0" fillId="0" borderId="9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3" applyFont="1"/>
    <xf numFmtId="0" fontId="6" fillId="0" borderId="13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/>
    </xf>
    <xf numFmtId="0" fontId="6" fillId="0" borderId="18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 vertical="center"/>
    </xf>
    <xf numFmtId="0" fontId="7" fillId="0" borderId="20" xfId="3" applyFont="1" applyBorder="1" applyAlignment="1">
      <alignment horizontal="centerContinuous" vertical="center"/>
    </xf>
    <xf numFmtId="0" fontId="7" fillId="0" borderId="21" xfId="3" applyFont="1" applyBorder="1" applyAlignment="1">
      <alignment horizontal="centerContinuous" vertical="center"/>
    </xf>
    <xf numFmtId="0" fontId="7" fillId="0" borderId="22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7" fillId="0" borderId="23" xfId="3" applyFont="1" applyBorder="1" applyAlignment="1">
      <alignment horizontal="centerContinuous" vertical="center"/>
    </xf>
    <xf numFmtId="0" fontId="6" fillId="0" borderId="19" xfId="3" applyFont="1" applyBorder="1" applyAlignment="1">
      <alignment horizontal="centerContinuous"/>
    </xf>
    <xf numFmtId="0" fontId="6" fillId="0" borderId="21" xfId="3" applyFont="1" applyBorder="1" applyAlignment="1">
      <alignment horizontal="centerContinuous"/>
    </xf>
    <xf numFmtId="0" fontId="6" fillId="0" borderId="17" xfId="3" applyFont="1" applyBorder="1"/>
    <xf numFmtId="0" fontId="6" fillId="0" borderId="1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71" fontId="6" fillId="0" borderId="0" xfId="3" applyNumberFormat="1" applyFont="1" applyAlignment="1">
      <alignment horizontal="right"/>
    </xf>
    <xf numFmtId="166" fontId="6" fillId="0" borderId="0" xfId="3" applyNumberFormat="1" applyFont="1" applyAlignment="1">
      <alignment horizontal="right"/>
    </xf>
    <xf numFmtId="1" fontId="6" fillId="0" borderId="20" xfId="3" applyNumberFormat="1" applyFont="1" applyBorder="1" applyAlignment="1">
      <alignment horizontal="center"/>
    </xf>
    <xf numFmtId="171" fontId="6" fillId="0" borderId="20" xfId="3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24" xfId="3" applyNumberFormat="1" applyFont="1" applyBorder="1" applyAlignment="1">
      <alignment horizontal="center"/>
    </xf>
    <xf numFmtId="171" fontId="7" fillId="0" borderId="24" xfId="3" applyNumberFormat="1" applyFont="1" applyBorder="1" applyAlignment="1">
      <alignment horizontal="right"/>
    </xf>
    <xf numFmtId="171" fontId="6" fillId="0" borderId="0" xfId="3" applyNumberFormat="1" applyFont="1"/>
    <xf numFmtId="171" fontId="6" fillId="0" borderId="20" xfId="3" applyNumberFormat="1" applyFont="1" applyBorder="1"/>
    <xf numFmtId="171" fontId="7" fillId="0" borderId="0" xfId="3" applyNumberFormat="1" applyFont="1"/>
    <xf numFmtId="0" fontId="6" fillId="0" borderId="19" xfId="3" applyFont="1" applyBorder="1"/>
    <xf numFmtId="0" fontId="6" fillId="0" borderId="20" xfId="3" applyFont="1" applyBorder="1"/>
    <xf numFmtId="0" fontId="6" fillId="0" borderId="21" xfId="3" applyFont="1" applyBorder="1"/>
  </cellXfs>
  <cellStyles count="4">
    <cellStyle name="Moneda" xfId="2" builtinId="4"/>
    <cellStyle name="Moneda [0]" xfId="1" builtinId="7"/>
    <cellStyle name="Normal" xfId="0" builtinId="0"/>
    <cellStyle name="Normal 2 2" xfId="3" xr:uid="{BD32BFCA-09C2-4B2C-A663-0ABC5CBF4D6F}"/>
  </cellStyles>
  <dxfs count="7">
    <dxf>
      <alignment horizontal="center"/>
    </dxf>
    <dxf>
      <alignment horizontal="center"/>
    </dxf>
    <dxf>
      <numFmt numFmtId="170" formatCode="&quot;$&quot;\ #,##0.0"/>
    </dxf>
    <dxf>
      <numFmt numFmtId="166" formatCode="&quot;$&quot;\ #,##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BAC795-CD5F-4828-AB38-4656A2E460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1176141" y="203234"/>
          <a:ext cx="1316934" cy="4700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A0B0AB-4835-46CD-9ED5-0F4C858D49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414141" y="12734"/>
          <a:ext cx="1316934" cy="4700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30B400-8EF6-4E00-B7D5-8BAD78357D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414141" y="12734"/>
          <a:ext cx="1316934" cy="4700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1192BC-7650-4371-BE4F-E1A522BD1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AE8DAC-FC9A-4477-BF51-89D0C46DD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1.66953634259" createdVersion="8" refreshedVersion="8" minRefreshableVersion="3" recordCount="2" xr:uid="{144D944E-B99B-49B1-A48C-D1A39CB005C1}">
  <cacheSource type="worksheet">
    <worksheetSource ref="A2:AX4" sheet="ESTADO DE CADA FACTURA"/>
  </cacheSource>
  <cacheFields count="50">
    <cacheField name="NIT IPS" numFmtId="0">
      <sharedItems containsSemiMixedTypes="0" containsString="0" containsNumber="1" containsInteger="1" minValue="890980066" maxValue="89098006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69085" maxValue="69358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69085" maxValue="69358"/>
    </cacheField>
    <cacheField name="LLAVE" numFmtId="0">
      <sharedItems/>
    </cacheField>
    <cacheField name="FACTURACIÓN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PAGO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5-02T00:00:00" maxDate="2022-05-03T00:00:00"/>
    </cacheField>
    <cacheField name="VALOR FACT IPS" numFmtId="166">
      <sharedItems containsSemiMixedTypes="0" containsString="0" containsNumber="1" containsInteger="1" minValue="699821" maxValue="1577768"/>
    </cacheField>
    <cacheField name="SALDO FACT IPS" numFmtId="166">
      <sharedItems containsSemiMixedTypes="0" containsString="0" containsNumber="1" containsInteger="1" minValue="699821" maxValue="1577768"/>
    </cacheField>
    <cacheField name="OBSERVACION SASS" numFmtId="0">
      <sharedItems/>
    </cacheField>
    <cacheField name="ESTADO EPS FEBRERO 14 DEL 2023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NonDate="0" containsString="0" containsBlank="1"/>
    </cacheField>
    <cacheField name="VALOR NOTA CREDITO" numFmtId="166">
      <sharedItems containsNonDate="0" containsString="0" containsBlank="1"/>
    </cacheField>
    <cacheField name="VALOR GLOSA ACEPTDA" numFmtId="166">
      <sharedItems containsNonDate="0" containsString="0" containsBlank="1"/>
    </cacheField>
    <cacheField name="VALOR GLOSA DV" numFmtId="166">
      <sharedItems containsNonDate="0" containsString="0" containsBlank="1"/>
    </cacheField>
    <cacheField name="VALOR CRUZADO SASS" numFmtId="166">
      <sharedItems containsNonDate="0" containsString="0" containsBlank="1"/>
    </cacheField>
    <cacheField name="SALDO SASS" numFmtId="166">
      <sharedItems containsNonDate="0" containsString="0" containsBlank="1"/>
    </cacheField>
    <cacheField name="RETENCION" numFmtId="166">
      <sharedItems containsNonDate="0" containsString="0" containsBlank="1"/>
    </cacheField>
    <cacheField name="VALO CANCELADO SAP" numFmtId="166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0">
      <sharedItems containsNonDate="0" containsString="0" containsBlank="1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30214" maxValue="202302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90980066"/>
    <s v="E.S.E HOSPITAL SAN RAFAEL DE ITAGUI"/>
    <m/>
    <n v="69085"/>
    <m/>
    <m/>
    <m/>
    <n v="69085"/>
    <s v="890980066__69085"/>
    <m/>
    <m/>
    <m/>
    <m/>
    <d v="2022-05-02T00:00:00"/>
    <n v="1577768"/>
    <n v="157776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  <r>
    <n v="890980066"/>
    <s v="E.S.E HOSPITAL SAN RAFAEL DE ITAGUI"/>
    <m/>
    <n v="69358"/>
    <m/>
    <m/>
    <m/>
    <n v="69358"/>
    <s v="890980066__69358"/>
    <m/>
    <m/>
    <m/>
    <m/>
    <d v="2022-05-02T00:00:00"/>
    <n v="699821"/>
    <n v="69982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91302C-4A2A-4A07-A5FA-1D53CC6F47CF}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5" baseField="0" baseItem="0" numFmtId="166"/>
  </dataFields>
  <formats count="3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showGridLines="0" showRuler="0" zoomScaleNormal="100" workbookViewId="0">
      <selection activeCell="L15" sqref="L15"/>
    </sheetView>
  </sheetViews>
  <sheetFormatPr baseColWidth="10" defaultRowHeight="15" x14ac:dyDescent="0.25"/>
  <cols>
    <col min="1" max="1" width="27.42578125" customWidth="1"/>
    <col min="2" max="2" width="14" customWidth="1"/>
    <col min="3" max="3" width="15.85546875" customWidth="1"/>
    <col min="4" max="4" width="14.28515625" customWidth="1"/>
    <col min="5" max="5" width="15.5703125" customWidth="1"/>
    <col min="6" max="6" width="16.5703125" customWidth="1"/>
    <col min="7" max="7" width="15.85546875" customWidth="1"/>
    <col min="8" max="8" width="19.42578125" customWidth="1"/>
  </cols>
  <sheetData>
    <row r="1" spans="1:8" ht="16.5" customHeight="1" x14ac:dyDescent="0.25">
      <c r="A1" s="1"/>
      <c r="B1" s="3"/>
      <c r="C1" s="56" t="s">
        <v>21</v>
      </c>
      <c r="D1" s="56"/>
      <c r="E1" s="56"/>
      <c r="F1" s="56"/>
      <c r="G1" s="8" t="s">
        <v>22</v>
      </c>
      <c r="H1" s="21" t="s">
        <v>25</v>
      </c>
    </row>
    <row r="2" spans="1:8" ht="13.5" customHeight="1" x14ac:dyDescent="0.25">
      <c r="A2" s="4"/>
      <c r="B2" s="5"/>
      <c r="C2" s="60" t="s">
        <v>0</v>
      </c>
      <c r="D2" s="58"/>
      <c r="E2" s="58"/>
      <c r="F2" s="61"/>
      <c r="G2" s="8" t="s">
        <v>23</v>
      </c>
      <c r="H2" s="22">
        <v>4</v>
      </c>
    </row>
    <row r="3" spans="1:8" ht="15" customHeight="1" x14ac:dyDescent="0.25">
      <c r="A3" s="6"/>
      <c r="B3" s="7"/>
      <c r="C3" s="62"/>
      <c r="D3" s="63"/>
      <c r="E3" s="63"/>
      <c r="F3" s="64"/>
      <c r="G3" s="8" t="s">
        <v>24</v>
      </c>
      <c r="H3" s="23">
        <v>44774</v>
      </c>
    </row>
    <row r="5" spans="1:8" x14ac:dyDescent="0.25">
      <c r="A5" s="57" t="s">
        <v>2</v>
      </c>
      <c r="B5" s="57"/>
      <c r="C5" s="57"/>
      <c r="D5" s="57"/>
      <c r="E5" s="57"/>
      <c r="F5" s="57"/>
      <c r="G5" s="57"/>
      <c r="H5" s="57"/>
    </row>
    <row r="6" spans="1:8" x14ac:dyDescent="0.25">
      <c r="A6" s="57" t="s">
        <v>3</v>
      </c>
      <c r="B6" s="57"/>
      <c r="C6" s="57"/>
      <c r="D6" s="57"/>
      <c r="E6" s="57"/>
      <c r="F6" s="57"/>
      <c r="G6" s="57"/>
      <c r="H6" s="57"/>
    </row>
    <row r="8" spans="1:8" x14ac:dyDescent="0.25">
      <c r="A8" s="58" t="s">
        <v>27</v>
      </c>
      <c r="B8" s="59"/>
      <c r="C8" s="59"/>
      <c r="D8" s="59"/>
      <c r="E8" s="59"/>
      <c r="F8" s="59"/>
      <c r="G8" s="59"/>
      <c r="H8" s="59"/>
    </row>
    <row r="9" spans="1:8" x14ac:dyDescent="0.25">
      <c r="A9" s="9"/>
      <c r="B9" s="10"/>
      <c r="C9" s="10"/>
      <c r="D9" s="10"/>
      <c r="E9" s="10"/>
      <c r="F9" s="10"/>
      <c r="G9" s="10"/>
      <c r="H9" s="10"/>
    </row>
    <row r="10" spans="1:8" x14ac:dyDescent="0.25">
      <c r="A10" s="12" t="s">
        <v>16</v>
      </c>
    </row>
    <row r="11" spans="1:8" ht="30" x14ac:dyDescent="0.25">
      <c r="A11" s="16" t="s">
        <v>17</v>
      </c>
      <c r="B11" s="13" t="s">
        <v>5</v>
      </c>
      <c r="C11" s="13" t="s">
        <v>6</v>
      </c>
      <c r="D11" s="13" t="s">
        <v>7</v>
      </c>
      <c r="E11" s="13" t="s">
        <v>8</v>
      </c>
      <c r="F11" s="13" t="s">
        <v>9</v>
      </c>
      <c r="G11" s="13" t="s">
        <v>10</v>
      </c>
      <c r="H11" s="19" t="s">
        <v>11</v>
      </c>
    </row>
    <row r="12" spans="1:8" ht="61.5" customHeight="1" x14ac:dyDescent="0.25">
      <c r="A12" s="44" t="s">
        <v>28</v>
      </c>
      <c r="B12" s="43">
        <v>0</v>
      </c>
      <c r="C12" s="43">
        <v>0</v>
      </c>
      <c r="D12" s="43">
        <v>0</v>
      </c>
      <c r="E12" s="43">
        <v>0</v>
      </c>
      <c r="F12" s="43">
        <v>2277589</v>
      </c>
      <c r="G12" s="43">
        <v>0</v>
      </c>
      <c r="H12" s="20">
        <v>2277589</v>
      </c>
    </row>
    <row r="13" spans="1:8" x14ac:dyDescent="0.25">
      <c r="A13" s="25" t="s">
        <v>12</v>
      </c>
      <c r="B13" s="14">
        <f t="shared" ref="B13:G13" si="0">SUM(B12:B12)</f>
        <v>0</v>
      </c>
      <c r="C13" s="14">
        <f t="shared" si="0"/>
        <v>0</v>
      </c>
      <c r="D13" s="14">
        <f t="shared" si="0"/>
        <v>0</v>
      </c>
      <c r="E13" s="14">
        <f t="shared" si="0"/>
        <v>0</v>
      </c>
      <c r="F13" s="14">
        <f t="shared" si="0"/>
        <v>2277589</v>
      </c>
      <c r="G13" s="14">
        <f t="shared" si="0"/>
        <v>0</v>
      </c>
      <c r="H13" s="24">
        <f>SUM(H12:H12)</f>
        <v>2277589</v>
      </c>
    </row>
    <row r="14" spans="1:8" x14ac:dyDescent="0.25">
      <c r="A14" s="9"/>
      <c r="B14" s="10"/>
      <c r="C14" s="10"/>
      <c r="D14" s="10"/>
      <c r="E14" s="10"/>
      <c r="F14" s="10"/>
      <c r="G14" s="10"/>
      <c r="H14" s="10"/>
    </row>
  </sheetData>
  <mergeCells count="5">
    <mergeCell ref="C1:F1"/>
    <mergeCell ref="A5:H5"/>
    <mergeCell ref="A6:H6"/>
    <mergeCell ref="A8:H8"/>
    <mergeCell ref="C2:F3"/>
  </mergeCells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showGridLines="0" showRuler="0" zoomScaleNormal="100" workbookViewId="0">
      <pane ySplit="11" topLeftCell="A12" activePane="bottomLeft" state="frozen"/>
      <selection pane="bottomLeft" activeCell="A12" sqref="A12"/>
    </sheetView>
  </sheetViews>
  <sheetFormatPr baseColWidth="10" defaultRowHeight="15" x14ac:dyDescent="0.25"/>
  <cols>
    <col min="1" max="1" width="27.42578125" customWidth="1"/>
    <col min="2" max="2" width="14" style="31" customWidth="1"/>
    <col min="3" max="3" width="15.85546875" style="31" customWidth="1"/>
    <col min="4" max="4" width="14.28515625" customWidth="1"/>
    <col min="5" max="5" width="15.140625" customWidth="1"/>
    <col min="6" max="6" width="13.7109375" customWidth="1"/>
    <col min="7" max="7" width="14.42578125" customWidth="1"/>
    <col min="8" max="8" width="19.5703125" style="35" customWidth="1"/>
    <col min="9" max="9" width="11.7109375" customWidth="1"/>
  </cols>
  <sheetData>
    <row r="1" spans="1:9" ht="16.5" customHeight="1" x14ac:dyDescent="0.25">
      <c r="A1" s="1"/>
      <c r="B1" s="26"/>
      <c r="C1" s="56" t="s">
        <v>21</v>
      </c>
      <c r="D1" s="56"/>
      <c r="E1" s="56"/>
      <c r="F1" s="56"/>
      <c r="G1" s="8" t="s">
        <v>22</v>
      </c>
      <c r="H1" s="32" t="str">
        <f>ERP!H1</f>
        <v>F_23_GF</v>
      </c>
    </row>
    <row r="2" spans="1:9" ht="13.5" customHeight="1" x14ac:dyDescent="0.25">
      <c r="A2" s="4"/>
      <c r="B2" s="27"/>
      <c r="C2" s="60" t="s">
        <v>0</v>
      </c>
      <c r="D2" s="58"/>
      <c r="E2" s="58"/>
      <c r="F2" s="61"/>
      <c r="G2" s="8" t="s">
        <v>23</v>
      </c>
      <c r="H2" s="55">
        <f>ERP!H2</f>
        <v>4</v>
      </c>
    </row>
    <row r="3" spans="1:9" ht="15" customHeight="1" x14ac:dyDescent="0.25">
      <c r="A3" s="6"/>
      <c r="B3" s="28"/>
      <c r="C3" s="62"/>
      <c r="D3" s="63"/>
      <c r="E3" s="63"/>
      <c r="F3" s="64"/>
      <c r="G3" s="8" t="s">
        <v>1</v>
      </c>
      <c r="H3" s="23">
        <v>44774</v>
      </c>
    </row>
    <row r="4" spans="1:9" ht="7.5" customHeight="1" x14ac:dyDescent="0.25"/>
    <row r="5" spans="1:9" x14ac:dyDescent="0.25">
      <c r="A5" s="57" t="s">
        <v>2</v>
      </c>
      <c r="B5" s="57"/>
      <c r="C5" s="57"/>
      <c r="D5" s="57"/>
      <c r="E5" s="57"/>
      <c r="F5" s="57"/>
      <c r="G5" s="57"/>
      <c r="H5" s="57"/>
    </row>
    <row r="6" spans="1:9" x14ac:dyDescent="0.25">
      <c r="A6" s="57" t="s">
        <v>3</v>
      </c>
      <c r="B6" s="57"/>
      <c r="C6" s="57"/>
      <c r="D6" s="57"/>
      <c r="E6" s="57"/>
      <c r="F6" s="57"/>
      <c r="G6" s="57"/>
      <c r="H6" s="57"/>
    </row>
    <row r="7" spans="1:9" ht="6.75" customHeight="1" x14ac:dyDescent="0.25"/>
    <row r="8" spans="1:9" x14ac:dyDescent="0.25">
      <c r="A8" s="57" t="s">
        <v>26</v>
      </c>
      <c r="B8" s="57"/>
      <c r="C8" s="57"/>
      <c r="D8" s="57"/>
      <c r="E8" s="57"/>
      <c r="F8" s="57"/>
      <c r="G8" s="57"/>
      <c r="H8" s="57"/>
      <c r="I8" s="48"/>
    </row>
    <row r="9" spans="1:9" ht="4.5" customHeight="1" x14ac:dyDescent="0.25">
      <c r="A9" s="9"/>
      <c r="B9" s="29"/>
      <c r="C9" s="29"/>
      <c r="D9" s="10"/>
      <c r="E9" s="10"/>
      <c r="F9" s="10"/>
      <c r="G9" s="10"/>
      <c r="H9" s="33"/>
      <c r="I9" s="10"/>
    </row>
    <row r="10" spans="1:9" x14ac:dyDescent="0.25">
      <c r="A10" s="11" t="s">
        <v>18</v>
      </c>
      <c r="B10" s="29"/>
      <c r="C10" s="29"/>
      <c r="D10" s="10"/>
      <c r="E10" s="10"/>
      <c r="F10" s="10"/>
      <c r="G10" s="10"/>
      <c r="H10" s="33"/>
      <c r="I10" s="10"/>
    </row>
    <row r="11" spans="1:9" ht="33.75" customHeight="1" x14ac:dyDescent="0.25">
      <c r="A11" s="16" t="s">
        <v>4</v>
      </c>
      <c r="B11" s="30" t="s">
        <v>20</v>
      </c>
      <c r="C11" s="30" t="s">
        <v>19</v>
      </c>
      <c r="D11" s="13"/>
      <c r="E11" s="13"/>
      <c r="F11" s="13"/>
      <c r="G11" s="13"/>
      <c r="H11" s="34" t="s">
        <v>11</v>
      </c>
    </row>
    <row r="12" spans="1:9" x14ac:dyDescent="0.25">
      <c r="A12" s="45" t="s">
        <v>29</v>
      </c>
      <c r="B12" s="47">
        <v>44648</v>
      </c>
      <c r="C12" s="47">
        <v>44683</v>
      </c>
      <c r="D12" s="47"/>
      <c r="E12" s="47"/>
      <c r="F12" s="47"/>
      <c r="G12" s="47"/>
      <c r="H12" s="46">
        <v>699821</v>
      </c>
    </row>
    <row r="13" spans="1:9" x14ac:dyDescent="0.25">
      <c r="A13" s="45" t="s">
        <v>30</v>
      </c>
      <c r="B13" s="47">
        <v>44645</v>
      </c>
      <c r="C13" s="47">
        <v>44683</v>
      </c>
      <c r="D13" s="47"/>
      <c r="E13" s="47"/>
      <c r="F13" s="47"/>
      <c r="G13" s="47"/>
      <c r="H13" s="46">
        <v>1577768</v>
      </c>
    </row>
    <row r="14" spans="1:9" x14ac:dyDescent="0.25">
      <c r="A14" s="17"/>
      <c r="B14" s="14"/>
      <c r="C14" s="36"/>
      <c r="D14" s="14"/>
      <c r="E14" s="14"/>
      <c r="F14" s="14"/>
      <c r="G14" s="14"/>
      <c r="H14" s="24">
        <f>SUM(H12:H13)</f>
        <v>2277589</v>
      </c>
    </row>
  </sheetData>
  <sortState xmlns:xlrd2="http://schemas.microsoft.com/office/spreadsheetml/2017/richdata2" ref="A12:H13">
    <sortCondition ref="B12:B13"/>
  </sortState>
  <mergeCells count="5">
    <mergeCell ref="A5:H5"/>
    <mergeCell ref="A6:H6"/>
    <mergeCell ref="C1:F1"/>
    <mergeCell ref="C2:F3"/>
    <mergeCell ref="A8:H8"/>
  </mergeCells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showRuler="0" zoomScaleNormal="100" workbookViewId="0">
      <pane ySplit="11" topLeftCell="A17" activePane="bottomLeft" state="frozen"/>
      <selection pane="bottomLeft" activeCell="A6" sqref="A6:G6"/>
    </sheetView>
  </sheetViews>
  <sheetFormatPr baseColWidth="10" defaultRowHeight="15" x14ac:dyDescent="0.25"/>
  <cols>
    <col min="1" max="1" width="31.7109375" style="31" customWidth="1"/>
    <col min="2" max="2" width="23" customWidth="1"/>
    <col min="3" max="3" width="15.140625" customWidth="1"/>
    <col min="4" max="4" width="13.7109375" customWidth="1"/>
    <col min="5" max="5" width="15.85546875" customWidth="1"/>
    <col min="6" max="6" width="13.7109375" customWidth="1"/>
    <col min="7" max="7" width="16.7109375" customWidth="1"/>
    <col min="8" max="8" width="15.5703125" customWidth="1"/>
  </cols>
  <sheetData>
    <row r="1" spans="1:7" ht="16.5" customHeight="1" x14ac:dyDescent="0.25">
      <c r="A1" s="37"/>
      <c r="B1" s="65" t="s">
        <v>21</v>
      </c>
      <c r="C1" s="66"/>
      <c r="D1" s="67"/>
      <c r="E1" s="8" t="s">
        <v>22</v>
      </c>
      <c r="F1" s="2"/>
      <c r="G1" s="3" t="str">
        <f>DETALLADO!H1</f>
        <v>F_23_GF</v>
      </c>
    </row>
    <row r="2" spans="1:7" ht="13.5" customHeight="1" x14ac:dyDescent="0.25">
      <c r="A2" s="38"/>
      <c r="B2" s="57" t="s">
        <v>0</v>
      </c>
      <c r="C2" s="57"/>
      <c r="D2" s="57"/>
      <c r="E2" s="8" t="s">
        <v>23</v>
      </c>
      <c r="F2" s="15"/>
      <c r="G2" s="3">
        <f>DETALLADO!H2</f>
        <v>4</v>
      </c>
    </row>
    <row r="3" spans="1:7" ht="15" customHeight="1" x14ac:dyDescent="0.25">
      <c r="A3" s="39"/>
      <c r="B3" s="57"/>
      <c r="C3" s="57"/>
      <c r="D3" s="57"/>
      <c r="E3" s="8" t="s">
        <v>1</v>
      </c>
      <c r="F3" s="68">
        <v>44774</v>
      </c>
      <c r="G3" s="69"/>
    </row>
    <row r="5" spans="1:7" x14ac:dyDescent="0.25">
      <c r="A5" s="70" t="s">
        <v>2</v>
      </c>
      <c r="B5" s="71"/>
      <c r="C5" s="71"/>
      <c r="D5" s="71"/>
      <c r="E5" s="71"/>
      <c r="F5" s="71"/>
      <c r="G5" s="72"/>
    </row>
    <row r="6" spans="1:7" x14ac:dyDescent="0.25">
      <c r="A6" s="62" t="s">
        <v>3</v>
      </c>
      <c r="B6" s="63"/>
      <c r="C6" s="63"/>
      <c r="D6" s="63"/>
      <c r="E6" s="63"/>
      <c r="F6" s="63"/>
      <c r="G6" s="64"/>
    </row>
    <row r="8" spans="1:7" x14ac:dyDescent="0.25">
      <c r="A8" s="58" t="s">
        <v>26</v>
      </c>
      <c r="B8" s="59"/>
      <c r="C8" s="59"/>
      <c r="D8" s="59"/>
      <c r="E8" s="59"/>
      <c r="F8" s="59"/>
      <c r="G8" s="59"/>
    </row>
    <row r="9" spans="1:7" x14ac:dyDescent="0.25">
      <c r="A9" s="40"/>
      <c r="B9" s="10"/>
      <c r="C9" s="10"/>
      <c r="D9" s="10"/>
      <c r="E9" s="10"/>
      <c r="F9" s="10"/>
      <c r="G9" s="10"/>
    </row>
    <row r="10" spans="1:7" x14ac:dyDescent="0.25">
      <c r="A10" s="41" t="s">
        <v>13</v>
      </c>
    </row>
    <row r="11" spans="1:7" x14ac:dyDescent="0.25">
      <c r="A11" s="42" t="s">
        <v>14</v>
      </c>
      <c r="B11" s="18"/>
      <c r="C11" s="18"/>
      <c r="D11" s="18"/>
      <c r="E11" s="18"/>
      <c r="F11" s="18"/>
      <c r="G11" s="19" t="s">
        <v>15</v>
      </c>
    </row>
    <row r="12" spans="1:7" x14ac:dyDescent="0.25">
      <c r="A12" s="49"/>
      <c r="B12" s="50"/>
      <c r="C12" s="50"/>
      <c r="D12" s="50"/>
      <c r="E12" s="50"/>
      <c r="F12" s="50"/>
      <c r="G12" s="51"/>
    </row>
    <row r="13" spans="1:7" ht="15.75" customHeight="1" x14ac:dyDescent="0.25">
      <c r="A13" s="49"/>
      <c r="B13" s="50"/>
      <c r="C13" s="50"/>
      <c r="D13" s="50"/>
      <c r="E13" s="50"/>
      <c r="F13" s="50"/>
      <c r="G13" s="51"/>
    </row>
    <row r="14" spans="1:7" x14ac:dyDescent="0.25">
      <c r="A14" s="49"/>
      <c r="B14" s="50"/>
      <c r="C14" s="50"/>
      <c r="D14" s="50"/>
      <c r="E14" s="50"/>
      <c r="F14" s="50"/>
      <c r="G14" s="51"/>
    </row>
    <row r="15" spans="1:7" x14ac:dyDescent="0.25">
      <c r="A15" s="49"/>
      <c r="B15" s="50"/>
      <c r="C15" s="50"/>
      <c r="D15" s="50"/>
      <c r="E15" s="50"/>
      <c r="F15" s="50"/>
      <c r="G15" s="51"/>
    </row>
    <row r="16" spans="1:7" x14ac:dyDescent="0.25">
      <c r="A16" s="49"/>
      <c r="B16" s="50"/>
      <c r="C16" s="50"/>
      <c r="D16" s="50"/>
      <c r="E16" s="50"/>
      <c r="F16" s="50"/>
      <c r="G16" s="51"/>
    </row>
    <row r="17" spans="1:7" x14ac:dyDescent="0.25">
      <c r="A17" s="49"/>
      <c r="B17" s="50"/>
      <c r="C17" s="50"/>
      <c r="D17" s="50"/>
      <c r="E17" s="50"/>
      <c r="F17" s="50"/>
      <c r="G17" s="51"/>
    </row>
    <row r="18" spans="1:7" x14ac:dyDescent="0.25">
      <c r="A18" s="49"/>
      <c r="B18" s="50"/>
      <c r="C18" s="50"/>
      <c r="D18" s="50"/>
      <c r="E18" s="50"/>
      <c r="F18" s="50"/>
      <c r="G18" s="51"/>
    </row>
    <row r="19" spans="1:7" x14ac:dyDescent="0.25">
      <c r="A19" s="49"/>
      <c r="B19" s="50"/>
      <c r="C19" s="50"/>
      <c r="D19" s="50"/>
      <c r="E19" s="50"/>
      <c r="F19" s="50"/>
      <c r="G19" s="51"/>
    </row>
    <row r="20" spans="1:7" x14ac:dyDescent="0.25">
      <c r="A20" s="49"/>
      <c r="B20" s="50"/>
      <c r="C20" s="50"/>
      <c r="D20" s="50"/>
      <c r="E20" s="50"/>
      <c r="F20" s="50"/>
      <c r="G20" s="51"/>
    </row>
    <row r="21" spans="1:7" x14ac:dyDescent="0.25">
      <c r="A21" s="49"/>
      <c r="B21" s="50"/>
      <c r="C21" s="50"/>
      <c r="D21" s="50"/>
      <c r="E21" s="50"/>
      <c r="F21" s="50"/>
      <c r="G21" s="51"/>
    </row>
    <row r="22" spans="1:7" x14ac:dyDescent="0.25">
      <c r="A22" s="49"/>
      <c r="B22" s="50"/>
      <c r="C22" s="50"/>
      <c r="D22" s="50"/>
      <c r="E22" s="50"/>
      <c r="F22" s="50"/>
      <c r="G22" s="51"/>
    </row>
    <row r="23" spans="1:7" x14ac:dyDescent="0.25">
      <c r="A23" s="49"/>
      <c r="B23" s="50"/>
      <c r="C23" s="50"/>
      <c r="D23" s="50"/>
      <c r="E23" s="50"/>
      <c r="F23" s="50"/>
      <c r="G23" s="51"/>
    </row>
    <row r="24" spans="1:7" x14ac:dyDescent="0.25">
      <c r="A24" s="52" t="s">
        <v>12</v>
      </c>
      <c r="B24" s="53"/>
      <c r="C24" s="53"/>
      <c r="D24" s="53"/>
      <c r="E24" s="53"/>
      <c r="F24" s="53"/>
      <c r="G24" s="54">
        <f>SUM(G12:G23)</f>
        <v>0</v>
      </c>
    </row>
  </sheetData>
  <mergeCells count="6">
    <mergeCell ref="A8:G8"/>
    <mergeCell ref="B1:D1"/>
    <mergeCell ref="B2:D3"/>
    <mergeCell ref="F3:G3"/>
    <mergeCell ref="A5:G5"/>
    <mergeCell ref="A6:G6"/>
  </mergeCells>
  <pageMargins left="0.25" right="0.25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0D2F7-48F2-432C-83FC-FAAFDB7C0385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79" t="s">
        <v>87</v>
      </c>
      <c r="B3" s="82" t="s">
        <v>88</v>
      </c>
      <c r="C3" t="s">
        <v>89</v>
      </c>
    </row>
    <row r="4" spans="1:3" x14ac:dyDescent="0.25">
      <c r="A4" s="80" t="s">
        <v>86</v>
      </c>
      <c r="B4" s="83">
        <v>2</v>
      </c>
      <c r="C4" s="81">
        <v>2277589</v>
      </c>
    </row>
    <row r="5" spans="1:3" x14ac:dyDescent="0.25">
      <c r="A5" s="80" t="s">
        <v>12</v>
      </c>
      <c r="B5" s="83">
        <v>2</v>
      </c>
      <c r="C5" s="81">
        <v>2277589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39C5-3DAF-4BDE-A551-AD1585AE7F39}">
  <dimension ref="A1:AX4"/>
  <sheetViews>
    <sheetView showGridLines="0" zoomScale="85" zoomScaleNormal="85" workbookViewId="0">
      <selection activeCell="L2" sqref="L2"/>
    </sheetView>
  </sheetViews>
  <sheetFormatPr baseColWidth="10" defaultRowHeight="15" x14ac:dyDescent="0.25"/>
  <cols>
    <col min="1" max="1" width="10.28515625" bestFit="1" customWidth="1"/>
    <col min="2" max="2" width="43.5703125" bestFit="1" customWidth="1"/>
    <col min="3" max="3" width="10.7109375" bestFit="1" customWidth="1"/>
    <col min="4" max="4" width="11.28515625" bestFit="1" customWidth="1"/>
    <col min="5" max="5" width="8" bestFit="1" customWidth="1"/>
    <col min="6" max="6" width="11.28515625" bestFit="1" customWidth="1"/>
    <col min="7" max="7" width="10.28515625" bestFit="1" customWidth="1"/>
    <col min="8" max="8" width="12.5703125" bestFit="1" customWidth="1"/>
    <col min="9" max="9" width="23" bestFit="1" customWidth="1"/>
    <col min="10" max="10" width="26" bestFit="1" customWidth="1"/>
    <col min="11" max="13" width="23" customWidth="1"/>
    <col min="15" max="16" width="17" bestFit="1" customWidth="1"/>
    <col min="17" max="17" width="29.7109375" customWidth="1"/>
    <col min="18" max="18" width="26.5703125" bestFit="1" customWidth="1"/>
    <col min="19" max="19" width="15.140625" bestFit="1" customWidth="1"/>
    <col min="20" max="20" width="22.7109375" bestFit="1" customWidth="1"/>
    <col min="21" max="21" width="16.42578125" bestFit="1" customWidth="1"/>
    <col min="22" max="22" width="7.140625" bestFit="1" customWidth="1"/>
    <col min="23" max="23" width="12.85546875" bestFit="1" customWidth="1"/>
    <col min="24" max="24" width="14.5703125" bestFit="1" customWidth="1"/>
    <col min="25" max="25" width="15.42578125" bestFit="1" customWidth="1"/>
    <col min="26" max="26" width="12.7109375" bestFit="1" customWidth="1"/>
    <col min="27" max="27" width="13.42578125" bestFit="1" customWidth="1"/>
    <col min="28" max="28" width="14.28515625" bestFit="1" customWidth="1"/>
    <col min="29" max="29" width="15.28515625" bestFit="1" customWidth="1"/>
    <col min="30" max="30" width="14.28515625" bestFit="1" customWidth="1"/>
    <col min="31" max="31" width="11.140625" bestFit="1" customWidth="1"/>
    <col min="32" max="32" width="15.7109375" bestFit="1" customWidth="1"/>
    <col min="33" max="34" width="19.7109375" bestFit="1" customWidth="1"/>
    <col min="35" max="35" width="14.42578125" bestFit="1" customWidth="1"/>
    <col min="36" max="36" width="11.140625" bestFit="1" customWidth="1"/>
    <col min="37" max="37" width="19.140625" bestFit="1" customWidth="1"/>
    <col min="38" max="38" width="255.7109375" bestFit="1" customWidth="1"/>
    <col min="39" max="39" width="10.85546875" bestFit="1" customWidth="1"/>
    <col min="40" max="40" width="12.28515625" bestFit="1" customWidth="1"/>
    <col min="41" max="41" width="12.85546875" bestFit="1" customWidth="1"/>
    <col min="42" max="42" width="13.85546875" bestFit="1" customWidth="1"/>
    <col min="44" max="44" width="13.7109375" bestFit="1" customWidth="1"/>
    <col min="45" max="45" width="11.5703125" bestFit="1" customWidth="1"/>
    <col min="46" max="46" width="11" bestFit="1" customWidth="1"/>
    <col min="47" max="47" width="18.42578125" bestFit="1" customWidth="1"/>
    <col min="48" max="48" width="24.5703125" bestFit="1" customWidth="1"/>
    <col min="49" max="49" width="41.42578125" customWidth="1"/>
    <col min="50" max="50" width="9.28515625" bestFit="1" customWidth="1"/>
  </cols>
  <sheetData>
    <row r="1" spans="1:50" x14ac:dyDescent="0.25">
      <c r="O1" s="73">
        <v>2277589</v>
      </c>
      <c r="P1" s="73">
        <v>2277589</v>
      </c>
      <c r="Y1" s="73">
        <v>0</v>
      </c>
      <c r="Z1" s="73">
        <v>0</v>
      </c>
      <c r="AA1" s="73">
        <v>0</v>
      </c>
      <c r="AB1" s="73">
        <v>0</v>
      </c>
      <c r="AC1" s="73">
        <v>0</v>
      </c>
      <c r="AD1" s="73">
        <v>0</v>
      </c>
      <c r="AE1" s="73">
        <v>0</v>
      </c>
      <c r="AF1" s="73">
        <v>0</v>
      </c>
    </row>
    <row r="2" spans="1:50" ht="39.950000000000003" customHeight="1" x14ac:dyDescent="0.25">
      <c r="A2" s="44" t="s">
        <v>31</v>
      </c>
      <c r="B2" s="44" t="s">
        <v>32</v>
      </c>
      <c r="C2" s="44" t="s">
        <v>33</v>
      </c>
      <c r="D2" s="44" t="s">
        <v>34</v>
      </c>
      <c r="E2" s="44" t="s">
        <v>35</v>
      </c>
      <c r="F2" s="44" t="s">
        <v>36</v>
      </c>
      <c r="G2" s="44" t="s">
        <v>37</v>
      </c>
      <c r="H2" s="74" t="s">
        <v>38</v>
      </c>
      <c r="I2" s="74" t="s">
        <v>39</v>
      </c>
      <c r="J2" s="75" t="s">
        <v>40</v>
      </c>
      <c r="K2" s="75" t="s">
        <v>41</v>
      </c>
      <c r="L2" s="75" t="s">
        <v>42</v>
      </c>
      <c r="M2" s="75" t="s">
        <v>43</v>
      </c>
      <c r="N2" s="44" t="s">
        <v>44</v>
      </c>
      <c r="O2" s="44" t="s">
        <v>45</v>
      </c>
      <c r="P2" s="44" t="s">
        <v>46</v>
      </c>
      <c r="Q2" s="44" t="s">
        <v>47</v>
      </c>
      <c r="R2" s="74" t="s">
        <v>48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53</v>
      </c>
      <c r="X2" s="44" t="s">
        <v>54</v>
      </c>
      <c r="Y2" s="44" t="s">
        <v>55</v>
      </c>
      <c r="Z2" s="44" t="s">
        <v>56</v>
      </c>
      <c r="AA2" s="44" t="s">
        <v>57</v>
      </c>
      <c r="AB2" s="44" t="s">
        <v>58</v>
      </c>
      <c r="AC2" s="44" t="s">
        <v>59</v>
      </c>
      <c r="AD2" s="44" t="s">
        <v>60</v>
      </c>
      <c r="AE2" s="74" t="s">
        <v>61</v>
      </c>
      <c r="AF2" s="74" t="s">
        <v>62</v>
      </c>
      <c r="AG2" s="74" t="s">
        <v>63</v>
      </c>
      <c r="AH2" s="74" t="s">
        <v>64</v>
      </c>
      <c r="AI2" s="44" t="s">
        <v>65</v>
      </c>
      <c r="AJ2" s="44" t="s">
        <v>66</v>
      </c>
      <c r="AK2" s="44" t="s">
        <v>67</v>
      </c>
      <c r="AL2" s="44" t="s">
        <v>68</v>
      </c>
      <c r="AM2" s="44" t="s">
        <v>69</v>
      </c>
      <c r="AN2" s="44" t="s">
        <v>70</v>
      </c>
      <c r="AO2" s="44" t="s">
        <v>71</v>
      </c>
      <c r="AP2" s="44" t="s">
        <v>72</v>
      </c>
      <c r="AQ2" s="44" t="s">
        <v>73</v>
      </c>
      <c r="AR2" s="44" t="s">
        <v>74</v>
      </c>
      <c r="AS2" s="44" t="s">
        <v>75</v>
      </c>
      <c r="AT2" s="44" t="s">
        <v>76</v>
      </c>
      <c r="AU2" s="44" t="s">
        <v>77</v>
      </c>
      <c r="AV2" s="44" t="s">
        <v>78</v>
      </c>
      <c r="AW2" s="44" t="s">
        <v>79</v>
      </c>
      <c r="AX2" s="44" t="s">
        <v>80</v>
      </c>
    </row>
    <row r="3" spans="1:50" x14ac:dyDescent="0.25">
      <c r="A3" s="76">
        <v>890980066</v>
      </c>
      <c r="B3" s="76" t="s">
        <v>81</v>
      </c>
      <c r="C3" s="76"/>
      <c r="D3" s="76">
        <v>69085</v>
      </c>
      <c r="E3" s="76"/>
      <c r="F3" s="76"/>
      <c r="G3" s="76"/>
      <c r="H3" s="76">
        <v>69085</v>
      </c>
      <c r="I3" s="76" t="s">
        <v>82</v>
      </c>
      <c r="J3" s="76"/>
      <c r="K3" s="76"/>
      <c r="L3" s="76"/>
      <c r="M3" s="76"/>
      <c r="N3" s="77">
        <v>44683</v>
      </c>
      <c r="O3" s="78">
        <v>1577768</v>
      </c>
      <c r="P3" s="78">
        <v>1577768</v>
      </c>
      <c r="Q3" s="76" t="s">
        <v>83</v>
      </c>
      <c r="R3" s="76" t="s">
        <v>86</v>
      </c>
      <c r="S3" s="76"/>
      <c r="T3" s="76"/>
      <c r="U3" s="76"/>
      <c r="V3" s="76"/>
      <c r="W3" s="76"/>
      <c r="X3" s="76" t="s">
        <v>84</v>
      </c>
      <c r="Y3" s="78"/>
      <c r="Z3" s="78"/>
      <c r="AA3" s="78"/>
      <c r="AB3" s="78"/>
      <c r="AC3" s="78"/>
      <c r="AD3" s="78"/>
      <c r="AE3" s="78"/>
      <c r="AF3" s="78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>
        <v>20230214</v>
      </c>
    </row>
    <row r="4" spans="1:50" x14ac:dyDescent="0.25">
      <c r="A4" s="76">
        <v>890980066</v>
      </c>
      <c r="B4" s="76" t="s">
        <v>81</v>
      </c>
      <c r="C4" s="76"/>
      <c r="D4" s="76">
        <v>69358</v>
      </c>
      <c r="E4" s="76"/>
      <c r="F4" s="76"/>
      <c r="G4" s="76"/>
      <c r="H4" s="76">
        <v>69358</v>
      </c>
      <c r="I4" s="76" t="s">
        <v>85</v>
      </c>
      <c r="J4" s="76"/>
      <c r="K4" s="76"/>
      <c r="L4" s="76"/>
      <c r="M4" s="76"/>
      <c r="N4" s="77">
        <v>44683</v>
      </c>
      <c r="O4" s="78">
        <v>699821</v>
      </c>
      <c r="P4" s="78">
        <v>699821</v>
      </c>
      <c r="Q4" s="76" t="s">
        <v>83</v>
      </c>
      <c r="R4" s="76" t="s">
        <v>86</v>
      </c>
      <c r="S4" s="76"/>
      <c r="T4" s="76"/>
      <c r="U4" s="76"/>
      <c r="V4" s="76"/>
      <c r="W4" s="76"/>
      <c r="X4" s="76" t="s">
        <v>84</v>
      </c>
      <c r="Y4" s="78"/>
      <c r="Z4" s="78"/>
      <c r="AA4" s="78"/>
      <c r="AB4" s="78"/>
      <c r="AC4" s="78"/>
      <c r="AD4" s="78"/>
      <c r="AE4" s="78"/>
      <c r="AF4" s="78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>
        <v>20230214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1DE1-126F-4D5A-9D66-75D9BCFD3949}">
  <dimension ref="B1:I40"/>
  <sheetViews>
    <sheetView showGridLines="0" tabSelected="1" topLeftCell="A8" zoomScale="90" zoomScaleNormal="90" zoomScaleSheetLayoutView="100" workbookViewId="0">
      <selection activeCell="K12" sqref="K12"/>
    </sheetView>
  </sheetViews>
  <sheetFormatPr baseColWidth="10" defaultRowHeight="12.75" x14ac:dyDescent="0.2"/>
  <cols>
    <col min="1" max="1" width="1" style="84" customWidth="1"/>
    <col min="2" max="2" width="11.42578125" style="84"/>
    <col min="3" max="3" width="17.5703125" style="84" customWidth="1"/>
    <col min="4" max="4" width="11.5703125" style="84" customWidth="1"/>
    <col min="5" max="5" width="11.42578125" style="84"/>
    <col min="6" max="6" width="16.85546875" style="84" customWidth="1"/>
    <col min="7" max="7" width="11.42578125" style="84"/>
    <col min="8" max="8" width="22.5703125" style="84" customWidth="1"/>
    <col min="9" max="9" width="14" style="84" customWidth="1"/>
    <col min="10" max="16384" width="11.42578125" style="84"/>
  </cols>
  <sheetData>
    <row r="1" spans="2:9" ht="6" customHeight="1" thickBot="1" x14ac:dyDescent="0.25"/>
    <row r="2" spans="2:9" ht="19.5" customHeight="1" x14ac:dyDescent="0.2">
      <c r="B2" s="85"/>
      <c r="C2" s="86"/>
      <c r="D2" s="87" t="s">
        <v>90</v>
      </c>
      <c r="E2" s="88"/>
      <c r="F2" s="88"/>
      <c r="G2" s="88"/>
      <c r="H2" s="89"/>
      <c r="I2" s="90" t="s">
        <v>91</v>
      </c>
    </row>
    <row r="3" spans="2:9" ht="13.5" thickBot="1" x14ac:dyDescent="0.25">
      <c r="B3" s="91"/>
      <c r="C3" s="92"/>
      <c r="D3" s="93"/>
      <c r="E3" s="94"/>
      <c r="F3" s="94"/>
      <c r="G3" s="94"/>
      <c r="H3" s="95"/>
      <c r="I3" s="96"/>
    </row>
    <row r="4" spans="2:9" x14ac:dyDescent="0.2">
      <c r="B4" s="91"/>
      <c r="C4" s="92"/>
      <c r="D4" s="87" t="s">
        <v>92</v>
      </c>
      <c r="E4" s="88"/>
      <c r="F4" s="88"/>
      <c r="G4" s="88"/>
      <c r="H4" s="89"/>
      <c r="I4" s="90" t="s">
        <v>93</v>
      </c>
    </row>
    <row r="5" spans="2:9" x14ac:dyDescent="0.2">
      <c r="B5" s="91"/>
      <c r="C5" s="92"/>
      <c r="D5" s="97"/>
      <c r="E5" s="98"/>
      <c r="F5" s="98"/>
      <c r="G5" s="98"/>
      <c r="H5" s="99"/>
      <c r="I5" s="100"/>
    </row>
    <row r="6" spans="2:9" ht="13.5" thickBot="1" x14ac:dyDescent="0.25">
      <c r="B6" s="101"/>
      <c r="C6" s="102"/>
      <c r="D6" s="93"/>
      <c r="E6" s="94"/>
      <c r="F6" s="94"/>
      <c r="G6" s="94"/>
      <c r="H6" s="95"/>
      <c r="I6" s="96"/>
    </row>
    <row r="7" spans="2:9" x14ac:dyDescent="0.2">
      <c r="B7" s="103"/>
      <c r="I7" s="104"/>
    </row>
    <row r="8" spans="2:9" x14ac:dyDescent="0.2">
      <c r="B8" s="103"/>
      <c r="I8" s="104"/>
    </row>
    <row r="9" spans="2:9" x14ac:dyDescent="0.2">
      <c r="B9" s="103"/>
      <c r="I9" s="104"/>
    </row>
    <row r="10" spans="2:9" x14ac:dyDescent="0.2">
      <c r="B10" s="103"/>
      <c r="C10" s="105" t="s">
        <v>112</v>
      </c>
      <c r="E10" s="106"/>
      <c r="I10" s="104"/>
    </row>
    <row r="11" spans="2:9" x14ac:dyDescent="0.2">
      <c r="B11" s="103"/>
      <c r="I11" s="104"/>
    </row>
    <row r="12" spans="2:9" x14ac:dyDescent="0.2">
      <c r="B12" s="103"/>
      <c r="C12" s="105" t="s">
        <v>113</v>
      </c>
      <c r="I12" s="104"/>
    </row>
    <row r="13" spans="2:9" x14ac:dyDescent="0.2">
      <c r="B13" s="103"/>
      <c r="C13" s="105" t="s">
        <v>114</v>
      </c>
      <c r="I13" s="104"/>
    </row>
    <row r="14" spans="2:9" x14ac:dyDescent="0.2">
      <c r="B14" s="103"/>
      <c r="I14" s="104"/>
    </row>
    <row r="15" spans="2:9" x14ac:dyDescent="0.2">
      <c r="B15" s="103"/>
      <c r="C15" s="84" t="s">
        <v>115</v>
      </c>
      <c r="I15" s="104"/>
    </row>
    <row r="16" spans="2:9" x14ac:dyDescent="0.2">
      <c r="B16" s="103"/>
      <c r="C16" s="107"/>
      <c r="I16" s="104"/>
    </row>
    <row r="17" spans="2:9" x14ac:dyDescent="0.2">
      <c r="B17" s="103"/>
      <c r="C17" s="84" t="s">
        <v>94</v>
      </c>
      <c r="D17" s="106"/>
      <c r="G17" s="108" t="s">
        <v>95</v>
      </c>
      <c r="H17" s="108" t="s">
        <v>96</v>
      </c>
      <c r="I17" s="104"/>
    </row>
    <row r="18" spans="2:9" x14ac:dyDescent="0.2">
      <c r="B18" s="103"/>
      <c r="C18" s="105" t="s">
        <v>97</v>
      </c>
      <c r="D18" s="105"/>
      <c r="E18" s="105"/>
      <c r="F18" s="105"/>
      <c r="G18" s="109">
        <v>2</v>
      </c>
      <c r="H18" s="110">
        <v>2277589</v>
      </c>
      <c r="I18" s="104"/>
    </row>
    <row r="19" spans="2:9" x14ac:dyDescent="0.2">
      <c r="B19" s="103"/>
      <c r="C19" s="84" t="s">
        <v>98</v>
      </c>
      <c r="G19" s="111">
        <v>0</v>
      </c>
      <c r="H19" s="112">
        <v>0</v>
      </c>
      <c r="I19" s="104"/>
    </row>
    <row r="20" spans="2:9" x14ac:dyDescent="0.2">
      <c r="B20" s="103"/>
      <c r="C20" s="84" t="s">
        <v>99</v>
      </c>
      <c r="G20" s="111">
        <v>0</v>
      </c>
      <c r="H20" s="112">
        <v>0</v>
      </c>
      <c r="I20" s="104"/>
    </row>
    <row r="21" spans="2:9" x14ac:dyDescent="0.2">
      <c r="B21" s="103"/>
      <c r="C21" s="84" t="s">
        <v>100</v>
      </c>
      <c r="G21" s="111">
        <v>2</v>
      </c>
      <c r="H21" s="113">
        <v>2277589</v>
      </c>
      <c r="I21" s="104"/>
    </row>
    <row r="22" spans="2:9" x14ac:dyDescent="0.2">
      <c r="B22" s="103"/>
      <c r="C22" s="84" t="s">
        <v>101</v>
      </c>
      <c r="G22" s="111">
        <v>0</v>
      </c>
      <c r="H22" s="112">
        <v>0</v>
      </c>
      <c r="I22" s="104"/>
    </row>
    <row r="23" spans="2:9" ht="13.5" thickBot="1" x14ac:dyDescent="0.25">
      <c r="B23" s="103"/>
      <c r="C23" s="84" t="s">
        <v>102</v>
      </c>
      <c r="G23" s="114">
        <v>0</v>
      </c>
      <c r="H23" s="115">
        <v>0</v>
      </c>
      <c r="I23" s="104"/>
    </row>
    <row r="24" spans="2:9" x14ac:dyDescent="0.2">
      <c r="B24" s="103"/>
      <c r="C24" s="105" t="s">
        <v>103</v>
      </c>
      <c r="D24" s="105"/>
      <c r="E24" s="105"/>
      <c r="F24" s="105"/>
      <c r="G24" s="109">
        <f>G19+G20+G21+G22+G23</f>
        <v>2</v>
      </c>
      <c r="H24" s="116">
        <f>H19+H20+H21+H22+H23</f>
        <v>2277589</v>
      </c>
      <c r="I24" s="104"/>
    </row>
    <row r="25" spans="2:9" x14ac:dyDescent="0.2">
      <c r="B25" s="103"/>
      <c r="C25" s="84" t="s">
        <v>104</v>
      </c>
      <c r="G25" s="111">
        <v>0</v>
      </c>
      <c r="H25" s="112">
        <v>0</v>
      </c>
      <c r="I25" s="104"/>
    </row>
    <row r="26" spans="2:9" ht="13.5" thickBot="1" x14ac:dyDescent="0.25">
      <c r="B26" s="103"/>
      <c r="C26" s="84" t="s">
        <v>105</v>
      </c>
      <c r="G26" s="114">
        <v>0</v>
      </c>
      <c r="H26" s="115">
        <v>0</v>
      </c>
      <c r="I26" s="104"/>
    </row>
    <row r="27" spans="2:9" x14ac:dyDescent="0.2">
      <c r="B27" s="103"/>
      <c r="C27" s="105" t="s">
        <v>106</v>
      </c>
      <c r="D27" s="105"/>
      <c r="E27" s="105"/>
      <c r="F27" s="105"/>
      <c r="G27" s="109">
        <f>G25+G26</f>
        <v>0</v>
      </c>
      <c r="H27" s="116">
        <f>H25+H26</f>
        <v>0</v>
      </c>
      <c r="I27" s="104"/>
    </row>
    <row r="28" spans="2:9" ht="13.5" thickBot="1" x14ac:dyDescent="0.25">
      <c r="B28" s="103"/>
      <c r="C28" s="84" t="s">
        <v>40</v>
      </c>
      <c r="D28" s="105"/>
      <c r="E28" s="105"/>
      <c r="F28" s="105"/>
      <c r="G28" s="114">
        <v>0</v>
      </c>
      <c r="H28" s="115">
        <v>0</v>
      </c>
      <c r="I28" s="104"/>
    </row>
    <row r="29" spans="2:9" x14ac:dyDescent="0.2">
      <c r="B29" s="103"/>
      <c r="C29" s="105" t="s">
        <v>107</v>
      </c>
      <c r="D29" s="105"/>
      <c r="E29" s="105"/>
      <c r="F29" s="105"/>
      <c r="G29" s="111">
        <f>G28</f>
        <v>0</v>
      </c>
      <c r="H29" s="112">
        <f>H28</f>
        <v>0</v>
      </c>
      <c r="I29" s="104"/>
    </row>
    <row r="30" spans="2:9" x14ac:dyDescent="0.2">
      <c r="B30" s="103"/>
      <c r="C30" s="105"/>
      <c r="D30" s="105"/>
      <c r="E30" s="105"/>
      <c r="F30" s="105"/>
      <c r="G30" s="117"/>
      <c r="H30" s="116"/>
      <c r="I30" s="104"/>
    </row>
    <row r="31" spans="2:9" ht="13.5" thickBot="1" x14ac:dyDescent="0.25">
      <c r="B31" s="103"/>
      <c r="C31" s="105" t="s">
        <v>108</v>
      </c>
      <c r="D31" s="105"/>
      <c r="G31" s="118">
        <f>G24+G27+G29</f>
        <v>2</v>
      </c>
      <c r="H31" s="119">
        <f>H24+H27+H29</f>
        <v>2277589</v>
      </c>
      <c r="I31" s="104"/>
    </row>
    <row r="32" spans="2:9" ht="13.5" thickTop="1" x14ac:dyDescent="0.2">
      <c r="B32" s="103"/>
      <c r="C32" s="105"/>
      <c r="D32" s="105"/>
      <c r="G32" s="120"/>
      <c r="H32" s="112"/>
      <c r="I32" s="104"/>
    </row>
    <row r="33" spans="2:9" x14ac:dyDescent="0.2">
      <c r="B33" s="103"/>
      <c r="G33" s="120"/>
      <c r="H33" s="120"/>
      <c r="I33" s="104"/>
    </row>
    <row r="34" spans="2:9" x14ac:dyDescent="0.2">
      <c r="B34" s="103"/>
      <c r="G34" s="120"/>
      <c r="H34" s="120"/>
      <c r="I34" s="104"/>
    </row>
    <row r="35" spans="2:9" x14ac:dyDescent="0.2">
      <c r="B35" s="103"/>
      <c r="G35" s="120"/>
      <c r="H35" s="120"/>
      <c r="I35" s="104"/>
    </row>
    <row r="36" spans="2:9" ht="13.5" thickBot="1" x14ac:dyDescent="0.25">
      <c r="B36" s="103"/>
      <c r="C36" s="121" t="s">
        <v>116</v>
      </c>
      <c r="D36" s="121"/>
      <c r="G36" s="121" t="s">
        <v>109</v>
      </c>
      <c r="H36" s="121"/>
      <c r="I36" s="104"/>
    </row>
    <row r="37" spans="2:9" ht="4.5" customHeight="1" x14ac:dyDescent="0.2">
      <c r="B37" s="103"/>
      <c r="C37" s="120"/>
      <c r="D37" s="120"/>
      <c r="G37" s="120"/>
      <c r="H37" s="120"/>
      <c r="I37" s="104"/>
    </row>
    <row r="38" spans="2:9" x14ac:dyDescent="0.2">
      <c r="B38" s="103"/>
      <c r="C38" s="105" t="s">
        <v>117</v>
      </c>
      <c r="G38" s="122" t="s">
        <v>110</v>
      </c>
      <c r="H38" s="120"/>
      <c r="I38" s="104"/>
    </row>
    <row r="39" spans="2:9" x14ac:dyDescent="0.2">
      <c r="B39" s="103"/>
      <c r="C39" s="105" t="s">
        <v>81</v>
      </c>
      <c r="G39" s="122" t="s">
        <v>111</v>
      </c>
      <c r="H39" s="120"/>
      <c r="I39" s="104"/>
    </row>
    <row r="40" spans="2:9" ht="18.75" customHeight="1" thickBot="1" x14ac:dyDescent="0.25">
      <c r="B40" s="123"/>
      <c r="C40" s="124"/>
      <c r="D40" s="124"/>
      <c r="E40" s="124"/>
      <c r="F40" s="124"/>
      <c r="G40" s="121"/>
      <c r="H40" s="121"/>
      <c r="I40" s="125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ERP</vt:lpstr>
      <vt:lpstr>DETALLADO</vt:lpstr>
      <vt:lpstr>ANTICIPOS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S2-CARTERA2</dc:creator>
  <cp:lastModifiedBy>Diego Fernando Fernandez Valencia</cp:lastModifiedBy>
  <cp:lastPrinted>2023-02-14T21:13:17Z</cp:lastPrinted>
  <dcterms:created xsi:type="dcterms:W3CDTF">2021-09-22T13:18:22Z</dcterms:created>
  <dcterms:modified xsi:type="dcterms:W3CDTF">2023-02-14T21:16:44Z</dcterms:modified>
</cp:coreProperties>
</file>