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408747 ESE HOSPITAL SAN JOSE DE MARSELL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FACTURA'!$A$2:$AN$24</definedName>
  </definedNames>
  <calcPr calcId="152511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2" l="1"/>
  <c r="J1" i="2"/>
  <c r="I1" i="2"/>
  <c r="I30" i="3" l="1"/>
  <c r="H30" i="3"/>
  <c r="I28" i="3"/>
  <c r="H28" i="3"/>
  <c r="I24" i="3"/>
  <c r="I32" i="3" s="1"/>
  <c r="H24" i="3"/>
  <c r="H32" i="3" s="1"/>
  <c r="G24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" i="1"/>
  <c r="C2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<sst xmlns="http://schemas.openxmlformats.org/spreadsheetml/2006/main" count="368" uniqueCount="153">
  <si>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</si>
  <si>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</si>
  <si>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</si>
  <si>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</si>
  <si>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</si>
  <si>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</si>
  <si>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</si>
  <si>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</si>
  <si>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</si>
  <si>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</si>
  <si>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</si>
  <si>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891408747-9</t>
  </si>
  <si>
    <t>HOSPITAL SAN JOSE MARSELLA</t>
  </si>
  <si>
    <t>CONTRIBUTIVO EVENTO</t>
  </si>
  <si>
    <t>SUBSIDIADO EVENTO</t>
  </si>
  <si>
    <t>FEE29183</t>
  </si>
  <si>
    <t>FEE29921</t>
  </si>
  <si>
    <t>FEE33429</t>
  </si>
  <si>
    <t>FEE35616</t>
  </si>
  <si>
    <t>FEE37257</t>
  </si>
  <si>
    <t>FEE38733</t>
  </si>
  <si>
    <t>FEE39265</t>
  </si>
  <si>
    <t>FEE39785</t>
  </si>
  <si>
    <t>FEE42204</t>
  </si>
  <si>
    <t>FVM711472</t>
  </si>
  <si>
    <t>FVM714045</t>
  </si>
  <si>
    <t>FEE22434</t>
  </si>
  <si>
    <t>FEE27528</t>
  </si>
  <si>
    <t>FEE29293</t>
  </si>
  <si>
    <t>FEE31064</t>
  </si>
  <si>
    <t>FEE34268</t>
  </si>
  <si>
    <t>FEE37140</t>
  </si>
  <si>
    <t>FEE37326</t>
  </si>
  <si>
    <t>FEE38205</t>
  </si>
  <si>
    <t>FEE40875</t>
  </si>
  <si>
    <t>FEE42935</t>
  </si>
  <si>
    <t>FEE43210</t>
  </si>
  <si>
    <t xml:space="preserve">MARSELLA RISARALDA </t>
  </si>
  <si>
    <t>FOR-CSA-018</t>
  </si>
  <si>
    <t>HOJA 1 DE 2</t>
  </si>
  <si>
    <t>RESUMEN DE CARTERA REVISADA POR LA EPS</t>
  </si>
  <si>
    <t>VERSION 1</t>
  </si>
  <si>
    <t>SANTIAGO DE CALI , FEBRERO 06 DE 2023</t>
  </si>
  <si>
    <t>A continuacion me permito remitir nuestra respuesta al estado de cartera presentado en la fecha: 27/01/2023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</si>
  <si>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</si>
  <si>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</si>
  <si>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</si>
  <si>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</si>
  <si>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</si>
  <si>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</si>
  <si>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</si>
  <si>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</si>
  <si>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</si>
  <si>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</si>
  <si>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</si>
  <si>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</si>
  <si>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</si>
  <si>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</si>
  <si>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</si>
  <si>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</si>
  <si>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</si>
  <si>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</si>
  <si>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</si>
  <si>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</si>
  <si>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</si>
  <si>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</si>
  <si>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</si>
  <si>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</si>
  <si>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</si>
  <si>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</si>
  <si>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</si>
  <si>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</si>
  <si>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EPS ENERO 06</t>
  </si>
  <si>
    <t>ESTADO VALGO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</si>
  <si>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</si>
  <si>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</si>
  <si>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</si>
  <si>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</si>
  <si>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</si>
  <si>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</si>
  <si>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</si>
  <si>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</si>
  <si>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</si>
  <si>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</si>
  <si>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</si>
  <si>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</si>
  <si>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</si>
  <si>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</si>
  <si>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</si>
  <si>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</si>
  <si>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</si>
  <si>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</si>
  <si>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</si>
  <si>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</si>
  <si>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</si>
  <si>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</si>
  <si>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</si>
  <si>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</si>
  <si>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</si>
  <si>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</si>
  <si>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</si>
  <si>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FEE</t>
  </si>
  <si>
    <t>891408747_FEE_29183</t>
  </si>
  <si>
    <t>A)Factura no radicada en ERP</t>
  </si>
  <si>
    <t>FACTURA NO RADICADA</t>
  </si>
  <si>
    <t>no_cruza</t>
  </si>
  <si>
    <t>891408747_FEE_29921</t>
  </si>
  <si>
    <t>891408747_FEE_33429</t>
  </si>
  <si>
    <t>891408747_FEE_35616</t>
  </si>
  <si>
    <t>891408747_FEE_37257</t>
  </si>
  <si>
    <t>891408747_FEE_22434</t>
  </si>
  <si>
    <t>891408747_FEE_27528</t>
  </si>
  <si>
    <t>891408747_FEE_29293</t>
  </si>
  <si>
    <t>891408747_FEE_31064</t>
  </si>
  <si>
    <t>891408747_FEE_34268</t>
  </si>
  <si>
    <t>891408747_FEE_37140</t>
  </si>
  <si>
    <t>891408747_FEE_37326</t>
  </si>
  <si>
    <t>891408747_FEE_38205</t>
  </si>
  <si>
    <t>891408747_FEE_40875</t>
  </si>
  <si>
    <t>891408747_FEE_38733</t>
  </si>
  <si>
    <t>C)Glosas total pendiente por respuesta de IPS</t>
  </si>
  <si>
    <t>FACTURA DEVUELTA</t>
  </si>
  <si>
    <t>DEVOLUCION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</si>
  <si>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</si>
  <si>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OK</t>
  </si>
  <si>
    <t>PAIWEB: Se hace dev de fact con soportes completos yoriginales, NO se evidencia registro del usuario en elPAIWEB. Favor verificar para tramite de pago.NANCY</t>
  </si>
  <si>
    <t>SI</t>
  </si>
  <si>
    <t>891408747_FEE_39265</t>
  </si>
  <si>
    <t>891408747_FEE_39785</t>
  </si>
  <si>
    <t xml:space="preserve">AUTO. SE DEVUELVE LA FACTURA POR QUE NO ENVIARON LA AUTO. PARA ESTE SERVICIO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</si>
  <si>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SE DEVUELVE LA FACTURA POR QUE NO ENVIARON LA AUTO.PARA ESTE SERVICIOANGELA CAMPAZ</t>
  </si>
  <si>
    <t>891408747_FEE_42204</t>
  </si>
  <si>
    <t xml:space="preserve">AUTORIZACION:DEVOLUCION DE FACTURAS CON SOPORTES COMPLETOS: 1.NO SE EVIDENCIA AUTORIZACION PARA LOS SERVICIOS FACTURADOSLOS CORREOS INSTITUTCIONALES capautorizaciones@epsdelagente. com.co  autorizacionescap@epsdelagente.com.co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</si>
  <si>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AUTORIZACION:DEVOLUCION DE FACTURAS CON SOPORTES COMPLETOS:1.NO SE EVIDENCIA AUTORIZACION PARA LOS SERVICIOS FACTURADOSLOS CORREOS INSTITUTCIONALES capautorizaciones@epsdelagente.com.co  autorizacionescap@epsdelagente.com.co KEVIN YALANDA</t>
  </si>
  <si>
    <t>FVM</t>
  </si>
  <si>
    <t>891408747_FVM_711472</t>
  </si>
  <si>
    <t xml:space="preserve">Se devuelve factura con soportes originales, porque no se evidencia la autorizacion del servicio de urgencias,estan en  viando la silicitud de autorizacion comfenalco antioquia no capautorizaciones@epscomfenalcovalle.com,co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</si>
  <si>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con soportes originales, porque no seevidencia la autorizacion del servicio de urgencias,estan enviando la silicitud de autorizacion comfenalco antioquia nocapautorizaciones@epscomfenalcovalle.com,co</t>
  </si>
  <si>
    <t>891408747_FVM_714045</t>
  </si>
  <si>
    <t xml:space="preserve">Se devuelve factura con soportes originales, porque no se evidencia la autorizacion del servicio de urgencias,favor     solicitar autorizacion para dar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</si>
  <si>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con soportes originales, porque no seevidencia la autorizacion del servicio de urgencias,favorsolicitar autorizacion para dar tramite de pago.</t>
  </si>
  <si>
    <t>891408747_FEE_42935</t>
  </si>
  <si>
    <t xml:space="preserve">AUT: SE DEVUELVE FACTURA NO SE EVIDENCIA AUTORIZACION PARA EL SERVICIO DE URGENCIAS, el correo centralprestador@        aseguramientosalud.com no existe, por favor solicitar AUT al correo autorizacionescap@epsdelagente.com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</si>
  <si>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DEVUELVE FACTURA NO SE EVIDENCIA AUTORIZACIONPARA EL SERVICIO DE URGENCIAS, el correo centralprestador@aseguramientosalud.com no existe, por favor solicitar AUTal correo autorizacionescap@epsdelagente.com         nancy</t>
  </si>
  <si>
    <t>891408747_FEE_43210</t>
  </si>
  <si>
    <t>Total general</t>
  </si>
  <si>
    <t>Tipificación</t>
  </si>
  <si>
    <t>Cant Facturas</t>
  </si>
  <si>
    <t>Saldo Facturas</t>
  </si>
  <si>
    <t>Señores : HOSPITAL SAN JOSE MARSELLA</t>
  </si>
  <si>
    <t>NIT: 891408747</t>
  </si>
  <si>
    <t>Cartera - ESE Hospital San José Marsella</t>
  </si>
  <si>
    <t>Ayda Luz Henao Henao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</si>
</sst>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dd\-mmm\-yyyy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164" fontId="0" fillId="0" borderId="2" xfId="0" applyNumberFormat="1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0" fontId="0" fillId="2" borderId="1" xfId="0" applyFill="1" applyBorder="1" applyAlignment="1">
      <alignment horizontal="center"/>
    </xf>
    <xf numFmtId="4" fontId="0" fillId="0" borderId="0" xfId="0" applyNumberForma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5" fontId="6" fillId="0" borderId="10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5" fontId="7" fillId="0" borderId="14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10" xfId="2" applyNumberFormat="1" applyFont="1" applyBorder="1"/>
    <xf numFmtId="165" fontId="7" fillId="0" borderId="10" xfId="2" applyNumberFormat="1" applyFont="1" applyBorder="1"/>
    <xf numFmtId="165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0" fontId="1" fillId="3" borderId="1" xfId="0" applyFont="1" applyFill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1" applyNumberFormat="1" applyFont="1" applyFill="1" applyBorder="1" applyAlignment="1">
      <alignment horizontal="center" vertical="center" wrapText="1"/>
    </xf>
    <xf numFmtId="167" fontId="1" fillId="3" borderId="1" xfId="1" applyNumberFormat="1" applyFont="1" applyFill="1" applyBorder="1" applyAlignment="1">
      <alignment horizontal="center" vertical="center" wrapText="1"/>
    </xf>
    <xf numFmtId="167" fontId="1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1" applyNumberFormat="1" applyFont="1" applyBorder="1"/>
    <xf numFmtId="167" fontId="0" fillId="0" borderId="0" xfId="1" applyNumberFormat="1" applyFont="1"/>
    <xf numFmtId="167" fontId="1" fillId="0" borderId="0" xfId="1" applyNumberFormat="1" applyFont="1"/>
    <xf numFmtId="0" fontId="0" fillId="0" borderId="0" xfId="0" applyAlignment="1">
      <alignment wrapText="1"/>
    </xf>
    <xf numFmtId="0" fontId="0" fillId="0" borderId="15" xfId="0" applyBorder="1" applyAlignment="1">
      <alignment horizontal="left"/>
    </xf>
    <xf numFmtId="0" fontId="8" fillId="6" borderId="17" xfId="0" applyFont="1" applyFill="1" applyBorder="1" applyAlignment="1">
      <alignment horizontal="center"/>
    </xf>
    <xf numFmtId="167" fontId="8" fillId="6" borderId="18" xfId="1" applyNumberFormat="1" applyFont="1" applyFill="1" applyBorder="1" applyAlignment="1">
      <alignment horizontal="center"/>
    </xf>
    <xf numFmtId="167" fontId="0" fillId="0" borderId="16" xfId="1" applyNumberFormat="1" applyFont="1" applyBorder="1"/>
    <xf numFmtId="0" fontId="8" fillId="6" borderId="1" xfId="0" applyFont="1" applyFill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166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4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3.596195486112" createdVersion="5" refreshedVersion="5" minRefreshableVersion="3" recordCount="22">
  <cacheSource type="worksheet">
    <worksheetSource ref="A2:AN24" sheet="ESTADO DE CADA FACTURA"/>
  </cacheSource>
  <cacheFields count="40">
    <cacheField name="NIT IPS" numFmtId="0">
      <sharedItems containsSemiMixedTypes="0" containsString="0" containsNumber="1" containsInteger="1" minValue="891408747" maxValue="89140874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434" maxValue="714045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8733" maxValue="714045"/>
    </cacheField>
    <cacheField name="FECHA FACT IPS" numFmtId="14">
      <sharedItems containsSemiMixedTypes="0" containsNonDate="0" containsDate="1" containsString="0" minDate="2020-06-02T00:00:00" maxDate="2022-11-26T00:00:00"/>
    </cacheField>
    <cacheField name="VALOR FACT IPS" numFmtId="167">
      <sharedItems containsSemiMixedTypes="0" containsString="0" containsNumber="1" containsInteger="1" minValue="6100" maxValue="516125"/>
    </cacheField>
    <cacheField name="SALDO FACT IPS" numFmtId="167">
      <sharedItems containsSemiMixedTypes="0" containsString="0" containsNumber="1" containsInteger="1" minValue="6100" maxValue="516125"/>
    </cacheField>
    <cacheField name="OBSERVACION SASS" numFmtId="0">
      <sharedItems/>
    </cacheField>
    <cacheField name="ESTADO DE EPS ENERO 06" numFmtId="0">
      <sharedItems count="2">
        <s v="FACTURA NO RADICADA"/>
        <s v="FACTURA DEVUELTA"/>
      </sharedItems>
    </cacheField>
    <cacheField name="ESTADO VALGO" numFmtId="0">
      <sharedItems containsBlank="1"/>
    </cacheField>
    <cacheField name="VALOR VAGLO" numFmtId="167">
      <sharedItems containsSemiMixedTypes="0" containsString="0" containsNumber="1" containsInteger="1" minValue="0" maxValue="516125"/>
    </cacheField>
    <cacheField name="DETALLE VAGLO" numFmtId="0">
      <sharedItems containsBlank="1" longText="1"/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516125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516125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516125"/>
    </cacheField>
    <cacheField name="VALOR CANCELADO SAP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9-16T00:00:00" maxDate="2022-12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1001231" maxValue="21001231"/>
    </cacheField>
    <cacheField name="F RAD SASS" numFmtId="0">
      <sharedItems containsString="0" containsBlank="1" containsNumber="1" containsInteger="1" minValue="20201018" maxValue="20221219"/>
    </cacheField>
    <cacheField name="VALOR REPORTADO CRICULAR 030" numFmtId="167">
      <sharedItems containsSemiMixedTypes="0" containsString="0" containsNumber="1" containsInteger="1" minValue="0" maxValue="516125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891408747"/>
    <s v="HOSPITAL SAN JOSE MARSELLA"/>
    <s v="FEE"/>
    <n v="29183"/>
    <s v="891408747_FEE_29183"/>
    <m/>
    <m/>
    <d v="2022-04-12T00:00:00"/>
    <n v="24400"/>
    <n v="244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01T00:00:00"/>
    <m/>
    <m/>
    <m/>
    <m/>
    <m/>
    <m/>
    <m/>
    <n v="0"/>
    <n v="0"/>
    <d v="2023-01-31T00:00:00"/>
  </r>
  <r>
    <n v="891408747"/>
    <s v="HOSPITAL SAN JOSE MARSELLA"/>
    <s v="FEE"/>
    <n v="29921"/>
    <s v="891408747_FEE_29921"/>
    <m/>
    <m/>
    <d v="2022-04-25T00:00:00"/>
    <n v="12300"/>
    <n v="123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01T00:00:00"/>
    <m/>
    <m/>
    <m/>
    <m/>
    <m/>
    <m/>
    <m/>
    <n v="0"/>
    <n v="0"/>
    <d v="2023-01-31T00:00:00"/>
  </r>
  <r>
    <n v="891408747"/>
    <s v="HOSPITAL SAN JOSE MARSELLA"/>
    <s v="FEE"/>
    <n v="33429"/>
    <s v="891408747_FEE_33429"/>
    <m/>
    <m/>
    <d v="2022-06-09T00:00:00"/>
    <n v="24400"/>
    <n v="244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21T00:00:00"/>
    <m/>
    <m/>
    <m/>
    <m/>
    <m/>
    <m/>
    <m/>
    <n v="0"/>
    <n v="0"/>
    <d v="2023-01-31T00:00:00"/>
  </r>
  <r>
    <n v="891408747"/>
    <s v="HOSPITAL SAN JOSE MARSELLA"/>
    <s v="FEE"/>
    <n v="35616"/>
    <s v="891408747_FEE_35616"/>
    <m/>
    <m/>
    <d v="2022-07-13T00:00:00"/>
    <n v="6100"/>
    <n v="61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8-11T00:00:00"/>
    <m/>
    <m/>
    <m/>
    <m/>
    <m/>
    <m/>
    <m/>
    <n v="0"/>
    <n v="0"/>
    <d v="2023-01-31T00:00:00"/>
  </r>
  <r>
    <n v="891408747"/>
    <s v="HOSPITAL SAN JOSE MARSELLA"/>
    <s v="FEE"/>
    <n v="37257"/>
    <s v="891408747_FEE_37257"/>
    <m/>
    <m/>
    <d v="2022-08-10T00:00:00"/>
    <n v="18300"/>
    <n v="183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16T00:00:00"/>
    <m/>
    <m/>
    <m/>
    <m/>
    <m/>
    <m/>
    <m/>
    <n v="0"/>
    <n v="0"/>
    <d v="2023-01-31T00:00:00"/>
  </r>
  <r>
    <n v="891408747"/>
    <s v="HOSPITAL SAN JOSE MARSELLA"/>
    <s v="FEE"/>
    <n v="22434"/>
    <s v="891408747_FEE_22434"/>
    <m/>
    <m/>
    <d v="2022-01-13T00:00:00"/>
    <n v="59600"/>
    <n v="596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2-17T00:00:00"/>
    <m/>
    <m/>
    <m/>
    <m/>
    <m/>
    <m/>
    <m/>
    <n v="0"/>
    <n v="0"/>
    <d v="2023-01-31T00:00:00"/>
  </r>
  <r>
    <n v="891408747"/>
    <s v="HOSPITAL SAN JOSE MARSELLA"/>
    <s v="FEE"/>
    <n v="27528"/>
    <s v="891408747_FEE_27528"/>
    <m/>
    <m/>
    <d v="2022-03-26T00:00:00"/>
    <n v="65600"/>
    <n v="656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4-21T00:00:00"/>
    <m/>
    <m/>
    <m/>
    <m/>
    <m/>
    <m/>
    <m/>
    <n v="0"/>
    <n v="0"/>
    <d v="2023-01-31T00:00:00"/>
  </r>
  <r>
    <n v="891408747"/>
    <s v="HOSPITAL SAN JOSE MARSELLA"/>
    <s v="FEE"/>
    <n v="29293"/>
    <s v="891408747_FEE_29293"/>
    <m/>
    <m/>
    <d v="2022-04-15T00:00:00"/>
    <n v="67697"/>
    <n v="67697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01T00:00:00"/>
    <m/>
    <m/>
    <m/>
    <m/>
    <m/>
    <m/>
    <m/>
    <n v="0"/>
    <n v="0"/>
    <d v="2023-01-31T00:00:00"/>
  </r>
  <r>
    <n v="891408747"/>
    <s v="HOSPITAL SAN JOSE MARSELLA"/>
    <s v="FEE"/>
    <n v="31064"/>
    <s v="891408747_FEE_31064"/>
    <m/>
    <m/>
    <d v="2022-05-07T00:00:00"/>
    <n v="66935"/>
    <n v="66935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6-15T00:00:00"/>
    <m/>
    <m/>
    <m/>
    <m/>
    <m/>
    <m/>
    <m/>
    <n v="0"/>
    <n v="0"/>
    <d v="2023-01-31T00:00:00"/>
  </r>
  <r>
    <n v="891408747"/>
    <s v="HOSPITAL SAN JOSE MARSELLA"/>
    <s v="FEE"/>
    <n v="34268"/>
    <s v="891408747_FEE_34268"/>
    <m/>
    <m/>
    <d v="2022-06-18T00:00:00"/>
    <n v="76968"/>
    <n v="76968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21T00:00:00"/>
    <m/>
    <m/>
    <m/>
    <m/>
    <m/>
    <m/>
    <m/>
    <n v="0"/>
    <n v="0"/>
    <d v="2023-01-31T00:00:00"/>
  </r>
  <r>
    <n v="891408747"/>
    <s v="HOSPITAL SAN JOSE MARSELLA"/>
    <s v="FEE"/>
    <n v="37140"/>
    <s v="891408747_FEE_37140"/>
    <m/>
    <m/>
    <d v="2022-08-06T00:00:00"/>
    <n v="66697"/>
    <n v="66697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16T00:00:00"/>
    <m/>
    <m/>
    <m/>
    <m/>
    <m/>
    <m/>
    <m/>
    <n v="0"/>
    <n v="0"/>
    <d v="2023-01-31T00:00:00"/>
  </r>
  <r>
    <n v="891408747"/>
    <s v="HOSPITAL SAN JOSE MARSELLA"/>
    <s v="FEE"/>
    <n v="37326"/>
    <s v="891408747_FEE_37326"/>
    <m/>
    <m/>
    <d v="2022-08-10T00:00:00"/>
    <n v="68975"/>
    <n v="68975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16T00:00:00"/>
    <m/>
    <m/>
    <m/>
    <m/>
    <m/>
    <m/>
    <m/>
    <n v="0"/>
    <n v="0"/>
    <d v="2023-01-31T00:00:00"/>
  </r>
  <r>
    <n v="891408747"/>
    <s v="HOSPITAL SAN JOSE MARSELLA"/>
    <s v="FEE"/>
    <n v="38205"/>
    <s v="891408747_FEE_38205"/>
    <m/>
    <m/>
    <d v="2022-08-26T00:00:00"/>
    <n v="435160"/>
    <n v="43516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16T00:00:00"/>
    <m/>
    <m/>
    <m/>
    <m/>
    <m/>
    <m/>
    <m/>
    <n v="0"/>
    <n v="0"/>
    <d v="2023-01-31T00:00:00"/>
  </r>
  <r>
    <n v="891408747"/>
    <s v="HOSPITAL SAN JOSE MARSELLA"/>
    <s v="FEE"/>
    <n v="40875"/>
    <s v="891408747_FEE_40875"/>
    <m/>
    <m/>
    <d v="2022-10-13T00:00:00"/>
    <n v="76213"/>
    <n v="76213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11-11T00:00:00"/>
    <m/>
    <m/>
    <m/>
    <m/>
    <m/>
    <m/>
    <m/>
    <n v="0"/>
    <n v="0"/>
    <d v="2023-01-31T00:00:00"/>
  </r>
  <r>
    <n v="891408747"/>
    <s v="HOSPITAL SAN JOSE MARSELLA"/>
    <s v="FEE"/>
    <n v="38733"/>
    <s v="891408747_FEE_38733"/>
    <s v="FEE"/>
    <n v="38733"/>
    <d v="2022-09-03T00:00:00"/>
    <n v="6100"/>
    <n v="6100"/>
    <s v="C)Glosas total pendiente por respuesta de IPS"/>
    <x v="1"/>
    <s v="DEVOLUCION"/>
    <n v="6100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6100"/>
    <n v="0"/>
    <n v="0"/>
    <n v="0"/>
    <n v="0"/>
    <n v="0"/>
    <m/>
    <n v="6100"/>
    <s v="PAIWEB: Se hace dev de fact con soportes completos yoriginales, NO se evidencia registro del usuario en elPAIWEB. Favor verificar para tramite de pago.NANCY"/>
    <n v="6100"/>
    <n v="0"/>
    <m/>
    <m/>
    <d v="2022-10-13T00:00:00"/>
    <m/>
    <n v="9"/>
    <m/>
    <s v="SI"/>
    <n v="1"/>
    <n v="21001231"/>
    <n v="20221019"/>
    <n v="6100"/>
    <n v="0"/>
    <d v="2023-01-31T00:00:00"/>
  </r>
  <r>
    <n v="891408747"/>
    <s v="HOSPITAL SAN JOSE MARSELLA"/>
    <s v="FEE"/>
    <n v="39265"/>
    <s v="891408747_FEE_39265"/>
    <s v="FEE"/>
    <n v="39265"/>
    <d v="2022-09-14T00:00:00"/>
    <n v="6100"/>
    <n v="6100"/>
    <s v="C)Glosas total pendiente por respuesta de IPS"/>
    <x v="1"/>
    <s v="DEVOLUCION"/>
    <n v="6100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6100"/>
    <n v="0"/>
    <n v="0"/>
    <n v="0"/>
    <n v="0"/>
    <n v="0"/>
    <m/>
    <n v="6100"/>
    <s v="PAIWEB: Se hace dev de fact con soportes completos yoriginales, NO se evidencia registro del usuario en elPAIWEB. Favor verificar para tramite de pago.NANCY"/>
    <n v="6100"/>
    <n v="0"/>
    <m/>
    <m/>
    <d v="2022-10-13T00:00:00"/>
    <m/>
    <n v="9"/>
    <m/>
    <s v="SI"/>
    <n v="1"/>
    <n v="21001231"/>
    <n v="20221019"/>
    <n v="6100"/>
    <n v="0"/>
    <d v="2023-01-31T00:00:00"/>
  </r>
  <r>
    <n v="891408747"/>
    <s v="HOSPITAL SAN JOSE MARSELLA"/>
    <s v="FEE"/>
    <n v="39785"/>
    <s v="891408747_FEE_39785"/>
    <s v="FEE"/>
    <n v="39785"/>
    <d v="2022-09-24T00:00:00"/>
    <n v="59000"/>
    <n v="59000"/>
    <s v="C)Glosas total pendiente por respuesta de IPS"/>
    <x v="1"/>
    <s v="DEVOLUCION"/>
    <n v="59000"/>
    <s v="AUTO. SE DEVUELVE LA FACTURA POR QUE NO ENVIARON LA AUTO. PARA ESTE SERVICIO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59000"/>
    <n v="0"/>
    <n v="0"/>
    <n v="0"/>
    <n v="0"/>
    <n v="0"/>
    <m/>
    <n v="59000"/>
    <s v="AUTO. SE DEVUELVE LA FACTURA POR QUE NO ENVIARON LA AUTO.PARA ESTE SERVICIOANGELA CAMPAZ"/>
    <n v="59000"/>
    <n v="0"/>
    <m/>
    <m/>
    <d v="2022-10-13T00:00:00"/>
    <m/>
    <n v="9"/>
    <m/>
    <s v="SI"/>
    <n v="1"/>
    <n v="21001231"/>
    <n v="20221019"/>
    <n v="59000"/>
    <n v="0"/>
    <d v="2023-01-31T00:00:00"/>
  </r>
  <r>
    <n v="891408747"/>
    <s v="HOSPITAL SAN JOSE MARSELLA"/>
    <s v="FEE"/>
    <n v="42204"/>
    <s v="891408747_FEE_42204"/>
    <s v="FEE"/>
    <n v="42204"/>
    <d v="2022-11-04T00:00:00"/>
    <n v="59000"/>
    <n v="59000"/>
    <s v="C)Glosas total pendiente por respuesta de IPS"/>
    <x v="1"/>
    <s v="DEVOLUCION"/>
    <n v="59000"/>
    <s v="AUTORIZACION:DEVOLUCION DE FACTURAS CON SOPORTES COMPLETOS: 1.NO SE EVIDENCIA AUTORIZACION PARA LOS SERVICIOS FACTURADOSLOS CORREOS INSTITUTCIONALES capautorizaciones@epsdelagente. com.co  autorizacionescap@epsdelagente.com.co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59000"/>
    <n v="0"/>
    <n v="0"/>
    <n v="0"/>
    <n v="0"/>
    <n v="0"/>
    <m/>
    <n v="59000"/>
    <s v="AUTORIZACION:DEVOLUCION DE FACTURAS CON SOPORTES COMPLETOS:1.NO SE EVIDENCIA AUTORIZACION PARA LOS SERVICIOS FACTURADOSLOS CORREOS INSTITUTCIONALES capautorizaciones@epsdelagente.com.co  autorizacionescap@epsdelagente.com.co KEVIN YALANDA"/>
    <n v="59000"/>
    <n v="0"/>
    <m/>
    <m/>
    <d v="2022-12-13T00:00:00"/>
    <m/>
    <n v="9"/>
    <m/>
    <s v="SI"/>
    <n v="1"/>
    <n v="21001231"/>
    <n v="20221219"/>
    <n v="59000"/>
    <n v="0"/>
    <d v="2023-01-31T00:00:00"/>
  </r>
  <r>
    <n v="891408747"/>
    <s v="HOSPITAL SAN JOSE MARSELLA"/>
    <s v="FVM"/>
    <n v="711472"/>
    <s v="891408747_FVM_711472"/>
    <s v="FVM"/>
    <n v="711472"/>
    <d v="2020-06-02T00:00:00"/>
    <n v="69120"/>
    <n v="69120"/>
    <s v="C)Glosas total pendiente por respuesta de IPS"/>
    <x v="1"/>
    <s v="DEVOLUCION"/>
    <n v="69120"/>
    <s v="Se devuelve factura con soportes originales, porque no se evidencia la autorizacion del servicio de urgencias,estan en  viando la silicitud de autorizacion comfenalco antioquia no capautorizaciones@epscomfenalcovalle.com,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69120"/>
    <n v="0"/>
    <n v="0"/>
    <n v="0"/>
    <n v="0"/>
    <n v="0"/>
    <m/>
    <n v="69120"/>
    <s v="Se devuelve factura con soportes originales, porque no seevidencia la autorizacion del servicio de urgencias,estan enviando la silicitud de autorizacion comfenalco antioquia nocapautorizaciones@epscomfenalcovalle.com,co"/>
    <n v="69120"/>
    <n v="0"/>
    <m/>
    <m/>
    <d v="2020-09-16T00:00:00"/>
    <m/>
    <n v="9"/>
    <m/>
    <s v="SI"/>
    <n v="1"/>
    <n v="21001231"/>
    <n v="20201018"/>
    <n v="69120"/>
    <n v="0"/>
    <d v="2023-01-31T00:00:00"/>
  </r>
  <r>
    <n v="891408747"/>
    <s v="HOSPITAL SAN JOSE MARSELLA"/>
    <s v="FVM"/>
    <n v="714045"/>
    <s v="891408747_FVM_714045"/>
    <s v="FVM"/>
    <n v="714045"/>
    <d v="2020-06-19T00:00:00"/>
    <n v="80140"/>
    <n v="80140"/>
    <s v="C)Glosas total pendiente por respuesta de IPS"/>
    <x v="1"/>
    <s v="DEVOLUCION"/>
    <n v="80140"/>
    <s v="Se devuelve factura con soportes originales, porque no se evidencia la autorizacion del servicio de urgencias,favor     solicitar autorizacion para dar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80140"/>
    <n v="0"/>
    <n v="0"/>
    <n v="0"/>
    <n v="0"/>
    <n v="0"/>
    <m/>
    <n v="80140"/>
    <s v="Se devuelve factura con soportes originales, porque no seevidencia la autorizacion del servicio de urgencias,favorsolicitar autorizacion para dar tramite de pago."/>
    <n v="80140"/>
    <n v="0"/>
    <m/>
    <m/>
    <d v="2020-09-16T00:00:00"/>
    <m/>
    <n v="9"/>
    <m/>
    <s v="SI"/>
    <n v="1"/>
    <n v="21001231"/>
    <n v="20201018"/>
    <n v="80140"/>
    <n v="0"/>
    <d v="2023-01-31T00:00:00"/>
  </r>
  <r>
    <n v="891408747"/>
    <s v="HOSPITAL SAN JOSE MARSELLA"/>
    <s v="FEE"/>
    <n v="42935"/>
    <s v="891408747_FEE_42935"/>
    <s v="FEE"/>
    <n v="42935"/>
    <d v="2022-11-19T00:00:00"/>
    <n v="82937"/>
    <n v="82937"/>
    <s v="C)Glosas total pendiente por respuesta de IPS"/>
    <x v="1"/>
    <s v="DEVOLUCION"/>
    <n v="82937"/>
    <s v="AUT: SE DEVUELVE FACTURA NO SE EVIDENCIA AUTORIZACION PARA EL SERVICIO DE URGENCIAS, el correo centralprestador@        aseguramientosalud.com no existe, por favor solicitar AUT al correo autorizacionescap@epsdelagente.com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82937"/>
    <n v="0"/>
    <n v="0"/>
    <n v="0"/>
    <n v="0"/>
    <n v="0"/>
    <m/>
    <n v="82937"/>
    <s v="AUT: SE DEVUELVE FACTURA NO SE EVIDENCIA AUTORIZACIONPARA EL SERVICIO DE URGENCIAS, el correo centralprestador@aseguramientosalud.com no existe, por favor solicitar AUTal correo autorizacionescap@epsdelagente.com         nancy"/>
    <n v="82937"/>
    <n v="0"/>
    <m/>
    <m/>
    <d v="2022-12-13T00:00:00"/>
    <m/>
    <n v="9"/>
    <m/>
    <s v="SI"/>
    <n v="1"/>
    <n v="21001231"/>
    <n v="20221219"/>
    <n v="82937"/>
    <n v="0"/>
    <d v="2023-01-31T00:00:00"/>
  </r>
  <r>
    <n v="891408747"/>
    <s v="HOSPITAL SAN JOSE MARSELLA"/>
    <s v="FEE"/>
    <n v="43210"/>
    <s v="891408747_FEE_43210"/>
    <s v="FEE"/>
    <n v="43210"/>
    <d v="2022-11-25T00:00:00"/>
    <n v="516125"/>
    <n v="516125"/>
    <s v="C)Glosas total pendiente por respuesta de IPS"/>
    <x v="1"/>
    <s v="DEVOLUCION"/>
    <n v="516125"/>
    <s v="AUT: SE DEVUELVE FACTURA NO SE EVIDENCIA AUTORIZACION PARA EL SERVICIO DE URGENCIAS, el correo centralprestador@        aseguramientosalud.com no existe, por favor solicitar AUT al correo autorizacionescap@epsdelagente.com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516125"/>
    <n v="0"/>
    <n v="0"/>
    <n v="0"/>
    <n v="0"/>
    <n v="0"/>
    <m/>
    <n v="516125"/>
    <s v="AUT: SE DEVUELVE FACTURA NO SE EVIDENCIA AUTORIZACIONPARA EL SERVICIO DE URGENCIAS, el correo centralprestador@aseguramientosalud.com no existe, por favor solicitar AUTal correo autorizacionescap@epsdelagente.com         nancy"/>
    <n v="516125"/>
    <n v="0"/>
    <m/>
    <m/>
    <d v="2022-12-13T00:00:00"/>
    <m/>
    <n v="9"/>
    <m/>
    <s v="SI"/>
    <n v="1"/>
    <n v="21001231"/>
    <n v="20221219"/>
    <n v="516125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3">
        <item x="1"/>
        <item x="0"/>
        <item t="default"/>
      </items>
    </pivotField>
    <pivotField showAll="0"/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4"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11" type="button" dataOnly="0" labelOnly="1" outline="0" axis="axisRow" fieldPosition="0"/>
    </format>
    <format dxfId="20">
      <pivotArea dataOnly="0" labelOnly="1" fieldPosition="0">
        <references count="1">
          <reference field="11" count="0"/>
        </references>
      </pivotArea>
    </format>
    <format dxfId="19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showGridLines="0" zoomScale="120" zoomScaleNormal="120" workbookViewId="0">
      <selection activeCell="B23" sqref="B2:H23"/>
    </sheetView>
  </sheetViews>
  <sheetFormatPr baseColWidth="10" defaultRowHeight="15" x14ac:dyDescent="0.25"/>
  <cols>
    <col min="1" max="1" width="12.5703125" customWidth="1"/>
    <col min="2" max="2" width="27.7109375" customWidth="1"/>
    <col min="3" max="3" width="9" customWidth="1"/>
    <col min="4" max="4" width="8.85546875" customWidth="1"/>
    <col min="5" max="5" width="13.7109375" customWidth="1"/>
    <col min="6" max="6" width="13.42578125" customWidth="1"/>
    <col min="7" max="7" width="10.7109375" customWidth="1"/>
    <col min="8" max="8" width="11.28515625" customWidth="1"/>
    <col min="9" max="9" width="23" customWidth="1"/>
    <col min="10" max="10" width="20.5703125" customWidth="1"/>
    <col min="12" max="12" width="0" hidden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25">
      <c r="A2" s="1" t="s">
        <v>11</v>
      </c>
      <c r="B2" s="1" t="s">
        <v>12</v>
      </c>
      <c r="C2" s="1" t="str">
        <f>MID(L2,1,3)</f>
        <v>FEE</v>
      </c>
      <c r="D2" s="1" t="str">
        <f>MID(L2,4,6)</f>
        <v>29183</v>
      </c>
      <c r="E2" s="7">
        <v>44663.700895023147</v>
      </c>
      <c r="F2" s="7">
        <v>44805.999988425923</v>
      </c>
      <c r="G2" s="8">
        <v>24400</v>
      </c>
      <c r="H2" s="8">
        <v>24400</v>
      </c>
      <c r="I2" s="5" t="s">
        <v>13</v>
      </c>
      <c r="J2" s="9" t="s">
        <v>37</v>
      </c>
      <c r="K2" s="4"/>
      <c r="L2" s="6" t="s">
        <v>15</v>
      </c>
    </row>
    <row r="3" spans="1:12" x14ac:dyDescent="0.25">
      <c r="A3" s="1" t="s">
        <v>11</v>
      </c>
      <c r="B3" s="1" t="s">
        <v>12</v>
      </c>
      <c r="C3" s="1" t="str">
        <f t="shared" ref="C3:C23" si="0">MID(L3,1,3)</f>
        <v>FEE</v>
      </c>
      <c r="D3" s="1" t="str">
        <f t="shared" ref="D3:D24" si="1">MID(L3,4,6)</f>
        <v>29921</v>
      </c>
      <c r="E3" s="7">
        <v>44676.163126006941</v>
      </c>
      <c r="F3" s="7">
        <v>44805.999988425923</v>
      </c>
      <c r="G3" s="8">
        <v>12300</v>
      </c>
      <c r="H3" s="8">
        <v>12300</v>
      </c>
      <c r="I3" s="5" t="s">
        <v>13</v>
      </c>
      <c r="J3" s="9" t="s">
        <v>37</v>
      </c>
      <c r="K3" s="4"/>
      <c r="L3" s="6" t="s">
        <v>16</v>
      </c>
    </row>
    <row r="4" spans="1:12" x14ac:dyDescent="0.25">
      <c r="A4" s="1" t="s">
        <v>11</v>
      </c>
      <c r="B4" s="1" t="s">
        <v>12</v>
      </c>
      <c r="C4" s="1" t="str">
        <f t="shared" si="0"/>
        <v>FEE</v>
      </c>
      <c r="D4" s="1" t="str">
        <f t="shared" si="1"/>
        <v>33429</v>
      </c>
      <c r="E4" s="7">
        <v>44721.447671562499</v>
      </c>
      <c r="F4" s="7">
        <v>44763.999988425923</v>
      </c>
      <c r="G4" s="8">
        <v>24400</v>
      </c>
      <c r="H4" s="8">
        <v>24400</v>
      </c>
      <c r="I4" s="5" t="s">
        <v>13</v>
      </c>
      <c r="J4" s="9" t="s">
        <v>37</v>
      </c>
      <c r="K4" s="4"/>
      <c r="L4" s="6" t="s">
        <v>17</v>
      </c>
    </row>
    <row r="5" spans="1:12" x14ac:dyDescent="0.25">
      <c r="A5" s="1" t="s">
        <v>11</v>
      </c>
      <c r="B5" s="1" t="s">
        <v>12</v>
      </c>
      <c r="C5" s="1" t="str">
        <f t="shared" si="0"/>
        <v>FEE</v>
      </c>
      <c r="D5" s="1" t="str">
        <f t="shared" si="1"/>
        <v>35616</v>
      </c>
      <c r="E5" s="7">
        <v>44755.182303159723</v>
      </c>
      <c r="F5" s="7">
        <v>44784.999988425923</v>
      </c>
      <c r="G5" s="8">
        <v>6100</v>
      </c>
      <c r="H5" s="8">
        <v>6100</v>
      </c>
      <c r="I5" s="5" t="s">
        <v>13</v>
      </c>
      <c r="J5" s="9" t="s">
        <v>37</v>
      </c>
      <c r="K5" s="4"/>
      <c r="L5" s="6" t="s">
        <v>18</v>
      </c>
    </row>
    <row r="6" spans="1:12" x14ac:dyDescent="0.25">
      <c r="A6" s="1" t="s">
        <v>11</v>
      </c>
      <c r="B6" s="1" t="s">
        <v>12</v>
      </c>
      <c r="C6" s="1" t="str">
        <f t="shared" si="0"/>
        <v>FEE</v>
      </c>
      <c r="D6" s="1" t="str">
        <f t="shared" si="1"/>
        <v>37257</v>
      </c>
      <c r="E6" s="7">
        <v>44783.407823842594</v>
      </c>
      <c r="F6" s="7">
        <v>44820.999988425923</v>
      </c>
      <c r="G6" s="8">
        <v>18300</v>
      </c>
      <c r="H6" s="8">
        <v>18300</v>
      </c>
      <c r="I6" s="5" t="s">
        <v>13</v>
      </c>
      <c r="J6" s="9" t="s">
        <v>37</v>
      </c>
      <c r="L6" s="6" t="s">
        <v>19</v>
      </c>
    </row>
    <row r="7" spans="1:12" x14ac:dyDescent="0.25">
      <c r="A7" s="1" t="s">
        <v>11</v>
      </c>
      <c r="B7" s="1" t="s">
        <v>12</v>
      </c>
      <c r="C7" s="1" t="str">
        <f t="shared" si="0"/>
        <v>FEE</v>
      </c>
      <c r="D7" s="1" t="str">
        <f t="shared" si="1"/>
        <v>38733</v>
      </c>
      <c r="E7" s="7">
        <v>44807.413475196758</v>
      </c>
      <c r="F7" s="7">
        <v>44847.999988425923</v>
      </c>
      <c r="G7" s="8">
        <v>6100</v>
      </c>
      <c r="H7" s="8">
        <v>6100</v>
      </c>
      <c r="I7" s="5" t="s">
        <v>13</v>
      </c>
      <c r="J7" s="9" t="s">
        <v>37</v>
      </c>
      <c r="L7" s="6" t="s">
        <v>20</v>
      </c>
    </row>
    <row r="8" spans="1:12" x14ac:dyDescent="0.25">
      <c r="A8" s="1" t="s">
        <v>11</v>
      </c>
      <c r="B8" s="1" t="s">
        <v>12</v>
      </c>
      <c r="C8" s="1" t="str">
        <f t="shared" si="0"/>
        <v>FEE</v>
      </c>
      <c r="D8" s="1" t="str">
        <f t="shared" si="1"/>
        <v>39265</v>
      </c>
      <c r="E8" s="7">
        <v>44818.395664965276</v>
      </c>
      <c r="F8" s="7">
        <v>44847.999988425923</v>
      </c>
      <c r="G8" s="8">
        <v>6100</v>
      </c>
      <c r="H8" s="8">
        <v>6100</v>
      </c>
      <c r="I8" s="5" t="s">
        <v>13</v>
      </c>
      <c r="J8" s="9" t="s">
        <v>37</v>
      </c>
      <c r="L8" s="6" t="s">
        <v>21</v>
      </c>
    </row>
    <row r="9" spans="1:12" x14ac:dyDescent="0.25">
      <c r="A9" s="1" t="s">
        <v>11</v>
      </c>
      <c r="B9" s="1" t="s">
        <v>12</v>
      </c>
      <c r="C9" s="1" t="str">
        <f t="shared" si="0"/>
        <v>FEE</v>
      </c>
      <c r="D9" s="1" t="str">
        <f t="shared" si="1"/>
        <v>39785</v>
      </c>
      <c r="E9" s="7">
        <v>44828.93229733796</v>
      </c>
      <c r="F9" s="7">
        <v>44847.999988425923</v>
      </c>
      <c r="G9" s="8">
        <v>59000</v>
      </c>
      <c r="H9" s="8">
        <v>59000</v>
      </c>
      <c r="I9" s="5" t="s">
        <v>13</v>
      </c>
      <c r="J9" s="9" t="s">
        <v>37</v>
      </c>
      <c r="L9" s="6" t="s">
        <v>22</v>
      </c>
    </row>
    <row r="10" spans="1:12" x14ac:dyDescent="0.25">
      <c r="A10" s="1" t="s">
        <v>11</v>
      </c>
      <c r="B10" s="1" t="s">
        <v>12</v>
      </c>
      <c r="C10" s="1" t="str">
        <f t="shared" si="0"/>
        <v>FEE</v>
      </c>
      <c r="D10" s="1" t="str">
        <f t="shared" si="1"/>
        <v>42204</v>
      </c>
      <c r="E10" s="7">
        <v>44869.794389618051</v>
      </c>
      <c r="F10" s="7">
        <v>44908.999988425923</v>
      </c>
      <c r="G10" s="8">
        <v>59000</v>
      </c>
      <c r="H10" s="8">
        <v>59000</v>
      </c>
      <c r="I10" s="5" t="s">
        <v>13</v>
      </c>
      <c r="J10" s="9" t="s">
        <v>37</v>
      </c>
      <c r="L10" s="6" t="s">
        <v>23</v>
      </c>
    </row>
    <row r="11" spans="1:12" x14ac:dyDescent="0.25">
      <c r="A11" s="1" t="s">
        <v>11</v>
      </c>
      <c r="B11" s="1" t="s">
        <v>12</v>
      </c>
      <c r="C11" s="1" t="str">
        <f t="shared" si="0"/>
        <v>FVM</v>
      </c>
      <c r="D11" s="1" t="str">
        <f t="shared" si="1"/>
        <v>711472</v>
      </c>
      <c r="E11" s="7">
        <v>43984.477075347218</v>
      </c>
      <c r="F11" s="7">
        <v>44090</v>
      </c>
      <c r="G11" s="8">
        <v>69120</v>
      </c>
      <c r="H11" s="8">
        <v>69120</v>
      </c>
      <c r="I11" s="5" t="s">
        <v>14</v>
      </c>
      <c r="J11" s="9" t="s">
        <v>37</v>
      </c>
      <c r="L11" s="6" t="s">
        <v>24</v>
      </c>
    </row>
    <row r="12" spans="1:12" x14ac:dyDescent="0.25">
      <c r="A12" s="1" t="s">
        <v>11</v>
      </c>
      <c r="B12" s="1" t="s">
        <v>12</v>
      </c>
      <c r="C12" s="1" t="str">
        <f t="shared" si="0"/>
        <v>FVM</v>
      </c>
      <c r="D12" s="1" t="str">
        <f t="shared" si="1"/>
        <v>714045</v>
      </c>
      <c r="E12" s="7">
        <v>44001.771297569445</v>
      </c>
      <c r="F12" s="7">
        <v>44090</v>
      </c>
      <c r="G12" s="8">
        <v>80140</v>
      </c>
      <c r="H12" s="8">
        <v>80140</v>
      </c>
      <c r="I12" s="5" t="s">
        <v>14</v>
      </c>
      <c r="J12" s="9" t="s">
        <v>37</v>
      </c>
      <c r="L12" s="6" t="s">
        <v>25</v>
      </c>
    </row>
    <row r="13" spans="1:12" x14ac:dyDescent="0.25">
      <c r="A13" s="1" t="s">
        <v>11</v>
      </c>
      <c r="B13" s="1" t="s">
        <v>12</v>
      </c>
      <c r="C13" s="1" t="str">
        <f t="shared" si="0"/>
        <v>FEE</v>
      </c>
      <c r="D13" s="1" t="str">
        <f t="shared" si="1"/>
        <v>22434</v>
      </c>
      <c r="E13" s="7">
        <v>44574.707636342588</v>
      </c>
      <c r="F13" s="7">
        <v>44609.999988425923</v>
      </c>
      <c r="G13" s="8">
        <v>59600</v>
      </c>
      <c r="H13" s="8">
        <v>59600</v>
      </c>
      <c r="I13" s="5" t="s">
        <v>14</v>
      </c>
      <c r="J13" s="9" t="s">
        <v>37</v>
      </c>
      <c r="L13" s="6" t="s">
        <v>26</v>
      </c>
    </row>
    <row r="14" spans="1:12" x14ac:dyDescent="0.25">
      <c r="A14" s="1" t="s">
        <v>11</v>
      </c>
      <c r="B14" s="1" t="s">
        <v>12</v>
      </c>
      <c r="C14" s="1" t="str">
        <f t="shared" si="0"/>
        <v>FEE</v>
      </c>
      <c r="D14" s="1" t="str">
        <f t="shared" si="1"/>
        <v>27528</v>
      </c>
      <c r="E14" s="7">
        <v>44646.548872951389</v>
      </c>
      <c r="F14" s="7">
        <v>44672.999988425923</v>
      </c>
      <c r="G14" s="8">
        <v>65600</v>
      </c>
      <c r="H14" s="8">
        <v>65600</v>
      </c>
      <c r="I14" s="5" t="s">
        <v>14</v>
      </c>
      <c r="J14" s="9" t="s">
        <v>37</v>
      </c>
      <c r="L14" s="6" t="s">
        <v>27</v>
      </c>
    </row>
    <row r="15" spans="1:12" x14ac:dyDescent="0.25">
      <c r="A15" s="1" t="s">
        <v>11</v>
      </c>
      <c r="B15" s="1" t="s">
        <v>12</v>
      </c>
      <c r="C15" s="1" t="str">
        <f t="shared" si="0"/>
        <v>FEE</v>
      </c>
      <c r="D15" s="1" t="str">
        <f t="shared" si="1"/>
        <v>29293</v>
      </c>
      <c r="E15" s="7">
        <v>44666.62222542824</v>
      </c>
      <c r="F15" s="7">
        <v>44805.999988425923</v>
      </c>
      <c r="G15" s="8">
        <v>67697</v>
      </c>
      <c r="H15" s="8">
        <v>67697</v>
      </c>
      <c r="I15" s="5" t="s">
        <v>14</v>
      </c>
      <c r="J15" s="9" t="s">
        <v>37</v>
      </c>
      <c r="L15" s="6" t="s">
        <v>28</v>
      </c>
    </row>
    <row r="16" spans="1:12" x14ac:dyDescent="0.25">
      <c r="A16" s="1" t="s">
        <v>11</v>
      </c>
      <c r="B16" s="1" t="s">
        <v>12</v>
      </c>
      <c r="C16" s="1" t="str">
        <f t="shared" si="0"/>
        <v>FEE</v>
      </c>
      <c r="D16" s="1" t="str">
        <f t="shared" si="1"/>
        <v>31064</v>
      </c>
      <c r="E16" s="7">
        <v>44688.715532291666</v>
      </c>
      <c r="F16" s="7">
        <v>44727.999988425923</v>
      </c>
      <c r="G16" s="8">
        <v>66935</v>
      </c>
      <c r="H16" s="8">
        <v>66935</v>
      </c>
      <c r="I16" s="5" t="s">
        <v>14</v>
      </c>
      <c r="J16" s="9" t="s">
        <v>37</v>
      </c>
      <c r="L16" s="6" t="s">
        <v>29</v>
      </c>
    </row>
    <row r="17" spans="1:12" x14ac:dyDescent="0.25">
      <c r="A17" s="1" t="s">
        <v>11</v>
      </c>
      <c r="B17" s="1" t="s">
        <v>12</v>
      </c>
      <c r="C17" s="1" t="str">
        <f t="shared" si="0"/>
        <v>FEE</v>
      </c>
      <c r="D17" s="1" t="str">
        <f t="shared" si="1"/>
        <v>34268</v>
      </c>
      <c r="E17" s="7">
        <v>44730.97081608796</v>
      </c>
      <c r="F17" s="7">
        <v>44763.999988425923</v>
      </c>
      <c r="G17" s="8">
        <v>76968</v>
      </c>
      <c r="H17" s="8">
        <v>76968</v>
      </c>
      <c r="I17" s="5" t="s">
        <v>14</v>
      </c>
      <c r="J17" s="9" t="s">
        <v>37</v>
      </c>
      <c r="L17" s="6" t="s">
        <v>30</v>
      </c>
    </row>
    <row r="18" spans="1:12" x14ac:dyDescent="0.25">
      <c r="A18" s="1" t="s">
        <v>11</v>
      </c>
      <c r="B18" s="1" t="s">
        <v>12</v>
      </c>
      <c r="C18" s="1" t="str">
        <f t="shared" si="0"/>
        <v>FEE</v>
      </c>
      <c r="D18" s="1" t="str">
        <f t="shared" si="1"/>
        <v>37140</v>
      </c>
      <c r="E18" s="7">
        <v>44779.974374652775</v>
      </c>
      <c r="F18" s="7">
        <v>44820.999988425923</v>
      </c>
      <c r="G18" s="8">
        <v>66697</v>
      </c>
      <c r="H18" s="8">
        <v>66697</v>
      </c>
      <c r="I18" s="5" t="s">
        <v>14</v>
      </c>
      <c r="J18" s="9" t="s">
        <v>37</v>
      </c>
      <c r="L18" s="6" t="s">
        <v>31</v>
      </c>
    </row>
    <row r="19" spans="1:12" x14ac:dyDescent="0.25">
      <c r="A19" s="1" t="s">
        <v>11</v>
      </c>
      <c r="B19" s="1" t="s">
        <v>12</v>
      </c>
      <c r="C19" s="1" t="str">
        <f t="shared" si="0"/>
        <v>FEE</v>
      </c>
      <c r="D19" s="1" t="str">
        <f t="shared" si="1"/>
        <v>37326</v>
      </c>
      <c r="E19" s="7">
        <v>44783.922405324069</v>
      </c>
      <c r="F19" s="7">
        <v>44820.999988425923</v>
      </c>
      <c r="G19" s="8">
        <v>68975</v>
      </c>
      <c r="H19" s="8">
        <v>68975</v>
      </c>
      <c r="I19" s="5" t="s">
        <v>14</v>
      </c>
      <c r="J19" s="9" t="s">
        <v>37</v>
      </c>
      <c r="L19" s="6" t="s">
        <v>32</v>
      </c>
    </row>
    <row r="20" spans="1:12" x14ac:dyDescent="0.25">
      <c r="A20" s="1" t="s">
        <v>11</v>
      </c>
      <c r="B20" s="1" t="s">
        <v>12</v>
      </c>
      <c r="C20" s="1" t="str">
        <f t="shared" si="0"/>
        <v>FEE</v>
      </c>
      <c r="D20" s="1" t="str">
        <f t="shared" si="1"/>
        <v>38205</v>
      </c>
      <c r="E20" s="7">
        <v>44799.167888344906</v>
      </c>
      <c r="F20" s="7">
        <v>44820.999988425923</v>
      </c>
      <c r="G20" s="8">
        <v>435160</v>
      </c>
      <c r="H20" s="8">
        <v>435160</v>
      </c>
      <c r="I20" s="5" t="s">
        <v>14</v>
      </c>
      <c r="J20" s="9" t="s">
        <v>37</v>
      </c>
      <c r="L20" s="6" t="s">
        <v>33</v>
      </c>
    </row>
    <row r="21" spans="1:12" x14ac:dyDescent="0.25">
      <c r="A21" s="1" t="s">
        <v>11</v>
      </c>
      <c r="B21" s="1" t="s">
        <v>12</v>
      </c>
      <c r="C21" s="1" t="str">
        <f t="shared" si="0"/>
        <v>FEE</v>
      </c>
      <c r="D21" s="1" t="str">
        <f t="shared" si="1"/>
        <v>40875</v>
      </c>
      <c r="E21" s="7">
        <v>44847.063553703701</v>
      </c>
      <c r="F21" s="7">
        <v>44876.999988425923</v>
      </c>
      <c r="G21" s="8">
        <v>76213</v>
      </c>
      <c r="H21" s="8">
        <v>76213</v>
      </c>
      <c r="I21" s="5" t="s">
        <v>14</v>
      </c>
      <c r="J21" s="9" t="s">
        <v>37</v>
      </c>
      <c r="L21" s="6" t="s">
        <v>34</v>
      </c>
    </row>
    <row r="22" spans="1:12" x14ac:dyDescent="0.25">
      <c r="A22" s="1" t="s">
        <v>11</v>
      </c>
      <c r="B22" s="1" t="s">
        <v>12</v>
      </c>
      <c r="C22" s="1" t="str">
        <f t="shared" si="0"/>
        <v>FEE</v>
      </c>
      <c r="D22" s="1" t="str">
        <f t="shared" si="1"/>
        <v>42935</v>
      </c>
      <c r="E22" s="7">
        <v>44884.648770405089</v>
      </c>
      <c r="F22" s="7">
        <v>44908.999988425923</v>
      </c>
      <c r="G22" s="8">
        <v>82937</v>
      </c>
      <c r="H22" s="8">
        <v>82937</v>
      </c>
      <c r="I22" s="5" t="s">
        <v>14</v>
      </c>
      <c r="J22" s="9" t="s">
        <v>37</v>
      </c>
      <c r="L22" s="6" t="s">
        <v>35</v>
      </c>
    </row>
    <row r="23" spans="1:12" x14ac:dyDescent="0.25">
      <c r="A23" s="1" t="s">
        <v>11</v>
      </c>
      <c r="B23" s="1" t="s">
        <v>12</v>
      </c>
      <c r="C23" s="1" t="str">
        <f t="shared" si="0"/>
        <v>FEE</v>
      </c>
      <c r="D23" s="1" t="str">
        <f t="shared" si="1"/>
        <v>43210</v>
      </c>
      <c r="E23" s="7">
        <v>44890.842500925923</v>
      </c>
      <c r="F23" s="7">
        <v>44908.999988425923</v>
      </c>
      <c r="G23" s="8">
        <v>516125</v>
      </c>
      <c r="H23" s="8">
        <v>516125</v>
      </c>
      <c r="I23" s="5" t="s">
        <v>14</v>
      </c>
      <c r="J23" s="9" t="s">
        <v>37</v>
      </c>
      <c r="L23" s="6" t="s">
        <v>36</v>
      </c>
    </row>
    <row r="24" spans="1:12" x14ac:dyDescent="0.25">
      <c r="C24" s="1" t="str">
        <f>MID(L24,1,3)</f>
        <v/>
      </c>
      <c r="D24" s="1" t="str">
        <f t="shared" si="1"/>
        <v/>
      </c>
      <c r="G24" s="10">
        <f>SUM(G2:G23)</f>
        <v>1947867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4"/>
  <sheetViews>
    <sheetView showGridLines="0" topLeftCell="A2" zoomScale="82" zoomScaleNormal="82" workbookViewId="0">
      <selection activeCell="A17" sqref="A17"/>
    </sheetView>
  </sheetViews>
  <sheetFormatPr baseColWidth="10" defaultRowHeight="15" x14ac:dyDescent="0.25"/>
  <cols>
    <col min="1" max="1" width="10.5703125" bestFit="1" customWidth="1"/>
    <col min="2" max="2" width="29" bestFit="1" customWidth="1"/>
    <col min="3" max="3" width="13.7109375" bestFit="1" customWidth="1"/>
    <col min="4" max="4" width="9.42578125" bestFit="1" customWidth="1"/>
    <col min="5" max="5" width="23.28515625" bestFit="1" customWidth="1"/>
    <col min="6" max="6" width="13" bestFit="1" customWidth="1"/>
    <col min="9" max="10" width="13.5703125" bestFit="1" customWidth="1"/>
    <col min="11" max="11" width="18.42578125" customWidth="1"/>
    <col min="12" max="12" width="23" bestFit="1" customWidth="1"/>
    <col min="16" max="16" width="16.28515625" customWidth="1"/>
    <col min="17" max="17" width="13.5703125" customWidth="1"/>
    <col min="20" max="20" width="15.42578125" customWidth="1"/>
    <col min="23" max="23" width="15.140625" customWidth="1"/>
    <col min="24" max="24" width="14.7109375" customWidth="1"/>
    <col min="25" max="25" width="16.140625" customWidth="1"/>
    <col min="27" max="27" width="13.28515625" customWidth="1"/>
    <col min="28" max="28" width="20.85546875" customWidth="1"/>
    <col min="29" max="29" width="17" customWidth="1"/>
    <col min="33" max="33" width="15.85546875" bestFit="1" customWidth="1"/>
    <col min="34" max="34" width="18.28515625" bestFit="1" customWidth="1"/>
    <col min="35" max="35" width="15" bestFit="1" customWidth="1"/>
    <col min="36" max="36" width="17.5703125" bestFit="1" customWidth="1"/>
    <col min="38" max="39" width="19" bestFit="1" customWidth="1"/>
  </cols>
  <sheetData>
    <row r="1" spans="1:40" x14ac:dyDescent="0.25">
      <c r="I1" s="62">
        <f>SUBTOTAL(9,I3:I24)</f>
        <v>1947867</v>
      </c>
      <c r="J1" s="62">
        <f>SUBTOTAL(9,J3:J24)</f>
        <v>1947867</v>
      </c>
      <c r="N1" s="62">
        <f>SUBTOTAL(9,N3:N24)</f>
        <v>878522</v>
      </c>
    </row>
    <row r="2" spans="1:40" s="63" customFormat="1" ht="103.5" customHeight="1" x14ac:dyDescent="0.25">
      <c r="A2" s="2" t="s">
        <v>6</v>
      </c>
      <c r="B2" s="2" t="s">
        <v>63</v>
      </c>
      <c r="C2" s="2" t="s">
        <v>0</v>
      </c>
      <c r="D2" s="2" t="s">
        <v>64</v>
      </c>
      <c r="E2" s="53" t="s">
        <v>65</v>
      </c>
      <c r="F2" s="2" t="s">
        <v>66</v>
      </c>
      <c r="G2" s="2" t="s">
        <v>67</v>
      </c>
      <c r="H2" s="2" t="s">
        <v>68</v>
      </c>
      <c r="I2" s="54" t="s">
        <v>69</v>
      </c>
      <c r="J2" s="54" t="s">
        <v>70</v>
      </c>
      <c r="K2" s="2" t="s">
        <v>71</v>
      </c>
      <c r="L2" s="55" t="s">
        <v>72</v>
      </c>
      <c r="M2" s="55" t="s">
        <v>73</v>
      </c>
      <c r="N2" s="56" t="s">
        <v>74</v>
      </c>
      <c r="O2" s="55" t="s">
        <v>75</v>
      </c>
      <c r="P2" s="54" t="s">
        <v>76</v>
      </c>
      <c r="Q2" s="54" t="s">
        <v>77</v>
      </c>
      <c r="R2" s="57" t="s">
        <v>78</v>
      </c>
      <c r="S2" s="57" t="s">
        <v>79</v>
      </c>
      <c r="T2" s="54" t="s">
        <v>80</v>
      </c>
      <c r="U2" s="54" t="s">
        <v>81</v>
      </c>
      <c r="V2" s="58" t="s">
        <v>82</v>
      </c>
      <c r="W2" s="58" t="s">
        <v>83</v>
      </c>
      <c r="X2" s="58" t="s">
        <v>84</v>
      </c>
      <c r="Y2" s="58" t="s">
        <v>85</v>
      </c>
      <c r="Z2" s="54" t="s">
        <v>86</v>
      </c>
      <c r="AA2" s="56" t="s">
        <v>87</v>
      </c>
      <c r="AB2" s="55" t="s">
        <v>88</v>
      </c>
      <c r="AC2" s="55" t="s">
        <v>89</v>
      </c>
      <c r="AD2" s="2" t="s">
        <v>90</v>
      </c>
      <c r="AE2" s="2" t="s">
        <v>91</v>
      </c>
      <c r="AF2" s="53" t="s">
        <v>92</v>
      </c>
      <c r="AG2" s="2" t="s">
        <v>93</v>
      </c>
      <c r="AH2" s="2" t="s">
        <v>94</v>
      </c>
      <c r="AI2" s="2" t="s">
        <v>95</v>
      </c>
      <c r="AJ2" s="2" t="s">
        <v>96</v>
      </c>
      <c r="AK2" s="2" t="s">
        <v>97</v>
      </c>
      <c r="AL2" s="54" t="s">
        <v>98</v>
      </c>
      <c r="AM2" s="54" t="s">
        <v>99</v>
      </c>
      <c r="AN2" s="2" t="s">
        <v>100</v>
      </c>
    </row>
    <row r="3" spans="1:40" x14ac:dyDescent="0.25">
      <c r="A3" s="1">
        <v>891408747</v>
      </c>
      <c r="B3" s="1" t="s">
        <v>12</v>
      </c>
      <c r="C3" s="1" t="s">
        <v>101</v>
      </c>
      <c r="D3" s="1">
        <v>29183</v>
      </c>
      <c r="E3" s="1" t="s">
        <v>102</v>
      </c>
      <c r="F3" s="1"/>
      <c r="G3" s="1"/>
      <c r="H3" s="59">
        <v>44663</v>
      </c>
      <c r="I3" s="60">
        <v>24400</v>
      </c>
      <c r="J3" s="60">
        <v>24400</v>
      </c>
      <c r="K3" s="1" t="s">
        <v>103</v>
      </c>
      <c r="L3" s="1" t="s">
        <v>104</v>
      </c>
      <c r="M3" s="1"/>
      <c r="N3" s="60">
        <v>0</v>
      </c>
      <c r="O3" s="1"/>
      <c r="P3" s="60" t="s">
        <v>105</v>
      </c>
      <c r="Q3" s="60">
        <v>0</v>
      </c>
      <c r="R3" s="60">
        <v>0</v>
      </c>
      <c r="S3" s="60">
        <v>0</v>
      </c>
      <c r="T3" s="60">
        <v>0</v>
      </c>
      <c r="U3" s="60">
        <v>0</v>
      </c>
      <c r="V3" s="60">
        <v>0</v>
      </c>
      <c r="W3" s="1"/>
      <c r="X3" s="60">
        <v>0</v>
      </c>
      <c r="Y3" s="1"/>
      <c r="Z3" s="60">
        <v>0</v>
      </c>
      <c r="AA3" s="60">
        <v>0</v>
      </c>
      <c r="AB3" s="1"/>
      <c r="AC3" s="1"/>
      <c r="AD3" s="59">
        <v>44805</v>
      </c>
      <c r="AE3" s="1"/>
      <c r="AF3" s="1"/>
      <c r="AG3" s="1"/>
      <c r="AH3" s="1"/>
      <c r="AI3" s="1"/>
      <c r="AJ3" s="1"/>
      <c r="AK3" s="1"/>
      <c r="AL3" s="60">
        <v>0</v>
      </c>
      <c r="AM3" s="60">
        <v>0</v>
      </c>
      <c r="AN3" s="59">
        <v>44957</v>
      </c>
    </row>
    <row r="4" spans="1:40" x14ac:dyDescent="0.25">
      <c r="A4" s="1">
        <v>891408747</v>
      </c>
      <c r="B4" s="1" t="s">
        <v>12</v>
      </c>
      <c r="C4" s="1" t="s">
        <v>101</v>
      </c>
      <c r="D4" s="1">
        <v>29921</v>
      </c>
      <c r="E4" s="1" t="s">
        <v>106</v>
      </c>
      <c r="F4" s="1"/>
      <c r="G4" s="1"/>
      <c r="H4" s="59">
        <v>44676</v>
      </c>
      <c r="I4" s="60">
        <v>12300</v>
      </c>
      <c r="J4" s="60">
        <v>12300</v>
      </c>
      <c r="K4" s="1" t="s">
        <v>103</v>
      </c>
      <c r="L4" s="1" t="s">
        <v>104</v>
      </c>
      <c r="M4" s="1"/>
      <c r="N4" s="60">
        <v>0</v>
      </c>
      <c r="O4" s="1"/>
      <c r="P4" s="60" t="s">
        <v>105</v>
      </c>
      <c r="Q4" s="60">
        <v>0</v>
      </c>
      <c r="R4" s="60">
        <v>0</v>
      </c>
      <c r="S4" s="60">
        <v>0</v>
      </c>
      <c r="T4" s="60">
        <v>0</v>
      </c>
      <c r="U4" s="60">
        <v>0</v>
      </c>
      <c r="V4" s="60">
        <v>0</v>
      </c>
      <c r="W4" s="1"/>
      <c r="X4" s="60">
        <v>0</v>
      </c>
      <c r="Y4" s="1"/>
      <c r="Z4" s="60">
        <v>0</v>
      </c>
      <c r="AA4" s="60">
        <v>0</v>
      </c>
      <c r="AB4" s="1"/>
      <c r="AC4" s="1"/>
      <c r="AD4" s="59">
        <v>44805</v>
      </c>
      <c r="AE4" s="1"/>
      <c r="AF4" s="1"/>
      <c r="AG4" s="1"/>
      <c r="AH4" s="1"/>
      <c r="AI4" s="1"/>
      <c r="AJ4" s="1"/>
      <c r="AK4" s="1"/>
      <c r="AL4" s="60">
        <v>0</v>
      </c>
      <c r="AM4" s="60">
        <v>0</v>
      </c>
      <c r="AN4" s="59">
        <v>44957</v>
      </c>
    </row>
    <row r="5" spans="1:40" x14ac:dyDescent="0.25">
      <c r="A5" s="1">
        <v>891408747</v>
      </c>
      <c r="B5" s="1" t="s">
        <v>12</v>
      </c>
      <c r="C5" s="1" t="s">
        <v>101</v>
      </c>
      <c r="D5" s="1">
        <v>33429</v>
      </c>
      <c r="E5" s="1" t="s">
        <v>107</v>
      </c>
      <c r="F5" s="1"/>
      <c r="G5" s="1"/>
      <c r="H5" s="59">
        <v>44721</v>
      </c>
      <c r="I5" s="60">
        <v>24400</v>
      </c>
      <c r="J5" s="60">
        <v>24400</v>
      </c>
      <c r="K5" s="1" t="s">
        <v>103</v>
      </c>
      <c r="L5" s="1" t="s">
        <v>104</v>
      </c>
      <c r="M5" s="1"/>
      <c r="N5" s="60">
        <v>0</v>
      </c>
      <c r="O5" s="1"/>
      <c r="P5" s="60" t="s">
        <v>105</v>
      </c>
      <c r="Q5" s="60">
        <v>0</v>
      </c>
      <c r="R5" s="60">
        <v>0</v>
      </c>
      <c r="S5" s="60">
        <v>0</v>
      </c>
      <c r="T5" s="60">
        <v>0</v>
      </c>
      <c r="U5" s="60">
        <v>0</v>
      </c>
      <c r="V5" s="60">
        <v>0</v>
      </c>
      <c r="W5" s="1"/>
      <c r="X5" s="60">
        <v>0</v>
      </c>
      <c r="Y5" s="1"/>
      <c r="Z5" s="60">
        <v>0</v>
      </c>
      <c r="AA5" s="60">
        <v>0</v>
      </c>
      <c r="AB5" s="1"/>
      <c r="AC5" s="1"/>
      <c r="AD5" s="59">
        <v>44763</v>
      </c>
      <c r="AE5" s="1"/>
      <c r="AF5" s="1"/>
      <c r="AG5" s="1"/>
      <c r="AH5" s="1"/>
      <c r="AI5" s="1"/>
      <c r="AJ5" s="1"/>
      <c r="AK5" s="1"/>
      <c r="AL5" s="60">
        <v>0</v>
      </c>
      <c r="AM5" s="60">
        <v>0</v>
      </c>
      <c r="AN5" s="59">
        <v>44957</v>
      </c>
    </row>
    <row r="6" spans="1:40" x14ac:dyDescent="0.25">
      <c r="A6" s="1">
        <v>891408747</v>
      </c>
      <c r="B6" s="1" t="s">
        <v>12</v>
      </c>
      <c r="C6" s="1" t="s">
        <v>101</v>
      </c>
      <c r="D6" s="1">
        <v>35616</v>
      </c>
      <c r="E6" s="1" t="s">
        <v>108</v>
      </c>
      <c r="F6" s="1"/>
      <c r="G6" s="1"/>
      <c r="H6" s="59">
        <v>44755</v>
      </c>
      <c r="I6" s="60">
        <v>6100</v>
      </c>
      <c r="J6" s="60">
        <v>6100</v>
      </c>
      <c r="K6" s="1" t="s">
        <v>103</v>
      </c>
      <c r="L6" s="1" t="s">
        <v>104</v>
      </c>
      <c r="M6" s="1"/>
      <c r="N6" s="60">
        <v>0</v>
      </c>
      <c r="O6" s="1"/>
      <c r="P6" s="60" t="s">
        <v>105</v>
      </c>
      <c r="Q6" s="60">
        <v>0</v>
      </c>
      <c r="R6" s="60">
        <v>0</v>
      </c>
      <c r="S6" s="60">
        <v>0</v>
      </c>
      <c r="T6" s="60">
        <v>0</v>
      </c>
      <c r="U6" s="60">
        <v>0</v>
      </c>
      <c r="V6" s="60">
        <v>0</v>
      </c>
      <c r="W6" s="1"/>
      <c r="X6" s="60">
        <v>0</v>
      </c>
      <c r="Y6" s="1"/>
      <c r="Z6" s="60">
        <v>0</v>
      </c>
      <c r="AA6" s="60">
        <v>0</v>
      </c>
      <c r="AB6" s="1"/>
      <c r="AC6" s="1"/>
      <c r="AD6" s="59">
        <v>44784</v>
      </c>
      <c r="AE6" s="1"/>
      <c r="AF6" s="1"/>
      <c r="AG6" s="1"/>
      <c r="AH6" s="1"/>
      <c r="AI6" s="1"/>
      <c r="AJ6" s="1"/>
      <c r="AK6" s="1"/>
      <c r="AL6" s="60">
        <v>0</v>
      </c>
      <c r="AM6" s="60">
        <v>0</v>
      </c>
      <c r="AN6" s="59">
        <v>44957</v>
      </c>
    </row>
    <row r="7" spans="1:40" x14ac:dyDescent="0.25">
      <c r="A7" s="1">
        <v>891408747</v>
      </c>
      <c r="B7" s="1" t="s">
        <v>12</v>
      </c>
      <c r="C7" s="1" t="s">
        <v>101</v>
      </c>
      <c r="D7" s="1">
        <v>37257</v>
      </c>
      <c r="E7" s="1" t="s">
        <v>109</v>
      </c>
      <c r="F7" s="1"/>
      <c r="G7" s="1"/>
      <c r="H7" s="59">
        <v>44783</v>
      </c>
      <c r="I7" s="60">
        <v>18300</v>
      </c>
      <c r="J7" s="60">
        <v>18300</v>
      </c>
      <c r="K7" s="1" t="s">
        <v>103</v>
      </c>
      <c r="L7" s="1" t="s">
        <v>104</v>
      </c>
      <c r="M7" s="1"/>
      <c r="N7" s="60">
        <v>0</v>
      </c>
      <c r="O7" s="1"/>
      <c r="P7" s="60" t="s">
        <v>105</v>
      </c>
      <c r="Q7" s="60">
        <v>0</v>
      </c>
      <c r="R7" s="60">
        <v>0</v>
      </c>
      <c r="S7" s="60">
        <v>0</v>
      </c>
      <c r="T7" s="60">
        <v>0</v>
      </c>
      <c r="U7" s="60">
        <v>0</v>
      </c>
      <c r="V7" s="60">
        <v>0</v>
      </c>
      <c r="W7" s="1"/>
      <c r="X7" s="60">
        <v>0</v>
      </c>
      <c r="Y7" s="1"/>
      <c r="Z7" s="60">
        <v>0</v>
      </c>
      <c r="AA7" s="60">
        <v>0</v>
      </c>
      <c r="AB7" s="1"/>
      <c r="AC7" s="1"/>
      <c r="AD7" s="59">
        <v>44820</v>
      </c>
      <c r="AE7" s="1"/>
      <c r="AF7" s="1"/>
      <c r="AG7" s="1"/>
      <c r="AH7" s="1"/>
      <c r="AI7" s="1"/>
      <c r="AJ7" s="1"/>
      <c r="AK7" s="1"/>
      <c r="AL7" s="60">
        <v>0</v>
      </c>
      <c r="AM7" s="60">
        <v>0</v>
      </c>
      <c r="AN7" s="59">
        <v>44957</v>
      </c>
    </row>
    <row r="8" spans="1:40" x14ac:dyDescent="0.25">
      <c r="A8" s="1">
        <v>891408747</v>
      </c>
      <c r="B8" s="1" t="s">
        <v>12</v>
      </c>
      <c r="C8" s="1" t="s">
        <v>101</v>
      </c>
      <c r="D8" s="1">
        <v>22434</v>
      </c>
      <c r="E8" s="1" t="s">
        <v>110</v>
      </c>
      <c r="F8" s="1"/>
      <c r="G8" s="1"/>
      <c r="H8" s="59">
        <v>44574</v>
      </c>
      <c r="I8" s="60">
        <v>59600</v>
      </c>
      <c r="J8" s="60">
        <v>59600</v>
      </c>
      <c r="K8" s="1" t="s">
        <v>103</v>
      </c>
      <c r="L8" s="1" t="s">
        <v>104</v>
      </c>
      <c r="M8" s="1"/>
      <c r="N8" s="60">
        <v>0</v>
      </c>
      <c r="O8" s="1"/>
      <c r="P8" s="60" t="s">
        <v>105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1"/>
      <c r="X8" s="60">
        <v>0</v>
      </c>
      <c r="Y8" s="1"/>
      <c r="Z8" s="60">
        <v>0</v>
      </c>
      <c r="AA8" s="60">
        <v>0</v>
      </c>
      <c r="AB8" s="1"/>
      <c r="AC8" s="1"/>
      <c r="AD8" s="59">
        <v>44609</v>
      </c>
      <c r="AE8" s="1"/>
      <c r="AF8" s="1"/>
      <c r="AG8" s="1"/>
      <c r="AH8" s="1"/>
      <c r="AI8" s="1"/>
      <c r="AJ8" s="1"/>
      <c r="AK8" s="1"/>
      <c r="AL8" s="60">
        <v>0</v>
      </c>
      <c r="AM8" s="60">
        <v>0</v>
      </c>
      <c r="AN8" s="59">
        <v>44957</v>
      </c>
    </row>
    <row r="9" spans="1:40" x14ac:dyDescent="0.25">
      <c r="A9" s="1">
        <v>891408747</v>
      </c>
      <c r="B9" s="1" t="s">
        <v>12</v>
      </c>
      <c r="C9" s="1" t="s">
        <v>101</v>
      </c>
      <c r="D9" s="1">
        <v>27528</v>
      </c>
      <c r="E9" s="1" t="s">
        <v>111</v>
      </c>
      <c r="F9" s="1"/>
      <c r="G9" s="1"/>
      <c r="H9" s="59">
        <v>44646</v>
      </c>
      <c r="I9" s="60">
        <v>65600</v>
      </c>
      <c r="J9" s="60">
        <v>65600</v>
      </c>
      <c r="K9" s="1" t="s">
        <v>103</v>
      </c>
      <c r="L9" s="1" t="s">
        <v>104</v>
      </c>
      <c r="M9" s="1"/>
      <c r="N9" s="60">
        <v>0</v>
      </c>
      <c r="O9" s="1"/>
      <c r="P9" s="60" t="s">
        <v>105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1"/>
      <c r="X9" s="60">
        <v>0</v>
      </c>
      <c r="Y9" s="1"/>
      <c r="Z9" s="60">
        <v>0</v>
      </c>
      <c r="AA9" s="60">
        <v>0</v>
      </c>
      <c r="AB9" s="1"/>
      <c r="AC9" s="1"/>
      <c r="AD9" s="59">
        <v>44672</v>
      </c>
      <c r="AE9" s="1"/>
      <c r="AF9" s="1"/>
      <c r="AG9" s="1"/>
      <c r="AH9" s="1"/>
      <c r="AI9" s="1"/>
      <c r="AJ9" s="1"/>
      <c r="AK9" s="1"/>
      <c r="AL9" s="60">
        <v>0</v>
      </c>
      <c r="AM9" s="60">
        <v>0</v>
      </c>
      <c r="AN9" s="59">
        <v>44957</v>
      </c>
    </row>
    <row r="10" spans="1:40" x14ac:dyDescent="0.25">
      <c r="A10" s="1">
        <v>891408747</v>
      </c>
      <c r="B10" s="1" t="s">
        <v>12</v>
      </c>
      <c r="C10" s="1" t="s">
        <v>101</v>
      </c>
      <c r="D10" s="1">
        <v>29293</v>
      </c>
      <c r="E10" s="1" t="s">
        <v>112</v>
      </c>
      <c r="F10" s="1"/>
      <c r="G10" s="1"/>
      <c r="H10" s="59">
        <v>44666</v>
      </c>
      <c r="I10" s="60">
        <v>67697</v>
      </c>
      <c r="J10" s="60">
        <v>67697</v>
      </c>
      <c r="K10" s="1" t="s">
        <v>103</v>
      </c>
      <c r="L10" s="1" t="s">
        <v>104</v>
      </c>
      <c r="M10" s="1"/>
      <c r="N10" s="60">
        <v>0</v>
      </c>
      <c r="O10" s="1"/>
      <c r="P10" s="60" t="s">
        <v>105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1"/>
      <c r="X10" s="60">
        <v>0</v>
      </c>
      <c r="Y10" s="1"/>
      <c r="Z10" s="60">
        <v>0</v>
      </c>
      <c r="AA10" s="60">
        <v>0</v>
      </c>
      <c r="AB10" s="1"/>
      <c r="AC10" s="1"/>
      <c r="AD10" s="59">
        <v>44805</v>
      </c>
      <c r="AE10" s="1"/>
      <c r="AF10" s="1"/>
      <c r="AG10" s="1"/>
      <c r="AH10" s="1"/>
      <c r="AI10" s="1"/>
      <c r="AJ10" s="1"/>
      <c r="AK10" s="1"/>
      <c r="AL10" s="60">
        <v>0</v>
      </c>
      <c r="AM10" s="60">
        <v>0</v>
      </c>
      <c r="AN10" s="59">
        <v>44957</v>
      </c>
    </row>
    <row r="11" spans="1:40" x14ac:dyDescent="0.25">
      <c r="A11" s="1">
        <v>891408747</v>
      </c>
      <c r="B11" s="1" t="s">
        <v>12</v>
      </c>
      <c r="C11" s="1" t="s">
        <v>101</v>
      </c>
      <c r="D11" s="1">
        <v>31064</v>
      </c>
      <c r="E11" s="1" t="s">
        <v>113</v>
      </c>
      <c r="F11" s="1"/>
      <c r="G11" s="1"/>
      <c r="H11" s="59">
        <v>44688</v>
      </c>
      <c r="I11" s="60">
        <v>66935</v>
      </c>
      <c r="J11" s="60">
        <v>66935</v>
      </c>
      <c r="K11" s="1" t="s">
        <v>103</v>
      </c>
      <c r="L11" s="1" t="s">
        <v>104</v>
      </c>
      <c r="M11" s="1"/>
      <c r="N11" s="60">
        <v>0</v>
      </c>
      <c r="O11" s="1"/>
      <c r="P11" s="60" t="s">
        <v>105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1"/>
      <c r="X11" s="60">
        <v>0</v>
      </c>
      <c r="Y11" s="1"/>
      <c r="Z11" s="60">
        <v>0</v>
      </c>
      <c r="AA11" s="60">
        <v>0</v>
      </c>
      <c r="AB11" s="1"/>
      <c r="AC11" s="1"/>
      <c r="AD11" s="59">
        <v>44727</v>
      </c>
      <c r="AE11" s="1"/>
      <c r="AF11" s="1"/>
      <c r="AG11" s="1"/>
      <c r="AH11" s="1"/>
      <c r="AI11" s="1"/>
      <c r="AJ11" s="1"/>
      <c r="AK11" s="1"/>
      <c r="AL11" s="60">
        <v>0</v>
      </c>
      <c r="AM11" s="60">
        <v>0</v>
      </c>
      <c r="AN11" s="59">
        <v>44957</v>
      </c>
    </row>
    <row r="12" spans="1:40" x14ac:dyDescent="0.25">
      <c r="A12" s="1">
        <v>891408747</v>
      </c>
      <c r="B12" s="1" t="s">
        <v>12</v>
      </c>
      <c r="C12" s="1" t="s">
        <v>101</v>
      </c>
      <c r="D12" s="1">
        <v>34268</v>
      </c>
      <c r="E12" s="1" t="s">
        <v>114</v>
      </c>
      <c r="F12" s="1"/>
      <c r="G12" s="1"/>
      <c r="H12" s="59">
        <v>44730</v>
      </c>
      <c r="I12" s="60">
        <v>76968</v>
      </c>
      <c r="J12" s="60">
        <v>76968</v>
      </c>
      <c r="K12" s="1" t="s">
        <v>103</v>
      </c>
      <c r="L12" s="1" t="s">
        <v>104</v>
      </c>
      <c r="M12" s="1"/>
      <c r="N12" s="60">
        <v>0</v>
      </c>
      <c r="O12" s="1"/>
      <c r="P12" s="60" t="s">
        <v>105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1"/>
      <c r="X12" s="60">
        <v>0</v>
      </c>
      <c r="Y12" s="1"/>
      <c r="Z12" s="60">
        <v>0</v>
      </c>
      <c r="AA12" s="60">
        <v>0</v>
      </c>
      <c r="AB12" s="1"/>
      <c r="AC12" s="1"/>
      <c r="AD12" s="59">
        <v>44763</v>
      </c>
      <c r="AE12" s="1"/>
      <c r="AF12" s="1"/>
      <c r="AG12" s="1"/>
      <c r="AH12" s="1"/>
      <c r="AI12" s="1"/>
      <c r="AJ12" s="1"/>
      <c r="AK12" s="1"/>
      <c r="AL12" s="60">
        <v>0</v>
      </c>
      <c r="AM12" s="60">
        <v>0</v>
      </c>
      <c r="AN12" s="59">
        <v>44957</v>
      </c>
    </row>
    <row r="13" spans="1:40" x14ac:dyDescent="0.25">
      <c r="A13" s="1">
        <v>891408747</v>
      </c>
      <c r="B13" s="1" t="s">
        <v>12</v>
      </c>
      <c r="C13" s="1" t="s">
        <v>101</v>
      </c>
      <c r="D13" s="1">
        <v>37140</v>
      </c>
      <c r="E13" s="1" t="s">
        <v>115</v>
      </c>
      <c r="F13" s="1"/>
      <c r="G13" s="1"/>
      <c r="H13" s="59">
        <v>44779</v>
      </c>
      <c r="I13" s="60">
        <v>66697</v>
      </c>
      <c r="J13" s="60">
        <v>66697</v>
      </c>
      <c r="K13" s="1" t="s">
        <v>103</v>
      </c>
      <c r="L13" s="1" t="s">
        <v>104</v>
      </c>
      <c r="M13" s="1"/>
      <c r="N13" s="60">
        <v>0</v>
      </c>
      <c r="O13" s="1"/>
      <c r="P13" s="60" t="s">
        <v>105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1"/>
      <c r="X13" s="60">
        <v>0</v>
      </c>
      <c r="Y13" s="1"/>
      <c r="Z13" s="60">
        <v>0</v>
      </c>
      <c r="AA13" s="60">
        <v>0</v>
      </c>
      <c r="AB13" s="1"/>
      <c r="AC13" s="1"/>
      <c r="AD13" s="59">
        <v>44820</v>
      </c>
      <c r="AE13" s="1"/>
      <c r="AF13" s="1"/>
      <c r="AG13" s="1"/>
      <c r="AH13" s="1"/>
      <c r="AI13" s="1"/>
      <c r="AJ13" s="1"/>
      <c r="AK13" s="1"/>
      <c r="AL13" s="60">
        <v>0</v>
      </c>
      <c r="AM13" s="60">
        <v>0</v>
      </c>
      <c r="AN13" s="59">
        <v>44957</v>
      </c>
    </row>
    <row r="14" spans="1:40" x14ac:dyDescent="0.25">
      <c r="A14" s="1">
        <v>891408747</v>
      </c>
      <c r="B14" s="1" t="s">
        <v>12</v>
      </c>
      <c r="C14" s="1" t="s">
        <v>101</v>
      </c>
      <c r="D14" s="1">
        <v>37326</v>
      </c>
      <c r="E14" s="1" t="s">
        <v>116</v>
      </c>
      <c r="F14" s="1"/>
      <c r="G14" s="1"/>
      <c r="H14" s="59">
        <v>44783</v>
      </c>
      <c r="I14" s="60">
        <v>68975</v>
      </c>
      <c r="J14" s="60">
        <v>68975</v>
      </c>
      <c r="K14" s="1" t="s">
        <v>103</v>
      </c>
      <c r="L14" s="1" t="s">
        <v>104</v>
      </c>
      <c r="M14" s="1"/>
      <c r="N14" s="60">
        <v>0</v>
      </c>
      <c r="O14" s="1"/>
      <c r="P14" s="60" t="s">
        <v>105</v>
      </c>
      <c r="Q14" s="60">
        <v>0</v>
      </c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1"/>
      <c r="X14" s="60">
        <v>0</v>
      </c>
      <c r="Y14" s="1"/>
      <c r="Z14" s="60">
        <v>0</v>
      </c>
      <c r="AA14" s="60">
        <v>0</v>
      </c>
      <c r="AB14" s="1"/>
      <c r="AC14" s="1"/>
      <c r="AD14" s="59">
        <v>44820</v>
      </c>
      <c r="AE14" s="1"/>
      <c r="AF14" s="1"/>
      <c r="AG14" s="1"/>
      <c r="AH14" s="1"/>
      <c r="AI14" s="1"/>
      <c r="AJ14" s="1"/>
      <c r="AK14" s="1"/>
      <c r="AL14" s="60">
        <v>0</v>
      </c>
      <c r="AM14" s="60">
        <v>0</v>
      </c>
      <c r="AN14" s="59">
        <v>44957</v>
      </c>
    </row>
    <row r="15" spans="1:40" x14ac:dyDescent="0.25">
      <c r="A15" s="1">
        <v>891408747</v>
      </c>
      <c r="B15" s="1" t="s">
        <v>12</v>
      </c>
      <c r="C15" s="1" t="s">
        <v>101</v>
      </c>
      <c r="D15" s="1">
        <v>38205</v>
      </c>
      <c r="E15" s="1" t="s">
        <v>117</v>
      </c>
      <c r="F15" s="1"/>
      <c r="G15" s="1"/>
      <c r="H15" s="59">
        <v>44799</v>
      </c>
      <c r="I15" s="60">
        <v>435160</v>
      </c>
      <c r="J15" s="60">
        <v>435160</v>
      </c>
      <c r="K15" s="1" t="s">
        <v>103</v>
      </c>
      <c r="L15" s="1" t="s">
        <v>104</v>
      </c>
      <c r="M15" s="1"/>
      <c r="N15" s="60">
        <v>0</v>
      </c>
      <c r="O15" s="1"/>
      <c r="P15" s="60" t="s">
        <v>105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1"/>
      <c r="X15" s="60">
        <v>0</v>
      </c>
      <c r="Y15" s="1"/>
      <c r="Z15" s="60">
        <v>0</v>
      </c>
      <c r="AA15" s="60">
        <v>0</v>
      </c>
      <c r="AB15" s="1"/>
      <c r="AC15" s="1"/>
      <c r="AD15" s="59">
        <v>44820</v>
      </c>
      <c r="AE15" s="1"/>
      <c r="AF15" s="1"/>
      <c r="AG15" s="1"/>
      <c r="AH15" s="1"/>
      <c r="AI15" s="1"/>
      <c r="AJ15" s="1"/>
      <c r="AK15" s="1"/>
      <c r="AL15" s="60">
        <v>0</v>
      </c>
      <c r="AM15" s="60">
        <v>0</v>
      </c>
      <c r="AN15" s="59">
        <v>44957</v>
      </c>
    </row>
    <row r="16" spans="1:40" x14ac:dyDescent="0.25">
      <c r="A16" s="1">
        <v>891408747</v>
      </c>
      <c r="B16" s="1" t="s">
        <v>12</v>
      </c>
      <c r="C16" s="1" t="s">
        <v>101</v>
      </c>
      <c r="D16" s="1">
        <v>40875</v>
      </c>
      <c r="E16" s="1" t="s">
        <v>118</v>
      </c>
      <c r="F16" s="1"/>
      <c r="G16" s="1"/>
      <c r="H16" s="59">
        <v>44847</v>
      </c>
      <c r="I16" s="60">
        <v>76213</v>
      </c>
      <c r="J16" s="60">
        <v>76213</v>
      </c>
      <c r="K16" s="1" t="s">
        <v>103</v>
      </c>
      <c r="L16" s="1" t="s">
        <v>104</v>
      </c>
      <c r="M16" s="1"/>
      <c r="N16" s="60">
        <v>0</v>
      </c>
      <c r="O16" s="1"/>
      <c r="P16" s="60" t="s">
        <v>105</v>
      </c>
      <c r="Q16" s="60">
        <v>0</v>
      </c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1"/>
      <c r="X16" s="60">
        <v>0</v>
      </c>
      <c r="Y16" s="1"/>
      <c r="Z16" s="60">
        <v>0</v>
      </c>
      <c r="AA16" s="60">
        <v>0</v>
      </c>
      <c r="AB16" s="1"/>
      <c r="AC16" s="1"/>
      <c r="AD16" s="59">
        <v>44876</v>
      </c>
      <c r="AE16" s="1"/>
      <c r="AF16" s="1"/>
      <c r="AG16" s="1"/>
      <c r="AH16" s="1"/>
      <c r="AI16" s="1"/>
      <c r="AJ16" s="1"/>
      <c r="AK16" s="1"/>
      <c r="AL16" s="60">
        <v>0</v>
      </c>
      <c r="AM16" s="60">
        <v>0</v>
      </c>
      <c r="AN16" s="59">
        <v>44957</v>
      </c>
    </row>
    <row r="17" spans="1:40" x14ac:dyDescent="0.25">
      <c r="A17" s="1">
        <v>891408747</v>
      </c>
      <c r="B17" s="1" t="s">
        <v>12</v>
      </c>
      <c r="C17" s="1" t="s">
        <v>101</v>
      </c>
      <c r="D17" s="1">
        <v>38733</v>
      </c>
      <c r="E17" s="1" t="s">
        <v>119</v>
      </c>
      <c r="F17" s="1" t="s">
        <v>101</v>
      </c>
      <c r="G17" s="1">
        <v>38733</v>
      </c>
      <c r="H17" s="59">
        <v>44807</v>
      </c>
      <c r="I17" s="60">
        <v>6100</v>
      </c>
      <c r="J17" s="60">
        <v>6100</v>
      </c>
      <c r="K17" s="1" t="s">
        <v>120</v>
      </c>
      <c r="L17" s="1" t="s">
        <v>121</v>
      </c>
      <c r="M17" s="1" t="s">
        <v>122</v>
      </c>
      <c r="N17" s="60">
        <v>6100</v>
      </c>
      <c r="O17" s="1" t="s">
        <v>123</v>
      </c>
      <c r="P17" s="60" t="s">
        <v>124</v>
      </c>
      <c r="Q17" s="60">
        <v>6100</v>
      </c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1"/>
      <c r="X17" s="60">
        <v>6100</v>
      </c>
      <c r="Y17" s="1" t="s">
        <v>125</v>
      </c>
      <c r="Z17" s="60">
        <v>6100</v>
      </c>
      <c r="AA17" s="60">
        <v>0</v>
      </c>
      <c r="AB17" s="1"/>
      <c r="AC17" s="1"/>
      <c r="AD17" s="59">
        <v>44847</v>
      </c>
      <c r="AE17" s="1"/>
      <c r="AF17" s="1">
        <v>9</v>
      </c>
      <c r="AG17" s="1"/>
      <c r="AH17" s="1" t="s">
        <v>126</v>
      </c>
      <c r="AI17" s="1">
        <v>1</v>
      </c>
      <c r="AJ17" s="1">
        <v>21001231</v>
      </c>
      <c r="AK17" s="1">
        <v>20221019</v>
      </c>
      <c r="AL17" s="60">
        <v>6100</v>
      </c>
      <c r="AM17" s="60">
        <v>0</v>
      </c>
      <c r="AN17" s="59">
        <v>44957</v>
      </c>
    </row>
    <row r="18" spans="1:40" x14ac:dyDescent="0.25">
      <c r="A18" s="1">
        <v>891408747</v>
      </c>
      <c r="B18" s="1" t="s">
        <v>12</v>
      </c>
      <c r="C18" s="1" t="s">
        <v>101</v>
      </c>
      <c r="D18" s="1">
        <v>39265</v>
      </c>
      <c r="E18" s="1" t="s">
        <v>127</v>
      </c>
      <c r="F18" s="1" t="s">
        <v>101</v>
      </c>
      <c r="G18" s="1">
        <v>39265</v>
      </c>
      <c r="H18" s="59">
        <v>44818</v>
      </c>
      <c r="I18" s="60">
        <v>6100</v>
      </c>
      <c r="J18" s="60">
        <v>6100</v>
      </c>
      <c r="K18" s="1" t="s">
        <v>120</v>
      </c>
      <c r="L18" s="1" t="s">
        <v>121</v>
      </c>
      <c r="M18" s="1" t="s">
        <v>122</v>
      </c>
      <c r="N18" s="60">
        <v>6100</v>
      </c>
      <c r="O18" s="1" t="s">
        <v>123</v>
      </c>
      <c r="P18" s="60" t="s">
        <v>124</v>
      </c>
      <c r="Q18" s="60">
        <v>6100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1"/>
      <c r="X18" s="60">
        <v>6100</v>
      </c>
      <c r="Y18" s="1" t="s">
        <v>125</v>
      </c>
      <c r="Z18" s="60">
        <v>6100</v>
      </c>
      <c r="AA18" s="60">
        <v>0</v>
      </c>
      <c r="AB18" s="1"/>
      <c r="AC18" s="1"/>
      <c r="AD18" s="59">
        <v>44847</v>
      </c>
      <c r="AE18" s="1"/>
      <c r="AF18" s="1">
        <v>9</v>
      </c>
      <c r="AG18" s="1"/>
      <c r="AH18" s="1" t="s">
        <v>126</v>
      </c>
      <c r="AI18" s="1">
        <v>1</v>
      </c>
      <c r="AJ18" s="1">
        <v>21001231</v>
      </c>
      <c r="AK18" s="1">
        <v>20221019</v>
      </c>
      <c r="AL18" s="60">
        <v>6100</v>
      </c>
      <c r="AM18" s="60">
        <v>0</v>
      </c>
      <c r="AN18" s="59">
        <v>44957</v>
      </c>
    </row>
    <row r="19" spans="1:40" x14ac:dyDescent="0.25">
      <c r="A19" s="1">
        <v>891408747</v>
      </c>
      <c r="B19" s="1" t="s">
        <v>12</v>
      </c>
      <c r="C19" s="1" t="s">
        <v>101</v>
      </c>
      <c r="D19" s="1">
        <v>39785</v>
      </c>
      <c r="E19" s="1" t="s">
        <v>128</v>
      </c>
      <c r="F19" s="1" t="s">
        <v>101</v>
      </c>
      <c r="G19" s="1">
        <v>39785</v>
      </c>
      <c r="H19" s="59">
        <v>44828</v>
      </c>
      <c r="I19" s="60">
        <v>59000</v>
      </c>
      <c r="J19" s="60">
        <v>59000</v>
      </c>
      <c r="K19" s="1" t="s">
        <v>120</v>
      </c>
      <c r="L19" s="1" t="s">
        <v>121</v>
      </c>
      <c r="M19" s="1" t="s">
        <v>122</v>
      </c>
      <c r="N19" s="60">
        <v>59000</v>
      </c>
      <c r="O19" s="1" t="s">
        <v>129</v>
      </c>
      <c r="P19" s="60" t="s">
        <v>124</v>
      </c>
      <c r="Q19" s="60">
        <v>59000</v>
      </c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1"/>
      <c r="X19" s="60">
        <v>59000</v>
      </c>
      <c r="Y19" s="1" t="s">
        <v>130</v>
      </c>
      <c r="Z19" s="60">
        <v>59000</v>
      </c>
      <c r="AA19" s="60">
        <v>0</v>
      </c>
      <c r="AB19" s="1"/>
      <c r="AC19" s="1"/>
      <c r="AD19" s="59">
        <v>44847</v>
      </c>
      <c r="AE19" s="1"/>
      <c r="AF19" s="1">
        <v>9</v>
      </c>
      <c r="AG19" s="1"/>
      <c r="AH19" s="1" t="s">
        <v>126</v>
      </c>
      <c r="AI19" s="1">
        <v>1</v>
      </c>
      <c r="AJ19" s="1">
        <v>21001231</v>
      </c>
      <c r="AK19" s="1">
        <v>20221019</v>
      </c>
      <c r="AL19" s="60">
        <v>59000</v>
      </c>
      <c r="AM19" s="60">
        <v>0</v>
      </c>
      <c r="AN19" s="59">
        <v>44957</v>
      </c>
    </row>
    <row r="20" spans="1:40" x14ac:dyDescent="0.25">
      <c r="A20" s="1">
        <v>891408747</v>
      </c>
      <c r="B20" s="1" t="s">
        <v>12</v>
      </c>
      <c r="C20" s="1" t="s">
        <v>101</v>
      </c>
      <c r="D20" s="1">
        <v>42204</v>
      </c>
      <c r="E20" s="1" t="s">
        <v>131</v>
      </c>
      <c r="F20" s="1" t="s">
        <v>101</v>
      </c>
      <c r="G20" s="1">
        <v>42204</v>
      </c>
      <c r="H20" s="59">
        <v>44869</v>
      </c>
      <c r="I20" s="60">
        <v>59000</v>
      </c>
      <c r="J20" s="60">
        <v>59000</v>
      </c>
      <c r="K20" s="1" t="s">
        <v>120</v>
      </c>
      <c r="L20" s="1" t="s">
        <v>121</v>
      </c>
      <c r="M20" s="1" t="s">
        <v>122</v>
      </c>
      <c r="N20" s="60">
        <v>59000</v>
      </c>
      <c r="O20" s="1" t="s">
        <v>132</v>
      </c>
      <c r="P20" s="60" t="s">
        <v>124</v>
      </c>
      <c r="Q20" s="60">
        <v>59000</v>
      </c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1"/>
      <c r="X20" s="60">
        <v>59000</v>
      </c>
      <c r="Y20" s="1" t="s">
        <v>133</v>
      </c>
      <c r="Z20" s="60">
        <v>59000</v>
      </c>
      <c r="AA20" s="60">
        <v>0</v>
      </c>
      <c r="AB20" s="1"/>
      <c r="AC20" s="1"/>
      <c r="AD20" s="59">
        <v>44908</v>
      </c>
      <c r="AE20" s="1"/>
      <c r="AF20" s="1">
        <v>9</v>
      </c>
      <c r="AG20" s="1"/>
      <c r="AH20" s="1" t="s">
        <v>126</v>
      </c>
      <c r="AI20" s="1">
        <v>1</v>
      </c>
      <c r="AJ20" s="1">
        <v>21001231</v>
      </c>
      <c r="AK20" s="1">
        <v>20221219</v>
      </c>
      <c r="AL20" s="60">
        <v>59000</v>
      </c>
      <c r="AM20" s="60">
        <v>0</v>
      </c>
      <c r="AN20" s="59">
        <v>44957</v>
      </c>
    </row>
    <row r="21" spans="1:40" x14ac:dyDescent="0.25">
      <c r="A21" s="1">
        <v>891408747</v>
      </c>
      <c r="B21" s="1" t="s">
        <v>12</v>
      </c>
      <c r="C21" s="1" t="s">
        <v>134</v>
      </c>
      <c r="D21" s="1">
        <v>711472</v>
      </c>
      <c r="E21" s="1" t="s">
        <v>135</v>
      </c>
      <c r="F21" s="1" t="s">
        <v>134</v>
      </c>
      <c r="G21" s="1">
        <v>711472</v>
      </c>
      <c r="H21" s="59">
        <v>43984</v>
      </c>
      <c r="I21" s="60">
        <v>69120</v>
      </c>
      <c r="J21" s="60">
        <v>69120</v>
      </c>
      <c r="K21" s="1" t="s">
        <v>120</v>
      </c>
      <c r="L21" s="1" t="s">
        <v>121</v>
      </c>
      <c r="M21" s="1" t="s">
        <v>122</v>
      </c>
      <c r="N21" s="60">
        <v>69120</v>
      </c>
      <c r="O21" s="1" t="s">
        <v>136</v>
      </c>
      <c r="P21" s="60" t="s">
        <v>124</v>
      </c>
      <c r="Q21" s="60">
        <v>69120</v>
      </c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1"/>
      <c r="X21" s="60">
        <v>69120</v>
      </c>
      <c r="Y21" s="1" t="s">
        <v>137</v>
      </c>
      <c r="Z21" s="60">
        <v>69120</v>
      </c>
      <c r="AA21" s="60">
        <v>0</v>
      </c>
      <c r="AB21" s="1"/>
      <c r="AC21" s="1"/>
      <c r="AD21" s="59">
        <v>44090</v>
      </c>
      <c r="AE21" s="1"/>
      <c r="AF21" s="1">
        <v>9</v>
      </c>
      <c r="AG21" s="1"/>
      <c r="AH21" s="1" t="s">
        <v>126</v>
      </c>
      <c r="AI21" s="1">
        <v>1</v>
      </c>
      <c r="AJ21" s="1">
        <v>21001231</v>
      </c>
      <c r="AK21" s="1">
        <v>20201018</v>
      </c>
      <c r="AL21" s="60">
        <v>69120</v>
      </c>
      <c r="AM21" s="60">
        <v>0</v>
      </c>
      <c r="AN21" s="59">
        <v>44957</v>
      </c>
    </row>
    <row r="22" spans="1:40" x14ac:dyDescent="0.25">
      <c r="A22" s="1">
        <v>891408747</v>
      </c>
      <c r="B22" s="1" t="s">
        <v>12</v>
      </c>
      <c r="C22" s="1" t="s">
        <v>134</v>
      </c>
      <c r="D22" s="1">
        <v>714045</v>
      </c>
      <c r="E22" s="1" t="s">
        <v>138</v>
      </c>
      <c r="F22" s="1" t="s">
        <v>134</v>
      </c>
      <c r="G22" s="1">
        <v>714045</v>
      </c>
      <c r="H22" s="59">
        <v>44001</v>
      </c>
      <c r="I22" s="60">
        <v>80140</v>
      </c>
      <c r="J22" s="60">
        <v>80140</v>
      </c>
      <c r="K22" s="1" t="s">
        <v>120</v>
      </c>
      <c r="L22" s="1" t="s">
        <v>121</v>
      </c>
      <c r="M22" s="1" t="s">
        <v>122</v>
      </c>
      <c r="N22" s="60">
        <v>80140</v>
      </c>
      <c r="O22" s="1" t="s">
        <v>139</v>
      </c>
      <c r="P22" s="60" t="s">
        <v>124</v>
      </c>
      <c r="Q22" s="60">
        <v>80140</v>
      </c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1"/>
      <c r="X22" s="60">
        <v>80140</v>
      </c>
      <c r="Y22" s="1" t="s">
        <v>140</v>
      </c>
      <c r="Z22" s="60">
        <v>80140</v>
      </c>
      <c r="AA22" s="60">
        <v>0</v>
      </c>
      <c r="AB22" s="1"/>
      <c r="AC22" s="1"/>
      <c r="AD22" s="59">
        <v>44090</v>
      </c>
      <c r="AE22" s="1"/>
      <c r="AF22" s="1">
        <v>9</v>
      </c>
      <c r="AG22" s="1"/>
      <c r="AH22" s="1" t="s">
        <v>126</v>
      </c>
      <c r="AI22" s="1">
        <v>1</v>
      </c>
      <c r="AJ22" s="1">
        <v>21001231</v>
      </c>
      <c r="AK22" s="1">
        <v>20201018</v>
      </c>
      <c r="AL22" s="60">
        <v>80140</v>
      </c>
      <c r="AM22" s="60">
        <v>0</v>
      </c>
      <c r="AN22" s="59">
        <v>44957</v>
      </c>
    </row>
    <row r="23" spans="1:40" x14ac:dyDescent="0.25">
      <c r="A23" s="1">
        <v>891408747</v>
      </c>
      <c r="B23" s="1" t="s">
        <v>12</v>
      </c>
      <c r="C23" s="1" t="s">
        <v>101</v>
      </c>
      <c r="D23" s="1">
        <v>42935</v>
      </c>
      <c r="E23" s="1" t="s">
        <v>141</v>
      </c>
      <c r="F23" s="1" t="s">
        <v>101</v>
      </c>
      <c r="G23" s="1">
        <v>42935</v>
      </c>
      <c r="H23" s="59">
        <v>44884</v>
      </c>
      <c r="I23" s="60">
        <v>82937</v>
      </c>
      <c r="J23" s="60">
        <v>82937</v>
      </c>
      <c r="K23" s="1" t="s">
        <v>120</v>
      </c>
      <c r="L23" s="1" t="s">
        <v>121</v>
      </c>
      <c r="M23" s="1" t="s">
        <v>122</v>
      </c>
      <c r="N23" s="60">
        <v>82937</v>
      </c>
      <c r="O23" s="1" t="s">
        <v>142</v>
      </c>
      <c r="P23" s="60" t="s">
        <v>124</v>
      </c>
      <c r="Q23" s="60">
        <v>82937</v>
      </c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1"/>
      <c r="X23" s="60">
        <v>82937</v>
      </c>
      <c r="Y23" s="1" t="s">
        <v>143</v>
      </c>
      <c r="Z23" s="60">
        <v>82937</v>
      </c>
      <c r="AA23" s="60">
        <v>0</v>
      </c>
      <c r="AB23" s="1"/>
      <c r="AC23" s="1"/>
      <c r="AD23" s="59">
        <v>44908</v>
      </c>
      <c r="AE23" s="1"/>
      <c r="AF23" s="1">
        <v>9</v>
      </c>
      <c r="AG23" s="1"/>
      <c r="AH23" s="1" t="s">
        <v>126</v>
      </c>
      <c r="AI23" s="1">
        <v>1</v>
      </c>
      <c r="AJ23" s="1">
        <v>21001231</v>
      </c>
      <c r="AK23" s="1">
        <v>20221219</v>
      </c>
      <c r="AL23" s="60">
        <v>82937</v>
      </c>
      <c r="AM23" s="60">
        <v>0</v>
      </c>
      <c r="AN23" s="59">
        <v>44957</v>
      </c>
    </row>
    <row r="24" spans="1:40" x14ac:dyDescent="0.25">
      <c r="A24" s="1">
        <v>891408747</v>
      </c>
      <c r="B24" s="1" t="s">
        <v>12</v>
      </c>
      <c r="C24" s="1" t="s">
        <v>101</v>
      </c>
      <c r="D24" s="1">
        <v>43210</v>
      </c>
      <c r="E24" s="1" t="s">
        <v>144</v>
      </c>
      <c r="F24" s="1" t="s">
        <v>101</v>
      </c>
      <c r="G24" s="1">
        <v>43210</v>
      </c>
      <c r="H24" s="59">
        <v>44890</v>
      </c>
      <c r="I24" s="60">
        <v>516125</v>
      </c>
      <c r="J24" s="60">
        <v>516125</v>
      </c>
      <c r="K24" s="1" t="s">
        <v>120</v>
      </c>
      <c r="L24" s="1" t="s">
        <v>121</v>
      </c>
      <c r="M24" s="1" t="s">
        <v>122</v>
      </c>
      <c r="N24" s="60">
        <v>516125</v>
      </c>
      <c r="O24" s="1" t="s">
        <v>142</v>
      </c>
      <c r="P24" s="60" t="s">
        <v>124</v>
      </c>
      <c r="Q24" s="60">
        <v>516125</v>
      </c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1"/>
      <c r="X24" s="60">
        <v>516125</v>
      </c>
      <c r="Y24" s="1" t="s">
        <v>143</v>
      </c>
      <c r="Z24" s="60">
        <v>516125</v>
      </c>
      <c r="AA24" s="60">
        <v>0</v>
      </c>
      <c r="AB24" s="1"/>
      <c r="AC24" s="1"/>
      <c r="AD24" s="59">
        <v>44908</v>
      </c>
      <c r="AE24" s="1"/>
      <c r="AF24" s="1">
        <v>9</v>
      </c>
      <c r="AG24" s="1"/>
      <c r="AH24" s="1" t="s">
        <v>126</v>
      </c>
      <c r="AI24" s="1">
        <v>1</v>
      </c>
      <c r="AJ24" s="1">
        <v>21001231</v>
      </c>
      <c r="AK24" s="1">
        <v>20221219</v>
      </c>
      <c r="AL24" s="60">
        <v>516125</v>
      </c>
      <c r="AM24" s="60">
        <v>0</v>
      </c>
      <c r="AN24" s="59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workbookViewId="0">
      <selection activeCell="C3" sqref="C3:D3"/>
    </sheetView>
  </sheetViews>
  <sheetFormatPr baseColWidth="10" defaultRowHeight="15" x14ac:dyDescent="0.25"/>
  <cols>
    <col min="1" max="1" width="2" customWidth="1"/>
    <col min="2" max="2" width="22.42578125" bestFit="1" customWidth="1"/>
    <col min="3" max="3" width="12.7109375" bestFit="1" customWidth="1"/>
    <col min="4" max="4" width="15" style="61" bestFit="1" customWidth="1"/>
  </cols>
  <sheetData>
    <row r="2" spans="2:4" x14ac:dyDescent="0.25">
      <c r="B2" s="65" t="s">
        <v>146</v>
      </c>
      <c r="C2" s="68" t="s">
        <v>147</v>
      </c>
      <c r="D2" s="66" t="s">
        <v>148</v>
      </c>
    </row>
    <row r="3" spans="2:4" x14ac:dyDescent="0.25">
      <c r="B3" s="64" t="s">
        <v>121</v>
      </c>
      <c r="C3" s="69">
        <v>8</v>
      </c>
      <c r="D3" s="67">
        <v>878522</v>
      </c>
    </row>
    <row r="4" spans="2:4" x14ac:dyDescent="0.25">
      <c r="B4" s="64" t="s">
        <v>104</v>
      </c>
      <c r="C4" s="69">
        <v>14</v>
      </c>
      <c r="D4" s="67">
        <v>1069345</v>
      </c>
    </row>
    <row r="5" spans="2:4" x14ac:dyDescent="0.25">
      <c r="B5" s="65" t="s">
        <v>145</v>
      </c>
      <c r="C5" s="68">
        <v>22</v>
      </c>
      <c r="D5" s="66">
        <v>1947867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89" zoomScaleNormal="89" zoomScaleSheetLayoutView="100" workbookViewId="0">
      <selection activeCell="N32" sqref="N32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38</v>
      </c>
      <c r="E2" s="15"/>
      <c r="F2" s="15"/>
      <c r="G2" s="15"/>
      <c r="H2" s="15"/>
      <c r="I2" s="16"/>
      <c r="J2" s="17" t="s">
        <v>39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40</v>
      </c>
      <c r="E4" s="15"/>
      <c r="F4" s="15"/>
      <c r="G4" s="15"/>
      <c r="H4" s="15"/>
      <c r="I4" s="16"/>
      <c r="J4" s="17" t="s">
        <v>41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42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149</v>
      </c>
      <c r="J12" s="31"/>
    </row>
    <row r="13" spans="2:10" x14ac:dyDescent="0.2">
      <c r="B13" s="30"/>
      <c r="C13" s="32" t="s">
        <v>150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43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44</v>
      </c>
      <c r="D17" s="33"/>
      <c r="H17" s="35" t="s">
        <v>45</v>
      </c>
      <c r="I17" s="35" t="s">
        <v>46</v>
      </c>
      <c r="J17" s="31"/>
    </row>
    <row r="18" spans="2:10" x14ac:dyDescent="0.2">
      <c r="B18" s="30"/>
      <c r="C18" s="32" t="s">
        <v>47</v>
      </c>
      <c r="D18" s="32"/>
      <c r="E18" s="32"/>
      <c r="F18" s="32"/>
      <c r="H18" s="36">
        <v>22</v>
      </c>
      <c r="I18" s="70">
        <v>1947867</v>
      </c>
      <c r="J18" s="31"/>
    </row>
    <row r="19" spans="2:10" x14ac:dyDescent="0.2">
      <c r="B19" s="30"/>
      <c r="C19" s="11" t="s">
        <v>48</v>
      </c>
      <c r="H19" s="37">
        <v>0</v>
      </c>
      <c r="I19" s="38">
        <v>0</v>
      </c>
      <c r="J19" s="31"/>
    </row>
    <row r="20" spans="2:10" x14ac:dyDescent="0.2">
      <c r="B20" s="30"/>
      <c r="C20" s="11" t="s">
        <v>49</v>
      </c>
      <c r="H20" s="37">
        <v>8</v>
      </c>
      <c r="I20" s="38">
        <v>878522</v>
      </c>
      <c r="J20" s="31"/>
    </row>
    <row r="21" spans="2:10" x14ac:dyDescent="0.2">
      <c r="B21" s="30"/>
      <c r="C21" s="11" t="s">
        <v>50</v>
      </c>
      <c r="H21" s="37">
        <v>14</v>
      </c>
      <c r="I21" s="39">
        <v>1069345</v>
      </c>
      <c r="J21" s="31"/>
    </row>
    <row r="22" spans="2:10" x14ac:dyDescent="0.2">
      <c r="B22" s="30"/>
      <c r="C22" s="11" t="s">
        <v>51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52</v>
      </c>
      <c r="H23" s="40">
        <v>0</v>
      </c>
      <c r="I23" s="41">
        <v>0</v>
      </c>
      <c r="J23" s="31"/>
    </row>
    <row r="24" spans="2:10" x14ac:dyDescent="0.2">
      <c r="B24" s="30"/>
      <c r="C24" s="32" t="s">
        <v>53</v>
      </c>
      <c r="D24" s="32"/>
      <c r="E24" s="32"/>
      <c r="F24" s="32"/>
      <c r="H24" s="36">
        <f>H19+H20+H21+H22+H23</f>
        <v>22</v>
      </c>
      <c r="I24" s="42">
        <f>I19+I20+I21+I22+I23</f>
        <v>1947867</v>
      </c>
      <c r="J24" s="31"/>
    </row>
    <row r="25" spans="2:10" x14ac:dyDescent="0.2">
      <c r="B25" s="30"/>
      <c r="C25" s="11" t="s">
        <v>54</v>
      </c>
      <c r="H25" s="37">
        <v>0</v>
      </c>
      <c r="I25" s="38">
        <v>0</v>
      </c>
      <c r="J25" s="31"/>
    </row>
    <row r="26" spans="2:10" x14ac:dyDescent="0.2">
      <c r="B26" s="30"/>
      <c r="C26" s="11" t="s">
        <v>55</v>
      </c>
      <c r="H26" s="37">
        <v>0</v>
      </c>
      <c r="I26" s="38">
        <v>0</v>
      </c>
      <c r="J26" s="31"/>
    </row>
    <row r="27" spans="2:10" ht="13.5" thickBot="1" x14ac:dyDescent="0.25">
      <c r="B27" s="30"/>
      <c r="C27" s="11" t="s">
        <v>56</v>
      </c>
      <c r="H27" s="40">
        <v>0</v>
      </c>
      <c r="I27" s="41">
        <v>0</v>
      </c>
      <c r="J27" s="31"/>
    </row>
    <row r="28" spans="2:10" x14ac:dyDescent="0.2">
      <c r="B28" s="30"/>
      <c r="C28" s="32" t="s">
        <v>57</v>
      </c>
      <c r="D28" s="32"/>
      <c r="E28" s="32"/>
      <c r="F28" s="32"/>
      <c r="H28" s="36">
        <f>H25+H26+H27</f>
        <v>0</v>
      </c>
      <c r="I28" s="42">
        <f>I25+I26+I27</f>
        <v>0</v>
      </c>
      <c r="J28" s="31"/>
    </row>
    <row r="29" spans="2:10" ht="13.5" thickBot="1" x14ac:dyDescent="0.25">
      <c r="B29" s="30"/>
      <c r="C29" s="11" t="s">
        <v>58</v>
      </c>
      <c r="D29" s="32"/>
      <c r="E29" s="32"/>
      <c r="F29" s="32"/>
      <c r="H29" s="40">
        <v>0</v>
      </c>
      <c r="I29" s="41">
        <v>0</v>
      </c>
      <c r="J29" s="31"/>
    </row>
    <row r="30" spans="2:10" x14ac:dyDescent="0.2">
      <c r="B30" s="30"/>
      <c r="C30" s="32" t="s">
        <v>59</v>
      </c>
      <c r="D30" s="32"/>
      <c r="E30" s="32"/>
      <c r="F30" s="32"/>
      <c r="H30" s="37">
        <f>H29</f>
        <v>0</v>
      </c>
      <c r="I30" s="38">
        <f>I29</f>
        <v>0</v>
      </c>
      <c r="J30" s="31"/>
    </row>
    <row r="31" spans="2:10" x14ac:dyDescent="0.2">
      <c r="B31" s="30"/>
      <c r="C31" s="32"/>
      <c r="D31" s="32"/>
      <c r="E31" s="32"/>
      <c r="F31" s="32"/>
      <c r="H31" s="43"/>
      <c r="I31" s="42"/>
      <c r="J31" s="31"/>
    </row>
    <row r="32" spans="2:10" ht="13.5" thickBot="1" x14ac:dyDescent="0.25">
      <c r="B32" s="30"/>
      <c r="C32" s="32" t="s">
        <v>60</v>
      </c>
      <c r="D32" s="32"/>
      <c r="H32" s="44">
        <f>H24+H28+H30</f>
        <v>22</v>
      </c>
      <c r="I32" s="45">
        <f>I24+I28+I30</f>
        <v>1947867</v>
      </c>
      <c r="J32" s="31"/>
    </row>
    <row r="33" spans="2:10" ht="13.5" thickTop="1" x14ac:dyDescent="0.2">
      <c r="B33" s="30"/>
      <c r="C33" s="32"/>
      <c r="D33" s="32"/>
      <c r="H33" s="46"/>
      <c r="I33" s="38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x14ac:dyDescent="0.2">
      <c r="B36" s="30"/>
      <c r="G36" s="46"/>
      <c r="H36" s="46"/>
      <c r="I36" s="46"/>
      <c r="J36" s="31"/>
    </row>
    <row r="37" spans="2:10" ht="13.5" thickBot="1" x14ac:dyDescent="0.25">
      <c r="B37" s="30"/>
      <c r="C37" s="48" t="s">
        <v>152</v>
      </c>
      <c r="D37" s="47"/>
      <c r="G37" s="48" t="s">
        <v>61</v>
      </c>
      <c r="H37" s="47"/>
      <c r="I37" s="46"/>
      <c r="J37" s="31"/>
    </row>
    <row r="38" spans="2:10" ht="4.5" customHeight="1" x14ac:dyDescent="0.2">
      <c r="B38" s="30"/>
      <c r="C38" s="46"/>
      <c r="D38" s="46"/>
      <c r="G38" s="46"/>
      <c r="H38" s="46"/>
      <c r="I38" s="46"/>
      <c r="J38" s="31"/>
    </row>
    <row r="39" spans="2:10" x14ac:dyDescent="0.2">
      <c r="B39" s="30"/>
      <c r="C39" s="32" t="s">
        <v>151</v>
      </c>
      <c r="G39" s="49" t="s">
        <v>62</v>
      </c>
      <c r="H39" s="46"/>
      <c r="I39" s="46"/>
      <c r="J39" s="31"/>
    </row>
    <row r="40" spans="2:10" x14ac:dyDescent="0.2">
      <c r="B40" s="30"/>
      <c r="G40" s="46"/>
      <c r="H40" s="46"/>
      <c r="I40" s="46"/>
      <c r="J40" s="31"/>
    </row>
    <row r="41" spans="2:10" ht="18.75" customHeight="1" thickBot="1" x14ac:dyDescent="0.25">
      <c r="B41" s="50"/>
      <c r="C41" s="51"/>
      <c r="D41" s="51"/>
      <c r="E41" s="51"/>
      <c r="F41" s="51"/>
      <c r="G41" s="47"/>
      <c r="H41" s="47"/>
      <c r="I41" s="47"/>
      <c r="J41" s="5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2023-03-02T14:23:57Z</cp:lastPrinted>
  <dcterms:created xsi:type="dcterms:W3CDTF">2022-06-01T14:39:12Z</dcterms:created>
  <dcterms:modified xsi:type="dcterms:W3CDTF">2023-03-02T14:24:21Z</dcterms:modified>
</cp:coreProperties>
</file>