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0904646 HOSPITAL GENERAL DE MEDELLIN\"/>
    </mc:Choice>
  </mc:AlternateContent>
  <bookViews>
    <workbookView xWindow="0" yWindow="0" windowWidth="20490" windowHeight="7155" activeTab="4"/>
  </bookViews>
  <sheets>
    <sheet name="INFO IPS" sheetId="3" r:id="rId1"/>
    <sheet name="ESTADO DE CADA FACTURA" sheetId="4" r:id="rId2"/>
    <sheet name="TD" sheetId="7" r:id="rId3"/>
    <sheet name="FOR-CSA-018" sheetId="6" r:id="rId4"/>
    <sheet name="CIRCULAR 030" sheetId="5" r:id="rId5"/>
  </sheets>
  <definedNames>
    <definedName name="_xlnm._FilterDatabase" localSheetId="1" hidden="1">'ESTADO DE CADA FACTURA'!$A$2:$AR$10</definedName>
  </definedNames>
  <calcPr calcId="152511"/>
  <pivotCaches>
    <pivotCache cacheId="39" r:id="rId6"/>
  </pivotCaches>
</workbook>
</file>

<file path=xl/calcChain.xml><?xml version="1.0" encoding="utf-8"?>
<calcChain xmlns="http://schemas.openxmlformats.org/spreadsheetml/2006/main">
  <c r="O1" i="4" l="1"/>
  <c r="J1" i="4"/>
  <c r="I1" i="4"/>
  <c r="I30" i="6" l="1"/>
  <c r="H30" i="6"/>
  <c r="I28" i="6"/>
  <c r="H28" i="6"/>
  <c r="I24" i="6"/>
  <c r="I32" i="6" s="1"/>
  <c r="H24" i="6"/>
  <c r="H32" i="6" s="1"/>
  <c r="I23" i="5"/>
  <c r="H23" i="5"/>
  <c r="WUK6" i="5"/>
  <c r="H10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Geraldine Valencia Zambrano</author>
  </authors>
  <commentList>
    <comment ref="L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Ver Glosa Aceptada
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Ver Glosa Aceptada
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Ver Glosa Aceptada
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Ver Glosa Aceptada
</t>
        </r>
      </text>
    </comment>
  </commentList>
</comments>
</file>

<file path=xl/sharedStrings.xml><?xml version="1.0" encoding="utf-8"?>
<sst xmlns="http://schemas.openxmlformats.org/spreadsheetml/2006/main" count="215" uniqueCount="145">
  <si>
    <t>02979746</t>
  </si>
  <si>
    <t>28.10.2014</t>
  </si>
  <si>
    <t>3719359</t>
  </si>
  <si>
    <t>18.04.2022</t>
  </si>
  <si>
    <t>24.08.2020</t>
  </si>
  <si>
    <t>3725152</t>
  </si>
  <si>
    <t>25.09.2020</t>
  </si>
  <si>
    <t>3827884</t>
  </si>
  <si>
    <t>28.01.2022</t>
  </si>
  <si>
    <t>3832868</t>
  </si>
  <si>
    <t>15.06.2022</t>
  </si>
  <si>
    <t>14.03.2022</t>
  </si>
  <si>
    <t>16.02.2022</t>
  </si>
  <si>
    <t>3843106</t>
  </si>
  <si>
    <t>19.05.2022</t>
  </si>
  <si>
    <t>24.03.2022</t>
  </si>
  <si>
    <t>3850792</t>
  </si>
  <si>
    <t>23.04.2022</t>
  </si>
  <si>
    <t>3889656</t>
  </si>
  <si>
    <t>05.10.2022</t>
  </si>
  <si>
    <t>19.08.2022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</si>
  <si>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</si>
  <si>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</si>
  <si>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</si>
  <si>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</si>
  <si>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</si>
  <si>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</si>
  <si>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</si>
  <si>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</si>
  <si>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</si>
  <si>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</si>
  <si>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</si>
  <si>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HOSPITAL GENERAL DE MEDELLIN </t>
  </si>
  <si>
    <t>Evento</t>
  </si>
  <si>
    <t>Medellin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</si>
  <si>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</si>
  <si>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</si>
  <si>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</si>
  <si>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</si>
  <si>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</si>
  <si>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</si>
  <si>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FEBRERO DEL 2023</t>
  </si>
  <si>
    <t>A continuacion me permito remitir nuestra respuesta al estado de cartera reportada en la Circular 030</t>
  </si>
  <si>
    <t xml:space="preserve">Corte al dia: 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</si>
  <si>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</si>
  <si>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</si>
  <si>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</si>
  <si>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</si>
  <si>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</si>
  <si>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</si>
  <si>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</si>
  <si>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</si>
  <si>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TOTAL CARTERA REVISADA CIRCULAR 030</t>
  </si>
  <si>
    <t>Geraldine Valencia Zambrano</t>
  </si>
  <si>
    <t>Cartera - EPS Comfenalco Valle Delagente</t>
  </si>
  <si>
    <t>FOR-CSA-018</t>
  </si>
  <si>
    <t>HOJA 1 DE 2</t>
  </si>
  <si>
    <t>RESUMEN DE CARTERA REVISADA POR LA EPS</t>
  </si>
  <si>
    <t>VERSION 1</t>
  </si>
  <si>
    <t>SANTIAGO DE CALI , FEBRERO 06 DE 2023</t>
  </si>
  <si>
    <t>Con Corte al dia :31/12/2022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</si>
  <si>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</si>
  <si>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</si>
  <si>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</si>
  <si>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</si>
  <si>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</si>
  <si>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</si>
  <si>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</si>
  <si>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</si>
  <si>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</si>
  <si>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</si>
  <si>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</si>
  <si>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</si>
  <si>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</si>
  <si>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</si>
  <si>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</si>
  <si>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</si>
  <si>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</si>
  <si>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</si>
  <si>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</si>
  <si>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DE EPS ENERO 06</t>
  </si>
  <si>
    <t>FUERA DE CIERRE</t>
  </si>
  <si>
    <t>ESTADO VALGO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</si>
  <si>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</si>
  <si>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</si>
  <si>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</si>
  <si>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</si>
  <si>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</si>
  <si>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</si>
  <si>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</si>
  <si>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</si>
  <si>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</si>
  <si>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</si>
  <si>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</si>
  <si>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</si>
  <si>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</si>
  <si>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</si>
  <si>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</si>
  <si>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</si>
  <si>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</si>
  <si>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</si>
  <si>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</si>
  <si>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</si>
  <si>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</si>
  <si>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</si>
  <si>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</si>
  <si>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</si>
  <si>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</si>
  <si>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</si>
  <si>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</si>
  <si>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890904646__3850792</t>
  </si>
  <si>
    <t>B)Factura sin saldo ERP</t>
  </si>
  <si>
    <t>OK</t>
  </si>
  <si>
    <t>890904646__2979746</t>
  </si>
  <si>
    <t>B)Factura sin saldo ERP/conciliar diferencia glosa aceptada</t>
  </si>
  <si>
    <t>890904646__3719359</t>
  </si>
  <si>
    <t>IPS ACEPTA DEVOLUCION PARCIAL DE ACUERDO A ACTA DE CONCILIACON DEL 22/09/2022.JENNIFER REBOLLEDO</t>
  </si>
  <si>
    <t>890904646__3725152</t>
  </si>
  <si>
    <t>IPS ACEPTA GLOSA PARCIAL DE ACUERDO A ACTA DE CONCILIACION DEL 22/09/2022.JENNIFER REBOLLEDO</t>
  </si>
  <si>
    <t>890904646__3832868</t>
  </si>
  <si>
    <t>IPS ACEPTA GLOSA PARCIAL DE ACUERDO A ACTA DE CONCILIACION DREALIZADA EL 22/09/2022.JENNIFER REBOLLEDO</t>
  </si>
  <si>
    <t>890904646__3843106</t>
  </si>
  <si>
    <t>IPS ACEPTA GLOSA PARCIAL DE ACUERDO A ACTA DE CONCILIACION REALIZADA EL DIA 22/09/2022.JENNIFER REBOLLEDO</t>
  </si>
  <si>
    <t>890904646__3827884</t>
  </si>
  <si>
    <t>C)Glosas total pendiente por respuesta de IPS</t>
  </si>
  <si>
    <t>FACTURA DEVUELTA</t>
  </si>
  <si>
    <t>DEVOLUCION</t>
  </si>
  <si>
    <t xml:space="preserve">AUT/PTCIA MEDICA/FACTURACION SE DEVUELVE FACTURA AL VALIDAR NO CUENTA CON AUTORIZACION POR LOS SERVICIOS FACTURADOS SE DEBE DE SOLICITAR AL CORREO CAPAUTORIZACIONES@EPSCOMFENALCOVA LLE.COM.CO ,2-NO SE EVIEDENCIA SOPORTE DE MONITORIA FETAL 26. NO SE EVIDENCIA SOPORTE DE GLUCOMETRIAS LOS DIAS 15,1 49 Y 17 ENERO CANT : 8 $736,SOPORTAR CRETAININA DEPURACIO13/ENERO $25.7,VALIDAR OBJECCIONES REALIZADAS POR AUDITORI AUDITORIA MEDICA POR 424.447 TOTAL OBJECCIONES $2.45.47  .JENNIFER REBOLLEDO                                                                                                                                                                                                                             </t>
  </si>
  <si>
    <t>AUT/PTCIA MEDICA/FACTURACION SE DEVUELVE FACTURA AL VALIDARNO CUENTA CON AUTORIZACION POR LOS SERVICIOS FACTURADOS SE DEBE DE SOLICITAR AL CORREO CAPAUTORIZACIONES@EPSCOMFENALCOVALLE.COM.CO ,2-NO SE EVIEDENCIA SOPORTE DE MONITORIA FETAL 260.000 NO SE EVIDENCIA SOPORTE DE GLUCOMETRIAS LOS DIAS 15,149 Y 17 ENERO CANT : 8 $73600,SOPORTAR CRETAININA DEPURACION13/ENERO $25.700,VALIDAR OBJECCIONES REALIZADAS POR AUDITORIAUDITORIA MEDICA POR 424.447 TOTAL OBJECCIONES $2.405.047.JENNIFER REBOLLEDO</t>
  </si>
  <si>
    <t>SI</t>
  </si>
  <si>
    <t>890904646__3889656</t>
  </si>
  <si>
    <t>E)Glosas total en Gestion por ERP</t>
  </si>
  <si>
    <t xml:space="preserve">AUT/TARIFA/SPTE INCOMPLETO: SE DEVUELVE FACTURA AL VALIDAR L OS SERVICIOS PRESTADOS NO CUENTA CON AUTORIZACION SOLO SE EIDENCIA ANEXO SOLICITANDO 3 DIAS UCI Y 3 DIAS UCIN FACTURAN 7 DIAS DE INTERMEDIO, NO SE EVIDENCIA LOS CORREOS SOPORTANDOLOS 3 ENVIOS, FAVOR SOLICITAR AUTORIZACION ,TROPONINA NO PAC TADA NO SE EVIDENCIA COTIZACION SE RECONOCER VALOR SOAT $853,PARACLINICOS NO SOPORTADOS 12/8/222: A.L $48.3,CALCI O FACTURAN 2 SOPORTAN 1$23.7,GLUCOSA$16.7,HEMATOCRITO$5,HEMOGLOBINA $1.3,POT FACTURAN 2 SOPORTAN 1$39.7,SOD FACTURAN 2 SOPORTAN 1 $32.7,TOTAL GLOSA(69.2)EL DOCUEMENTO DEL PACIENTE EN LA FACTURA Y DETALLE SE ENCUENTRA ERRADO FAVOR VALIDAR.JENNIFER REBOLLEDO                           </t>
  </si>
  <si>
    <t>SPTE.INCOMPLETO/TARIFA:SE REALIZA OBJECCION PARACLINICOS NOSOPORTADOS 12/08/2022: A.L $48.300,CALCIO FACTURAN 2 SOPORTAN 1$23.700,GLUCOSA$16.700,HEMATOCRITO$5000,HEMOGLOBINA $10.300,POT FACTURAN 2 SOPORTAN 1$39.700,SODFACTURAN 2 SOPORTAN 1 $32.700,TROPONINA NO PACTADA NO SE EVIDENCIA COTIZACION SERECONOCE VALOR SOAT $85.300 DIF $131.100.FAVOR VALIDAR.JENNIER REBOLLEDO</t>
  </si>
  <si>
    <t>FACTURA CANCELADA</t>
  </si>
  <si>
    <t>Total general</t>
  </si>
  <si>
    <t>Tipificación</t>
  </si>
  <si>
    <t>Cant Facturas</t>
  </si>
  <si>
    <t>Saldo Facturas</t>
  </si>
  <si>
    <t xml:space="preserve">Señores : HOSPITAL GENERAL DE MEDELLIN </t>
  </si>
  <si>
    <t xml:space="preserve">SEÑORES:HOSPITAL GENERAL DE MEDELLIN </t>
  </si>
  <si>
    <t>NIT: 890904646</t>
  </si>
  <si>
    <t>A continuacion me permito remitir nuestra respuesta al estado de cartera presentado en la fecha: 31/01/2023</t>
  </si>
  <si>
    <t>Carolina Giraldo Celis</t>
  </si>
  <si>
    <t>Aux Administrativa - Hospital General de Medellín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</si>
</sst>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[$-240A]d&quot; de &quot;mmmm&quot; de &quot;yyyy;@"/>
    <numFmt numFmtId="165" formatCode="_-* #,##0_-;\-* #,##0_-;_-* &quot;-&quot;??_-;_-@_-"/>
    <numFmt numFmtId="166" formatCode="[$$-240A]\ #,##0;\-[$$-240A]\ #,##0"/>
    <numFmt numFmtId="167" formatCode="&quot;$&quot;\ #,##0;[Red]&quot;$&quot;\ #,##0"/>
    <numFmt numFmtId="169" formatCode="&quot;$&quot;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</cellStyleXfs>
  <cellXfs count="84">
    <xf numFmtId="0" fontId="0" fillId="0" borderId="0" xfId="0"/>
    <xf numFmtId="49" fontId="0" fillId="0" borderId="10" xfId="0" applyNumberFormat="1" applyBorder="1"/>
    <xf numFmtId="3" fontId="0" fillId="0" borderId="10" xfId="0" applyNumberFormat="1" applyBorder="1"/>
    <xf numFmtId="0" fontId="0" fillId="0" borderId="10" xfId="0" applyBorder="1"/>
    <xf numFmtId="0" fontId="16" fillId="0" borderId="10" xfId="0" applyFont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/>
    </xf>
    <xf numFmtId="3" fontId="0" fillId="0" borderId="0" xfId="0" applyNumberFormat="1"/>
    <xf numFmtId="0" fontId="21" fillId="0" borderId="0" xfId="43" applyFont="1"/>
    <xf numFmtId="0" fontId="21" fillId="0" borderId="11" xfId="43" applyFont="1" applyBorder="1" applyAlignment="1">
      <alignment horizontal="centerContinuous"/>
    </xf>
    <xf numFmtId="0" fontId="21" fillId="0" borderId="12" xfId="43" applyFont="1" applyBorder="1" applyAlignment="1">
      <alignment horizontal="centerContinuous"/>
    </xf>
    <xf numFmtId="0" fontId="22" fillId="0" borderId="11" xfId="43" applyFont="1" applyBorder="1" applyAlignment="1">
      <alignment horizontal="centerContinuous" vertical="center"/>
    </xf>
    <xf numFmtId="0" fontId="22" fillId="0" borderId="13" xfId="43" applyFont="1" applyBorder="1" applyAlignment="1">
      <alignment horizontal="centerContinuous" vertical="center"/>
    </xf>
    <xf numFmtId="0" fontId="22" fillId="0" borderId="12" xfId="43" applyFont="1" applyBorder="1" applyAlignment="1">
      <alignment horizontal="centerContinuous" vertical="center"/>
    </xf>
    <xf numFmtId="0" fontId="22" fillId="0" borderId="14" xfId="43" applyFont="1" applyBorder="1" applyAlignment="1">
      <alignment horizontal="centerContinuous" vertical="center"/>
    </xf>
    <xf numFmtId="0" fontId="21" fillId="0" borderId="15" xfId="43" applyFont="1" applyBorder="1" applyAlignment="1">
      <alignment horizontal="centerContinuous"/>
    </xf>
    <xf numFmtId="0" fontId="21" fillId="0" borderId="16" xfId="43" applyFont="1" applyBorder="1" applyAlignment="1">
      <alignment horizontal="centerContinuous"/>
    </xf>
    <xf numFmtId="0" fontId="22" fillId="0" borderId="17" xfId="43" applyFont="1" applyBorder="1" applyAlignment="1">
      <alignment horizontal="centerContinuous" vertical="center"/>
    </xf>
    <xf numFmtId="0" fontId="22" fillId="0" borderId="18" xfId="43" applyFont="1" applyBorder="1" applyAlignment="1">
      <alignment horizontal="centerContinuous" vertical="center"/>
    </xf>
    <xf numFmtId="0" fontId="22" fillId="0" borderId="19" xfId="43" applyFont="1" applyBorder="1" applyAlignment="1">
      <alignment horizontal="centerContinuous" vertical="center"/>
    </xf>
    <xf numFmtId="0" fontId="22" fillId="0" borderId="20" xfId="43" applyFont="1" applyBorder="1" applyAlignment="1">
      <alignment horizontal="centerContinuous" vertical="center"/>
    </xf>
    <xf numFmtId="0" fontId="22" fillId="0" borderId="21" xfId="43" applyFont="1" applyBorder="1" applyAlignment="1">
      <alignment horizontal="centerContinuous" vertical="center"/>
    </xf>
    <xf numFmtId="14" fontId="21" fillId="0" borderId="0" xfId="43" applyNumberFormat="1" applyFont="1"/>
    <xf numFmtId="0" fontId="21" fillId="0" borderId="17" xfId="43" applyFont="1" applyBorder="1" applyAlignment="1">
      <alignment horizontal="centerContinuous"/>
    </xf>
    <xf numFmtId="0" fontId="21" fillId="0" borderId="19" xfId="43" applyFont="1" applyBorder="1" applyAlignment="1">
      <alignment horizontal="centerContinuous"/>
    </xf>
    <xf numFmtId="164" fontId="21" fillId="0" borderId="0" xfId="43" applyNumberFormat="1" applyFont="1"/>
    <xf numFmtId="0" fontId="21" fillId="0" borderId="15" xfId="43" applyFont="1" applyBorder="1"/>
    <xf numFmtId="0" fontId="21" fillId="0" borderId="16" xfId="43" applyFont="1" applyBorder="1"/>
    <xf numFmtId="0" fontId="22" fillId="0" borderId="0" xfId="43" applyFont="1"/>
    <xf numFmtId="14" fontId="21" fillId="0" borderId="0" xfId="43" applyNumberFormat="1" applyFont="1" applyAlignment="1">
      <alignment horizontal="left"/>
    </xf>
    <xf numFmtId="0" fontId="21" fillId="33" borderId="0" xfId="43" applyFont="1" applyFill="1"/>
    <xf numFmtId="0" fontId="22" fillId="0" borderId="0" xfId="43" applyFont="1" applyAlignment="1">
      <alignment horizontal="center"/>
    </xf>
    <xf numFmtId="166" fontId="22" fillId="0" borderId="0" xfId="42" applyNumberFormat="1" applyFont="1" applyAlignment="1">
      <alignment horizontal="right"/>
    </xf>
    <xf numFmtId="166" fontId="21" fillId="0" borderId="0" xfId="42" applyNumberFormat="1" applyFont="1" applyAlignment="1">
      <alignment horizontal="right"/>
    </xf>
    <xf numFmtId="166" fontId="21" fillId="0" borderId="22" xfId="42" applyNumberFormat="1" applyFont="1" applyBorder="1" applyAlignment="1">
      <alignment horizontal="right"/>
    </xf>
    <xf numFmtId="165" fontId="21" fillId="0" borderId="23" xfId="42" applyNumberFormat="1" applyFont="1" applyBorder="1" applyAlignment="1">
      <alignment horizontal="center"/>
    </xf>
    <xf numFmtId="166" fontId="21" fillId="0" borderId="23" xfId="42" applyNumberFormat="1" applyFont="1" applyBorder="1" applyAlignment="1">
      <alignment horizontal="right"/>
    </xf>
    <xf numFmtId="167" fontId="21" fillId="0" borderId="0" xfId="43" applyNumberFormat="1" applyFont="1"/>
    <xf numFmtId="167" fontId="21" fillId="0" borderId="0" xfId="43" applyNumberFormat="1" applyFont="1" applyAlignment="1">
      <alignment horizontal="right"/>
    </xf>
    <xf numFmtId="167" fontId="21" fillId="0" borderId="18" xfId="43" applyNumberFormat="1" applyFont="1" applyBorder="1"/>
    <xf numFmtId="167" fontId="22" fillId="0" borderId="18" xfId="43" applyNumberFormat="1" applyFont="1" applyBorder="1"/>
    <xf numFmtId="167" fontId="22" fillId="0" borderId="0" xfId="43" applyNumberFormat="1" applyFont="1"/>
    <xf numFmtId="0" fontId="21" fillId="0" borderId="17" xfId="43" applyFont="1" applyBorder="1"/>
    <xf numFmtId="0" fontId="21" fillId="0" borderId="18" xfId="43" applyFont="1" applyBorder="1"/>
    <xf numFmtId="0" fontId="21" fillId="0" borderId="19" xfId="43" applyFont="1" applyBorder="1"/>
    <xf numFmtId="0" fontId="22" fillId="0" borderId="15" xfId="43" applyFont="1" applyBorder="1" applyAlignment="1">
      <alignment horizontal="centerContinuous" vertical="center"/>
    </xf>
    <xf numFmtId="0" fontId="22" fillId="0" borderId="0" xfId="43" applyFont="1" applyAlignment="1">
      <alignment horizontal="centerContinuous" vertical="center"/>
    </xf>
    <xf numFmtId="0" fontId="22" fillId="0" borderId="16" xfId="43" applyFont="1" applyBorder="1" applyAlignment="1">
      <alignment horizontal="centerContinuous" vertical="center"/>
    </xf>
    <xf numFmtId="1" fontId="22" fillId="0" borderId="0" xfId="43" applyNumberFormat="1" applyFont="1" applyAlignment="1">
      <alignment horizontal="center"/>
    </xf>
    <xf numFmtId="1" fontId="21" fillId="0" borderId="0" xfId="43" applyNumberFormat="1" applyFont="1" applyAlignment="1">
      <alignment horizontal="center"/>
    </xf>
    <xf numFmtId="169" fontId="21" fillId="0" borderId="0" xfId="43" applyNumberFormat="1" applyFont="1" applyAlignment="1">
      <alignment horizontal="right"/>
    </xf>
    <xf numFmtId="1" fontId="21" fillId="0" borderId="18" xfId="43" applyNumberFormat="1" applyFont="1" applyBorder="1" applyAlignment="1">
      <alignment horizontal="center"/>
    </xf>
    <xf numFmtId="167" fontId="21" fillId="0" borderId="18" xfId="43" applyNumberFormat="1" applyFont="1" applyBorder="1" applyAlignment="1">
      <alignment horizontal="right"/>
    </xf>
    <xf numFmtId="167" fontId="22" fillId="0" borderId="0" xfId="43" applyNumberFormat="1" applyFont="1" applyAlignment="1">
      <alignment horizontal="right"/>
    </xf>
    <xf numFmtId="0" fontId="21" fillId="0" borderId="0" xfId="43" applyFont="1" applyAlignment="1">
      <alignment horizontal="center"/>
    </xf>
    <xf numFmtId="1" fontId="22" fillId="0" borderId="23" xfId="43" applyNumberFormat="1" applyFont="1" applyBorder="1" applyAlignment="1">
      <alignment horizontal="center"/>
    </xf>
    <xf numFmtId="167" fontId="22" fillId="0" borderId="23" xfId="43" applyNumberFormat="1" applyFont="1" applyBorder="1" applyAlignment="1">
      <alignment horizontal="right"/>
    </xf>
    <xf numFmtId="0" fontId="22" fillId="0" borderId="15" xfId="43" applyFont="1" applyBorder="1" applyAlignment="1">
      <alignment horizontal="center" vertical="center" wrapText="1"/>
    </xf>
    <xf numFmtId="0" fontId="22" fillId="0" borderId="0" xfId="43" applyFont="1" applyAlignment="1">
      <alignment horizontal="center" vertical="center" wrapText="1"/>
    </xf>
    <xf numFmtId="0" fontId="22" fillId="0" borderId="16" xfId="43" applyFont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165" fontId="16" fillId="0" borderId="10" xfId="42" applyNumberFormat="1" applyFont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165" fontId="16" fillId="35" borderId="10" xfId="42" applyNumberFormat="1" applyFont="1" applyFill="1" applyBorder="1" applyAlignment="1">
      <alignment horizontal="center" vertical="center" wrapText="1"/>
    </xf>
    <xf numFmtId="165" fontId="16" fillId="34" borderId="10" xfId="42" applyNumberFormat="1" applyFont="1" applyFill="1" applyBorder="1" applyAlignment="1">
      <alignment horizontal="center" vertical="center" wrapText="1"/>
    </xf>
    <xf numFmtId="165" fontId="16" fillId="36" borderId="10" xfId="42" applyNumberFormat="1" applyFont="1" applyFill="1" applyBorder="1" applyAlignment="1">
      <alignment horizontal="center" vertical="center" wrapText="1"/>
    </xf>
    <xf numFmtId="14" fontId="0" fillId="0" borderId="10" xfId="0" applyNumberFormat="1" applyBorder="1"/>
    <xf numFmtId="165" fontId="0" fillId="0" borderId="10" xfId="42" applyNumberFormat="1" applyFont="1" applyBorder="1"/>
    <xf numFmtId="165" fontId="0" fillId="0" borderId="0" xfId="42" applyNumberFormat="1" applyFont="1"/>
    <xf numFmtId="165" fontId="16" fillId="0" borderId="0" xfId="42" applyNumberFormat="1" applyFont="1"/>
    <xf numFmtId="0" fontId="0" fillId="0" borderId="0" xfId="0" applyAlignment="1">
      <alignment wrapText="1"/>
    </xf>
    <xf numFmtId="165" fontId="0" fillId="0" borderId="10" xfId="0" applyNumberFormat="1" applyBorder="1"/>
    <xf numFmtId="0" fontId="0" fillId="0" borderId="26" xfId="0" applyBorder="1" applyAlignment="1">
      <alignment horizontal="left"/>
    </xf>
    <xf numFmtId="165" fontId="0" fillId="0" borderId="27" xfId="0" applyNumberFormat="1" applyBorder="1"/>
    <xf numFmtId="0" fontId="13" fillId="37" borderId="24" xfId="0" applyFont="1" applyFill="1" applyBorder="1" applyAlignment="1">
      <alignment horizontal="center" vertical="center"/>
    </xf>
    <xf numFmtId="165" fontId="13" fillId="37" borderId="2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37" borderId="28" xfId="0" applyFont="1" applyFill="1" applyBorder="1" applyAlignment="1">
      <alignment horizontal="center" vertical="center"/>
    </xf>
    <xf numFmtId="0" fontId="0" fillId="0" borderId="29" xfId="0" applyNumberFormat="1" applyBorder="1" applyAlignment="1">
      <alignment horizontal="center"/>
    </xf>
    <xf numFmtId="0" fontId="13" fillId="37" borderId="10" xfId="0" applyFont="1" applyFill="1" applyBorder="1" applyAlignment="1">
      <alignment horizontal="center" vertical="center"/>
    </xf>
    <xf numFmtId="165" fontId="13" fillId="37" borderId="30" xfId="0" applyNumberFormat="1" applyFont="1" applyFill="1" applyBorder="1" applyAlignment="1">
      <alignment horizontal="center" vertical="center"/>
    </xf>
    <xf numFmtId="169" fontId="22" fillId="0" borderId="0" xfId="43" applyNumberFormat="1" applyFont="1" applyAlignment="1">
      <alignment horizontal="right"/>
    </xf>
    <xf numFmtId="1" fontId="22" fillId="0" borderId="0" xfId="42" applyNumberFormat="1" applyFont="1" applyAlignment="1">
      <alignment horizontal="center"/>
    </xf>
    <xf numFmtId="1" fontId="21" fillId="0" borderId="0" xfId="42" applyNumberFormat="1" applyFont="1" applyAlignment="1">
      <alignment horizontal="center"/>
    </xf>
    <xf numFmtId="1" fontId="21" fillId="0" borderId="22" xfId="42" applyNumberFormat="1" applyFont="1" applyBorder="1" applyAlignment="1">
      <alignment horizont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rmal 2 2" xfId="43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31"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3.48646886574" createdVersion="5" refreshedVersion="5" minRefreshableVersion="3" recordCount="8">
  <cacheSource type="worksheet">
    <worksheetSource ref="A2:AR10" sheet="ESTADO DE CADA FACTURA"/>
  </cacheSource>
  <cacheFields count="44">
    <cacheField name="NIT IPS" numFmtId="0">
      <sharedItems containsSemiMixedTypes="0" containsString="0" containsNumber="1" containsInteger="1" minValue="890904646" maxValue="89090464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979746" maxValue="3889656"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emiMixedTypes="0" containsString="0" containsNumber="1" containsInteger="1" minValue="2979746" maxValue="3889656"/>
    </cacheField>
    <cacheField name="FECHA FACT IPS" numFmtId="14">
      <sharedItems containsSemiMixedTypes="0" containsNonDate="0" containsDate="1" containsString="0" minDate="2014-10-28T00:00:00" maxDate="2022-08-20T00:00:00"/>
    </cacheField>
    <cacheField name="VALOR FACT IPS" numFmtId="165">
      <sharedItems containsSemiMixedTypes="0" containsString="0" containsNumber="1" containsInteger="1" minValue="323862" maxValue="15397362"/>
    </cacheField>
    <cacheField name="SALDO FACT IPS" numFmtId="165">
      <sharedItems containsSemiMixedTypes="0" containsString="0" containsNumber="1" containsInteger="1" minValue="98300" maxValue="12167676"/>
    </cacheField>
    <cacheField name="OBSERVACION SASS" numFmtId="0">
      <sharedItems/>
    </cacheField>
    <cacheField name="ESTADO DE EPS ENERO 06" numFmtId="0">
      <sharedItems count="3">
        <s v="FACTURA CANCELADA"/>
        <s v="FACTURA DEVUELTA"/>
        <s v="FACTURA EN PROCESO INTERNO"/>
      </sharedItems>
    </cacheField>
    <cacheField name="FUERA DE CIERRE" numFmtId="0">
      <sharedItems containsString="0" containsBlank="1" containsNumber="1" containsInteger="1" minValue="1" maxValue="1"/>
    </cacheField>
    <cacheField name="ESTADO VALGO" numFmtId="0">
      <sharedItems containsBlank="1"/>
    </cacheField>
    <cacheField name="VALOR VAGLO" numFmtId="165">
      <sharedItems containsSemiMixedTypes="0" containsString="0" containsNumber="1" containsInteger="1" minValue="0" maxValue="12167676"/>
    </cacheField>
    <cacheField name="DETALLE VAGLO" numFmtId="0">
      <sharedItems containsBlank="1" longText="1"/>
    </cacheField>
    <cacheField name="VALIDACION ALFA FACT" numFmtId="165">
      <sharedItems/>
    </cacheField>
    <cacheField name="VALOR RADICADO FACT" numFmtId="165">
      <sharedItems containsSemiMixedTypes="0" containsString="0" containsNumber="1" containsInteger="1" minValue="323862" maxValue="15397362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13904073"/>
    </cacheField>
    <cacheField name="VALOR GLOSA ACEPTDA" numFmtId="165">
      <sharedItems containsSemiMixedTypes="0" containsString="0" containsNumber="1" containsInteger="1" minValue="0" maxValue="1783001"/>
    </cacheField>
    <cacheField name="OBSERVACION GLOSA ACEPTADA" numFmtId="0">
      <sharedItems containsBlank="1"/>
    </cacheField>
    <cacheField name="VALOR GLOSA DEVUELTA" numFmtId="165">
      <sharedItems containsSemiMixedTypes="0" containsString="0" containsNumber="1" containsInteger="1" minValue="0" maxValue="12167676"/>
    </cacheField>
    <cacheField name="OBSERVACION GLOSA DEVUELTA" numFmtId="0">
      <sharedItems containsBlank="1" longText="1"/>
    </cacheField>
    <cacheField name="SALDO SASS" numFmtId="165">
      <sharedItems containsSemiMixedTypes="0" containsString="0" containsNumber="1" containsInteger="1" minValue="0" maxValue="12167676"/>
    </cacheField>
    <cacheField name="VALOR CANCELADO SAP" numFmtId="165">
      <sharedItems containsSemiMixedTypes="0" containsString="0" containsNumber="1" containsInteger="1" minValue="0" maxValue="11273857"/>
    </cacheField>
    <cacheField name="DOC COMPENSACION SAP" numFmtId="0">
      <sharedItems containsString="0" containsBlank="1" containsNumber="1" containsInteger="1" minValue="2200300570" maxValue="4800054929"/>
    </cacheField>
    <cacheField name="FECHA COMPENSACION SAP" numFmtId="0">
      <sharedItems containsNonDate="0" containsDate="1" containsString="0" containsBlank="1" minDate="2015-04-28T00:00:00" maxDate="2023-01-18T00:00:00"/>
    </cacheField>
    <cacheField name="VALOR CANCELADO SAP2" numFmtId="165">
      <sharedItems containsString="0" containsBlank="1" containsNumber="1" containsInteger="1" minValue="73725" maxValue="7596960"/>
    </cacheField>
    <cacheField name="DOC COMPENSACION SAP2" numFmtId="0">
      <sharedItems containsString="0" containsBlank="1" containsNumber="1" containsInteger="1" minValue="2200346497" maxValue="2201341408"/>
    </cacheField>
    <cacheField name="FECHA COMPENSACION SAP2" numFmtId="0">
      <sharedItems containsNonDate="0" containsDate="1" containsString="0" containsBlank="1" minDate="2016-01-27T00:00:00" maxDate="2023-01-18T00:00:00"/>
    </cacheField>
    <cacheField name="FECHA RAD IPS" numFmtId="14">
      <sharedItems containsSemiMixedTypes="0" containsNonDate="0" containsDate="1" containsString="0" minDate="2014-10-28T00:00:00" maxDate="2022-10-06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180416" maxValue="21001231"/>
    </cacheField>
    <cacheField name="F RAD SASS" numFmtId="0">
      <sharedItems containsSemiMixedTypes="0" containsString="0" containsNumber="1" containsInteger="1" minValue="20180406" maxValue="20230104"/>
    </cacheField>
    <cacheField name="VALOR REPORTADO CRICULAR 030" numFmtId="165">
      <sharedItems containsSemiMixedTypes="0" containsString="0" containsNumber="1" containsInteger="1" minValue="323862" maxValue="15397362"/>
    </cacheField>
    <cacheField name="VALOR GLOSA ACEPTADA REPORTADO CIRCULAR 030" numFmtId="165">
      <sharedItems containsSemiMixedTypes="0" containsString="0" containsNumber="1" containsInteger="1" minValue="0" maxValue="1783001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0904646"/>
    <s v="HOSPITAL GENERAL DE MEDELLIN "/>
    <m/>
    <n v="3850792"/>
    <s v="890904646__3850792"/>
    <m/>
    <n v="3850792"/>
    <d v="2022-04-23T00:00:00"/>
    <n v="323862"/>
    <n v="323862"/>
    <s v="B)Factura sin saldo ERP"/>
    <x v="0"/>
    <m/>
    <m/>
    <n v="0"/>
    <m/>
    <s v="OK"/>
    <n v="323862"/>
    <n v="0"/>
    <n v="0"/>
    <n v="0"/>
    <n v="323862"/>
    <n v="0"/>
    <m/>
    <n v="0"/>
    <m/>
    <n v="0"/>
    <n v="323862"/>
    <n v="2201341408"/>
    <d v="2023-01-17T00:00:00"/>
    <m/>
    <m/>
    <m/>
    <d v="2022-06-15T00:00:00"/>
    <m/>
    <n v="2"/>
    <m/>
    <m/>
    <n v="2"/>
    <n v="20220930"/>
    <n v="20220928"/>
    <n v="323862"/>
    <n v="0"/>
    <d v="2023-01-31T00:00:00"/>
  </r>
  <r>
    <n v="890904646"/>
    <s v="HOSPITAL GENERAL DE MEDELLIN "/>
    <m/>
    <n v="2979746"/>
    <s v="890904646__2979746"/>
    <m/>
    <n v="2979746"/>
    <d v="2014-10-28T00:00:00"/>
    <n v="15269920"/>
    <n v="1783001"/>
    <s v="B)Factura sin saldo ERP/conciliar diferencia glosa aceptada"/>
    <x v="0"/>
    <m/>
    <m/>
    <n v="0"/>
    <m/>
    <s v="OK"/>
    <n v="15269920"/>
    <n v="0"/>
    <n v="0"/>
    <n v="0"/>
    <n v="13486919"/>
    <n v="1783001"/>
    <m/>
    <n v="0"/>
    <m/>
    <n v="0"/>
    <n v="5889959"/>
    <n v="2200300570"/>
    <d v="2015-04-28T00:00:00"/>
    <n v="7596960"/>
    <n v="2200346497"/>
    <d v="2016-01-27T00:00:00"/>
    <d v="2014-10-28T00:00:00"/>
    <m/>
    <n v="2"/>
    <m/>
    <m/>
    <n v="3"/>
    <n v="20180416"/>
    <n v="20180406"/>
    <n v="15269920"/>
    <n v="1783001"/>
    <d v="2023-01-31T00:00:00"/>
  </r>
  <r>
    <n v="890904646"/>
    <s v="HOSPITAL GENERAL DE MEDELLIN "/>
    <m/>
    <n v="3719359"/>
    <s v="890904646__3719359"/>
    <m/>
    <n v="3719359"/>
    <d v="2020-08-24T00:00:00"/>
    <n v="15397362"/>
    <n v="4521154"/>
    <s v="B)Factura sin saldo ERP/conciliar diferencia glosa aceptada"/>
    <x v="0"/>
    <m/>
    <m/>
    <n v="0"/>
    <m/>
    <s v="OK"/>
    <n v="15397362"/>
    <n v="0"/>
    <n v="0"/>
    <n v="0"/>
    <n v="13904073"/>
    <n v="1493289"/>
    <s v="IPS ACEPTA DEVOLUCION PARCIAL DE ACUERDO A ACTA DE CONCILIACON DEL 22/09/2022.JENNIFER REBOLLEDO"/>
    <n v="0"/>
    <m/>
    <n v="0"/>
    <n v="10876208"/>
    <n v="2201248178"/>
    <d v="2022-06-24T00:00:00"/>
    <n v="3027865"/>
    <n v="2201341408"/>
    <d v="2023-01-17T00:00:00"/>
    <d v="2022-04-18T00:00:00"/>
    <m/>
    <n v="2"/>
    <m/>
    <m/>
    <n v="2"/>
    <n v="20220930"/>
    <n v="20220928"/>
    <n v="15397362"/>
    <n v="1493289"/>
    <d v="2023-01-31T00:00:00"/>
  </r>
  <r>
    <n v="890904646"/>
    <s v="HOSPITAL GENERAL DE MEDELLIN "/>
    <m/>
    <n v="3725152"/>
    <s v="890904646__3725152"/>
    <m/>
    <n v="3725152"/>
    <d v="2020-09-25T00:00:00"/>
    <n v="9309566"/>
    <n v="1131710"/>
    <s v="B)Factura sin saldo ERP/conciliar diferencia glosa aceptada"/>
    <x v="0"/>
    <m/>
    <m/>
    <n v="0"/>
    <m/>
    <s v="OK"/>
    <n v="9309566"/>
    <n v="0"/>
    <n v="0"/>
    <n v="0"/>
    <n v="8791711"/>
    <n v="517855"/>
    <s v="IPS ACEPTA GLOSA PARCIAL DE ACUERDO A ACTA DE CONCILIACION DEL 22/09/2022.JENNIFER REBOLLEDO"/>
    <n v="0"/>
    <m/>
    <n v="0"/>
    <n v="8177856"/>
    <n v="2201248178"/>
    <d v="2022-06-24T00:00:00"/>
    <n v="613855"/>
    <n v="2201341408"/>
    <d v="2023-01-17T00:00:00"/>
    <d v="2022-04-18T00:00:00"/>
    <m/>
    <n v="2"/>
    <m/>
    <m/>
    <n v="2"/>
    <n v="20220930"/>
    <n v="20220928"/>
    <n v="9309566"/>
    <n v="517855"/>
    <d v="2023-01-31T00:00:00"/>
  </r>
  <r>
    <n v="890904646"/>
    <s v="HOSPITAL GENERAL DE MEDELLIN "/>
    <m/>
    <n v="3832868"/>
    <s v="890904646__3832868"/>
    <m/>
    <n v="3832868"/>
    <d v="2022-02-16T00:00:00"/>
    <n v="7623199"/>
    <n v="700300"/>
    <s v="B)Factura sin saldo ERP/conciliar diferencia glosa aceptada"/>
    <x v="0"/>
    <m/>
    <m/>
    <n v="0"/>
    <m/>
    <s v="OK"/>
    <n v="7623199"/>
    <n v="0"/>
    <n v="0"/>
    <n v="0"/>
    <n v="7504574"/>
    <n v="118625"/>
    <s v="IPS ACEPTA GLOSA PARCIAL DE ACUERDO A ACTA DE CONCILIACION DREALIZADA EL 22/09/2022.JENNIFER REBOLLEDO"/>
    <n v="0"/>
    <m/>
    <n v="0"/>
    <n v="6922899"/>
    <n v="4800054929"/>
    <d v="2022-05-12T00:00:00"/>
    <n v="581675"/>
    <n v="2201317744"/>
    <d v="2022-11-17T00:00:00"/>
    <d v="2022-03-14T00:00:00"/>
    <m/>
    <n v="2"/>
    <m/>
    <m/>
    <n v="2"/>
    <n v="20220930"/>
    <n v="20220928"/>
    <n v="7623199"/>
    <n v="118625"/>
    <d v="2023-01-31T00:00:00"/>
  </r>
  <r>
    <n v="890904646"/>
    <s v="HOSPITAL GENERAL DE MEDELLIN "/>
    <m/>
    <n v="3843106"/>
    <s v="890904646__3843106"/>
    <m/>
    <n v="3843106"/>
    <d v="2022-03-24T00:00:00"/>
    <n v="11372157"/>
    <n v="98300"/>
    <s v="B)Factura sin saldo ERP/conciliar diferencia glosa aceptada"/>
    <x v="0"/>
    <m/>
    <m/>
    <n v="0"/>
    <m/>
    <s v="OK"/>
    <n v="11372157"/>
    <n v="0"/>
    <n v="0"/>
    <n v="0"/>
    <n v="11347582"/>
    <n v="24575"/>
    <s v="IPS ACEPTA GLOSA PARCIAL DE ACUERDO A ACTA DE CONCILIACION REALIZADA EL DIA 22/09/2022.JENNIFER REBOLLEDO"/>
    <n v="0"/>
    <m/>
    <n v="0"/>
    <n v="11273857"/>
    <n v="2201273958"/>
    <d v="2022-08-01T00:00:00"/>
    <n v="73725"/>
    <n v="2201341408"/>
    <d v="2023-01-17T00:00:00"/>
    <d v="2022-05-19T00:00:00"/>
    <m/>
    <n v="2"/>
    <m/>
    <m/>
    <n v="2"/>
    <n v="20220930"/>
    <n v="20220928"/>
    <n v="11372157"/>
    <n v="24575"/>
    <d v="2023-01-31T00:00:00"/>
  </r>
  <r>
    <n v="890904646"/>
    <s v="HOSPITAL GENERAL DE MEDELLIN "/>
    <m/>
    <n v="3827884"/>
    <s v="890904646__3827884"/>
    <m/>
    <n v="3827884"/>
    <d v="2022-01-28T00:00:00"/>
    <n v="8878279"/>
    <n v="8878279"/>
    <s v="C)Glosas total pendiente por respuesta de IPS"/>
    <x v="1"/>
    <m/>
    <s v="DEVOLUCION"/>
    <n v="8878279"/>
    <s v="AUT/PTCIA MEDICA/FACTURACION SE DEVUELVE FACTURA AL VALIDAR NO CUENTA CON AUTORIZACION POR LOS SERVICIOS FACTURADOS SE DEBE DE SOLICITAR AL CORREO CAPAUTORIZACIONES@EPSCOMFENALCOVA LLE.COM.CO ,2-NO SE EVIEDENCIA SOPORTE DE MONITORIA FETAL 26. NO SE EVIDENCIA SOPORTE DE GLUCOMETRIAS LOS DIAS 15,1 49 Y 17 ENERO CANT : 8 $736,SOPORTAR CRETAININA DEPURACIO13/ENERO $25.7,VALIDAR OBJECCIONES REALIZADAS POR AUDITORI AUDITORIA MEDICA POR 424.447 TOTAL OBJECCIONES $2.45.47  .JENNIFER REBOLLEDO                                                                                                                                                                                                                             "/>
    <s v="OK"/>
    <n v="8878279"/>
    <n v="0"/>
    <n v="0"/>
    <n v="0"/>
    <n v="0"/>
    <n v="0"/>
    <m/>
    <n v="8878279"/>
    <s v="AUT/PTCIA MEDICA/FACTURACION SE DEVUELVE FACTURA AL VALIDARNO CUENTA CON AUTORIZACION POR LOS SERVICIOS FACTURADOS SE DEBE DE SOLICITAR AL CORREO CAPAUTORIZACIONES@EPSCOMFENALCOVALLE.COM.CO ,2-NO SE EVIEDENCIA SOPORTE DE MONITORIA FETAL 260.000 NO SE EVIDENCIA SOPORTE DE GLUCOMETRIAS LOS DIAS 15,149 Y 17 ENERO CANT : 8 $73600,SOPORTAR CRETAININA DEPURACION13/ENERO $25.700,VALIDAR OBJECCIONES REALIZADAS POR AUDITORIAUDITORIA MEDICA POR 424.447 TOTAL OBJECCIONES $2.405.047.JENNIFER REBOLLEDO"/>
    <n v="8878279"/>
    <n v="0"/>
    <m/>
    <m/>
    <m/>
    <m/>
    <m/>
    <d v="2022-04-18T00:00:00"/>
    <m/>
    <n v="9"/>
    <m/>
    <s v="SI"/>
    <n v="1"/>
    <n v="21001231"/>
    <n v="20220416"/>
    <n v="8878279"/>
    <n v="0"/>
    <d v="2023-01-31T00:00:00"/>
  </r>
  <r>
    <n v="890904646"/>
    <s v="HOSPITAL GENERAL DE MEDELLIN "/>
    <m/>
    <n v="3889656"/>
    <s v="890904646__3889656"/>
    <m/>
    <n v="3889656"/>
    <d v="2022-08-19T00:00:00"/>
    <n v="12167676"/>
    <n v="12167676"/>
    <s v="E)Glosas total en Gestion por ERP"/>
    <x v="2"/>
    <n v="1"/>
    <s v="DEVOLUCION"/>
    <n v="12167676"/>
    <s v="AUT/TARIFA/SPTE INCOMPLETO: SE DEVUELVE FACTURA AL VALIDAR L OS SERVICIOS PRESTADOS NO CUENTA CON AUTORIZACION SOLO SE EIDENCIA ANEXO SOLICITANDO 3 DIAS UCI Y 3 DIAS UCIN FACTURAN 7 DIAS DE INTERMEDIO, NO SE EVIDENCIA LOS CORREOS SOPORTANDOLOS 3 ENVIOS, FAVOR SOLICITAR AUTORIZACION ,TROPONINA NO PAC TADA NO SE EVIDENCIA COTIZACION SE RECONOCER VALOR SOAT $853,PARACLINICOS NO SOPORTADOS 12/8/222: A.L $48.3,CALCI O FACTURAN 2 SOPORTAN 1$23.7,GLUCOSA$16.7,HEMATOCRITO$5,HEMOGLOBINA $1.3,POT FACTURAN 2 SOPORTAN 1$39.7,SOD FACTURAN 2 SOPORTAN 1 $32.7,TOTAL GLOSA(69.2)EL DOCUEMENTO DEL PACIENTE EN LA FACTURA Y DETALLE SE ENCUENTRA ERRADO FAVOR VALIDAR.JENNIFER REBOLLEDO                           "/>
    <s v="OK"/>
    <n v="12167676"/>
    <n v="0"/>
    <n v="0"/>
    <n v="0"/>
    <n v="0"/>
    <n v="0"/>
    <m/>
    <n v="12167676"/>
    <s v="SPTE.INCOMPLETO/TARIFA:SE REALIZA OBJECCION PARACLINICOS NOSOPORTADOS 12/08/2022: A.L $48.300,CALCIO FACTURAN 2 SOPORTAN 1$23.700,GLUCOSA$16.700,HEMATOCRITO$5000,HEMOGLOBINA $10.300,POT FACTURAN 2 SOPORTAN 1$39.700,SODFACTURAN 2 SOPORTAN 1 $32.700,TROPONINA NO PACTADA NO SE EVIDENCIA COTIZACION SERECONOCE VALOR SOAT $85.300 DIF $131.100.FAVOR VALIDAR.JENNIER REBOLLEDO"/>
    <n v="12167676"/>
    <n v="0"/>
    <m/>
    <m/>
    <m/>
    <m/>
    <m/>
    <d v="2022-10-05T00:00:00"/>
    <m/>
    <n v="1"/>
    <m/>
    <s v="SI"/>
    <n v="2"/>
    <n v="21001231"/>
    <n v="20230104"/>
    <n v="12167676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 sortType="ascending">
      <items count="4"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4">
    <i>
      <x v="1"/>
    </i>
    <i>
      <x v="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5"/>
  </dataFields>
  <formats count="31">
    <format dxfId="3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8">
      <pivotArea type="all" dataOnly="0" outline="0" fieldPosition="0"/>
    </format>
    <format dxfId="27">
      <pivotArea outline="0" collapsedLevelsAreSubtotals="1" fieldPosition="0"/>
    </format>
    <format dxfId="26">
      <pivotArea field="11" type="button" dataOnly="0" labelOnly="1" outline="0" axis="axisRow" fieldPosition="0"/>
    </format>
    <format dxfId="25">
      <pivotArea dataOnly="0" labelOnly="1" fieldPosition="0">
        <references count="1">
          <reference field="11" count="0"/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11" type="button" dataOnly="0" labelOnly="1" outline="0" axis="axisRow" fieldPosition="0"/>
    </format>
    <format dxfId="19">
      <pivotArea dataOnly="0" labelOnly="1" fieldPosition="0">
        <references count="1">
          <reference field="11" count="0"/>
        </references>
      </pivotArea>
    </format>
    <format dxfId="18">
      <pivotArea dataOnly="0" labelOnly="1" grandRow="1" outline="0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1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"/>
  <sheetViews>
    <sheetView workbookViewId="0">
      <selection activeCell="D23" sqref="D23"/>
    </sheetView>
  </sheetViews>
  <sheetFormatPr baseColWidth="10" defaultRowHeight="15" x14ac:dyDescent="0.25"/>
  <cols>
    <col min="2" max="2" width="30.7109375" bestFit="1" customWidth="1"/>
  </cols>
  <sheetData>
    <row r="1" spans="1:11" ht="30" x14ac:dyDescent="0.25">
      <c r="A1" s="4" t="s">
        <v>21</v>
      </c>
      <c r="B1" s="4" t="s">
        <v>22</v>
      </c>
      <c r="C1" s="4" t="s">
        <v>23</v>
      </c>
      <c r="D1" s="4" t="s">
        <v>24</v>
      </c>
      <c r="E1" s="4" t="s">
        <v>25</v>
      </c>
      <c r="F1" s="4" t="s">
        <v>26</v>
      </c>
      <c r="G1" s="4" t="s">
        <v>27</v>
      </c>
      <c r="H1" s="4" t="s">
        <v>28</v>
      </c>
      <c r="I1" s="4" t="s">
        <v>29</v>
      </c>
      <c r="J1" s="4" t="s">
        <v>30</v>
      </c>
      <c r="K1" s="4" t="s">
        <v>31</v>
      </c>
    </row>
    <row r="2" spans="1:11" x14ac:dyDescent="0.25">
      <c r="A2" s="3">
        <v>890904646</v>
      </c>
      <c r="B2" s="3" t="s">
        <v>32</v>
      </c>
      <c r="C2" s="3"/>
      <c r="D2" s="1" t="s">
        <v>0</v>
      </c>
      <c r="E2" s="3" t="s">
        <v>1</v>
      </c>
      <c r="F2" s="3" t="s">
        <v>1</v>
      </c>
      <c r="G2" s="2">
        <v>15269920</v>
      </c>
      <c r="H2" s="2">
        <v>1783001</v>
      </c>
      <c r="I2" s="3" t="s">
        <v>33</v>
      </c>
      <c r="J2" s="3" t="s">
        <v>34</v>
      </c>
      <c r="K2" s="5"/>
    </row>
    <row r="3" spans="1:11" x14ac:dyDescent="0.25">
      <c r="A3" s="3">
        <v>890904646</v>
      </c>
      <c r="B3" s="3" t="s">
        <v>32</v>
      </c>
      <c r="C3" s="3"/>
      <c r="D3" s="1" t="s">
        <v>2</v>
      </c>
      <c r="E3" s="3" t="s">
        <v>4</v>
      </c>
      <c r="F3" s="3" t="s">
        <v>3</v>
      </c>
      <c r="G3" s="2">
        <v>15397362</v>
      </c>
      <c r="H3" s="2">
        <v>4521154</v>
      </c>
      <c r="I3" s="3" t="s">
        <v>33</v>
      </c>
      <c r="J3" s="3" t="s">
        <v>34</v>
      </c>
      <c r="K3" s="5"/>
    </row>
    <row r="4" spans="1:11" x14ac:dyDescent="0.25">
      <c r="A4" s="3">
        <v>890904646</v>
      </c>
      <c r="B4" s="3" t="s">
        <v>32</v>
      </c>
      <c r="C4" s="3"/>
      <c r="D4" s="1" t="s">
        <v>5</v>
      </c>
      <c r="E4" s="3" t="s">
        <v>6</v>
      </c>
      <c r="F4" s="3" t="s">
        <v>3</v>
      </c>
      <c r="G4" s="2">
        <v>9309566</v>
      </c>
      <c r="H4" s="2">
        <v>1131710</v>
      </c>
      <c r="I4" s="3" t="s">
        <v>33</v>
      </c>
      <c r="J4" s="3" t="s">
        <v>34</v>
      </c>
      <c r="K4" s="5"/>
    </row>
    <row r="5" spans="1:11" x14ac:dyDescent="0.25">
      <c r="A5" s="3">
        <v>890904646</v>
      </c>
      <c r="B5" s="3" t="s">
        <v>32</v>
      </c>
      <c r="C5" s="3"/>
      <c r="D5" s="1" t="s">
        <v>7</v>
      </c>
      <c r="E5" s="3" t="s">
        <v>8</v>
      </c>
      <c r="F5" s="3" t="s">
        <v>3</v>
      </c>
      <c r="G5" s="2">
        <v>8878279</v>
      </c>
      <c r="H5" s="2">
        <v>8878279</v>
      </c>
      <c r="I5" s="3" t="s">
        <v>33</v>
      </c>
      <c r="J5" s="3" t="s">
        <v>34</v>
      </c>
      <c r="K5" s="5"/>
    </row>
    <row r="6" spans="1:11" x14ac:dyDescent="0.25">
      <c r="A6" s="3">
        <v>890904646</v>
      </c>
      <c r="B6" s="3" t="s">
        <v>32</v>
      </c>
      <c r="C6" s="3"/>
      <c r="D6" s="1" t="s">
        <v>9</v>
      </c>
      <c r="E6" s="3" t="s">
        <v>12</v>
      </c>
      <c r="F6" s="3" t="s">
        <v>11</v>
      </c>
      <c r="G6" s="2">
        <v>7623199</v>
      </c>
      <c r="H6" s="2">
        <v>700300</v>
      </c>
      <c r="I6" s="3" t="s">
        <v>33</v>
      </c>
      <c r="J6" s="3" t="s">
        <v>34</v>
      </c>
      <c r="K6" s="5"/>
    </row>
    <row r="7" spans="1:11" x14ac:dyDescent="0.25">
      <c r="A7" s="3">
        <v>890904646</v>
      </c>
      <c r="B7" s="3" t="s">
        <v>32</v>
      </c>
      <c r="C7" s="3"/>
      <c r="D7" s="1" t="s">
        <v>13</v>
      </c>
      <c r="E7" s="3" t="s">
        <v>15</v>
      </c>
      <c r="F7" s="3" t="s">
        <v>14</v>
      </c>
      <c r="G7" s="2">
        <v>11372157</v>
      </c>
      <c r="H7" s="2">
        <v>98300</v>
      </c>
      <c r="I7" s="3" t="s">
        <v>33</v>
      </c>
      <c r="J7" s="3" t="s">
        <v>34</v>
      </c>
      <c r="K7" s="5"/>
    </row>
    <row r="8" spans="1:11" x14ac:dyDescent="0.25">
      <c r="A8" s="3">
        <v>890904646</v>
      </c>
      <c r="B8" s="3" t="s">
        <v>32</v>
      </c>
      <c r="C8" s="3"/>
      <c r="D8" s="1" t="s">
        <v>16</v>
      </c>
      <c r="E8" s="3" t="s">
        <v>17</v>
      </c>
      <c r="F8" s="3" t="s">
        <v>10</v>
      </c>
      <c r="G8" s="2">
        <v>323862</v>
      </c>
      <c r="H8" s="2">
        <v>323862</v>
      </c>
      <c r="I8" s="3" t="s">
        <v>33</v>
      </c>
      <c r="J8" s="3" t="s">
        <v>34</v>
      </c>
      <c r="K8" s="5"/>
    </row>
    <row r="9" spans="1:11" x14ac:dyDescent="0.25">
      <c r="A9" s="3">
        <v>890904646</v>
      </c>
      <c r="B9" s="3" t="s">
        <v>32</v>
      </c>
      <c r="C9" s="3"/>
      <c r="D9" s="1" t="s">
        <v>18</v>
      </c>
      <c r="E9" s="3" t="s">
        <v>20</v>
      </c>
      <c r="F9" s="3" t="s">
        <v>19</v>
      </c>
      <c r="G9" s="2">
        <v>12167676</v>
      </c>
      <c r="H9" s="2">
        <v>12167676</v>
      </c>
      <c r="I9" s="3" t="s">
        <v>33</v>
      </c>
      <c r="J9" s="3" t="s">
        <v>34</v>
      </c>
      <c r="K9" s="5"/>
    </row>
    <row r="10" spans="1:11" x14ac:dyDescent="0.25">
      <c r="H10" s="6">
        <f>SUM(H2:H9)</f>
        <v>29604282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9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"/>
  <sheetViews>
    <sheetView showGridLines="0" zoomScale="84" zoomScaleNormal="84" workbookViewId="0">
      <selection activeCell="L21" sqref="L21"/>
    </sheetView>
  </sheetViews>
  <sheetFormatPr baseColWidth="10" defaultRowHeight="15" x14ac:dyDescent="0.25"/>
  <cols>
    <col min="1" max="1" width="10" bestFit="1" customWidth="1"/>
    <col min="2" max="2" width="30.7109375" bestFit="1" customWidth="1"/>
    <col min="3" max="3" width="13.42578125" bestFit="1" customWidth="1"/>
    <col min="4" max="4" width="9.28515625" bestFit="1" customWidth="1"/>
    <col min="5" max="5" width="19.7109375" bestFit="1" customWidth="1"/>
    <col min="6" max="6" width="12.7109375" bestFit="1" customWidth="1"/>
    <col min="7" max="7" width="11.140625" bestFit="1" customWidth="1"/>
    <col min="9" max="10" width="14.28515625" bestFit="1" customWidth="1"/>
    <col min="11" max="11" width="15.140625" customWidth="1"/>
    <col min="12" max="12" width="29.5703125" bestFit="1" customWidth="1"/>
    <col min="13" max="13" width="9.85546875" bestFit="1" customWidth="1"/>
    <col min="14" max="14" width="12.7109375" bestFit="1" customWidth="1"/>
    <col min="15" max="15" width="11.7109375" bestFit="1" customWidth="1"/>
    <col min="17" max="17" width="13.85546875" customWidth="1"/>
    <col min="18" max="18" width="15" customWidth="1"/>
    <col min="21" max="21" width="16.42578125" customWidth="1"/>
    <col min="23" max="23" width="14.85546875" customWidth="1"/>
    <col min="24" max="24" width="16.7109375" customWidth="1"/>
    <col min="25" max="25" width="16" customWidth="1"/>
    <col min="26" max="26" width="18" customWidth="1"/>
    <col min="28" max="28" width="13.5703125" customWidth="1"/>
    <col min="29" max="30" width="16.7109375" customWidth="1"/>
    <col min="31" max="31" width="16.7109375" style="67" customWidth="1"/>
    <col min="32" max="33" width="16.7109375" customWidth="1"/>
    <col min="38" max="38" width="18.7109375" customWidth="1"/>
    <col min="42" max="43" width="13" bestFit="1" customWidth="1"/>
    <col min="44" max="44" width="11" bestFit="1" customWidth="1"/>
  </cols>
  <sheetData>
    <row r="1" spans="1:44" x14ac:dyDescent="0.25">
      <c r="I1" s="68">
        <f>SUBTOTAL(9,I3:I10)</f>
        <v>80342021</v>
      </c>
      <c r="J1" s="68">
        <f>SUBTOTAL(9,J3:J10)</f>
        <v>29604282</v>
      </c>
      <c r="O1" s="68">
        <f>SUBTOTAL(9,O3:O10)</f>
        <v>21045955</v>
      </c>
    </row>
    <row r="2" spans="1:44" s="69" customFormat="1" ht="90" x14ac:dyDescent="0.25">
      <c r="A2" s="4" t="s">
        <v>21</v>
      </c>
      <c r="B2" s="4" t="s">
        <v>71</v>
      </c>
      <c r="C2" s="4" t="s">
        <v>23</v>
      </c>
      <c r="D2" s="4" t="s">
        <v>72</v>
      </c>
      <c r="E2" s="59" t="s">
        <v>73</v>
      </c>
      <c r="F2" s="4" t="s">
        <v>74</v>
      </c>
      <c r="G2" s="4" t="s">
        <v>75</v>
      </c>
      <c r="H2" s="4" t="s">
        <v>76</v>
      </c>
      <c r="I2" s="60" t="s">
        <v>77</v>
      </c>
      <c r="J2" s="60" t="s">
        <v>78</v>
      </c>
      <c r="K2" s="4" t="s">
        <v>79</v>
      </c>
      <c r="L2" s="61" t="s">
        <v>80</v>
      </c>
      <c r="M2" s="61" t="s">
        <v>81</v>
      </c>
      <c r="N2" s="61" t="s">
        <v>82</v>
      </c>
      <c r="O2" s="62" t="s">
        <v>83</v>
      </c>
      <c r="P2" s="61" t="s">
        <v>84</v>
      </c>
      <c r="Q2" s="60" t="s">
        <v>85</v>
      </c>
      <c r="R2" s="60" t="s">
        <v>86</v>
      </c>
      <c r="S2" s="63" t="s">
        <v>87</v>
      </c>
      <c r="T2" s="63" t="s">
        <v>88</v>
      </c>
      <c r="U2" s="60" t="s">
        <v>89</v>
      </c>
      <c r="V2" s="60" t="s">
        <v>90</v>
      </c>
      <c r="W2" s="64" t="s">
        <v>91</v>
      </c>
      <c r="X2" s="64" t="s">
        <v>92</v>
      </c>
      <c r="Y2" s="64" t="s">
        <v>93</v>
      </c>
      <c r="Z2" s="64" t="s">
        <v>94</v>
      </c>
      <c r="AA2" s="60" t="s">
        <v>95</v>
      </c>
      <c r="AB2" s="62" t="s">
        <v>96</v>
      </c>
      <c r="AC2" s="61" t="s">
        <v>97</v>
      </c>
      <c r="AD2" s="61" t="s">
        <v>98</v>
      </c>
      <c r="AE2" s="62" t="s">
        <v>96</v>
      </c>
      <c r="AF2" s="61" t="s">
        <v>97</v>
      </c>
      <c r="AG2" s="61" t="s">
        <v>98</v>
      </c>
      <c r="AH2" s="4" t="s">
        <v>99</v>
      </c>
      <c r="AI2" s="4" t="s">
        <v>100</v>
      </c>
      <c r="AJ2" s="59" t="s">
        <v>101</v>
      </c>
      <c r="AK2" s="4" t="s">
        <v>102</v>
      </c>
      <c r="AL2" s="4" t="s">
        <v>103</v>
      </c>
      <c r="AM2" s="4" t="s">
        <v>104</v>
      </c>
      <c r="AN2" s="4" t="s">
        <v>105</v>
      </c>
      <c r="AO2" s="4" t="s">
        <v>106</v>
      </c>
      <c r="AP2" s="60" t="s">
        <v>107</v>
      </c>
      <c r="AQ2" s="60" t="s">
        <v>108</v>
      </c>
      <c r="AR2" s="4" t="s">
        <v>109</v>
      </c>
    </row>
    <row r="3" spans="1:44" x14ac:dyDescent="0.25">
      <c r="A3" s="3">
        <v>890904646</v>
      </c>
      <c r="B3" s="3" t="s">
        <v>32</v>
      </c>
      <c r="C3" s="3"/>
      <c r="D3" s="3">
        <v>3850792</v>
      </c>
      <c r="E3" s="3" t="s">
        <v>110</v>
      </c>
      <c r="F3" s="3"/>
      <c r="G3" s="3">
        <v>3850792</v>
      </c>
      <c r="H3" s="65">
        <v>44674</v>
      </c>
      <c r="I3" s="66">
        <v>323862</v>
      </c>
      <c r="J3" s="66">
        <v>323862</v>
      </c>
      <c r="K3" s="3" t="s">
        <v>111</v>
      </c>
      <c r="L3" s="3" t="s">
        <v>134</v>
      </c>
      <c r="M3" s="3"/>
      <c r="N3" s="3"/>
      <c r="O3" s="66">
        <v>0</v>
      </c>
      <c r="P3" s="3"/>
      <c r="Q3" s="66" t="s">
        <v>112</v>
      </c>
      <c r="R3" s="66">
        <v>323862</v>
      </c>
      <c r="S3" s="66">
        <v>0</v>
      </c>
      <c r="T3" s="66">
        <v>0</v>
      </c>
      <c r="U3" s="66">
        <v>0</v>
      </c>
      <c r="V3" s="66">
        <v>323862</v>
      </c>
      <c r="W3" s="66">
        <v>0</v>
      </c>
      <c r="X3" s="3"/>
      <c r="Y3" s="66">
        <v>0</v>
      </c>
      <c r="Z3" s="3"/>
      <c r="AA3" s="66">
        <v>0</v>
      </c>
      <c r="AB3" s="66">
        <v>323862</v>
      </c>
      <c r="AC3" s="3">
        <v>2201341408</v>
      </c>
      <c r="AD3" s="65">
        <v>44943</v>
      </c>
      <c r="AE3" s="66"/>
      <c r="AF3" s="65"/>
      <c r="AG3" s="65"/>
      <c r="AH3" s="65">
        <v>44727</v>
      </c>
      <c r="AI3" s="3"/>
      <c r="AJ3" s="3">
        <v>2</v>
      </c>
      <c r="AK3" s="3"/>
      <c r="AL3" s="3"/>
      <c r="AM3" s="3">
        <v>2</v>
      </c>
      <c r="AN3" s="3">
        <v>20220930</v>
      </c>
      <c r="AO3" s="3">
        <v>20220928</v>
      </c>
      <c r="AP3" s="66">
        <v>323862</v>
      </c>
      <c r="AQ3" s="66">
        <v>0</v>
      </c>
      <c r="AR3" s="65">
        <v>44957</v>
      </c>
    </row>
    <row r="4" spans="1:44" x14ac:dyDescent="0.25">
      <c r="A4" s="3">
        <v>890904646</v>
      </c>
      <c r="B4" s="3" t="s">
        <v>32</v>
      </c>
      <c r="C4" s="3"/>
      <c r="D4" s="3">
        <v>2979746</v>
      </c>
      <c r="E4" s="3" t="s">
        <v>113</v>
      </c>
      <c r="F4" s="3"/>
      <c r="G4" s="3">
        <v>2979746</v>
      </c>
      <c r="H4" s="65">
        <v>41940</v>
      </c>
      <c r="I4" s="66">
        <v>15269920</v>
      </c>
      <c r="J4" s="66">
        <v>1783001</v>
      </c>
      <c r="K4" s="3" t="s">
        <v>114</v>
      </c>
      <c r="L4" s="3" t="s">
        <v>134</v>
      </c>
      <c r="M4" s="3"/>
      <c r="N4" s="3"/>
      <c r="O4" s="66">
        <v>0</v>
      </c>
      <c r="P4" s="3"/>
      <c r="Q4" s="66" t="s">
        <v>112</v>
      </c>
      <c r="R4" s="66">
        <v>15269920</v>
      </c>
      <c r="S4" s="66">
        <v>0</v>
      </c>
      <c r="T4" s="66">
        <v>0</v>
      </c>
      <c r="U4" s="66">
        <v>0</v>
      </c>
      <c r="V4" s="66">
        <v>13486919</v>
      </c>
      <c r="W4" s="66">
        <v>1783001</v>
      </c>
      <c r="X4" s="3"/>
      <c r="Y4" s="66">
        <v>0</v>
      </c>
      <c r="Z4" s="70"/>
      <c r="AA4" s="66">
        <v>0</v>
      </c>
      <c r="AB4" s="66">
        <v>5889959</v>
      </c>
      <c r="AC4" s="3">
        <v>2200300570</v>
      </c>
      <c r="AD4" s="65">
        <v>42122</v>
      </c>
      <c r="AE4" s="66">
        <v>7596960</v>
      </c>
      <c r="AF4" s="3">
        <v>2200346497</v>
      </c>
      <c r="AG4" s="65">
        <v>42396</v>
      </c>
      <c r="AH4" s="65">
        <v>41940</v>
      </c>
      <c r="AI4" s="3"/>
      <c r="AJ4" s="3">
        <v>2</v>
      </c>
      <c r="AK4" s="3"/>
      <c r="AL4" s="3"/>
      <c r="AM4" s="3">
        <v>3</v>
      </c>
      <c r="AN4" s="3">
        <v>20180416</v>
      </c>
      <c r="AO4" s="3">
        <v>20180406</v>
      </c>
      <c r="AP4" s="66">
        <v>15269920</v>
      </c>
      <c r="AQ4" s="66">
        <v>1783001</v>
      </c>
      <c r="AR4" s="65">
        <v>44957</v>
      </c>
    </row>
    <row r="5" spans="1:44" x14ac:dyDescent="0.25">
      <c r="A5" s="3">
        <v>890904646</v>
      </c>
      <c r="B5" s="3" t="s">
        <v>32</v>
      </c>
      <c r="C5" s="3"/>
      <c r="D5" s="3">
        <v>3719359</v>
      </c>
      <c r="E5" s="3" t="s">
        <v>115</v>
      </c>
      <c r="F5" s="3"/>
      <c r="G5" s="3">
        <v>3719359</v>
      </c>
      <c r="H5" s="65">
        <v>44067</v>
      </c>
      <c r="I5" s="66">
        <v>15397362</v>
      </c>
      <c r="J5" s="66">
        <v>4521154</v>
      </c>
      <c r="K5" s="3" t="s">
        <v>114</v>
      </c>
      <c r="L5" s="3" t="s">
        <v>134</v>
      </c>
      <c r="M5" s="3"/>
      <c r="N5" s="3"/>
      <c r="O5" s="66">
        <v>0</v>
      </c>
      <c r="P5" s="3"/>
      <c r="Q5" s="66" t="s">
        <v>112</v>
      </c>
      <c r="R5" s="66">
        <v>15397362</v>
      </c>
      <c r="S5" s="66">
        <v>0</v>
      </c>
      <c r="T5" s="66">
        <v>0</v>
      </c>
      <c r="U5" s="66">
        <v>0</v>
      </c>
      <c r="V5" s="66">
        <v>13904073</v>
      </c>
      <c r="W5" s="66">
        <v>1493289</v>
      </c>
      <c r="X5" s="3" t="s">
        <v>116</v>
      </c>
      <c r="Y5" s="66">
        <v>0</v>
      </c>
      <c r="Z5" s="70"/>
      <c r="AA5" s="66">
        <v>0</v>
      </c>
      <c r="AB5" s="66">
        <v>10876208</v>
      </c>
      <c r="AC5" s="3">
        <v>2201248178</v>
      </c>
      <c r="AD5" s="65">
        <v>44736</v>
      </c>
      <c r="AE5" s="66">
        <v>3027865</v>
      </c>
      <c r="AF5" s="3">
        <v>2201341408</v>
      </c>
      <c r="AG5" s="65">
        <v>44943</v>
      </c>
      <c r="AH5" s="65">
        <v>44669</v>
      </c>
      <c r="AI5" s="3"/>
      <c r="AJ5" s="3">
        <v>2</v>
      </c>
      <c r="AK5" s="3"/>
      <c r="AL5" s="3"/>
      <c r="AM5" s="3">
        <v>2</v>
      </c>
      <c r="AN5" s="3">
        <v>20220930</v>
      </c>
      <c r="AO5" s="3">
        <v>20220928</v>
      </c>
      <c r="AP5" s="66">
        <v>15397362</v>
      </c>
      <c r="AQ5" s="66">
        <v>1493289</v>
      </c>
      <c r="AR5" s="65">
        <v>44957</v>
      </c>
    </row>
    <row r="6" spans="1:44" x14ac:dyDescent="0.25">
      <c r="A6" s="3">
        <v>890904646</v>
      </c>
      <c r="B6" s="3" t="s">
        <v>32</v>
      </c>
      <c r="C6" s="3"/>
      <c r="D6" s="3">
        <v>3725152</v>
      </c>
      <c r="E6" s="3" t="s">
        <v>117</v>
      </c>
      <c r="F6" s="3"/>
      <c r="G6" s="3">
        <v>3725152</v>
      </c>
      <c r="H6" s="65">
        <v>44099</v>
      </c>
      <c r="I6" s="66">
        <v>9309566</v>
      </c>
      <c r="J6" s="66">
        <v>1131710</v>
      </c>
      <c r="K6" s="3" t="s">
        <v>114</v>
      </c>
      <c r="L6" s="3" t="s">
        <v>134</v>
      </c>
      <c r="M6" s="3"/>
      <c r="N6" s="3"/>
      <c r="O6" s="66">
        <v>0</v>
      </c>
      <c r="P6" s="3"/>
      <c r="Q6" s="66" t="s">
        <v>112</v>
      </c>
      <c r="R6" s="66">
        <v>9309566</v>
      </c>
      <c r="S6" s="66">
        <v>0</v>
      </c>
      <c r="T6" s="66">
        <v>0</v>
      </c>
      <c r="U6" s="66">
        <v>0</v>
      </c>
      <c r="V6" s="66">
        <v>8791711</v>
      </c>
      <c r="W6" s="66">
        <v>517855</v>
      </c>
      <c r="X6" s="3" t="s">
        <v>118</v>
      </c>
      <c r="Y6" s="66">
        <v>0</v>
      </c>
      <c r="Z6" s="70"/>
      <c r="AA6" s="66">
        <v>0</v>
      </c>
      <c r="AB6" s="66">
        <v>8177856</v>
      </c>
      <c r="AC6" s="3">
        <v>2201248178</v>
      </c>
      <c r="AD6" s="65">
        <v>44736</v>
      </c>
      <c r="AE6" s="66">
        <v>613855</v>
      </c>
      <c r="AF6" s="3">
        <v>2201341408</v>
      </c>
      <c r="AG6" s="65">
        <v>44943</v>
      </c>
      <c r="AH6" s="65">
        <v>44669</v>
      </c>
      <c r="AI6" s="3"/>
      <c r="AJ6" s="3">
        <v>2</v>
      </c>
      <c r="AK6" s="3"/>
      <c r="AL6" s="3"/>
      <c r="AM6" s="3">
        <v>2</v>
      </c>
      <c r="AN6" s="3">
        <v>20220930</v>
      </c>
      <c r="AO6" s="3">
        <v>20220928</v>
      </c>
      <c r="AP6" s="66">
        <v>9309566</v>
      </c>
      <c r="AQ6" s="66">
        <v>517855</v>
      </c>
      <c r="AR6" s="65">
        <v>44957</v>
      </c>
    </row>
    <row r="7" spans="1:44" x14ac:dyDescent="0.25">
      <c r="A7" s="3">
        <v>890904646</v>
      </c>
      <c r="B7" s="3" t="s">
        <v>32</v>
      </c>
      <c r="C7" s="3"/>
      <c r="D7" s="3">
        <v>3832868</v>
      </c>
      <c r="E7" s="3" t="s">
        <v>119</v>
      </c>
      <c r="F7" s="3"/>
      <c r="G7" s="3">
        <v>3832868</v>
      </c>
      <c r="H7" s="65">
        <v>44608</v>
      </c>
      <c r="I7" s="66">
        <v>7623199</v>
      </c>
      <c r="J7" s="66">
        <v>700300</v>
      </c>
      <c r="K7" s="3" t="s">
        <v>114</v>
      </c>
      <c r="L7" s="3" t="s">
        <v>134</v>
      </c>
      <c r="M7" s="3"/>
      <c r="N7" s="3"/>
      <c r="O7" s="66">
        <v>0</v>
      </c>
      <c r="P7" s="3"/>
      <c r="Q7" s="66" t="s">
        <v>112</v>
      </c>
      <c r="R7" s="66">
        <v>7623199</v>
      </c>
      <c r="S7" s="66">
        <v>0</v>
      </c>
      <c r="T7" s="66">
        <v>0</v>
      </c>
      <c r="U7" s="66">
        <v>0</v>
      </c>
      <c r="V7" s="66">
        <v>7504574</v>
      </c>
      <c r="W7" s="66">
        <v>118625</v>
      </c>
      <c r="X7" s="3" t="s">
        <v>120</v>
      </c>
      <c r="Y7" s="66">
        <v>0</v>
      </c>
      <c r="Z7" s="70"/>
      <c r="AA7" s="66">
        <v>0</v>
      </c>
      <c r="AB7" s="66">
        <v>6922899</v>
      </c>
      <c r="AC7" s="3">
        <v>4800054929</v>
      </c>
      <c r="AD7" s="65">
        <v>44693</v>
      </c>
      <c r="AE7" s="66">
        <v>581675</v>
      </c>
      <c r="AF7" s="3">
        <v>2201317744</v>
      </c>
      <c r="AG7" s="65">
        <v>44882</v>
      </c>
      <c r="AH7" s="65">
        <v>44634</v>
      </c>
      <c r="AI7" s="3"/>
      <c r="AJ7" s="3">
        <v>2</v>
      </c>
      <c r="AK7" s="3"/>
      <c r="AL7" s="3"/>
      <c r="AM7" s="3">
        <v>2</v>
      </c>
      <c r="AN7" s="3">
        <v>20220930</v>
      </c>
      <c r="AO7" s="3">
        <v>20220928</v>
      </c>
      <c r="AP7" s="66">
        <v>7623199</v>
      </c>
      <c r="AQ7" s="66">
        <v>118625</v>
      </c>
      <c r="AR7" s="65">
        <v>44957</v>
      </c>
    </row>
    <row r="8" spans="1:44" x14ac:dyDescent="0.25">
      <c r="A8" s="3">
        <v>890904646</v>
      </c>
      <c r="B8" s="3" t="s">
        <v>32</v>
      </c>
      <c r="C8" s="3"/>
      <c r="D8" s="3">
        <v>3843106</v>
      </c>
      <c r="E8" s="3" t="s">
        <v>121</v>
      </c>
      <c r="F8" s="3"/>
      <c r="G8" s="3">
        <v>3843106</v>
      </c>
      <c r="H8" s="65">
        <v>44644</v>
      </c>
      <c r="I8" s="66">
        <v>11372157</v>
      </c>
      <c r="J8" s="66">
        <v>98300</v>
      </c>
      <c r="K8" s="3" t="s">
        <v>114</v>
      </c>
      <c r="L8" s="3" t="s">
        <v>134</v>
      </c>
      <c r="M8" s="3"/>
      <c r="N8" s="3"/>
      <c r="O8" s="66">
        <v>0</v>
      </c>
      <c r="P8" s="3"/>
      <c r="Q8" s="66" t="s">
        <v>112</v>
      </c>
      <c r="R8" s="66">
        <v>11372157</v>
      </c>
      <c r="S8" s="66">
        <v>0</v>
      </c>
      <c r="T8" s="66">
        <v>0</v>
      </c>
      <c r="U8" s="66">
        <v>0</v>
      </c>
      <c r="V8" s="66">
        <v>11347582</v>
      </c>
      <c r="W8" s="66">
        <v>24575</v>
      </c>
      <c r="X8" s="3" t="s">
        <v>122</v>
      </c>
      <c r="Y8" s="66">
        <v>0</v>
      </c>
      <c r="Z8" s="70"/>
      <c r="AA8" s="66">
        <v>0</v>
      </c>
      <c r="AB8" s="66">
        <v>11273857</v>
      </c>
      <c r="AC8" s="3">
        <v>2201273958</v>
      </c>
      <c r="AD8" s="65">
        <v>44774</v>
      </c>
      <c r="AE8" s="66">
        <v>73725</v>
      </c>
      <c r="AF8" s="3">
        <v>2201341408</v>
      </c>
      <c r="AG8" s="65">
        <v>44943</v>
      </c>
      <c r="AH8" s="65">
        <v>44700</v>
      </c>
      <c r="AI8" s="3"/>
      <c r="AJ8" s="3">
        <v>2</v>
      </c>
      <c r="AK8" s="3"/>
      <c r="AL8" s="3"/>
      <c r="AM8" s="3">
        <v>2</v>
      </c>
      <c r="AN8" s="3">
        <v>20220930</v>
      </c>
      <c r="AO8" s="3">
        <v>20220928</v>
      </c>
      <c r="AP8" s="66">
        <v>11372157</v>
      </c>
      <c r="AQ8" s="66">
        <v>24575</v>
      </c>
      <c r="AR8" s="65">
        <v>44957</v>
      </c>
    </row>
    <row r="9" spans="1:44" x14ac:dyDescent="0.25">
      <c r="A9" s="3">
        <v>890904646</v>
      </c>
      <c r="B9" s="3" t="s">
        <v>32</v>
      </c>
      <c r="C9" s="3"/>
      <c r="D9" s="3">
        <v>3827884</v>
      </c>
      <c r="E9" s="3" t="s">
        <v>123</v>
      </c>
      <c r="F9" s="3"/>
      <c r="G9" s="3">
        <v>3827884</v>
      </c>
      <c r="H9" s="65">
        <v>44589</v>
      </c>
      <c r="I9" s="66">
        <v>8878279</v>
      </c>
      <c r="J9" s="66">
        <v>8878279</v>
      </c>
      <c r="K9" s="3" t="s">
        <v>124</v>
      </c>
      <c r="L9" s="3" t="s">
        <v>125</v>
      </c>
      <c r="M9" s="3"/>
      <c r="N9" s="3" t="s">
        <v>126</v>
      </c>
      <c r="O9" s="66">
        <v>8878279</v>
      </c>
      <c r="P9" s="3" t="s">
        <v>127</v>
      </c>
      <c r="Q9" s="66" t="s">
        <v>112</v>
      </c>
      <c r="R9" s="66">
        <v>8878279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3"/>
      <c r="Y9" s="66">
        <v>8878279</v>
      </c>
      <c r="Z9" s="3" t="s">
        <v>128</v>
      </c>
      <c r="AA9" s="66">
        <v>8878279</v>
      </c>
      <c r="AB9" s="66">
        <v>0</v>
      </c>
      <c r="AC9" s="3"/>
      <c r="AD9" s="3"/>
      <c r="AE9" s="66"/>
      <c r="AF9" s="3"/>
      <c r="AG9" s="3"/>
      <c r="AH9" s="65">
        <v>44669</v>
      </c>
      <c r="AI9" s="3"/>
      <c r="AJ9" s="3">
        <v>9</v>
      </c>
      <c r="AK9" s="3"/>
      <c r="AL9" s="3" t="s">
        <v>129</v>
      </c>
      <c r="AM9" s="3">
        <v>1</v>
      </c>
      <c r="AN9" s="3">
        <v>21001231</v>
      </c>
      <c r="AO9" s="3">
        <v>20220416</v>
      </c>
      <c r="AP9" s="66">
        <v>8878279</v>
      </c>
      <c r="AQ9" s="66">
        <v>0</v>
      </c>
      <c r="AR9" s="65">
        <v>44957</v>
      </c>
    </row>
    <row r="10" spans="1:44" x14ac:dyDescent="0.25">
      <c r="A10" s="3">
        <v>890904646</v>
      </c>
      <c r="B10" s="3" t="s">
        <v>32</v>
      </c>
      <c r="C10" s="3"/>
      <c r="D10" s="3">
        <v>3889656</v>
      </c>
      <c r="E10" s="3" t="s">
        <v>130</v>
      </c>
      <c r="F10" s="3"/>
      <c r="G10" s="3">
        <v>3889656</v>
      </c>
      <c r="H10" s="65">
        <v>44792</v>
      </c>
      <c r="I10" s="66">
        <v>12167676</v>
      </c>
      <c r="J10" s="66">
        <v>12167676</v>
      </c>
      <c r="K10" s="3" t="s">
        <v>131</v>
      </c>
      <c r="L10" s="3" t="s">
        <v>65</v>
      </c>
      <c r="M10" s="3">
        <v>1</v>
      </c>
      <c r="N10" s="3" t="s">
        <v>126</v>
      </c>
      <c r="O10" s="66">
        <v>12167676</v>
      </c>
      <c r="P10" s="3" t="s">
        <v>132</v>
      </c>
      <c r="Q10" s="66" t="s">
        <v>112</v>
      </c>
      <c r="R10" s="66">
        <v>12167676</v>
      </c>
      <c r="S10" s="66">
        <v>0</v>
      </c>
      <c r="T10" s="66">
        <v>0</v>
      </c>
      <c r="U10" s="66">
        <v>0</v>
      </c>
      <c r="V10" s="66">
        <v>0</v>
      </c>
      <c r="W10" s="66">
        <v>0</v>
      </c>
      <c r="X10" s="3"/>
      <c r="Y10" s="66">
        <v>12167676</v>
      </c>
      <c r="Z10" s="3" t="s">
        <v>133</v>
      </c>
      <c r="AA10" s="66">
        <v>12167676</v>
      </c>
      <c r="AB10" s="66">
        <v>0</v>
      </c>
      <c r="AC10" s="3"/>
      <c r="AD10" s="3"/>
      <c r="AE10" s="66"/>
      <c r="AF10" s="3"/>
      <c r="AG10" s="3"/>
      <c r="AH10" s="65">
        <v>44839</v>
      </c>
      <c r="AI10" s="3"/>
      <c r="AJ10" s="3">
        <v>1</v>
      </c>
      <c r="AK10" s="3"/>
      <c r="AL10" s="3" t="s">
        <v>129</v>
      </c>
      <c r="AM10" s="3">
        <v>2</v>
      </c>
      <c r="AN10" s="3">
        <v>21001231</v>
      </c>
      <c r="AO10" s="3">
        <v>20230104</v>
      </c>
      <c r="AP10" s="66">
        <v>12167676</v>
      </c>
      <c r="AQ10" s="66">
        <v>0</v>
      </c>
      <c r="AR10" s="65">
        <v>44957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workbookViewId="0">
      <selection activeCell="F21" sqref="F21"/>
    </sheetView>
  </sheetViews>
  <sheetFormatPr baseColWidth="10" defaultRowHeight="15" x14ac:dyDescent="0.25"/>
  <cols>
    <col min="1" max="1" width="1.85546875" customWidth="1"/>
    <col min="2" max="2" width="29.5703125" bestFit="1" customWidth="1"/>
    <col min="3" max="3" width="12.7109375" style="75" customWidth="1"/>
    <col min="4" max="4" width="15" style="67" customWidth="1"/>
  </cols>
  <sheetData>
    <row r="2" spans="2:4" x14ac:dyDescent="0.25">
      <c r="B2" s="73" t="s">
        <v>136</v>
      </c>
      <c r="C2" s="76" t="s">
        <v>137</v>
      </c>
      <c r="D2" s="74" t="s">
        <v>138</v>
      </c>
    </row>
    <row r="3" spans="2:4" x14ac:dyDescent="0.25">
      <c r="B3" s="71" t="s">
        <v>125</v>
      </c>
      <c r="C3" s="77">
        <v>1</v>
      </c>
      <c r="D3" s="72">
        <v>8878279</v>
      </c>
    </row>
    <row r="4" spans="2:4" x14ac:dyDescent="0.25">
      <c r="B4" s="71" t="s">
        <v>65</v>
      </c>
      <c r="C4" s="77">
        <v>1</v>
      </c>
      <c r="D4" s="72">
        <v>12167676</v>
      </c>
    </row>
    <row r="5" spans="2:4" x14ac:dyDescent="0.25">
      <c r="B5" s="71" t="s">
        <v>134</v>
      </c>
      <c r="C5" s="77">
        <v>6</v>
      </c>
      <c r="D5" s="72">
        <v>8558327</v>
      </c>
    </row>
    <row r="6" spans="2:4" x14ac:dyDescent="0.25">
      <c r="B6" s="73" t="s">
        <v>135</v>
      </c>
      <c r="C6" s="78">
        <v>8</v>
      </c>
      <c r="D6" s="79">
        <v>29604282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7" zoomScale="90" zoomScaleNormal="90" zoomScaleSheetLayoutView="100" workbookViewId="0">
      <selection activeCell="E38" sqref="E38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55</v>
      </c>
      <c r="E2" s="11"/>
      <c r="F2" s="11"/>
      <c r="G2" s="11"/>
      <c r="H2" s="11"/>
      <c r="I2" s="12"/>
      <c r="J2" s="13" t="s">
        <v>56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57</v>
      </c>
      <c r="E4" s="11"/>
      <c r="F4" s="11"/>
      <c r="G4" s="11"/>
      <c r="H4" s="11"/>
      <c r="I4" s="12"/>
      <c r="J4" s="13" t="s">
        <v>58</v>
      </c>
    </row>
    <row r="5" spans="2:10" x14ac:dyDescent="0.2">
      <c r="B5" s="14"/>
      <c r="C5" s="15"/>
      <c r="D5" s="44"/>
      <c r="E5" s="45"/>
      <c r="F5" s="45"/>
      <c r="G5" s="45"/>
      <c r="H5" s="45"/>
      <c r="I5" s="46"/>
      <c r="J5" s="20"/>
    </row>
    <row r="6" spans="2:10" ht="13.5" thickBot="1" x14ac:dyDescent="0.25">
      <c r="B6" s="22"/>
      <c r="C6" s="23"/>
      <c r="D6" s="16"/>
      <c r="E6" s="17"/>
      <c r="F6" s="17"/>
      <c r="G6" s="17"/>
      <c r="H6" s="17"/>
      <c r="I6" s="18"/>
      <c r="J6" s="19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59</v>
      </c>
      <c r="E10" s="21"/>
      <c r="J10" s="26"/>
    </row>
    <row r="11" spans="2:10" x14ac:dyDescent="0.2">
      <c r="B11" s="25"/>
      <c r="J11" s="26"/>
    </row>
    <row r="12" spans="2:10" x14ac:dyDescent="0.2">
      <c r="B12" s="25"/>
      <c r="C12" s="27" t="s">
        <v>139</v>
      </c>
      <c r="J12" s="26"/>
    </row>
    <row r="13" spans="2:10" x14ac:dyDescent="0.2">
      <c r="B13" s="25"/>
      <c r="C13" s="27" t="s">
        <v>141</v>
      </c>
      <c r="J13" s="26"/>
    </row>
    <row r="14" spans="2:10" x14ac:dyDescent="0.2">
      <c r="B14" s="25"/>
      <c r="J14" s="26"/>
    </row>
    <row r="15" spans="2:10" x14ac:dyDescent="0.2">
      <c r="B15" s="25"/>
      <c r="C15" s="7" t="s">
        <v>142</v>
      </c>
      <c r="J15" s="26"/>
    </row>
    <row r="16" spans="2:10" x14ac:dyDescent="0.2">
      <c r="B16" s="25"/>
      <c r="C16" s="28"/>
      <c r="J16" s="26"/>
    </row>
    <row r="17" spans="2:10" x14ac:dyDescent="0.2">
      <c r="B17" s="25"/>
      <c r="C17" s="7" t="s">
        <v>60</v>
      </c>
      <c r="D17" s="21"/>
      <c r="H17" s="30" t="s">
        <v>44</v>
      </c>
      <c r="I17" s="30" t="s">
        <v>45</v>
      </c>
      <c r="J17" s="26"/>
    </row>
    <row r="18" spans="2:10" x14ac:dyDescent="0.2">
      <c r="B18" s="25"/>
      <c r="C18" s="27" t="s">
        <v>46</v>
      </c>
      <c r="D18" s="27"/>
      <c r="E18" s="27"/>
      <c r="F18" s="27"/>
      <c r="H18" s="47">
        <v>8</v>
      </c>
      <c r="I18" s="80">
        <v>29604282</v>
      </c>
      <c r="J18" s="26"/>
    </row>
    <row r="19" spans="2:10" x14ac:dyDescent="0.2">
      <c r="B19" s="25"/>
      <c r="C19" s="7" t="s">
        <v>47</v>
      </c>
      <c r="H19" s="48">
        <v>6</v>
      </c>
      <c r="I19" s="37">
        <v>8558327</v>
      </c>
      <c r="J19" s="26"/>
    </row>
    <row r="20" spans="2:10" x14ac:dyDescent="0.2">
      <c r="B20" s="25"/>
      <c r="C20" s="7" t="s">
        <v>48</v>
      </c>
      <c r="H20" s="48">
        <v>1</v>
      </c>
      <c r="I20" s="37">
        <v>8878279</v>
      </c>
      <c r="J20" s="26"/>
    </row>
    <row r="21" spans="2:10" x14ac:dyDescent="0.2">
      <c r="B21" s="25"/>
      <c r="C21" s="7" t="s">
        <v>49</v>
      </c>
      <c r="H21" s="48">
        <v>0</v>
      </c>
      <c r="I21" s="49">
        <v>0</v>
      </c>
      <c r="J21" s="26"/>
    </row>
    <row r="22" spans="2:10" x14ac:dyDescent="0.2">
      <c r="B22" s="25"/>
      <c r="C22" s="7" t="s">
        <v>50</v>
      </c>
      <c r="H22" s="48">
        <v>0</v>
      </c>
      <c r="I22" s="37">
        <v>0</v>
      </c>
      <c r="J22" s="26"/>
    </row>
    <row r="23" spans="2:10" ht="13.5" thickBot="1" x14ac:dyDescent="0.25">
      <c r="B23" s="25"/>
      <c r="C23" s="7" t="s">
        <v>61</v>
      </c>
      <c r="H23" s="50">
        <v>0</v>
      </c>
      <c r="I23" s="51">
        <v>0</v>
      </c>
      <c r="J23" s="26"/>
    </row>
    <row r="24" spans="2:10" x14ac:dyDescent="0.2">
      <c r="B24" s="25"/>
      <c r="C24" s="27" t="s">
        <v>62</v>
      </c>
      <c r="D24" s="27"/>
      <c r="E24" s="27"/>
      <c r="F24" s="27"/>
      <c r="H24" s="47">
        <f>H19+H20+H21+H22+H23</f>
        <v>7</v>
      </c>
      <c r="I24" s="52">
        <f>I19+I20+I21+I22+I23</f>
        <v>17436606</v>
      </c>
      <c r="J24" s="26"/>
    </row>
    <row r="25" spans="2:10" x14ac:dyDescent="0.2">
      <c r="B25" s="25"/>
      <c r="C25" s="7" t="s">
        <v>63</v>
      </c>
      <c r="H25" s="48">
        <v>0</v>
      </c>
      <c r="I25" s="37">
        <v>0</v>
      </c>
      <c r="J25" s="26"/>
    </row>
    <row r="26" spans="2:10" x14ac:dyDescent="0.2">
      <c r="B26" s="25"/>
      <c r="C26" s="7" t="s">
        <v>64</v>
      </c>
      <c r="H26" s="48">
        <v>0</v>
      </c>
      <c r="I26" s="37">
        <v>0</v>
      </c>
      <c r="J26" s="26"/>
    </row>
    <row r="27" spans="2:10" ht="13.5" thickBot="1" x14ac:dyDescent="0.25">
      <c r="B27" s="25"/>
      <c r="C27" s="7" t="s">
        <v>65</v>
      </c>
      <c r="H27" s="50">
        <v>1</v>
      </c>
      <c r="I27" s="51">
        <v>12167676</v>
      </c>
      <c r="J27" s="26"/>
    </row>
    <row r="28" spans="2:10" x14ac:dyDescent="0.2">
      <c r="B28" s="25"/>
      <c r="C28" s="27" t="s">
        <v>66</v>
      </c>
      <c r="D28" s="27"/>
      <c r="E28" s="27"/>
      <c r="F28" s="27"/>
      <c r="H28" s="47">
        <f>H25+H26+H27</f>
        <v>1</v>
      </c>
      <c r="I28" s="52">
        <f>I25+I26+I27</f>
        <v>12167676</v>
      </c>
      <c r="J28" s="26"/>
    </row>
    <row r="29" spans="2:10" ht="13.5" thickBot="1" x14ac:dyDescent="0.25">
      <c r="B29" s="25"/>
      <c r="C29" s="7" t="s">
        <v>67</v>
      </c>
      <c r="D29" s="27"/>
      <c r="E29" s="27"/>
      <c r="F29" s="27"/>
      <c r="H29" s="50">
        <v>0</v>
      </c>
      <c r="I29" s="51">
        <v>0</v>
      </c>
      <c r="J29" s="26"/>
    </row>
    <row r="30" spans="2:10" x14ac:dyDescent="0.2">
      <c r="B30" s="25"/>
      <c r="C30" s="27" t="s">
        <v>68</v>
      </c>
      <c r="D30" s="27"/>
      <c r="E30" s="27"/>
      <c r="F30" s="27"/>
      <c r="H30" s="48">
        <f>H29</f>
        <v>0</v>
      </c>
      <c r="I30" s="37">
        <f>I29</f>
        <v>0</v>
      </c>
      <c r="J30" s="26"/>
    </row>
    <row r="31" spans="2:10" x14ac:dyDescent="0.2">
      <c r="B31" s="25"/>
      <c r="C31" s="27"/>
      <c r="D31" s="27"/>
      <c r="E31" s="27"/>
      <c r="F31" s="27"/>
      <c r="H31" s="53"/>
      <c r="I31" s="52"/>
      <c r="J31" s="26"/>
    </row>
    <row r="32" spans="2:10" ht="13.5" thickBot="1" x14ac:dyDescent="0.25">
      <c r="B32" s="25"/>
      <c r="C32" s="27" t="s">
        <v>69</v>
      </c>
      <c r="D32" s="27"/>
      <c r="H32" s="54">
        <f>H24+H28+H30</f>
        <v>8</v>
      </c>
      <c r="I32" s="55">
        <f>I24+I28+I30</f>
        <v>29604282</v>
      </c>
      <c r="J32" s="26"/>
    </row>
    <row r="33" spans="2:10" ht="13.5" thickTop="1" x14ac:dyDescent="0.2">
      <c r="B33" s="25"/>
      <c r="C33" s="27"/>
      <c r="D33" s="27"/>
      <c r="H33" s="36"/>
      <c r="I33" s="37"/>
      <c r="J33" s="26"/>
    </row>
    <row r="34" spans="2:10" x14ac:dyDescent="0.2">
      <c r="B34" s="25"/>
      <c r="G34" s="36"/>
      <c r="H34" s="36"/>
      <c r="I34" s="36"/>
      <c r="J34" s="26"/>
    </row>
    <row r="35" spans="2:10" x14ac:dyDescent="0.2">
      <c r="B35" s="25"/>
      <c r="G35" s="36"/>
      <c r="H35" s="36"/>
      <c r="I35" s="36"/>
      <c r="J35" s="26"/>
    </row>
    <row r="36" spans="2:10" x14ac:dyDescent="0.2">
      <c r="B36" s="25"/>
      <c r="G36" s="36"/>
      <c r="H36" s="36"/>
      <c r="I36" s="36"/>
      <c r="J36" s="26"/>
    </row>
    <row r="37" spans="2:10" ht="13.5" thickBot="1" x14ac:dyDescent="0.25">
      <c r="B37" s="25"/>
      <c r="C37" s="39" t="s">
        <v>143</v>
      </c>
      <c r="D37" s="38"/>
      <c r="G37" s="39" t="s">
        <v>53</v>
      </c>
      <c r="H37" s="38"/>
      <c r="I37" s="36"/>
      <c r="J37" s="26"/>
    </row>
    <row r="38" spans="2:10" ht="4.5" customHeight="1" x14ac:dyDescent="0.2">
      <c r="B38" s="25"/>
      <c r="C38" s="36"/>
      <c r="D38" s="36"/>
      <c r="G38" s="36"/>
      <c r="H38" s="36"/>
      <c r="I38" s="36"/>
      <c r="J38" s="26"/>
    </row>
    <row r="39" spans="2:10" x14ac:dyDescent="0.2">
      <c r="B39" s="25"/>
      <c r="C39" s="27" t="s">
        <v>144</v>
      </c>
      <c r="G39" s="40" t="s">
        <v>70</v>
      </c>
      <c r="H39" s="36"/>
      <c r="I39" s="36"/>
      <c r="J39" s="26"/>
    </row>
    <row r="40" spans="2:10" x14ac:dyDescent="0.2">
      <c r="B40" s="25"/>
      <c r="G40" s="36"/>
      <c r="H40" s="36"/>
      <c r="I40" s="36"/>
      <c r="J40" s="26"/>
    </row>
    <row r="41" spans="2:10" ht="18.75" customHeight="1" thickBot="1" x14ac:dyDescent="0.25">
      <c r="B41" s="41"/>
      <c r="C41" s="42"/>
      <c r="D41" s="42"/>
      <c r="E41" s="42"/>
      <c r="F41" s="42"/>
      <c r="G41" s="38"/>
      <c r="H41" s="38"/>
      <c r="I41" s="38"/>
      <c r="J41" s="43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abSelected="1" topLeftCell="A4" zoomScale="84" zoomScaleNormal="84" zoomScaleSheetLayoutView="100" workbookViewId="0">
      <selection activeCell="P29" sqref="P29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2.85546875" style="7" customWidth="1"/>
    <col min="4" max="4" width="22" style="7" customWidth="1"/>
    <col min="5" max="8" width="11.42578125" style="7"/>
    <col min="9" max="9" width="24.7109375" style="7" customWidth="1"/>
    <col min="10" max="10" width="12.5703125" style="7" customWidth="1"/>
    <col min="11" max="11" width="1.7109375" style="7" customWidth="1"/>
    <col min="12" max="223" width="11.42578125" style="7"/>
    <col min="224" max="224" width="4.42578125" style="7" customWidth="1"/>
    <col min="225" max="225" width="11.42578125" style="7"/>
    <col min="226" max="226" width="17.5703125" style="7" customWidth="1"/>
    <col min="227" max="227" width="11.5703125" style="7" customWidth="1"/>
    <col min="228" max="231" width="11.42578125" style="7"/>
    <col min="232" max="232" width="22.5703125" style="7" customWidth="1"/>
    <col min="233" max="233" width="14" style="7" customWidth="1"/>
    <col min="234" max="234" width="1.7109375" style="7" customWidth="1"/>
    <col min="235" max="479" width="11.42578125" style="7"/>
    <col min="480" max="480" width="4.42578125" style="7" customWidth="1"/>
    <col min="481" max="481" width="11.42578125" style="7"/>
    <col min="482" max="482" width="17.5703125" style="7" customWidth="1"/>
    <col min="483" max="483" width="11.5703125" style="7" customWidth="1"/>
    <col min="484" max="487" width="11.42578125" style="7"/>
    <col min="488" max="488" width="22.5703125" style="7" customWidth="1"/>
    <col min="489" max="489" width="14" style="7" customWidth="1"/>
    <col min="490" max="490" width="1.7109375" style="7" customWidth="1"/>
    <col min="491" max="735" width="11.42578125" style="7"/>
    <col min="736" max="736" width="4.42578125" style="7" customWidth="1"/>
    <col min="737" max="737" width="11.42578125" style="7"/>
    <col min="738" max="738" width="17.5703125" style="7" customWidth="1"/>
    <col min="739" max="739" width="11.5703125" style="7" customWidth="1"/>
    <col min="740" max="743" width="11.42578125" style="7"/>
    <col min="744" max="744" width="22.5703125" style="7" customWidth="1"/>
    <col min="745" max="745" width="14" style="7" customWidth="1"/>
    <col min="746" max="746" width="1.7109375" style="7" customWidth="1"/>
    <col min="747" max="991" width="11.42578125" style="7"/>
    <col min="992" max="992" width="4.42578125" style="7" customWidth="1"/>
    <col min="993" max="993" width="11.42578125" style="7"/>
    <col min="994" max="994" width="17.5703125" style="7" customWidth="1"/>
    <col min="995" max="995" width="11.5703125" style="7" customWidth="1"/>
    <col min="996" max="999" width="11.42578125" style="7"/>
    <col min="1000" max="1000" width="22.5703125" style="7" customWidth="1"/>
    <col min="1001" max="1001" width="14" style="7" customWidth="1"/>
    <col min="1002" max="1002" width="1.7109375" style="7" customWidth="1"/>
    <col min="1003" max="1247" width="11.42578125" style="7"/>
    <col min="1248" max="1248" width="4.42578125" style="7" customWidth="1"/>
    <col min="1249" max="1249" width="11.42578125" style="7"/>
    <col min="1250" max="1250" width="17.5703125" style="7" customWidth="1"/>
    <col min="1251" max="1251" width="11.5703125" style="7" customWidth="1"/>
    <col min="1252" max="1255" width="11.42578125" style="7"/>
    <col min="1256" max="1256" width="22.5703125" style="7" customWidth="1"/>
    <col min="1257" max="1257" width="14" style="7" customWidth="1"/>
    <col min="1258" max="1258" width="1.7109375" style="7" customWidth="1"/>
    <col min="1259" max="1503" width="11.42578125" style="7"/>
    <col min="1504" max="1504" width="4.42578125" style="7" customWidth="1"/>
    <col min="1505" max="1505" width="11.42578125" style="7"/>
    <col min="1506" max="1506" width="17.5703125" style="7" customWidth="1"/>
    <col min="1507" max="1507" width="11.5703125" style="7" customWidth="1"/>
    <col min="1508" max="1511" width="11.42578125" style="7"/>
    <col min="1512" max="1512" width="22.5703125" style="7" customWidth="1"/>
    <col min="1513" max="1513" width="14" style="7" customWidth="1"/>
    <col min="1514" max="1514" width="1.7109375" style="7" customWidth="1"/>
    <col min="1515" max="1759" width="11.42578125" style="7"/>
    <col min="1760" max="1760" width="4.42578125" style="7" customWidth="1"/>
    <col min="1761" max="1761" width="11.42578125" style="7"/>
    <col min="1762" max="1762" width="17.5703125" style="7" customWidth="1"/>
    <col min="1763" max="1763" width="11.5703125" style="7" customWidth="1"/>
    <col min="1764" max="1767" width="11.42578125" style="7"/>
    <col min="1768" max="1768" width="22.5703125" style="7" customWidth="1"/>
    <col min="1769" max="1769" width="14" style="7" customWidth="1"/>
    <col min="1770" max="1770" width="1.7109375" style="7" customWidth="1"/>
    <col min="1771" max="2015" width="11.42578125" style="7"/>
    <col min="2016" max="2016" width="4.42578125" style="7" customWidth="1"/>
    <col min="2017" max="2017" width="11.42578125" style="7"/>
    <col min="2018" max="2018" width="17.5703125" style="7" customWidth="1"/>
    <col min="2019" max="2019" width="11.5703125" style="7" customWidth="1"/>
    <col min="2020" max="2023" width="11.42578125" style="7"/>
    <col min="2024" max="2024" width="22.5703125" style="7" customWidth="1"/>
    <col min="2025" max="2025" width="14" style="7" customWidth="1"/>
    <col min="2026" max="2026" width="1.7109375" style="7" customWidth="1"/>
    <col min="2027" max="2271" width="11.42578125" style="7"/>
    <col min="2272" max="2272" width="4.42578125" style="7" customWidth="1"/>
    <col min="2273" max="2273" width="11.42578125" style="7"/>
    <col min="2274" max="2274" width="17.5703125" style="7" customWidth="1"/>
    <col min="2275" max="2275" width="11.5703125" style="7" customWidth="1"/>
    <col min="2276" max="2279" width="11.42578125" style="7"/>
    <col min="2280" max="2280" width="22.5703125" style="7" customWidth="1"/>
    <col min="2281" max="2281" width="14" style="7" customWidth="1"/>
    <col min="2282" max="2282" width="1.7109375" style="7" customWidth="1"/>
    <col min="2283" max="2527" width="11.42578125" style="7"/>
    <col min="2528" max="2528" width="4.42578125" style="7" customWidth="1"/>
    <col min="2529" max="2529" width="11.42578125" style="7"/>
    <col min="2530" max="2530" width="17.5703125" style="7" customWidth="1"/>
    <col min="2531" max="2531" width="11.5703125" style="7" customWidth="1"/>
    <col min="2532" max="2535" width="11.42578125" style="7"/>
    <col min="2536" max="2536" width="22.5703125" style="7" customWidth="1"/>
    <col min="2537" max="2537" width="14" style="7" customWidth="1"/>
    <col min="2538" max="2538" width="1.7109375" style="7" customWidth="1"/>
    <col min="2539" max="2783" width="11.42578125" style="7"/>
    <col min="2784" max="2784" width="4.42578125" style="7" customWidth="1"/>
    <col min="2785" max="2785" width="11.42578125" style="7"/>
    <col min="2786" max="2786" width="17.5703125" style="7" customWidth="1"/>
    <col min="2787" max="2787" width="11.5703125" style="7" customWidth="1"/>
    <col min="2788" max="2791" width="11.42578125" style="7"/>
    <col min="2792" max="2792" width="22.5703125" style="7" customWidth="1"/>
    <col min="2793" max="2793" width="14" style="7" customWidth="1"/>
    <col min="2794" max="2794" width="1.7109375" style="7" customWidth="1"/>
    <col min="2795" max="3039" width="11.42578125" style="7"/>
    <col min="3040" max="3040" width="4.42578125" style="7" customWidth="1"/>
    <col min="3041" max="3041" width="11.42578125" style="7"/>
    <col min="3042" max="3042" width="17.5703125" style="7" customWidth="1"/>
    <col min="3043" max="3043" width="11.5703125" style="7" customWidth="1"/>
    <col min="3044" max="3047" width="11.42578125" style="7"/>
    <col min="3048" max="3048" width="22.5703125" style="7" customWidth="1"/>
    <col min="3049" max="3049" width="14" style="7" customWidth="1"/>
    <col min="3050" max="3050" width="1.7109375" style="7" customWidth="1"/>
    <col min="3051" max="3295" width="11.42578125" style="7"/>
    <col min="3296" max="3296" width="4.42578125" style="7" customWidth="1"/>
    <col min="3297" max="3297" width="11.42578125" style="7"/>
    <col min="3298" max="3298" width="17.5703125" style="7" customWidth="1"/>
    <col min="3299" max="3299" width="11.5703125" style="7" customWidth="1"/>
    <col min="3300" max="3303" width="11.42578125" style="7"/>
    <col min="3304" max="3304" width="22.5703125" style="7" customWidth="1"/>
    <col min="3305" max="3305" width="14" style="7" customWidth="1"/>
    <col min="3306" max="3306" width="1.7109375" style="7" customWidth="1"/>
    <col min="3307" max="3551" width="11.42578125" style="7"/>
    <col min="3552" max="3552" width="4.42578125" style="7" customWidth="1"/>
    <col min="3553" max="3553" width="11.42578125" style="7"/>
    <col min="3554" max="3554" width="17.5703125" style="7" customWidth="1"/>
    <col min="3555" max="3555" width="11.5703125" style="7" customWidth="1"/>
    <col min="3556" max="3559" width="11.42578125" style="7"/>
    <col min="3560" max="3560" width="22.5703125" style="7" customWidth="1"/>
    <col min="3561" max="3561" width="14" style="7" customWidth="1"/>
    <col min="3562" max="3562" width="1.7109375" style="7" customWidth="1"/>
    <col min="3563" max="3807" width="11.42578125" style="7"/>
    <col min="3808" max="3808" width="4.42578125" style="7" customWidth="1"/>
    <col min="3809" max="3809" width="11.42578125" style="7"/>
    <col min="3810" max="3810" width="17.5703125" style="7" customWidth="1"/>
    <col min="3811" max="3811" width="11.5703125" style="7" customWidth="1"/>
    <col min="3812" max="3815" width="11.42578125" style="7"/>
    <col min="3816" max="3816" width="22.5703125" style="7" customWidth="1"/>
    <col min="3817" max="3817" width="14" style="7" customWidth="1"/>
    <col min="3818" max="3818" width="1.7109375" style="7" customWidth="1"/>
    <col min="3819" max="4063" width="11.42578125" style="7"/>
    <col min="4064" max="4064" width="4.42578125" style="7" customWidth="1"/>
    <col min="4065" max="4065" width="11.42578125" style="7"/>
    <col min="4066" max="4066" width="17.5703125" style="7" customWidth="1"/>
    <col min="4067" max="4067" width="11.5703125" style="7" customWidth="1"/>
    <col min="4068" max="4071" width="11.42578125" style="7"/>
    <col min="4072" max="4072" width="22.5703125" style="7" customWidth="1"/>
    <col min="4073" max="4073" width="14" style="7" customWidth="1"/>
    <col min="4074" max="4074" width="1.7109375" style="7" customWidth="1"/>
    <col min="4075" max="4319" width="11.42578125" style="7"/>
    <col min="4320" max="4320" width="4.42578125" style="7" customWidth="1"/>
    <col min="4321" max="4321" width="11.42578125" style="7"/>
    <col min="4322" max="4322" width="17.5703125" style="7" customWidth="1"/>
    <col min="4323" max="4323" width="11.5703125" style="7" customWidth="1"/>
    <col min="4324" max="4327" width="11.42578125" style="7"/>
    <col min="4328" max="4328" width="22.5703125" style="7" customWidth="1"/>
    <col min="4329" max="4329" width="14" style="7" customWidth="1"/>
    <col min="4330" max="4330" width="1.7109375" style="7" customWidth="1"/>
    <col min="4331" max="4575" width="11.42578125" style="7"/>
    <col min="4576" max="4576" width="4.42578125" style="7" customWidth="1"/>
    <col min="4577" max="4577" width="11.42578125" style="7"/>
    <col min="4578" max="4578" width="17.5703125" style="7" customWidth="1"/>
    <col min="4579" max="4579" width="11.5703125" style="7" customWidth="1"/>
    <col min="4580" max="4583" width="11.42578125" style="7"/>
    <col min="4584" max="4584" width="22.5703125" style="7" customWidth="1"/>
    <col min="4585" max="4585" width="14" style="7" customWidth="1"/>
    <col min="4586" max="4586" width="1.7109375" style="7" customWidth="1"/>
    <col min="4587" max="4831" width="11.42578125" style="7"/>
    <col min="4832" max="4832" width="4.42578125" style="7" customWidth="1"/>
    <col min="4833" max="4833" width="11.42578125" style="7"/>
    <col min="4834" max="4834" width="17.5703125" style="7" customWidth="1"/>
    <col min="4835" max="4835" width="11.5703125" style="7" customWidth="1"/>
    <col min="4836" max="4839" width="11.42578125" style="7"/>
    <col min="4840" max="4840" width="22.5703125" style="7" customWidth="1"/>
    <col min="4841" max="4841" width="14" style="7" customWidth="1"/>
    <col min="4842" max="4842" width="1.7109375" style="7" customWidth="1"/>
    <col min="4843" max="5087" width="11.42578125" style="7"/>
    <col min="5088" max="5088" width="4.42578125" style="7" customWidth="1"/>
    <col min="5089" max="5089" width="11.42578125" style="7"/>
    <col min="5090" max="5090" width="17.5703125" style="7" customWidth="1"/>
    <col min="5091" max="5091" width="11.5703125" style="7" customWidth="1"/>
    <col min="5092" max="5095" width="11.42578125" style="7"/>
    <col min="5096" max="5096" width="22.5703125" style="7" customWidth="1"/>
    <col min="5097" max="5097" width="14" style="7" customWidth="1"/>
    <col min="5098" max="5098" width="1.7109375" style="7" customWidth="1"/>
    <col min="5099" max="5343" width="11.42578125" style="7"/>
    <col min="5344" max="5344" width="4.42578125" style="7" customWidth="1"/>
    <col min="5345" max="5345" width="11.42578125" style="7"/>
    <col min="5346" max="5346" width="17.5703125" style="7" customWidth="1"/>
    <col min="5347" max="5347" width="11.5703125" style="7" customWidth="1"/>
    <col min="5348" max="5351" width="11.42578125" style="7"/>
    <col min="5352" max="5352" width="22.5703125" style="7" customWidth="1"/>
    <col min="5353" max="5353" width="14" style="7" customWidth="1"/>
    <col min="5354" max="5354" width="1.7109375" style="7" customWidth="1"/>
    <col min="5355" max="5599" width="11.42578125" style="7"/>
    <col min="5600" max="5600" width="4.42578125" style="7" customWidth="1"/>
    <col min="5601" max="5601" width="11.42578125" style="7"/>
    <col min="5602" max="5602" width="17.5703125" style="7" customWidth="1"/>
    <col min="5603" max="5603" width="11.5703125" style="7" customWidth="1"/>
    <col min="5604" max="5607" width="11.42578125" style="7"/>
    <col min="5608" max="5608" width="22.5703125" style="7" customWidth="1"/>
    <col min="5609" max="5609" width="14" style="7" customWidth="1"/>
    <col min="5610" max="5610" width="1.7109375" style="7" customWidth="1"/>
    <col min="5611" max="5855" width="11.42578125" style="7"/>
    <col min="5856" max="5856" width="4.42578125" style="7" customWidth="1"/>
    <col min="5857" max="5857" width="11.42578125" style="7"/>
    <col min="5858" max="5858" width="17.5703125" style="7" customWidth="1"/>
    <col min="5859" max="5859" width="11.5703125" style="7" customWidth="1"/>
    <col min="5860" max="5863" width="11.42578125" style="7"/>
    <col min="5864" max="5864" width="22.5703125" style="7" customWidth="1"/>
    <col min="5865" max="5865" width="14" style="7" customWidth="1"/>
    <col min="5866" max="5866" width="1.7109375" style="7" customWidth="1"/>
    <col min="5867" max="6111" width="11.42578125" style="7"/>
    <col min="6112" max="6112" width="4.42578125" style="7" customWidth="1"/>
    <col min="6113" max="6113" width="11.42578125" style="7"/>
    <col min="6114" max="6114" width="17.5703125" style="7" customWidth="1"/>
    <col min="6115" max="6115" width="11.5703125" style="7" customWidth="1"/>
    <col min="6116" max="6119" width="11.42578125" style="7"/>
    <col min="6120" max="6120" width="22.5703125" style="7" customWidth="1"/>
    <col min="6121" max="6121" width="14" style="7" customWidth="1"/>
    <col min="6122" max="6122" width="1.7109375" style="7" customWidth="1"/>
    <col min="6123" max="6367" width="11.42578125" style="7"/>
    <col min="6368" max="6368" width="4.42578125" style="7" customWidth="1"/>
    <col min="6369" max="6369" width="11.42578125" style="7"/>
    <col min="6370" max="6370" width="17.5703125" style="7" customWidth="1"/>
    <col min="6371" max="6371" width="11.5703125" style="7" customWidth="1"/>
    <col min="6372" max="6375" width="11.42578125" style="7"/>
    <col min="6376" max="6376" width="22.5703125" style="7" customWidth="1"/>
    <col min="6377" max="6377" width="14" style="7" customWidth="1"/>
    <col min="6378" max="6378" width="1.7109375" style="7" customWidth="1"/>
    <col min="6379" max="6623" width="11.42578125" style="7"/>
    <col min="6624" max="6624" width="4.42578125" style="7" customWidth="1"/>
    <col min="6625" max="6625" width="11.42578125" style="7"/>
    <col min="6626" max="6626" width="17.5703125" style="7" customWidth="1"/>
    <col min="6627" max="6627" width="11.5703125" style="7" customWidth="1"/>
    <col min="6628" max="6631" width="11.42578125" style="7"/>
    <col min="6632" max="6632" width="22.5703125" style="7" customWidth="1"/>
    <col min="6633" max="6633" width="14" style="7" customWidth="1"/>
    <col min="6634" max="6634" width="1.7109375" style="7" customWidth="1"/>
    <col min="6635" max="6879" width="11.42578125" style="7"/>
    <col min="6880" max="6880" width="4.42578125" style="7" customWidth="1"/>
    <col min="6881" max="6881" width="11.42578125" style="7"/>
    <col min="6882" max="6882" width="17.5703125" style="7" customWidth="1"/>
    <col min="6883" max="6883" width="11.5703125" style="7" customWidth="1"/>
    <col min="6884" max="6887" width="11.42578125" style="7"/>
    <col min="6888" max="6888" width="22.5703125" style="7" customWidth="1"/>
    <col min="6889" max="6889" width="14" style="7" customWidth="1"/>
    <col min="6890" max="6890" width="1.7109375" style="7" customWidth="1"/>
    <col min="6891" max="7135" width="11.42578125" style="7"/>
    <col min="7136" max="7136" width="4.42578125" style="7" customWidth="1"/>
    <col min="7137" max="7137" width="11.42578125" style="7"/>
    <col min="7138" max="7138" width="17.5703125" style="7" customWidth="1"/>
    <col min="7139" max="7139" width="11.5703125" style="7" customWidth="1"/>
    <col min="7140" max="7143" width="11.42578125" style="7"/>
    <col min="7144" max="7144" width="22.5703125" style="7" customWidth="1"/>
    <col min="7145" max="7145" width="14" style="7" customWidth="1"/>
    <col min="7146" max="7146" width="1.7109375" style="7" customWidth="1"/>
    <col min="7147" max="7391" width="11.42578125" style="7"/>
    <col min="7392" max="7392" width="4.42578125" style="7" customWidth="1"/>
    <col min="7393" max="7393" width="11.42578125" style="7"/>
    <col min="7394" max="7394" width="17.5703125" style="7" customWidth="1"/>
    <col min="7395" max="7395" width="11.5703125" style="7" customWidth="1"/>
    <col min="7396" max="7399" width="11.42578125" style="7"/>
    <col min="7400" max="7400" width="22.5703125" style="7" customWidth="1"/>
    <col min="7401" max="7401" width="14" style="7" customWidth="1"/>
    <col min="7402" max="7402" width="1.7109375" style="7" customWidth="1"/>
    <col min="7403" max="7647" width="11.42578125" style="7"/>
    <col min="7648" max="7648" width="4.42578125" style="7" customWidth="1"/>
    <col min="7649" max="7649" width="11.42578125" style="7"/>
    <col min="7650" max="7650" width="17.5703125" style="7" customWidth="1"/>
    <col min="7651" max="7651" width="11.5703125" style="7" customWidth="1"/>
    <col min="7652" max="7655" width="11.42578125" style="7"/>
    <col min="7656" max="7656" width="22.5703125" style="7" customWidth="1"/>
    <col min="7657" max="7657" width="14" style="7" customWidth="1"/>
    <col min="7658" max="7658" width="1.7109375" style="7" customWidth="1"/>
    <col min="7659" max="7903" width="11.42578125" style="7"/>
    <col min="7904" max="7904" width="4.42578125" style="7" customWidth="1"/>
    <col min="7905" max="7905" width="11.42578125" style="7"/>
    <col min="7906" max="7906" width="17.5703125" style="7" customWidth="1"/>
    <col min="7907" max="7907" width="11.5703125" style="7" customWidth="1"/>
    <col min="7908" max="7911" width="11.42578125" style="7"/>
    <col min="7912" max="7912" width="22.5703125" style="7" customWidth="1"/>
    <col min="7913" max="7913" width="14" style="7" customWidth="1"/>
    <col min="7914" max="7914" width="1.7109375" style="7" customWidth="1"/>
    <col min="7915" max="8159" width="11.42578125" style="7"/>
    <col min="8160" max="8160" width="4.42578125" style="7" customWidth="1"/>
    <col min="8161" max="8161" width="11.42578125" style="7"/>
    <col min="8162" max="8162" width="17.5703125" style="7" customWidth="1"/>
    <col min="8163" max="8163" width="11.5703125" style="7" customWidth="1"/>
    <col min="8164" max="8167" width="11.42578125" style="7"/>
    <col min="8168" max="8168" width="22.5703125" style="7" customWidth="1"/>
    <col min="8169" max="8169" width="14" style="7" customWidth="1"/>
    <col min="8170" max="8170" width="1.7109375" style="7" customWidth="1"/>
    <col min="8171" max="8415" width="11.42578125" style="7"/>
    <col min="8416" max="8416" width="4.42578125" style="7" customWidth="1"/>
    <col min="8417" max="8417" width="11.42578125" style="7"/>
    <col min="8418" max="8418" width="17.5703125" style="7" customWidth="1"/>
    <col min="8419" max="8419" width="11.5703125" style="7" customWidth="1"/>
    <col min="8420" max="8423" width="11.42578125" style="7"/>
    <col min="8424" max="8424" width="22.5703125" style="7" customWidth="1"/>
    <col min="8425" max="8425" width="14" style="7" customWidth="1"/>
    <col min="8426" max="8426" width="1.7109375" style="7" customWidth="1"/>
    <col min="8427" max="8671" width="11.42578125" style="7"/>
    <col min="8672" max="8672" width="4.42578125" style="7" customWidth="1"/>
    <col min="8673" max="8673" width="11.42578125" style="7"/>
    <col min="8674" max="8674" width="17.5703125" style="7" customWidth="1"/>
    <col min="8675" max="8675" width="11.5703125" style="7" customWidth="1"/>
    <col min="8676" max="8679" width="11.42578125" style="7"/>
    <col min="8680" max="8680" width="22.5703125" style="7" customWidth="1"/>
    <col min="8681" max="8681" width="14" style="7" customWidth="1"/>
    <col min="8682" max="8682" width="1.7109375" style="7" customWidth="1"/>
    <col min="8683" max="8927" width="11.42578125" style="7"/>
    <col min="8928" max="8928" width="4.42578125" style="7" customWidth="1"/>
    <col min="8929" max="8929" width="11.42578125" style="7"/>
    <col min="8930" max="8930" width="17.5703125" style="7" customWidth="1"/>
    <col min="8931" max="8931" width="11.5703125" style="7" customWidth="1"/>
    <col min="8932" max="8935" width="11.42578125" style="7"/>
    <col min="8936" max="8936" width="22.5703125" style="7" customWidth="1"/>
    <col min="8937" max="8937" width="14" style="7" customWidth="1"/>
    <col min="8938" max="8938" width="1.7109375" style="7" customWidth="1"/>
    <col min="8939" max="9183" width="11.42578125" style="7"/>
    <col min="9184" max="9184" width="4.42578125" style="7" customWidth="1"/>
    <col min="9185" max="9185" width="11.42578125" style="7"/>
    <col min="9186" max="9186" width="17.5703125" style="7" customWidth="1"/>
    <col min="9187" max="9187" width="11.5703125" style="7" customWidth="1"/>
    <col min="9188" max="9191" width="11.42578125" style="7"/>
    <col min="9192" max="9192" width="22.5703125" style="7" customWidth="1"/>
    <col min="9193" max="9193" width="14" style="7" customWidth="1"/>
    <col min="9194" max="9194" width="1.7109375" style="7" customWidth="1"/>
    <col min="9195" max="9439" width="11.42578125" style="7"/>
    <col min="9440" max="9440" width="4.42578125" style="7" customWidth="1"/>
    <col min="9441" max="9441" width="11.42578125" style="7"/>
    <col min="9442" max="9442" width="17.5703125" style="7" customWidth="1"/>
    <col min="9443" max="9443" width="11.5703125" style="7" customWidth="1"/>
    <col min="9444" max="9447" width="11.42578125" style="7"/>
    <col min="9448" max="9448" width="22.5703125" style="7" customWidth="1"/>
    <col min="9449" max="9449" width="14" style="7" customWidth="1"/>
    <col min="9450" max="9450" width="1.7109375" style="7" customWidth="1"/>
    <col min="9451" max="9695" width="11.42578125" style="7"/>
    <col min="9696" max="9696" width="4.42578125" style="7" customWidth="1"/>
    <col min="9697" max="9697" width="11.42578125" style="7"/>
    <col min="9698" max="9698" width="17.5703125" style="7" customWidth="1"/>
    <col min="9699" max="9699" width="11.5703125" style="7" customWidth="1"/>
    <col min="9700" max="9703" width="11.42578125" style="7"/>
    <col min="9704" max="9704" width="22.5703125" style="7" customWidth="1"/>
    <col min="9705" max="9705" width="14" style="7" customWidth="1"/>
    <col min="9706" max="9706" width="1.7109375" style="7" customWidth="1"/>
    <col min="9707" max="9951" width="11.42578125" style="7"/>
    <col min="9952" max="9952" width="4.42578125" style="7" customWidth="1"/>
    <col min="9953" max="9953" width="11.42578125" style="7"/>
    <col min="9954" max="9954" width="17.5703125" style="7" customWidth="1"/>
    <col min="9955" max="9955" width="11.5703125" style="7" customWidth="1"/>
    <col min="9956" max="9959" width="11.42578125" style="7"/>
    <col min="9960" max="9960" width="22.5703125" style="7" customWidth="1"/>
    <col min="9961" max="9961" width="14" style="7" customWidth="1"/>
    <col min="9962" max="9962" width="1.7109375" style="7" customWidth="1"/>
    <col min="9963" max="10207" width="11.42578125" style="7"/>
    <col min="10208" max="10208" width="4.42578125" style="7" customWidth="1"/>
    <col min="10209" max="10209" width="11.42578125" style="7"/>
    <col min="10210" max="10210" width="17.5703125" style="7" customWidth="1"/>
    <col min="10211" max="10211" width="11.5703125" style="7" customWidth="1"/>
    <col min="10212" max="10215" width="11.42578125" style="7"/>
    <col min="10216" max="10216" width="22.5703125" style="7" customWidth="1"/>
    <col min="10217" max="10217" width="14" style="7" customWidth="1"/>
    <col min="10218" max="10218" width="1.7109375" style="7" customWidth="1"/>
    <col min="10219" max="10463" width="11.42578125" style="7"/>
    <col min="10464" max="10464" width="4.42578125" style="7" customWidth="1"/>
    <col min="10465" max="10465" width="11.42578125" style="7"/>
    <col min="10466" max="10466" width="17.5703125" style="7" customWidth="1"/>
    <col min="10467" max="10467" width="11.5703125" style="7" customWidth="1"/>
    <col min="10468" max="10471" width="11.42578125" style="7"/>
    <col min="10472" max="10472" width="22.5703125" style="7" customWidth="1"/>
    <col min="10473" max="10473" width="14" style="7" customWidth="1"/>
    <col min="10474" max="10474" width="1.7109375" style="7" customWidth="1"/>
    <col min="10475" max="10719" width="11.42578125" style="7"/>
    <col min="10720" max="10720" width="4.42578125" style="7" customWidth="1"/>
    <col min="10721" max="10721" width="11.42578125" style="7"/>
    <col min="10722" max="10722" width="17.5703125" style="7" customWidth="1"/>
    <col min="10723" max="10723" width="11.5703125" style="7" customWidth="1"/>
    <col min="10724" max="10727" width="11.42578125" style="7"/>
    <col min="10728" max="10728" width="22.5703125" style="7" customWidth="1"/>
    <col min="10729" max="10729" width="14" style="7" customWidth="1"/>
    <col min="10730" max="10730" width="1.7109375" style="7" customWidth="1"/>
    <col min="10731" max="10975" width="11.42578125" style="7"/>
    <col min="10976" max="10976" width="4.42578125" style="7" customWidth="1"/>
    <col min="10977" max="10977" width="11.42578125" style="7"/>
    <col min="10978" max="10978" width="17.5703125" style="7" customWidth="1"/>
    <col min="10979" max="10979" width="11.5703125" style="7" customWidth="1"/>
    <col min="10980" max="10983" width="11.42578125" style="7"/>
    <col min="10984" max="10984" width="22.5703125" style="7" customWidth="1"/>
    <col min="10985" max="10985" width="14" style="7" customWidth="1"/>
    <col min="10986" max="10986" width="1.7109375" style="7" customWidth="1"/>
    <col min="10987" max="11231" width="11.42578125" style="7"/>
    <col min="11232" max="11232" width="4.42578125" style="7" customWidth="1"/>
    <col min="11233" max="11233" width="11.42578125" style="7"/>
    <col min="11234" max="11234" width="17.5703125" style="7" customWidth="1"/>
    <col min="11235" max="11235" width="11.5703125" style="7" customWidth="1"/>
    <col min="11236" max="11239" width="11.42578125" style="7"/>
    <col min="11240" max="11240" width="22.5703125" style="7" customWidth="1"/>
    <col min="11241" max="11241" width="14" style="7" customWidth="1"/>
    <col min="11242" max="11242" width="1.7109375" style="7" customWidth="1"/>
    <col min="11243" max="11487" width="11.42578125" style="7"/>
    <col min="11488" max="11488" width="4.42578125" style="7" customWidth="1"/>
    <col min="11489" max="11489" width="11.42578125" style="7"/>
    <col min="11490" max="11490" width="17.5703125" style="7" customWidth="1"/>
    <col min="11491" max="11491" width="11.5703125" style="7" customWidth="1"/>
    <col min="11492" max="11495" width="11.42578125" style="7"/>
    <col min="11496" max="11496" width="22.5703125" style="7" customWidth="1"/>
    <col min="11497" max="11497" width="14" style="7" customWidth="1"/>
    <col min="11498" max="11498" width="1.7109375" style="7" customWidth="1"/>
    <col min="11499" max="11743" width="11.42578125" style="7"/>
    <col min="11744" max="11744" width="4.42578125" style="7" customWidth="1"/>
    <col min="11745" max="11745" width="11.42578125" style="7"/>
    <col min="11746" max="11746" width="17.5703125" style="7" customWidth="1"/>
    <col min="11747" max="11747" width="11.5703125" style="7" customWidth="1"/>
    <col min="11748" max="11751" width="11.42578125" style="7"/>
    <col min="11752" max="11752" width="22.5703125" style="7" customWidth="1"/>
    <col min="11753" max="11753" width="14" style="7" customWidth="1"/>
    <col min="11754" max="11754" width="1.7109375" style="7" customWidth="1"/>
    <col min="11755" max="11999" width="11.42578125" style="7"/>
    <col min="12000" max="12000" width="4.42578125" style="7" customWidth="1"/>
    <col min="12001" max="12001" width="11.42578125" style="7"/>
    <col min="12002" max="12002" width="17.5703125" style="7" customWidth="1"/>
    <col min="12003" max="12003" width="11.5703125" style="7" customWidth="1"/>
    <col min="12004" max="12007" width="11.42578125" style="7"/>
    <col min="12008" max="12008" width="22.5703125" style="7" customWidth="1"/>
    <col min="12009" max="12009" width="14" style="7" customWidth="1"/>
    <col min="12010" max="12010" width="1.7109375" style="7" customWidth="1"/>
    <col min="12011" max="12255" width="11.42578125" style="7"/>
    <col min="12256" max="12256" width="4.42578125" style="7" customWidth="1"/>
    <col min="12257" max="12257" width="11.42578125" style="7"/>
    <col min="12258" max="12258" width="17.5703125" style="7" customWidth="1"/>
    <col min="12259" max="12259" width="11.5703125" style="7" customWidth="1"/>
    <col min="12260" max="12263" width="11.42578125" style="7"/>
    <col min="12264" max="12264" width="22.5703125" style="7" customWidth="1"/>
    <col min="12265" max="12265" width="14" style="7" customWidth="1"/>
    <col min="12266" max="12266" width="1.7109375" style="7" customWidth="1"/>
    <col min="12267" max="12511" width="11.42578125" style="7"/>
    <col min="12512" max="12512" width="4.42578125" style="7" customWidth="1"/>
    <col min="12513" max="12513" width="11.42578125" style="7"/>
    <col min="12514" max="12514" width="17.5703125" style="7" customWidth="1"/>
    <col min="12515" max="12515" width="11.5703125" style="7" customWidth="1"/>
    <col min="12516" max="12519" width="11.42578125" style="7"/>
    <col min="12520" max="12520" width="22.5703125" style="7" customWidth="1"/>
    <col min="12521" max="12521" width="14" style="7" customWidth="1"/>
    <col min="12522" max="12522" width="1.7109375" style="7" customWidth="1"/>
    <col min="12523" max="12767" width="11.42578125" style="7"/>
    <col min="12768" max="12768" width="4.42578125" style="7" customWidth="1"/>
    <col min="12769" max="12769" width="11.42578125" style="7"/>
    <col min="12770" max="12770" width="17.5703125" style="7" customWidth="1"/>
    <col min="12771" max="12771" width="11.5703125" style="7" customWidth="1"/>
    <col min="12772" max="12775" width="11.42578125" style="7"/>
    <col min="12776" max="12776" width="22.5703125" style="7" customWidth="1"/>
    <col min="12777" max="12777" width="14" style="7" customWidth="1"/>
    <col min="12778" max="12778" width="1.7109375" style="7" customWidth="1"/>
    <col min="12779" max="13023" width="11.42578125" style="7"/>
    <col min="13024" max="13024" width="4.42578125" style="7" customWidth="1"/>
    <col min="13025" max="13025" width="11.42578125" style="7"/>
    <col min="13026" max="13026" width="17.5703125" style="7" customWidth="1"/>
    <col min="13027" max="13027" width="11.5703125" style="7" customWidth="1"/>
    <col min="13028" max="13031" width="11.42578125" style="7"/>
    <col min="13032" max="13032" width="22.5703125" style="7" customWidth="1"/>
    <col min="13033" max="13033" width="14" style="7" customWidth="1"/>
    <col min="13034" max="13034" width="1.7109375" style="7" customWidth="1"/>
    <col min="13035" max="13279" width="11.42578125" style="7"/>
    <col min="13280" max="13280" width="4.42578125" style="7" customWidth="1"/>
    <col min="13281" max="13281" width="11.42578125" style="7"/>
    <col min="13282" max="13282" width="17.5703125" style="7" customWidth="1"/>
    <col min="13283" max="13283" width="11.5703125" style="7" customWidth="1"/>
    <col min="13284" max="13287" width="11.42578125" style="7"/>
    <col min="13288" max="13288" width="22.5703125" style="7" customWidth="1"/>
    <col min="13289" max="13289" width="14" style="7" customWidth="1"/>
    <col min="13290" max="13290" width="1.7109375" style="7" customWidth="1"/>
    <col min="13291" max="13535" width="11.42578125" style="7"/>
    <col min="13536" max="13536" width="4.42578125" style="7" customWidth="1"/>
    <col min="13537" max="13537" width="11.42578125" style="7"/>
    <col min="13538" max="13538" width="17.5703125" style="7" customWidth="1"/>
    <col min="13539" max="13539" width="11.5703125" style="7" customWidth="1"/>
    <col min="13540" max="13543" width="11.42578125" style="7"/>
    <col min="13544" max="13544" width="22.5703125" style="7" customWidth="1"/>
    <col min="13545" max="13545" width="14" style="7" customWidth="1"/>
    <col min="13546" max="13546" width="1.7109375" style="7" customWidth="1"/>
    <col min="13547" max="13791" width="11.42578125" style="7"/>
    <col min="13792" max="13792" width="4.42578125" style="7" customWidth="1"/>
    <col min="13793" max="13793" width="11.42578125" style="7"/>
    <col min="13794" max="13794" width="17.5703125" style="7" customWidth="1"/>
    <col min="13795" max="13795" width="11.5703125" style="7" customWidth="1"/>
    <col min="13796" max="13799" width="11.42578125" style="7"/>
    <col min="13800" max="13800" width="22.5703125" style="7" customWidth="1"/>
    <col min="13801" max="13801" width="14" style="7" customWidth="1"/>
    <col min="13802" max="13802" width="1.7109375" style="7" customWidth="1"/>
    <col min="13803" max="14047" width="11.42578125" style="7"/>
    <col min="14048" max="14048" width="4.42578125" style="7" customWidth="1"/>
    <col min="14049" max="14049" width="11.42578125" style="7"/>
    <col min="14050" max="14050" width="17.5703125" style="7" customWidth="1"/>
    <col min="14051" max="14051" width="11.5703125" style="7" customWidth="1"/>
    <col min="14052" max="14055" width="11.42578125" style="7"/>
    <col min="14056" max="14056" width="22.5703125" style="7" customWidth="1"/>
    <col min="14057" max="14057" width="14" style="7" customWidth="1"/>
    <col min="14058" max="14058" width="1.7109375" style="7" customWidth="1"/>
    <col min="14059" max="14303" width="11.42578125" style="7"/>
    <col min="14304" max="14304" width="4.42578125" style="7" customWidth="1"/>
    <col min="14305" max="14305" width="11.42578125" style="7"/>
    <col min="14306" max="14306" width="17.5703125" style="7" customWidth="1"/>
    <col min="14307" max="14307" width="11.5703125" style="7" customWidth="1"/>
    <col min="14308" max="14311" width="11.42578125" style="7"/>
    <col min="14312" max="14312" width="22.5703125" style="7" customWidth="1"/>
    <col min="14313" max="14313" width="14" style="7" customWidth="1"/>
    <col min="14314" max="14314" width="1.7109375" style="7" customWidth="1"/>
    <col min="14315" max="14559" width="11.42578125" style="7"/>
    <col min="14560" max="14560" width="4.42578125" style="7" customWidth="1"/>
    <col min="14561" max="14561" width="11.42578125" style="7"/>
    <col min="14562" max="14562" width="17.5703125" style="7" customWidth="1"/>
    <col min="14563" max="14563" width="11.5703125" style="7" customWidth="1"/>
    <col min="14564" max="14567" width="11.42578125" style="7"/>
    <col min="14568" max="14568" width="22.5703125" style="7" customWidth="1"/>
    <col min="14569" max="14569" width="14" style="7" customWidth="1"/>
    <col min="14570" max="14570" width="1.7109375" style="7" customWidth="1"/>
    <col min="14571" max="14815" width="11.42578125" style="7"/>
    <col min="14816" max="14816" width="4.42578125" style="7" customWidth="1"/>
    <col min="14817" max="14817" width="11.42578125" style="7"/>
    <col min="14818" max="14818" width="17.5703125" style="7" customWidth="1"/>
    <col min="14819" max="14819" width="11.5703125" style="7" customWidth="1"/>
    <col min="14820" max="14823" width="11.42578125" style="7"/>
    <col min="14824" max="14824" width="22.5703125" style="7" customWidth="1"/>
    <col min="14825" max="14825" width="14" style="7" customWidth="1"/>
    <col min="14826" max="14826" width="1.7109375" style="7" customWidth="1"/>
    <col min="14827" max="15071" width="11.42578125" style="7"/>
    <col min="15072" max="15072" width="4.42578125" style="7" customWidth="1"/>
    <col min="15073" max="15073" width="11.42578125" style="7"/>
    <col min="15074" max="15074" width="17.5703125" style="7" customWidth="1"/>
    <col min="15075" max="15075" width="11.5703125" style="7" customWidth="1"/>
    <col min="15076" max="15079" width="11.42578125" style="7"/>
    <col min="15080" max="15080" width="22.5703125" style="7" customWidth="1"/>
    <col min="15081" max="15081" width="14" style="7" customWidth="1"/>
    <col min="15082" max="15082" width="1.7109375" style="7" customWidth="1"/>
    <col min="15083" max="15327" width="11.42578125" style="7"/>
    <col min="15328" max="15328" width="4.42578125" style="7" customWidth="1"/>
    <col min="15329" max="15329" width="11.42578125" style="7"/>
    <col min="15330" max="15330" width="17.5703125" style="7" customWidth="1"/>
    <col min="15331" max="15331" width="11.5703125" style="7" customWidth="1"/>
    <col min="15332" max="15335" width="11.42578125" style="7"/>
    <col min="15336" max="15336" width="22.5703125" style="7" customWidth="1"/>
    <col min="15337" max="15337" width="14" style="7" customWidth="1"/>
    <col min="15338" max="15338" width="1.7109375" style="7" customWidth="1"/>
    <col min="15339" max="15583" width="11.42578125" style="7"/>
    <col min="15584" max="15584" width="4.42578125" style="7" customWidth="1"/>
    <col min="15585" max="15585" width="11.42578125" style="7"/>
    <col min="15586" max="15586" width="17.5703125" style="7" customWidth="1"/>
    <col min="15587" max="15587" width="11.5703125" style="7" customWidth="1"/>
    <col min="15588" max="15591" width="11.42578125" style="7"/>
    <col min="15592" max="15592" width="22.5703125" style="7" customWidth="1"/>
    <col min="15593" max="15593" width="14" style="7" customWidth="1"/>
    <col min="15594" max="15594" width="1.7109375" style="7" customWidth="1"/>
    <col min="15595" max="15839" width="11.42578125" style="7"/>
    <col min="15840" max="15840" width="4.42578125" style="7" customWidth="1"/>
    <col min="15841" max="15841" width="11.42578125" style="7"/>
    <col min="15842" max="15842" width="17.5703125" style="7" customWidth="1"/>
    <col min="15843" max="15843" width="11.5703125" style="7" customWidth="1"/>
    <col min="15844" max="15847" width="11.42578125" style="7"/>
    <col min="15848" max="15848" width="22.5703125" style="7" customWidth="1"/>
    <col min="15849" max="15849" width="14" style="7" customWidth="1"/>
    <col min="15850" max="15850" width="1.7109375" style="7" customWidth="1"/>
    <col min="15851" max="16095" width="11.42578125" style="7"/>
    <col min="16096" max="16096" width="4.42578125" style="7" customWidth="1"/>
    <col min="16097" max="16097" width="11.42578125" style="7"/>
    <col min="16098" max="16098" width="17.5703125" style="7" customWidth="1"/>
    <col min="16099" max="16099" width="11.5703125" style="7" customWidth="1"/>
    <col min="16100" max="16103" width="11.42578125" style="7"/>
    <col min="16104" max="16104" width="22.5703125" style="7" customWidth="1"/>
    <col min="16105" max="16105" width="21.5703125" style="7" bestFit="1" customWidth="1"/>
    <col min="16106" max="16106" width="1.7109375" style="7" customWidth="1"/>
    <col min="16107" max="16384" width="11.42578125" style="7"/>
  </cols>
  <sheetData>
    <row r="1" spans="2:10 16102:16105" ht="18" customHeight="1" thickBot="1" x14ac:dyDescent="0.25"/>
    <row r="2" spans="2:10 16102:16105" ht="19.5" customHeight="1" x14ac:dyDescent="0.2">
      <c r="B2" s="8"/>
      <c r="C2" s="9"/>
      <c r="D2" s="10" t="s">
        <v>35</v>
      </c>
      <c r="E2" s="11"/>
      <c r="F2" s="11"/>
      <c r="G2" s="11"/>
      <c r="H2" s="11"/>
      <c r="I2" s="12"/>
      <c r="J2" s="13" t="s">
        <v>36</v>
      </c>
    </row>
    <row r="3" spans="2:10 16102:16105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 16102:16105" x14ac:dyDescent="0.2">
      <c r="B4" s="14"/>
      <c r="C4" s="15"/>
      <c r="E4" s="11"/>
      <c r="F4" s="11"/>
      <c r="G4" s="11"/>
      <c r="H4" s="11"/>
      <c r="I4" s="12"/>
      <c r="J4" s="13" t="s">
        <v>37</v>
      </c>
    </row>
    <row r="5" spans="2:10 16102:16105" x14ac:dyDescent="0.2">
      <c r="B5" s="14"/>
      <c r="C5" s="15"/>
      <c r="D5" s="56" t="s">
        <v>38</v>
      </c>
      <c r="E5" s="57"/>
      <c r="F5" s="57"/>
      <c r="G5" s="57"/>
      <c r="H5" s="57"/>
      <c r="I5" s="58"/>
      <c r="J5" s="20"/>
      <c r="WUH5" s="21"/>
    </row>
    <row r="6" spans="2:10 16102:16105" ht="13.5" thickBot="1" x14ac:dyDescent="0.25">
      <c r="B6" s="22"/>
      <c r="C6" s="23"/>
      <c r="D6" s="16"/>
      <c r="E6" s="17"/>
      <c r="F6" s="17"/>
      <c r="G6" s="17"/>
      <c r="H6" s="17"/>
      <c r="I6" s="18"/>
      <c r="J6" s="19"/>
      <c r="WUI6" s="7" t="s">
        <v>39</v>
      </c>
      <c r="WUJ6" s="7" t="s">
        <v>40</v>
      </c>
      <c r="WUK6" s="24">
        <f ca="1">+TODAY()</f>
        <v>44963</v>
      </c>
    </row>
    <row r="7" spans="2:10 16102:16105" x14ac:dyDescent="0.2">
      <c r="B7" s="25"/>
      <c r="J7" s="26"/>
    </row>
    <row r="8" spans="2:10 16102:16105" x14ac:dyDescent="0.2">
      <c r="B8" s="25"/>
      <c r="J8" s="26"/>
    </row>
    <row r="9" spans="2:10 16102:16105" x14ac:dyDescent="0.2">
      <c r="B9" s="25"/>
      <c r="C9" s="27" t="s">
        <v>41</v>
      </c>
      <c r="D9" s="24"/>
      <c r="E9" s="21"/>
      <c r="J9" s="26"/>
    </row>
    <row r="10" spans="2:10 16102:16105" x14ac:dyDescent="0.2">
      <c r="B10" s="25"/>
      <c r="C10" s="27"/>
      <c r="J10" s="26"/>
    </row>
    <row r="11" spans="2:10 16102:16105" x14ac:dyDescent="0.2">
      <c r="B11" s="25"/>
      <c r="C11" s="27" t="s">
        <v>140</v>
      </c>
      <c r="J11" s="26"/>
    </row>
    <row r="12" spans="2:10 16102:16105" x14ac:dyDescent="0.2">
      <c r="B12" s="25"/>
      <c r="C12" s="27" t="s">
        <v>141</v>
      </c>
      <c r="J12" s="26"/>
    </row>
    <row r="13" spans="2:10 16102:16105" x14ac:dyDescent="0.2">
      <c r="B13" s="25"/>
      <c r="J13" s="26"/>
    </row>
    <row r="14" spans="2:10 16102:16105" x14ac:dyDescent="0.2">
      <c r="B14" s="25"/>
      <c r="C14" s="7" t="s">
        <v>42</v>
      </c>
      <c r="J14" s="26"/>
    </row>
    <row r="15" spans="2:10 16102:16105" x14ac:dyDescent="0.2">
      <c r="B15" s="25"/>
      <c r="C15" s="28"/>
      <c r="J15" s="26"/>
    </row>
    <row r="16" spans="2:10 16102:16105" x14ac:dyDescent="0.2">
      <c r="B16" s="25"/>
      <c r="C16" s="29" t="s">
        <v>43</v>
      </c>
      <c r="D16" s="28">
        <v>44926</v>
      </c>
      <c r="H16" s="47" t="s">
        <v>44</v>
      </c>
      <c r="I16" s="30" t="s">
        <v>45</v>
      </c>
      <c r="J16" s="26"/>
    </row>
    <row r="17" spans="2:10" x14ac:dyDescent="0.2">
      <c r="B17" s="25"/>
      <c r="C17" s="27" t="s">
        <v>46</v>
      </c>
      <c r="D17" s="27"/>
      <c r="E17" s="27"/>
      <c r="F17" s="27"/>
      <c r="H17" s="81">
        <v>6</v>
      </c>
      <c r="I17" s="31">
        <v>8558327</v>
      </c>
      <c r="J17" s="26"/>
    </row>
    <row r="18" spans="2:10" x14ac:dyDescent="0.2">
      <c r="B18" s="25"/>
      <c r="C18" s="7" t="s">
        <v>47</v>
      </c>
      <c r="H18" s="82">
        <v>6</v>
      </c>
      <c r="I18" s="32">
        <v>8558327</v>
      </c>
      <c r="J18" s="26"/>
    </row>
    <row r="19" spans="2:10" x14ac:dyDescent="0.2">
      <c r="B19" s="25"/>
      <c r="C19" s="7" t="s">
        <v>48</v>
      </c>
      <c r="H19" s="82">
        <v>0</v>
      </c>
      <c r="I19" s="32">
        <v>0</v>
      </c>
      <c r="J19" s="26"/>
    </row>
    <row r="20" spans="2:10" x14ac:dyDescent="0.2">
      <c r="B20" s="25"/>
      <c r="C20" s="7" t="s">
        <v>49</v>
      </c>
      <c r="H20" s="82">
        <v>0</v>
      </c>
      <c r="I20" s="32">
        <v>0</v>
      </c>
      <c r="J20" s="26"/>
    </row>
    <row r="21" spans="2:10" x14ac:dyDescent="0.2">
      <c r="B21" s="25"/>
      <c r="C21" s="7" t="s">
        <v>50</v>
      </c>
      <c r="H21" s="82">
        <v>0</v>
      </c>
      <c r="I21" s="32">
        <v>0</v>
      </c>
      <c r="J21" s="26"/>
    </row>
    <row r="22" spans="2:10" x14ac:dyDescent="0.2">
      <c r="B22" s="25"/>
      <c r="C22" s="7" t="s">
        <v>51</v>
      </c>
      <c r="H22" s="83">
        <v>0</v>
      </c>
      <c r="I22" s="33">
        <v>0</v>
      </c>
      <c r="J22" s="26"/>
    </row>
    <row r="23" spans="2:10" x14ac:dyDescent="0.2">
      <c r="B23" s="25"/>
      <c r="C23" s="27" t="s">
        <v>52</v>
      </c>
      <c r="D23" s="27"/>
      <c r="E23" s="27"/>
      <c r="F23" s="27"/>
      <c r="H23" s="82">
        <f>SUM(H18:H22)</f>
        <v>6</v>
      </c>
      <c r="I23" s="31">
        <f>(I18+I19+I20+I21+I22)</f>
        <v>8558327</v>
      </c>
      <c r="J23" s="26"/>
    </row>
    <row r="24" spans="2:10" ht="13.5" thickBot="1" x14ac:dyDescent="0.25">
      <c r="B24" s="25"/>
      <c r="C24" s="27"/>
      <c r="D24" s="27"/>
      <c r="H24" s="34"/>
      <c r="I24" s="35"/>
      <c r="J24" s="26"/>
    </row>
    <row r="25" spans="2:10" ht="13.5" thickTop="1" x14ac:dyDescent="0.2">
      <c r="B25" s="25"/>
      <c r="C25" s="27"/>
      <c r="D25" s="27"/>
      <c r="H25" s="36"/>
      <c r="I25" s="37"/>
      <c r="J25" s="26"/>
    </row>
    <row r="26" spans="2:10" x14ac:dyDescent="0.2">
      <c r="B26" s="25"/>
      <c r="C26" s="27"/>
      <c r="D26" s="27"/>
      <c r="H26" s="36"/>
      <c r="I26" s="37"/>
      <c r="J26" s="26"/>
    </row>
    <row r="27" spans="2:10" x14ac:dyDescent="0.2">
      <c r="B27" s="25"/>
      <c r="C27" s="27"/>
      <c r="D27" s="27"/>
      <c r="H27" s="36"/>
      <c r="I27" s="37"/>
      <c r="J27" s="26"/>
    </row>
    <row r="28" spans="2:10" x14ac:dyDescent="0.2">
      <c r="B28" s="25"/>
      <c r="G28" s="36"/>
      <c r="H28" s="36"/>
      <c r="I28" s="36"/>
      <c r="J28" s="26"/>
    </row>
    <row r="29" spans="2:10" ht="13.5" thickBot="1" x14ac:dyDescent="0.25">
      <c r="B29" s="25"/>
      <c r="C29" s="39" t="s">
        <v>143</v>
      </c>
      <c r="D29" s="38"/>
      <c r="G29" s="39" t="s">
        <v>53</v>
      </c>
      <c r="H29" s="38"/>
      <c r="I29" s="36"/>
      <c r="J29" s="26"/>
    </row>
    <row r="30" spans="2:10" x14ac:dyDescent="0.2">
      <c r="B30" s="25"/>
      <c r="C30" s="27" t="s">
        <v>144</v>
      </c>
      <c r="D30" s="36"/>
      <c r="G30" s="40" t="s">
        <v>54</v>
      </c>
      <c r="H30" s="36"/>
      <c r="I30" s="36"/>
      <c r="J30" s="26"/>
    </row>
    <row r="31" spans="2:10" ht="18.75" customHeight="1" thickBot="1" x14ac:dyDescent="0.25">
      <c r="B31" s="41"/>
      <c r="C31" s="42"/>
      <c r="D31" s="42"/>
      <c r="E31" s="42"/>
      <c r="F31" s="42"/>
      <c r="G31" s="38"/>
      <c r="H31" s="38"/>
      <c r="I31" s="38"/>
      <c r="J31" s="43"/>
    </row>
  </sheetData>
  <mergeCells count="1">
    <mergeCell ref="D5:I5"/>
  </mergeCells>
  <pageMargins left="0" right="0" top="0" bottom="0" header="0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Giraldo Celis</dc:creator>
  <cp:lastModifiedBy>Geraldine Valencia Zambrano</cp:lastModifiedBy>
  <cp:lastPrinted>2023-02-06T16:46:46Z</cp:lastPrinted>
  <dcterms:created xsi:type="dcterms:W3CDTF">2023-01-05T16:09:49Z</dcterms:created>
  <dcterms:modified xsi:type="dcterms:W3CDTF">2023-02-06T16:49:15Z</dcterms:modified>
</cp:coreProperties>
</file>