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1081281 URGETRAUMA SAN FERNANDO S.A.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FACTURA'!$A$2:$AP$15</definedName>
    <definedName name="_xlnm._FilterDatabase" localSheetId="0" hidden="1">'INFO IPS'!$A$1:$K$14</definedName>
  </definedNames>
  <calcPr calcId="152511"/>
  <pivotCaches>
    <pivotCache cacheId="5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" i="2" l="1"/>
  <c r="Y1" i="2"/>
  <c r="W1" i="2"/>
  <c r="T1" i="2"/>
  <c r="S1" i="2"/>
  <c r="O1" i="2"/>
  <c r="J1" i="2"/>
  <c r="I1" i="2"/>
  <c r="I29" i="3" l="1"/>
  <c r="H29" i="3"/>
  <c r="I27" i="3"/>
  <c r="H27" i="3"/>
  <c r="I24" i="3"/>
  <c r="H24" i="3"/>
  <c r="H31" i="3" s="1"/>
  <c r="I31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<sst xmlns="http://schemas.openxmlformats.org/spreadsheetml/2006/main" count="214" uniqueCount="115">
  <si>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</si>
  <si>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</si>
  <si>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</si>
  <si>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</si>
  <si>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</si>
  <si>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</si>
  <si>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</si>
  <si>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</si>
  <si>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</si>
  <si>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</si>
  <si>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</si>
  <si>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EVENTO</t>
  </si>
  <si>
    <t>CALI</t>
  </si>
  <si>
    <t>URGETRAUMA SAN FERNANDO</t>
  </si>
  <si>
    <t>901.081.281</t>
  </si>
  <si>
    <t>09240</t>
  </si>
  <si>
    <t>09939</t>
  </si>
  <si>
    <t>09940</t>
  </si>
  <si>
    <t>09942</t>
  </si>
  <si>
    <t>FOR-CSA-018</t>
  </si>
  <si>
    <t>HOJA 1 DE 2</t>
  </si>
  <si>
    <t>RESUMEN DE CARTERA REVISADA POR LA EPS</t>
  </si>
  <si>
    <t>VERSION 1</t>
  </si>
  <si>
    <t>SANTIAGO DE CALI , JUNIO 23 DE 2023</t>
  </si>
  <si>
    <t>A continuacion me permito remitir nuestra respuesta al estado de cartera presentado en la fecha: 21/06/2023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</si>
  <si>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</si>
  <si>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</si>
  <si>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</si>
  <si>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</si>
  <si>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</si>
  <si>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</si>
  <si>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</si>
  <si>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</si>
  <si>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</si>
  <si>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</si>
  <si>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</si>
  <si>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</si>
  <si>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</si>
  <si>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</si>
  <si>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</si>
  <si>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</si>
  <si>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</si>
  <si>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</si>
  <si>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</si>
  <si>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</si>
  <si>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</si>
  <si>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</si>
  <si>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</si>
  <si>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</si>
  <si>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</si>
  <si>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</si>
  <si>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</si>
  <si>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23</t>
  </si>
  <si>
    <t>ESTADO VAGLO</t>
  </si>
  <si>
    <t>VALOR VAGLO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</si>
  <si>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</si>
  <si>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</si>
  <si>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</si>
  <si>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</si>
  <si>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</si>
  <si>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</si>
  <si>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</si>
  <si>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</si>
  <si>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</si>
  <si>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</si>
  <si>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</si>
  <si>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</si>
  <si>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</si>
  <si>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</si>
  <si>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</si>
  <si>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</si>
  <si>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</si>
  <si>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</si>
  <si>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</si>
  <si>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</si>
  <si>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</si>
  <si>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</si>
  <si>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</si>
  <si>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</si>
  <si>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</si>
  <si>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</si>
  <si>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</si>
  <si>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</si>
  <si>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901081281_6_5464</t>
  </si>
  <si>
    <t>B)Factura sin saldo ERP</t>
  </si>
  <si>
    <t>OK</t>
  </si>
  <si>
    <t>901081281_6_6424</t>
  </si>
  <si>
    <t>901081281_6_10129</t>
  </si>
  <si>
    <t>901081281_6_11467</t>
  </si>
  <si>
    <t>901081281_6_11781</t>
  </si>
  <si>
    <t>B)Factura sin saldo ERP/conciliar diferencia glosa aceptada</t>
  </si>
  <si>
    <t>901081281_6_12521</t>
  </si>
  <si>
    <t>901081281_6_7938</t>
  </si>
  <si>
    <t>901081281_6_8898</t>
  </si>
  <si>
    <t>901081281_1_9240</t>
  </si>
  <si>
    <t>901081281_1_9939</t>
  </si>
  <si>
    <t>901081281_1_9940</t>
  </si>
  <si>
    <t>901081281_1_9942</t>
  </si>
  <si>
    <t>901081281_6_13037</t>
  </si>
  <si>
    <t>C)Glosas total pendiente por respuesta de IPS</t>
  </si>
  <si>
    <t>AUT SE DEVUELVE FACTURA ACCIDENTE TRANSITO ASEGURADORA ADRES NO HAY AUTORIZACION PARA EL SERVICIO FACTURADO GESTIONAR CON EL AREA ENCARGADA DE AUTORIZACIONES DAR RESPUESTA A ESTA DEVOLUCION CUANDO TENGAN AUT DE 15 DIGITOS PARA PODER DAR TRATRAMITE DE PAGO.MILENA</t>
  </si>
  <si>
    <t>SI</t>
  </si>
  <si>
    <t>FACTURA DEVUELTA</t>
  </si>
  <si>
    <t>DEVOLUCION</t>
  </si>
  <si>
    <t>FACTURA PENDIENTE EN PROGRAMACION DE PAGO</t>
  </si>
  <si>
    <t>FACTURA CANCELADA</t>
  </si>
  <si>
    <t>30.08.2022</t>
  </si>
  <si>
    <t>Total general</t>
  </si>
  <si>
    <t>Tipificación</t>
  </si>
  <si>
    <t>Cant Facturas</t>
  </si>
  <si>
    <t>Saldo Facturas</t>
  </si>
  <si>
    <t>Señores : URGETRAUMA SAN FERNANDO</t>
  </si>
  <si>
    <t>NIT: 901081281</t>
  </si>
  <si>
    <t>Jesús Antonio Merlano Blanco</t>
  </si>
  <si>
    <t>Ejecutivo de Cartera - Urgetrauma San Fernando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</si>
</sst>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 * #,##0_ ;_ * \-#,##0_ ;_ * &quot;-&quot;_ ;_ @_ "/>
    <numFmt numFmtId="165" formatCode="dd/mm/yyyy;@"/>
    <numFmt numFmtId="166" formatCode="&quot;$&quot;\ #,##0;[Red]&quot;$&quot;\ #,##0"/>
    <numFmt numFmtId="167" formatCode="&quot;$&quot;\ #,##0"/>
    <numFmt numFmtId="168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43" fontId="4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5" fontId="0" fillId="0" borderId="1" xfId="0" applyNumberFormat="1" applyBorder="1"/>
    <xf numFmtId="164" fontId="0" fillId="0" borderId="1" xfId="1" applyFont="1" applyBorder="1"/>
    <xf numFmtId="0" fontId="0" fillId="0" borderId="1" xfId="0" quotePrefix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7" fillId="0" borderId="9" xfId="2" applyNumberFormat="1" applyFont="1" applyBorder="1"/>
    <xf numFmtId="166" fontId="6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3" borderId="1" xfId="0" applyFont="1" applyFill="1" applyBorder="1" applyAlignment="1">
      <alignment horizontal="center" vertical="center" wrapText="1"/>
    </xf>
    <xf numFmtId="168" fontId="1" fillId="0" borderId="1" xfId="3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8" fontId="1" fillId="3" borderId="1" xfId="3" applyNumberFormat="1" applyFont="1" applyFill="1" applyBorder="1" applyAlignment="1">
      <alignment horizontal="center" vertical="center" wrapText="1"/>
    </xf>
    <xf numFmtId="168" fontId="1" fillId="5" borderId="1" xfId="3" applyNumberFormat="1" applyFont="1" applyFill="1" applyBorder="1" applyAlignment="1">
      <alignment horizontal="center" vertical="center" wrapText="1"/>
    </xf>
    <xf numFmtId="168" fontId="1" fillId="4" borderId="1" xfId="3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8" fontId="0" fillId="0" borderId="1" xfId="3" applyNumberFormat="1" applyFont="1" applyBorder="1"/>
    <xf numFmtId="168" fontId="0" fillId="0" borderId="0" xfId="3" applyNumberFormat="1" applyFont="1"/>
    <xf numFmtId="168" fontId="1" fillId="0" borderId="0" xfId="3" applyNumberFormat="1" applyFont="1"/>
    <xf numFmtId="0" fontId="8" fillId="6" borderId="14" xfId="0" applyFont="1" applyFill="1" applyBorder="1" applyAlignment="1">
      <alignment horizontal="center" vertical="center"/>
    </xf>
    <xf numFmtId="168" fontId="8" fillId="6" borderId="15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68" fontId="0" fillId="0" borderId="17" xfId="0" applyNumberFormat="1" applyBorder="1"/>
    <xf numFmtId="0" fontId="8" fillId="6" borderId="18" xfId="0" applyFont="1" applyFill="1" applyBorder="1" applyAlignment="1">
      <alignment horizontal="center" vertical="center"/>
    </xf>
    <xf numFmtId="168" fontId="8" fillId="6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6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8" fillId="6" borderId="22" xfId="0" applyNumberFormat="1" applyFont="1" applyFill="1" applyBorder="1" applyAlignment="1">
      <alignment horizontal="center" vertical="center"/>
    </xf>
    <xf numFmtId="167" fontId="7" fillId="0" borderId="0" xfId="2" applyNumberFormat="1" applyFont="1" applyAlignment="1">
      <alignment horizontal="right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2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_-;\-* #,##0_-;_-* &quot;-&quot;??_-;_-@_-"/>
    </dxf>
    <dxf>
      <numFmt numFmtId="168" formatCode="_-* #,##0_-;\-* #,##0_-;_-* &quot;-&quot;??_-;_-@_-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00.419187847219" createdVersion="5" refreshedVersion="5" minRefreshableVersion="3" recordCount="13">
  <cacheSource type="worksheet">
    <worksheetSource ref="A2:AP15" sheet="ESTADO DE CADA FACTURA"/>
  </cacheSource>
  <cacheFields count="42">
    <cacheField name="NIT IPS" numFmtId="0">
      <sharedItems containsSemiMixedTypes="0" containsString="0" containsNumber="1" containsInteger="1" minValue="901081281" maxValue="901081281"/>
    </cacheField>
    <cacheField name=" ENTIDAD" numFmtId="0">
      <sharedItems/>
    </cacheField>
    <cacheField name="Prefijo Factura" numFmtId="0">
      <sharedItems containsSemiMixedTypes="0" containsString="0" containsNumber="1" containsInteger="1" minValue="1" maxValue="6"/>
    </cacheField>
    <cacheField name="NUMERO FACTURA" numFmtId="0">
      <sharedItems containsSemiMixedTypes="0" containsString="0" containsNumber="1" containsInteger="1" minValue="5464" maxValue="13037"/>
    </cacheField>
    <cacheField name="LLAVE" numFmtId="0">
      <sharedItems/>
    </cacheField>
    <cacheField name="PREFIJO SASS" numFmtId="0">
      <sharedItems containsSemiMixedTypes="0" containsString="0" containsNumber="1" containsInteger="1" minValue="1" maxValue="6"/>
    </cacheField>
    <cacheField name="NUMERO FACT SASSS" numFmtId="0">
      <sharedItems containsSemiMixedTypes="0" containsString="0" containsNumber="1" containsInteger="1" minValue="5464" maxValue="13037"/>
    </cacheField>
    <cacheField name="FECHA FACT IPS" numFmtId="14">
      <sharedItems containsSemiMixedTypes="0" containsNonDate="0" containsDate="1" containsString="0" minDate="2019-04-02T00:00:00" maxDate="2022-07-28T00:00:00"/>
    </cacheField>
    <cacheField name="VALOR FACT IPS" numFmtId="168">
      <sharedItems containsSemiMixedTypes="0" containsString="0" containsNumber="1" containsInteger="1" minValue="66320" maxValue="1040692"/>
    </cacheField>
    <cacheField name="SALDO FACT IPS" numFmtId="168">
      <sharedItems containsSemiMixedTypes="0" containsString="0" containsNumber="1" containsInteger="1" minValue="46424" maxValue="831709"/>
    </cacheField>
    <cacheField name="OBSERVACION SASS" numFmtId="0">
      <sharedItems/>
    </cacheField>
    <cacheField name="ESTADO EPS JUNIO 23" numFmtId="0">
      <sharedItems count="3">
        <s v="FACTURA CANCELADA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0">
      <sharedItems containsString="0" containsBlank="1" containsNumber="1" containsInteger="1" minValue="831709" maxValue="831709"/>
    </cacheField>
    <cacheField name="POR PAGAR SAP" numFmtId="168">
      <sharedItems containsString="0" containsBlank="1" containsNumber="1" containsInteger="1" minValue="46424" maxValue="728484"/>
    </cacheField>
    <cacheField name="P. ABIERTAS DOC" numFmtId="0">
      <sharedItems containsString="0" containsBlank="1" containsNumber="1" containsInteger="1" minValue="1222230312" maxValue="1910487845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66320" maxValue="1040692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728484"/>
    </cacheField>
    <cacheField name="VALOR GLOSA ACEPTDA" numFmtId="168">
      <sharedItems containsSemiMixedTypes="0" containsString="0" containsNumber="1" containsInteger="1" minValue="0" maxValue="312208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831709"/>
    </cacheField>
    <cacheField name="OBSERVACION GLOSA DEVUELTA" numFmtId="0">
      <sharedItems containsBlank="1" longText="1"/>
    </cacheField>
    <cacheField name="SALDO SASS" numFmtId="168">
      <sharedItems containsSemiMixedTypes="0" containsString="0" containsNumber="1" containsInteger="1" minValue="0" maxValue="831709"/>
    </cacheField>
    <cacheField name="VALOR CANCELADO SAP" numFmtId="168">
      <sharedItems containsSemiMixedTypes="0" containsString="0" containsNumber="1" containsInteger="1" minValue="0" maxValue="64213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88670" maxValue="2201288670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0-02-05T00:00:00" maxDate="2022-10-07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20228" maxValue="21001231"/>
    </cacheField>
    <cacheField name="F RAD SASS" numFmtId="0">
      <sharedItems containsSemiMixedTypes="0" containsString="0" containsNumber="1" containsInteger="1" minValue="20220208" maxValue="20221010"/>
    </cacheField>
    <cacheField name="VALOR REPORTADO CRICULAR 030" numFmtId="168">
      <sharedItems containsSemiMixedTypes="0" containsString="0" containsNumber="1" containsInteger="1" minValue="66320" maxValue="1040692"/>
    </cacheField>
    <cacheField name="VALOR GLOSA ACEPTADA REPORTADO CIRCULAR 030" numFmtId="168">
      <sharedItems containsSemiMixedTypes="0" containsString="0" containsNumber="1" containsInteger="1" minValue="0" maxValue="312208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901081281"/>
    <s v="URGETRAUMA SAN FERNANDO"/>
    <n v="6"/>
    <n v="5464"/>
    <s v="901081281_6_5464"/>
    <n v="6"/>
    <n v="5464"/>
    <d v="2021-06-01T00:00:00"/>
    <n v="218572"/>
    <n v="218572"/>
    <s v="B)Factura sin saldo ERP"/>
    <x v="0"/>
    <m/>
    <m/>
    <m/>
    <m/>
    <s v="OK"/>
    <n v="218572"/>
    <n v="0"/>
    <n v="0"/>
    <n v="0"/>
    <n v="218572"/>
    <n v="0"/>
    <m/>
    <n v="0"/>
    <m/>
    <n v="0"/>
    <n v="218572"/>
    <n v="0"/>
    <n v="2201288670"/>
    <s v="30.08.2022"/>
    <d v="2022-02-07T00:00:00"/>
    <m/>
    <n v="2"/>
    <m/>
    <m/>
    <n v="1"/>
    <n v="20220228"/>
    <n v="20220208"/>
    <n v="218572"/>
    <n v="0"/>
    <d v="2023-05-31T00:00:00"/>
  </r>
  <r>
    <n v="901081281"/>
    <s v="URGETRAUMA SAN FERNANDO"/>
    <n v="6"/>
    <n v="6424"/>
    <s v="901081281_6_6424"/>
    <n v="6"/>
    <n v="6424"/>
    <d v="2021-07-28T00:00:00"/>
    <n v="642130"/>
    <n v="642130"/>
    <s v="B)Factura sin saldo ERP"/>
    <x v="0"/>
    <m/>
    <m/>
    <m/>
    <m/>
    <s v="OK"/>
    <n v="642130"/>
    <n v="0"/>
    <n v="0"/>
    <n v="0"/>
    <n v="642130"/>
    <n v="0"/>
    <m/>
    <n v="0"/>
    <m/>
    <n v="0"/>
    <n v="642130"/>
    <n v="0"/>
    <n v="2201288670"/>
    <s v="30.08.2022"/>
    <d v="2022-02-07T00:00:00"/>
    <m/>
    <n v="2"/>
    <m/>
    <m/>
    <n v="1"/>
    <n v="20220228"/>
    <n v="20220208"/>
    <n v="642130"/>
    <n v="0"/>
    <d v="2023-05-31T00:00:00"/>
  </r>
  <r>
    <n v="901081281"/>
    <s v="URGETRAUMA SAN FERNANDO"/>
    <n v="6"/>
    <n v="10129"/>
    <s v="901081281_6_10129"/>
    <n v="6"/>
    <n v="10129"/>
    <d v="2022-03-15T00:00:00"/>
    <n v="170022"/>
    <n v="170022"/>
    <s v="B)Factura sin saldo ERP"/>
    <x v="1"/>
    <m/>
    <m/>
    <n v="170022"/>
    <n v="1222230312"/>
    <s v="OK"/>
    <n v="170022"/>
    <n v="0"/>
    <n v="0"/>
    <n v="0"/>
    <n v="170022"/>
    <n v="0"/>
    <m/>
    <n v="0"/>
    <m/>
    <n v="0"/>
    <n v="0"/>
    <n v="0"/>
    <m/>
    <m/>
    <d v="2022-05-20T00:00:00"/>
    <m/>
    <n v="2"/>
    <m/>
    <m/>
    <n v="1"/>
    <n v="20220530"/>
    <n v="20220519"/>
    <n v="170022"/>
    <n v="0"/>
    <d v="2023-05-31T00:00:00"/>
  </r>
  <r>
    <n v="901081281"/>
    <s v="URGETRAUMA SAN FERNANDO"/>
    <n v="6"/>
    <n v="11467"/>
    <s v="901081281_6_11467"/>
    <n v="6"/>
    <n v="11467"/>
    <d v="2022-05-18T00:00:00"/>
    <n v="234562"/>
    <n v="234562"/>
    <s v="B)Factura sin saldo ERP"/>
    <x v="1"/>
    <m/>
    <m/>
    <n v="234562"/>
    <n v="1222230396"/>
    <s v="OK"/>
    <n v="234562"/>
    <n v="0"/>
    <n v="0"/>
    <n v="0"/>
    <n v="234562"/>
    <n v="0"/>
    <m/>
    <n v="0"/>
    <m/>
    <n v="0"/>
    <n v="0"/>
    <n v="0"/>
    <m/>
    <m/>
    <d v="2022-06-21T00:00:00"/>
    <m/>
    <n v="2"/>
    <m/>
    <m/>
    <n v="1"/>
    <n v="20220730"/>
    <n v="20220712"/>
    <n v="234562"/>
    <n v="0"/>
    <d v="2023-05-31T00:00:00"/>
  </r>
  <r>
    <n v="901081281"/>
    <s v="URGETRAUMA SAN FERNANDO"/>
    <n v="6"/>
    <n v="11781"/>
    <s v="901081281_6_11781"/>
    <n v="6"/>
    <n v="11781"/>
    <d v="2022-05-31T00:00:00"/>
    <n v="330435"/>
    <n v="231304"/>
    <s v="B)Factura sin saldo ERP/conciliar diferencia glosa aceptada"/>
    <x v="1"/>
    <m/>
    <m/>
    <n v="231304"/>
    <n v="1910487840"/>
    <s v="OK"/>
    <n v="330435"/>
    <n v="0"/>
    <n v="0"/>
    <n v="0"/>
    <n v="231305"/>
    <n v="99130"/>
    <m/>
    <n v="0"/>
    <m/>
    <n v="0"/>
    <n v="0"/>
    <n v="0"/>
    <m/>
    <m/>
    <d v="2022-06-21T00:00:00"/>
    <m/>
    <n v="2"/>
    <m/>
    <m/>
    <n v="2"/>
    <n v="20221030"/>
    <n v="20221010"/>
    <n v="330435"/>
    <n v="99130"/>
    <d v="2023-05-31T00:00:00"/>
  </r>
  <r>
    <n v="901081281"/>
    <s v="URGETRAUMA SAN FERNANDO"/>
    <n v="6"/>
    <n v="12521"/>
    <s v="901081281_6_12521"/>
    <n v="6"/>
    <n v="12521"/>
    <d v="2022-07-11T00:00:00"/>
    <n v="1040692"/>
    <n v="728484"/>
    <s v="B)Factura sin saldo ERP/conciliar diferencia glosa aceptada"/>
    <x v="1"/>
    <m/>
    <m/>
    <n v="728484"/>
    <n v="1910487838"/>
    <s v="OK"/>
    <n v="1040692"/>
    <n v="0"/>
    <n v="0"/>
    <n v="0"/>
    <n v="728484"/>
    <n v="312208"/>
    <m/>
    <n v="0"/>
    <m/>
    <n v="0"/>
    <n v="0"/>
    <n v="0"/>
    <m/>
    <m/>
    <d v="2022-07-13T00:00:00"/>
    <m/>
    <n v="2"/>
    <m/>
    <m/>
    <n v="2"/>
    <n v="20221030"/>
    <n v="20221010"/>
    <n v="1040692"/>
    <n v="312208"/>
    <d v="2023-05-31T00:00:00"/>
  </r>
  <r>
    <n v="901081281"/>
    <s v="URGETRAUMA SAN FERNANDO"/>
    <n v="6"/>
    <n v="7938"/>
    <s v="901081281_6_7938"/>
    <n v="6"/>
    <n v="7938"/>
    <d v="2021-10-29T00:00:00"/>
    <n v="414763"/>
    <n v="290334"/>
    <s v="B)Factura sin saldo ERP/conciliar diferencia glosa aceptada"/>
    <x v="1"/>
    <m/>
    <m/>
    <n v="290334"/>
    <n v="1910487839"/>
    <s v="OK"/>
    <n v="414763"/>
    <n v="0"/>
    <n v="0"/>
    <n v="0"/>
    <n v="290334"/>
    <n v="124429"/>
    <m/>
    <n v="0"/>
    <m/>
    <n v="0"/>
    <n v="0"/>
    <n v="0"/>
    <m/>
    <m/>
    <d v="2022-02-07T00:00:00"/>
    <m/>
    <n v="2"/>
    <m/>
    <m/>
    <n v="2"/>
    <n v="20221030"/>
    <n v="20221010"/>
    <n v="414763"/>
    <n v="124429"/>
    <d v="2023-05-31T00:00:00"/>
  </r>
  <r>
    <n v="901081281"/>
    <s v="URGETRAUMA SAN FERNANDO"/>
    <n v="6"/>
    <n v="8898"/>
    <s v="901081281_6_8898"/>
    <n v="6"/>
    <n v="8898"/>
    <d v="2022-01-18T00:00:00"/>
    <n v="301454"/>
    <n v="211017"/>
    <s v="B)Factura sin saldo ERP/conciliar diferencia glosa aceptada"/>
    <x v="1"/>
    <m/>
    <m/>
    <n v="211017"/>
    <n v="1910487841"/>
    <s v="OK"/>
    <n v="301454"/>
    <n v="0"/>
    <n v="0"/>
    <n v="0"/>
    <n v="211018"/>
    <n v="90436"/>
    <m/>
    <n v="0"/>
    <m/>
    <n v="0"/>
    <n v="0"/>
    <n v="0"/>
    <m/>
    <m/>
    <d v="2022-02-11T00:00:00"/>
    <m/>
    <n v="2"/>
    <m/>
    <m/>
    <n v="2"/>
    <n v="20221030"/>
    <n v="20221010"/>
    <n v="301454"/>
    <n v="90436"/>
    <d v="2023-05-31T00:00:00"/>
  </r>
  <r>
    <n v="901081281"/>
    <s v="URGETRAUMA SAN FERNANDO"/>
    <n v="1"/>
    <n v="9240"/>
    <s v="901081281_1_9240"/>
    <n v="1"/>
    <n v="9240"/>
    <d v="2019-04-02T00:00:00"/>
    <n v="66320"/>
    <n v="46424"/>
    <s v="B)Factura sin saldo ERP/conciliar diferencia glosa aceptada"/>
    <x v="1"/>
    <m/>
    <m/>
    <n v="46424"/>
    <n v="1910487845"/>
    <s v="OK"/>
    <n v="66320"/>
    <n v="0"/>
    <n v="0"/>
    <n v="0"/>
    <n v="46424"/>
    <n v="19896"/>
    <m/>
    <n v="0"/>
    <m/>
    <n v="0"/>
    <n v="0"/>
    <n v="0"/>
    <m/>
    <m/>
    <d v="2020-02-05T00:00:00"/>
    <m/>
    <n v="2"/>
    <m/>
    <m/>
    <n v="2"/>
    <n v="20221030"/>
    <n v="20221010"/>
    <n v="66320"/>
    <n v="19896"/>
    <d v="2023-05-31T00:00:00"/>
  </r>
  <r>
    <n v="901081281"/>
    <s v="URGETRAUMA SAN FERNANDO"/>
    <n v="1"/>
    <n v="9939"/>
    <s v="901081281_1_9939"/>
    <n v="1"/>
    <n v="9939"/>
    <d v="2019-06-14T00:00:00"/>
    <n v="68912"/>
    <n v="48238"/>
    <s v="B)Factura sin saldo ERP/conciliar diferencia glosa aceptada"/>
    <x v="1"/>
    <m/>
    <m/>
    <n v="48238"/>
    <n v="1910487844"/>
    <s v="OK"/>
    <n v="68912"/>
    <n v="0"/>
    <n v="0"/>
    <n v="0"/>
    <n v="48238"/>
    <n v="20674"/>
    <m/>
    <n v="0"/>
    <m/>
    <n v="0"/>
    <n v="0"/>
    <n v="0"/>
    <m/>
    <m/>
    <d v="2020-02-05T00:00:00"/>
    <m/>
    <n v="2"/>
    <m/>
    <m/>
    <n v="2"/>
    <n v="20221030"/>
    <n v="20221010"/>
    <n v="68912"/>
    <n v="20674"/>
    <d v="2023-05-31T00:00:00"/>
  </r>
  <r>
    <n v="901081281"/>
    <s v="URGETRAUMA SAN FERNANDO"/>
    <n v="1"/>
    <n v="9940"/>
    <s v="901081281_1_9940"/>
    <n v="1"/>
    <n v="9940"/>
    <d v="2019-06-14T00:00:00"/>
    <n v="147260"/>
    <n v="103082"/>
    <s v="B)Factura sin saldo ERP/conciliar diferencia glosa aceptada"/>
    <x v="1"/>
    <m/>
    <m/>
    <n v="147260"/>
    <n v="1910487842"/>
    <s v="OK"/>
    <n v="147260"/>
    <n v="0"/>
    <n v="0"/>
    <n v="0"/>
    <n v="103082"/>
    <n v="44178"/>
    <m/>
    <n v="0"/>
    <m/>
    <n v="0"/>
    <n v="0"/>
    <n v="0"/>
    <m/>
    <m/>
    <d v="2020-02-05T00:00:00"/>
    <m/>
    <n v="2"/>
    <m/>
    <m/>
    <n v="2"/>
    <n v="20221030"/>
    <n v="20221010"/>
    <n v="147260"/>
    <n v="44178"/>
    <d v="2023-05-31T00:00:00"/>
  </r>
  <r>
    <n v="901081281"/>
    <s v="URGETRAUMA SAN FERNANDO"/>
    <n v="1"/>
    <n v="9942"/>
    <s v="901081281_1_9942"/>
    <n v="1"/>
    <n v="9942"/>
    <d v="2019-06-14T00:00:00"/>
    <n v="71333"/>
    <n v="49933"/>
    <s v="B)Factura sin saldo ERP/conciliar diferencia glosa aceptada"/>
    <x v="1"/>
    <m/>
    <m/>
    <n v="49933"/>
    <n v="1910487843"/>
    <s v="OK"/>
    <n v="71333"/>
    <n v="0"/>
    <n v="0"/>
    <n v="0"/>
    <n v="49933"/>
    <n v="21400"/>
    <m/>
    <n v="0"/>
    <m/>
    <n v="0"/>
    <n v="0"/>
    <n v="0"/>
    <m/>
    <m/>
    <d v="2020-02-05T00:00:00"/>
    <m/>
    <n v="2"/>
    <m/>
    <m/>
    <n v="2"/>
    <n v="20221030"/>
    <n v="20221010"/>
    <n v="71333"/>
    <n v="21400"/>
    <d v="2023-05-31T00:00:00"/>
  </r>
  <r>
    <n v="901081281"/>
    <s v="URGETRAUMA SAN FERNANDO"/>
    <n v="6"/>
    <n v="13037"/>
    <s v="901081281_6_13037"/>
    <n v="6"/>
    <n v="13037"/>
    <d v="2022-07-27T00:00:00"/>
    <n v="831709"/>
    <n v="831709"/>
    <s v="C)Glosas total pendiente por respuesta de IPS"/>
    <x v="2"/>
    <s v="DEVOLUCION"/>
    <n v="831709"/>
    <m/>
    <m/>
    <s v="OK"/>
    <n v="831709"/>
    <n v="0"/>
    <n v="0"/>
    <n v="0"/>
    <n v="0"/>
    <n v="0"/>
    <m/>
    <n v="831709"/>
    <s v="AUT SE DEVUELVE FACTURA ACCIDENTE TRANSITO ASEGURADORA ADRES NO HAY AUTORIZACION PARA EL SERVICIO FACTURADO GESTIONAR CON EL AREA ENCARGADA DE AUTORIZACIONES DAR RESPUESTA A ESTA DEVOLUCION CUANDO TENGAN AUT DE 15 DIGITOS PARA PODER DAR TRATRAMITE DE PAGO.MILENA"/>
    <n v="831709"/>
    <n v="0"/>
    <n v="0"/>
    <m/>
    <m/>
    <d v="2022-10-06T00:00:00"/>
    <m/>
    <n v="9"/>
    <m/>
    <s v="SI"/>
    <n v="1"/>
    <n v="21001231"/>
    <n v="20221006"/>
    <n v="831709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5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4">
        <item x="0"/>
        <item x="2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4" showAll="0"/>
  </pivotFields>
  <rowFields count="1">
    <field x="11"/>
  </rowFields>
  <rowItems count="4">
    <i>
      <x v="1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8"/>
  </dataFields>
  <formats count="24"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1" type="button" dataOnly="0" labelOnly="1" outline="0" axis="axisRow" fieldPosition="0"/>
    </format>
    <format dxfId="6">
      <pivotArea dataOnly="0" labelOnly="1" fieldPosition="0">
        <references count="1">
          <reference field="11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4"/>
  <sheetViews>
    <sheetView showGridLines="0" zoomScale="120" zoomScaleNormal="12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14" sqref="D14:D15"/>
    </sheetView>
  </sheetViews>
  <sheetFormatPr baseColWidth="10" defaultRowHeight="15" x14ac:dyDescent="0.25"/>
  <cols>
    <col min="2" max="2" width="34.140625" bestFit="1" customWidth="1"/>
    <col min="3" max="3" width="9" customWidth="1"/>
    <col min="4" max="4" width="8.85546875" customWidth="1"/>
    <col min="5" max="6" width="11.28515625" bestFit="1" customWidth="1"/>
    <col min="7" max="8" width="11.5703125" bestFit="1" customWidth="1"/>
    <col min="9" max="9" width="15.7109375" bestFit="1" customWidth="1"/>
    <col min="10" max="10" width="11.42578125" customWidth="1"/>
    <col min="11" max="11" width="14.8554687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 t="s">
        <v>14</v>
      </c>
      <c r="B2" s="1" t="s">
        <v>13</v>
      </c>
      <c r="C2" s="9">
        <v>1</v>
      </c>
      <c r="D2" s="7" t="s">
        <v>15</v>
      </c>
      <c r="E2" s="5">
        <v>43557</v>
      </c>
      <c r="F2" s="5">
        <v>43866</v>
      </c>
      <c r="G2" s="6">
        <v>66320</v>
      </c>
      <c r="H2" s="6">
        <v>46424</v>
      </c>
      <c r="I2" s="4" t="s">
        <v>11</v>
      </c>
      <c r="J2" s="4" t="s">
        <v>12</v>
      </c>
      <c r="K2" s="4"/>
    </row>
    <row r="3" spans="1:11" x14ac:dyDescent="0.25">
      <c r="A3" s="1" t="s">
        <v>14</v>
      </c>
      <c r="B3" s="1" t="s">
        <v>13</v>
      </c>
      <c r="C3" s="9">
        <v>1</v>
      </c>
      <c r="D3" s="7" t="s">
        <v>16</v>
      </c>
      <c r="E3" s="5">
        <v>43630</v>
      </c>
      <c r="F3" s="5">
        <v>43866</v>
      </c>
      <c r="G3" s="6">
        <v>68912</v>
      </c>
      <c r="H3" s="6">
        <v>48238.400000000001</v>
      </c>
      <c r="I3" s="4" t="s">
        <v>11</v>
      </c>
      <c r="J3" s="4" t="s">
        <v>12</v>
      </c>
      <c r="K3" s="4"/>
    </row>
    <row r="4" spans="1:11" x14ac:dyDescent="0.25">
      <c r="A4" s="1" t="s">
        <v>14</v>
      </c>
      <c r="B4" s="1" t="s">
        <v>13</v>
      </c>
      <c r="C4" s="9">
        <v>1</v>
      </c>
      <c r="D4" s="7" t="s">
        <v>17</v>
      </c>
      <c r="E4" s="5">
        <v>43630</v>
      </c>
      <c r="F4" s="5">
        <v>43866</v>
      </c>
      <c r="G4" s="6">
        <v>147260</v>
      </c>
      <c r="H4" s="6">
        <v>103082</v>
      </c>
      <c r="I4" s="4" t="s">
        <v>11</v>
      </c>
      <c r="J4" s="4" t="s">
        <v>12</v>
      </c>
      <c r="K4" s="4"/>
    </row>
    <row r="5" spans="1:11" x14ac:dyDescent="0.25">
      <c r="A5" s="1" t="s">
        <v>14</v>
      </c>
      <c r="B5" s="1" t="s">
        <v>13</v>
      </c>
      <c r="C5" s="9">
        <v>1</v>
      </c>
      <c r="D5" s="7" t="s">
        <v>18</v>
      </c>
      <c r="E5" s="5">
        <v>43630</v>
      </c>
      <c r="F5" s="5">
        <v>43866</v>
      </c>
      <c r="G5" s="6">
        <v>71333</v>
      </c>
      <c r="H5" s="6">
        <v>49933.100000000006</v>
      </c>
      <c r="I5" s="4" t="s">
        <v>11</v>
      </c>
      <c r="J5" s="4" t="s">
        <v>12</v>
      </c>
      <c r="K5" s="4"/>
    </row>
    <row r="6" spans="1:11" x14ac:dyDescent="0.25">
      <c r="A6" s="1" t="s">
        <v>14</v>
      </c>
      <c r="B6" s="1" t="s">
        <v>13</v>
      </c>
      <c r="C6" s="9">
        <v>6</v>
      </c>
      <c r="D6" s="8">
        <v>5464</v>
      </c>
      <c r="E6" s="5">
        <v>44348</v>
      </c>
      <c r="F6" s="5">
        <v>44599</v>
      </c>
      <c r="G6" s="6">
        <v>218572</v>
      </c>
      <c r="H6" s="6">
        <v>218572</v>
      </c>
      <c r="I6" s="4" t="s">
        <v>11</v>
      </c>
      <c r="J6" s="4" t="s">
        <v>12</v>
      </c>
      <c r="K6" s="4"/>
    </row>
    <row r="7" spans="1:11" x14ac:dyDescent="0.25">
      <c r="A7" s="1" t="s">
        <v>14</v>
      </c>
      <c r="B7" s="1" t="s">
        <v>13</v>
      </c>
      <c r="C7" s="9">
        <v>6</v>
      </c>
      <c r="D7" s="8">
        <v>6424</v>
      </c>
      <c r="E7" s="5">
        <v>44405</v>
      </c>
      <c r="F7" s="5">
        <v>44599</v>
      </c>
      <c r="G7" s="6">
        <v>642130</v>
      </c>
      <c r="H7" s="6">
        <v>642130</v>
      </c>
      <c r="I7" s="4" t="s">
        <v>11</v>
      </c>
      <c r="J7" s="4" t="s">
        <v>12</v>
      </c>
      <c r="K7" s="4"/>
    </row>
    <row r="8" spans="1:11" x14ac:dyDescent="0.25">
      <c r="A8" s="1" t="s">
        <v>14</v>
      </c>
      <c r="B8" s="1" t="s">
        <v>13</v>
      </c>
      <c r="C8" s="9">
        <v>6</v>
      </c>
      <c r="D8" s="8">
        <v>7938</v>
      </c>
      <c r="E8" s="5">
        <v>44498</v>
      </c>
      <c r="F8" s="5">
        <v>44599</v>
      </c>
      <c r="G8" s="6">
        <v>414763</v>
      </c>
      <c r="H8" s="6">
        <v>290334.09999999998</v>
      </c>
      <c r="I8" s="4" t="s">
        <v>11</v>
      </c>
      <c r="J8" s="4" t="s">
        <v>12</v>
      </c>
      <c r="K8" s="4"/>
    </row>
    <row r="9" spans="1:11" x14ac:dyDescent="0.25">
      <c r="A9" s="1" t="s">
        <v>14</v>
      </c>
      <c r="B9" s="1" t="s">
        <v>13</v>
      </c>
      <c r="C9" s="9">
        <v>6</v>
      </c>
      <c r="D9" s="8">
        <v>8898</v>
      </c>
      <c r="E9" s="5">
        <v>44579</v>
      </c>
      <c r="F9" s="5">
        <v>44603</v>
      </c>
      <c r="G9" s="6">
        <v>301454</v>
      </c>
      <c r="H9" s="6">
        <v>211017.8</v>
      </c>
      <c r="I9" s="4" t="s">
        <v>11</v>
      </c>
      <c r="J9" s="4" t="s">
        <v>12</v>
      </c>
      <c r="K9" s="4"/>
    </row>
    <row r="10" spans="1:11" x14ac:dyDescent="0.25">
      <c r="A10" s="1" t="s">
        <v>14</v>
      </c>
      <c r="B10" s="1" t="s">
        <v>13</v>
      </c>
      <c r="C10" s="9">
        <v>6</v>
      </c>
      <c r="D10" s="8">
        <v>10129</v>
      </c>
      <c r="E10" s="5">
        <v>44635</v>
      </c>
      <c r="F10" s="5">
        <v>44701</v>
      </c>
      <c r="G10" s="6">
        <v>170022</v>
      </c>
      <c r="H10" s="6">
        <v>170022</v>
      </c>
      <c r="I10" s="4" t="s">
        <v>11</v>
      </c>
      <c r="J10" s="4" t="s">
        <v>12</v>
      </c>
      <c r="K10" s="4"/>
    </row>
    <row r="11" spans="1:11" x14ac:dyDescent="0.25">
      <c r="A11" s="1" t="s">
        <v>14</v>
      </c>
      <c r="B11" s="1" t="s">
        <v>13</v>
      </c>
      <c r="C11" s="9">
        <v>6</v>
      </c>
      <c r="D11" s="8">
        <v>11467</v>
      </c>
      <c r="E11" s="5">
        <v>44699</v>
      </c>
      <c r="F11" s="5">
        <v>44733</v>
      </c>
      <c r="G11" s="6">
        <v>234562</v>
      </c>
      <c r="H11" s="6">
        <v>234562</v>
      </c>
      <c r="I11" s="4" t="s">
        <v>11</v>
      </c>
      <c r="J11" s="4" t="s">
        <v>12</v>
      </c>
      <c r="K11" s="4"/>
    </row>
    <row r="12" spans="1:11" x14ac:dyDescent="0.25">
      <c r="A12" s="1" t="s">
        <v>14</v>
      </c>
      <c r="B12" s="1" t="s">
        <v>13</v>
      </c>
      <c r="C12" s="9">
        <v>6</v>
      </c>
      <c r="D12" s="8">
        <v>11781</v>
      </c>
      <c r="E12" s="5">
        <v>44712</v>
      </c>
      <c r="F12" s="5">
        <v>44733</v>
      </c>
      <c r="G12" s="6">
        <v>330435</v>
      </c>
      <c r="H12" s="6">
        <v>231304.5</v>
      </c>
      <c r="I12" s="4" t="s">
        <v>11</v>
      </c>
      <c r="J12" s="4" t="s">
        <v>12</v>
      </c>
      <c r="K12" s="4"/>
    </row>
    <row r="13" spans="1:11" x14ac:dyDescent="0.25">
      <c r="A13" s="1" t="s">
        <v>14</v>
      </c>
      <c r="B13" s="1" t="s">
        <v>13</v>
      </c>
      <c r="C13" s="9">
        <v>6</v>
      </c>
      <c r="D13" s="8">
        <v>12521</v>
      </c>
      <c r="E13" s="5">
        <v>44753</v>
      </c>
      <c r="F13" s="5">
        <v>44755</v>
      </c>
      <c r="G13" s="6">
        <v>1040692</v>
      </c>
      <c r="H13" s="6">
        <v>728484.4</v>
      </c>
      <c r="I13" s="4" t="s">
        <v>11</v>
      </c>
      <c r="J13" s="4" t="s">
        <v>12</v>
      </c>
      <c r="K13" s="4"/>
    </row>
    <row r="14" spans="1:11" x14ac:dyDescent="0.25">
      <c r="A14" s="1" t="s">
        <v>14</v>
      </c>
      <c r="B14" s="1" t="s">
        <v>13</v>
      </c>
      <c r="C14" s="9">
        <v>6</v>
      </c>
      <c r="D14" s="8">
        <v>13037</v>
      </c>
      <c r="E14" s="5">
        <v>44769</v>
      </c>
      <c r="F14" s="5">
        <v>44840</v>
      </c>
      <c r="G14" s="6">
        <v>831709</v>
      </c>
      <c r="H14" s="6">
        <v>831709</v>
      </c>
      <c r="I14" s="4" t="s">
        <v>11</v>
      </c>
      <c r="J14" s="4" t="s">
        <v>12</v>
      </c>
      <c r="K14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P15"/>
  <sheetViews>
    <sheetView showGridLines="0" zoomScale="73" zoomScaleNormal="73" workbookViewId="0">
      <selection activeCell="J20" sqref="J20"/>
    </sheetView>
  </sheetViews>
  <sheetFormatPr baseColWidth="10" defaultRowHeight="15" x14ac:dyDescent="0.25"/>
  <cols>
    <col min="1" max="1" width="11.85546875" bestFit="1" customWidth="1"/>
    <col min="2" max="2" width="28.42578125" bestFit="1" customWidth="1"/>
    <col min="5" max="5" width="21.140625" bestFit="1" customWidth="1"/>
    <col min="8" max="8" width="15.140625" bestFit="1" customWidth="1"/>
    <col min="9" max="10" width="14.85546875" bestFit="1" customWidth="1"/>
    <col min="11" max="11" width="17.140625" customWidth="1"/>
    <col min="12" max="12" width="47" bestFit="1" customWidth="1"/>
    <col min="13" max="13" width="15.140625" bestFit="1" customWidth="1"/>
    <col min="14" max="14" width="14.42578125" bestFit="1" customWidth="1"/>
    <col min="15" max="15" width="12.28515625" style="60" bestFit="1" customWidth="1"/>
    <col min="16" max="16" width="13" bestFit="1" customWidth="1"/>
    <col min="18" max="18" width="11.85546875" bestFit="1" customWidth="1"/>
    <col min="23" max="23" width="14.42578125" bestFit="1" customWidth="1"/>
    <col min="24" max="24" width="17.5703125" bestFit="1" customWidth="1"/>
    <col min="25" max="25" width="14.42578125" bestFit="1" customWidth="1"/>
    <col min="26" max="26" width="15.28515625" customWidth="1"/>
    <col min="28" max="28" width="16" customWidth="1"/>
    <col min="30" max="30" width="19.5703125" customWidth="1"/>
    <col min="31" max="31" width="19.28515625" customWidth="1"/>
    <col min="32" max="32" width="14.5703125" bestFit="1" customWidth="1"/>
    <col min="40" max="40" width="14.28515625" bestFit="1" customWidth="1"/>
    <col min="41" max="41" width="14.42578125" bestFit="1" customWidth="1"/>
    <col min="42" max="42" width="12.28515625" bestFit="1" customWidth="1"/>
  </cols>
  <sheetData>
    <row r="1" spans="1:42" s="61" customFormat="1" x14ac:dyDescent="0.25">
      <c r="I1" s="61">
        <f>SUBTOTAL(9,I3:I15)</f>
        <v>2845753</v>
      </c>
      <c r="J1" s="61">
        <f>SUBTOTAL(9,J3:J15)</f>
        <v>2113400</v>
      </c>
      <c r="O1" s="61">
        <f>SUBTOTAL(9,O3:O15)</f>
        <v>2157578</v>
      </c>
      <c r="S1" s="61">
        <f>SUBTOTAL(9,S3:S15)</f>
        <v>0</v>
      </c>
      <c r="T1" s="61">
        <f>SUBTOTAL(9,T3:T15)</f>
        <v>0</v>
      </c>
      <c r="W1" s="61">
        <f>SUBTOTAL(9,W3:W15)</f>
        <v>732351</v>
      </c>
      <c r="Y1" s="61">
        <f>SUBTOTAL(9,Y3:Y15)</f>
        <v>0</v>
      </c>
      <c r="AB1" s="61">
        <f>SUBTOTAL(9,AB3:AB15)</f>
        <v>0</v>
      </c>
    </row>
    <row r="2" spans="1:42" ht="60" x14ac:dyDescent="0.25">
      <c r="A2" s="2" t="s">
        <v>6</v>
      </c>
      <c r="B2" s="2" t="s">
        <v>43</v>
      </c>
      <c r="C2" s="2" t="s">
        <v>0</v>
      </c>
      <c r="D2" s="2" t="s">
        <v>44</v>
      </c>
      <c r="E2" s="52" t="s">
        <v>45</v>
      </c>
      <c r="F2" s="2" t="s">
        <v>46</v>
      </c>
      <c r="G2" s="2" t="s">
        <v>47</v>
      </c>
      <c r="H2" s="2" t="s">
        <v>48</v>
      </c>
      <c r="I2" s="53" t="s">
        <v>49</v>
      </c>
      <c r="J2" s="53" t="s">
        <v>50</v>
      </c>
      <c r="K2" s="2" t="s">
        <v>51</v>
      </c>
      <c r="L2" s="54" t="s">
        <v>52</v>
      </c>
      <c r="M2" s="54" t="s">
        <v>53</v>
      </c>
      <c r="N2" s="54" t="s">
        <v>54</v>
      </c>
      <c r="O2" s="57" t="s">
        <v>55</v>
      </c>
      <c r="P2" s="54" t="s">
        <v>56</v>
      </c>
      <c r="Q2" s="2" t="s">
        <v>57</v>
      </c>
      <c r="R2" s="53" t="s">
        <v>58</v>
      </c>
      <c r="S2" s="55" t="s">
        <v>59</v>
      </c>
      <c r="T2" s="55" t="s">
        <v>60</v>
      </c>
      <c r="U2" s="53" t="s">
        <v>61</v>
      </c>
      <c r="V2" s="53" t="s">
        <v>62</v>
      </c>
      <c r="W2" s="56" t="s">
        <v>63</v>
      </c>
      <c r="X2" s="56" t="s">
        <v>64</v>
      </c>
      <c r="Y2" s="56" t="s">
        <v>65</v>
      </c>
      <c r="Z2" s="56" t="s">
        <v>66</v>
      </c>
      <c r="AA2" s="53" t="s">
        <v>67</v>
      </c>
      <c r="AB2" s="57" t="s">
        <v>68</v>
      </c>
      <c r="AC2" s="57" t="s">
        <v>69</v>
      </c>
      <c r="AD2" s="54" t="s">
        <v>70</v>
      </c>
      <c r="AE2" s="54" t="s">
        <v>71</v>
      </c>
      <c r="AF2" s="2" t="s">
        <v>72</v>
      </c>
      <c r="AG2" s="2" t="s">
        <v>73</v>
      </c>
      <c r="AH2" s="52" t="s">
        <v>74</v>
      </c>
      <c r="AI2" s="2" t="s">
        <v>75</v>
      </c>
      <c r="AJ2" s="2" t="s">
        <v>76</v>
      </c>
      <c r="AK2" s="2" t="s">
        <v>77</v>
      </c>
      <c r="AL2" s="2" t="s">
        <v>78</v>
      </c>
      <c r="AM2" s="2" t="s">
        <v>79</v>
      </c>
      <c r="AN2" s="53" t="s">
        <v>80</v>
      </c>
      <c r="AO2" s="53" t="s">
        <v>81</v>
      </c>
      <c r="AP2" s="2" t="s">
        <v>82</v>
      </c>
    </row>
    <row r="3" spans="1:42" hidden="1" x14ac:dyDescent="0.25">
      <c r="A3" s="1">
        <v>901081281</v>
      </c>
      <c r="B3" s="1" t="s">
        <v>13</v>
      </c>
      <c r="C3" s="1">
        <v>6</v>
      </c>
      <c r="D3" s="1">
        <v>5464</v>
      </c>
      <c r="E3" s="1" t="s">
        <v>83</v>
      </c>
      <c r="F3" s="1">
        <v>6</v>
      </c>
      <c r="G3" s="1">
        <v>5464</v>
      </c>
      <c r="H3" s="58">
        <v>44348</v>
      </c>
      <c r="I3" s="59">
        <v>218572</v>
      </c>
      <c r="J3" s="59">
        <v>218572</v>
      </c>
      <c r="K3" s="1" t="s">
        <v>84</v>
      </c>
      <c r="L3" s="1" t="s">
        <v>105</v>
      </c>
      <c r="M3" s="1"/>
      <c r="N3" s="1"/>
      <c r="O3" s="59"/>
      <c r="P3" s="1"/>
      <c r="Q3" s="1" t="s">
        <v>85</v>
      </c>
      <c r="R3" s="59">
        <v>218572</v>
      </c>
      <c r="S3" s="59">
        <v>0</v>
      </c>
      <c r="T3" s="59">
        <v>0</v>
      </c>
      <c r="U3" s="59">
        <v>0</v>
      </c>
      <c r="V3" s="59">
        <v>218572</v>
      </c>
      <c r="W3" s="59">
        <v>0</v>
      </c>
      <c r="X3" s="1"/>
      <c r="Y3" s="59">
        <v>0</v>
      </c>
      <c r="Z3" s="1"/>
      <c r="AA3" s="59">
        <v>0</v>
      </c>
      <c r="AB3" s="59">
        <v>218572</v>
      </c>
      <c r="AC3" s="59">
        <v>0</v>
      </c>
      <c r="AD3" s="1">
        <v>2201288670</v>
      </c>
      <c r="AE3" s="1" t="s">
        <v>106</v>
      </c>
      <c r="AF3" s="58">
        <v>44599</v>
      </c>
      <c r="AG3" s="1"/>
      <c r="AH3" s="1">
        <v>2</v>
      </c>
      <c r="AI3" s="1"/>
      <c r="AJ3" s="1"/>
      <c r="AK3" s="1">
        <v>1</v>
      </c>
      <c r="AL3" s="1">
        <v>20220228</v>
      </c>
      <c r="AM3" s="1">
        <v>20220208</v>
      </c>
      <c r="AN3" s="59">
        <v>218572</v>
      </c>
      <c r="AO3" s="59">
        <v>0</v>
      </c>
      <c r="AP3" s="58">
        <v>45077</v>
      </c>
    </row>
    <row r="4" spans="1:42" hidden="1" x14ac:dyDescent="0.25">
      <c r="A4" s="1">
        <v>901081281</v>
      </c>
      <c r="B4" s="1" t="s">
        <v>13</v>
      </c>
      <c r="C4" s="1">
        <v>6</v>
      </c>
      <c r="D4" s="1">
        <v>6424</v>
      </c>
      <c r="E4" s="1" t="s">
        <v>86</v>
      </c>
      <c r="F4" s="1">
        <v>6</v>
      </c>
      <c r="G4" s="1">
        <v>6424</v>
      </c>
      <c r="H4" s="58">
        <v>44405</v>
      </c>
      <c r="I4" s="59">
        <v>642130</v>
      </c>
      <c r="J4" s="59">
        <v>642130</v>
      </c>
      <c r="K4" s="1" t="s">
        <v>84</v>
      </c>
      <c r="L4" s="1" t="s">
        <v>105</v>
      </c>
      <c r="M4" s="1"/>
      <c r="N4" s="1"/>
      <c r="O4" s="59"/>
      <c r="P4" s="1"/>
      <c r="Q4" s="1" t="s">
        <v>85</v>
      </c>
      <c r="R4" s="59">
        <v>642130</v>
      </c>
      <c r="S4" s="59">
        <v>0</v>
      </c>
      <c r="T4" s="59">
        <v>0</v>
      </c>
      <c r="U4" s="59">
        <v>0</v>
      </c>
      <c r="V4" s="59">
        <v>642130</v>
      </c>
      <c r="W4" s="59">
        <v>0</v>
      </c>
      <c r="X4" s="1"/>
      <c r="Y4" s="59">
        <v>0</v>
      </c>
      <c r="Z4" s="1"/>
      <c r="AA4" s="59">
        <v>0</v>
      </c>
      <c r="AB4" s="59">
        <v>642130</v>
      </c>
      <c r="AC4" s="59">
        <v>0</v>
      </c>
      <c r="AD4" s="1">
        <v>2201288670</v>
      </c>
      <c r="AE4" s="1" t="s">
        <v>106</v>
      </c>
      <c r="AF4" s="58">
        <v>44599</v>
      </c>
      <c r="AG4" s="1"/>
      <c r="AH4" s="1">
        <v>2</v>
      </c>
      <c r="AI4" s="1"/>
      <c r="AJ4" s="1"/>
      <c r="AK4" s="1">
        <v>1</v>
      </c>
      <c r="AL4" s="1">
        <v>20220228</v>
      </c>
      <c r="AM4" s="1">
        <v>20220208</v>
      </c>
      <c r="AN4" s="59">
        <v>642130</v>
      </c>
      <c r="AO4" s="59">
        <v>0</v>
      </c>
      <c r="AP4" s="58">
        <v>45077</v>
      </c>
    </row>
    <row r="5" spans="1:42" x14ac:dyDescent="0.25">
      <c r="A5" s="1">
        <v>901081281</v>
      </c>
      <c r="B5" s="1" t="s">
        <v>13</v>
      </c>
      <c r="C5" s="1">
        <v>6</v>
      </c>
      <c r="D5" s="1">
        <v>10129</v>
      </c>
      <c r="E5" s="1" t="s">
        <v>87</v>
      </c>
      <c r="F5" s="1">
        <v>6</v>
      </c>
      <c r="G5" s="1">
        <v>10129</v>
      </c>
      <c r="H5" s="58">
        <v>44635</v>
      </c>
      <c r="I5" s="59">
        <v>170022</v>
      </c>
      <c r="J5" s="59">
        <v>170022</v>
      </c>
      <c r="K5" s="1" t="s">
        <v>84</v>
      </c>
      <c r="L5" s="1" t="s">
        <v>104</v>
      </c>
      <c r="M5" s="1"/>
      <c r="N5" s="1"/>
      <c r="O5" s="59">
        <v>170022</v>
      </c>
      <c r="P5" s="1">
        <v>1222230312</v>
      </c>
      <c r="Q5" s="1" t="s">
        <v>85</v>
      </c>
      <c r="R5" s="59">
        <v>170022</v>
      </c>
      <c r="S5" s="59">
        <v>0</v>
      </c>
      <c r="T5" s="59">
        <v>0</v>
      </c>
      <c r="U5" s="59">
        <v>0</v>
      </c>
      <c r="V5" s="59">
        <v>170022</v>
      </c>
      <c r="W5" s="59">
        <v>0</v>
      </c>
      <c r="X5" s="1"/>
      <c r="Y5" s="59">
        <v>0</v>
      </c>
      <c r="Z5" s="1"/>
      <c r="AA5" s="59">
        <v>0</v>
      </c>
      <c r="AB5" s="59">
        <v>0</v>
      </c>
      <c r="AC5" s="59">
        <v>0</v>
      </c>
      <c r="AD5" s="1"/>
      <c r="AE5" s="1"/>
      <c r="AF5" s="58">
        <v>44701</v>
      </c>
      <c r="AG5" s="1"/>
      <c r="AH5" s="1">
        <v>2</v>
      </c>
      <c r="AI5" s="1"/>
      <c r="AJ5" s="1"/>
      <c r="AK5" s="1">
        <v>1</v>
      </c>
      <c r="AL5" s="1">
        <v>20220530</v>
      </c>
      <c r="AM5" s="1">
        <v>20220519</v>
      </c>
      <c r="AN5" s="59">
        <v>170022</v>
      </c>
      <c r="AO5" s="59">
        <v>0</v>
      </c>
      <c r="AP5" s="58">
        <v>45077</v>
      </c>
    </row>
    <row r="6" spans="1:42" x14ac:dyDescent="0.25">
      <c r="A6" s="1">
        <v>901081281</v>
      </c>
      <c r="B6" s="1" t="s">
        <v>13</v>
      </c>
      <c r="C6" s="1">
        <v>6</v>
      </c>
      <c r="D6" s="1">
        <v>11467</v>
      </c>
      <c r="E6" s="1" t="s">
        <v>88</v>
      </c>
      <c r="F6" s="1">
        <v>6</v>
      </c>
      <c r="G6" s="1">
        <v>11467</v>
      </c>
      <c r="H6" s="58">
        <v>44699</v>
      </c>
      <c r="I6" s="59">
        <v>234562</v>
      </c>
      <c r="J6" s="59">
        <v>234562</v>
      </c>
      <c r="K6" s="1" t="s">
        <v>84</v>
      </c>
      <c r="L6" s="1" t="s">
        <v>104</v>
      </c>
      <c r="M6" s="1"/>
      <c r="N6" s="1"/>
      <c r="O6" s="59">
        <v>234562</v>
      </c>
      <c r="P6" s="1">
        <v>1222230396</v>
      </c>
      <c r="Q6" s="1" t="s">
        <v>85</v>
      </c>
      <c r="R6" s="59">
        <v>234562</v>
      </c>
      <c r="S6" s="59">
        <v>0</v>
      </c>
      <c r="T6" s="59">
        <v>0</v>
      </c>
      <c r="U6" s="59">
        <v>0</v>
      </c>
      <c r="V6" s="59">
        <v>234562</v>
      </c>
      <c r="W6" s="59">
        <v>0</v>
      </c>
      <c r="X6" s="1"/>
      <c r="Y6" s="59">
        <v>0</v>
      </c>
      <c r="Z6" s="1"/>
      <c r="AA6" s="59">
        <v>0</v>
      </c>
      <c r="AB6" s="59">
        <v>0</v>
      </c>
      <c r="AC6" s="59">
        <v>0</v>
      </c>
      <c r="AD6" s="1"/>
      <c r="AE6" s="1"/>
      <c r="AF6" s="58">
        <v>44733</v>
      </c>
      <c r="AG6" s="1"/>
      <c r="AH6" s="1">
        <v>2</v>
      </c>
      <c r="AI6" s="1"/>
      <c r="AJ6" s="1"/>
      <c r="AK6" s="1">
        <v>1</v>
      </c>
      <c r="AL6" s="1">
        <v>20220730</v>
      </c>
      <c r="AM6" s="1">
        <v>20220712</v>
      </c>
      <c r="AN6" s="59">
        <v>234562</v>
      </c>
      <c r="AO6" s="59">
        <v>0</v>
      </c>
      <c r="AP6" s="58">
        <v>45077</v>
      </c>
    </row>
    <row r="7" spans="1:42" x14ac:dyDescent="0.25">
      <c r="A7" s="1">
        <v>901081281</v>
      </c>
      <c r="B7" s="1" t="s">
        <v>13</v>
      </c>
      <c r="C7" s="1">
        <v>6</v>
      </c>
      <c r="D7" s="1">
        <v>11781</v>
      </c>
      <c r="E7" s="1" t="s">
        <v>89</v>
      </c>
      <c r="F7" s="1">
        <v>6</v>
      </c>
      <c r="G7" s="1">
        <v>11781</v>
      </c>
      <c r="H7" s="58">
        <v>44712</v>
      </c>
      <c r="I7" s="59">
        <v>330435</v>
      </c>
      <c r="J7" s="59">
        <v>231304</v>
      </c>
      <c r="K7" s="1" t="s">
        <v>90</v>
      </c>
      <c r="L7" s="1" t="s">
        <v>104</v>
      </c>
      <c r="M7" s="1"/>
      <c r="N7" s="1"/>
      <c r="O7" s="59">
        <v>231304</v>
      </c>
      <c r="P7" s="1">
        <v>1910487840</v>
      </c>
      <c r="Q7" s="1" t="s">
        <v>85</v>
      </c>
      <c r="R7" s="59">
        <v>330435</v>
      </c>
      <c r="S7" s="59">
        <v>0</v>
      </c>
      <c r="T7" s="59">
        <v>0</v>
      </c>
      <c r="U7" s="59">
        <v>0</v>
      </c>
      <c r="V7" s="59">
        <v>231305</v>
      </c>
      <c r="W7" s="59">
        <v>99130</v>
      </c>
      <c r="X7" s="1"/>
      <c r="Y7" s="59">
        <v>0</v>
      </c>
      <c r="Z7" s="1"/>
      <c r="AA7" s="59">
        <v>0</v>
      </c>
      <c r="AB7" s="59">
        <v>0</v>
      </c>
      <c r="AC7" s="59">
        <v>0</v>
      </c>
      <c r="AD7" s="1"/>
      <c r="AE7" s="1"/>
      <c r="AF7" s="58">
        <v>44733</v>
      </c>
      <c r="AG7" s="1"/>
      <c r="AH7" s="1">
        <v>2</v>
      </c>
      <c r="AI7" s="1"/>
      <c r="AJ7" s="1"/>
      <c r="AK7" s="1">
        <v>2</v>
      </c>
      <c r="AL7" s="1">
        <v>20221030</v>
      </c>
      <c r="AM7" s="1">
        <v>20221010</v>
      </c>
      <c r="AN7" s="59">
        <v>330435</v>
      </c>
      <c r="AO7" s="59">
        <v>99130</v>
      </c>
      <c r="AP7" s="58">
        <v>45077</v>
      </c>
    </row>
    <row r="8" spans="1:42" x14ac:dyDescent="0.25">
      <c r="A8" s="1">
        <v>901081281</v>
      </c>
      <c r="B8" s="1" t="s">
        <v>13</v>
      </c>
      <c r="C8" s="1">
        <v>6</v>
      </c>
      <c r="D8" s="1">
        <v>12521</v>
      </c>
      <c r="E8" s="1" t="s">
        <v>91</v>
      </c>
      <c r="F8" s="1">
        <v>6</v>
      </c>
      <c r="G8" s="1">
        <v>12521</v>
      </c>
      <c r="H8" s="58">
        <v>44753</v>
      </c>
      <c r="I8" s="59">
        <v>1040692</v>
      </c>
      <c r="J8" s="59">
        <v>728484</v>
      </c>
      <c r="K8" s="1" t="s">
        <v>90</v>
      </c>
      <c r="L8" s="1" t="s">
        <v>104</v>
      </c>
      <c r="M8" s="1"/>
      <c r="N8" s="1"/>
      <c r="O8" s="59">
        <v>728484</v>
      </c>
      <c r="P8" s="1">
        <v>1910487838</v>
      </c>
      <c r="Q8" s="1" t="s">
        <v>85</v>
      </c>
      <c r="R8" s="59">
        <v>1040692</v>
      </c>
      <c r="S8" s="59">
        <v>0</v>
      </c>
      <c r="T8" s="59">
        <v>0</v>
      </c>
      <c r="U8" s="59">
        <v>0</v>
      </c>
      <c r="V8" s="59">
        <v>728484</v>
      </c>
      <c r="W8" s="59">
        <v>312208</v>
      </c>
      <c r="X8" s="1"/>
      <c r="Y8" s="59">
        <v>0</v>
      </c>
      <c r="Z8" s="1"/>
      <c r="AA8" s="59">
        <v>0</v>
      </c>
      <c r="AB8" s="59">
        <v>0</v>
      </c>
      <c r="AC8" s="59">
        <v>0</v>
      </c>
      <c r="AD8" s="1"/>
      <c r="AE8" s="1"/>
      <c r="AF8" s="58">
        <v>44755</v>
      </c>
      <c r="AG8" s="1"/>
      <c r="AH8" s="1">
        <v>2</v>
      </c>
      <c r="AI8" s="1"/>
      <c r="AJ8" s="1"/>
      <c r="AK8" s="1">
        <v>2</v>
      </c>
      <c r="AL8" s="1">
        <v>20221030</v>
      </c>
      <c r="AM8" s="1">
        <v>20221010</v>
      </c>
      <c r="AN8" s="59">
        <v>1040692</v>
      </c>
      <c r="AO8" s="59">
        <v>312208</v>
      </c>
      <c r="AP8" s="58">
        <v>45077</v>
      </c>
    </row>
    <row r="9" spans="1:42" x14ac:dyDescent="0.25">
      <c r="A9" s="1">
        <v>901081281</v>
      </c>
      <c r="B9" s="1" t="s">
        <v>13</v>
      </c>
      <c r="C9" s="1">
        <v>6</v>
      </c>
      <c r="D9" s="1">
        <v>7938</v>
      </c>
      <c r="E9" s="1" t="s">
        <v>92</v>
      </c>
      <c r="F9" s="1">
        <v>6</v>
      </c>
      <c r="G9" s="1">
        <v>7938</v>
      </c>
      <c r="H9" s="58">
        <v>44498</v>
      </c>
      <c r="I9" s="59">
        <v>414763</v>
      </c>
      <c r="J9" s="59">
        <v>290334</v>
      </c>
      <c r="K9" s="1" t="s">
        <v>90</v>
      </c>
      <c r="L9" s="1" t="s">
        <v>104</v>
      </c>
      <c r="M9" s="1"/>
      <c r="N9" s="1"/>
      <c r="O9" s="59">
        <v>290334</v>
      </c>
      <c r="P9" s="1">
        <v>1910487839</v>
      </c>
      <c r="Q9" s="1" t="s">
        <v>85</v>
      </c>
      <c r="R9" s="59">
        <v>414763</v>
      </c>
      <c r="S9" s="59">
        <v>0</v>
      </c>
      <c r="T9" s="59">
        <v>0</v>
      </c>
      <c r="U9" s="59">
        <v>0</v>
      </c>
      <c r="V9" s="59">
        <v>290334</v>
      </c>
      <c r="W9" s="59">
        <v>124429</v>
      </c>
      <c r="X9" s="1"/>
      <c r="Y9" s="59">
        <v>0</v>
      </c>
      <c r="Z9" s="1"/>
      <c r="AA9" s="59">
        <v>0</v>
      </c>
      <c r="AB9" s="59">
        <v>0</v>
      </c>
      <c r="AC9" s="59">
        <v>0</v>
      </c>
      <c r="AD9" s="1"/>
      <c r="AE9" s="1"/>
      <c r="AF9" s="58">
        <v>44599</v>
      </c>
      <c r="AG9" s="1"/>
      <c r="AH9" s="1">
        <v>2</v>
      </c>
      <c r="AI9" s="1"/>
      <c r="AJ9" s="1"/>
      <c r="AK9" s="1">
        <v>2</v>
      </c>
      <c r="AL9" s="1">
        <v>20221030</v>
      </c>
      <c r="AM9" s="1">
        <v>20221010</v>
      </c>
      <c r="AN9" s="59">
        <v>414763</v>
      </c>
      <c r="AO9" s="59">
        <v>124429</v>
      </c>
      <c r="AP9" s="58">
        <v>45077</v>
      </c>
    </row>
    <row r="10" spans="1:42" x14ac:dyDescent="0.25">
      <c r="A10" s="1">
        <v>901081281</v>
      </c>
      <c r="B10" s="1" t="s">
        <v>13</v>
      </c>
      <c r="C10" s="1">
        <v>6</v>
      </c>
      <c r="D10" s="1">
        <v>8898</v>
      </c>
      <c r="E10" s="1" t="s">
        <v>93</v>
      </c>
      <c r="F10" s="1">
        <v>6</v>
      </c>
      <c r="G10" s="1">
        <v>8898</v>
      </c>
      <c r="H10" s="58">
        <v>44579</v>
      </c>
      <c r="I10" s="59">
        <v>301454</v>
      </c>
      <c r="J10" s="59">
        <v>211017</v>
      </c>
      <c r="K10" s="1" t="s">
        <v>90</v>
      </c>
      <c r="L10" s="1" t="s">
        <v>104</v>
      </c>
      <c r="M10" s="1"/>
      <c r="N10" s="1"/>
      <c r="O10" s="59">
        <v>211017</v>
      </c>
      <c r="P10" s="1">
        <v>1910487841</v>
      </c>
      <c r="Q10" s="1" t="s">
        <v>85</v>
      </c>
      <c r="R10" s="59">
        <v>301454</v>
      </c>
      <c r="S10" s="59">
        <v>0</v>
      </c>
      <c r="T10" s="59">
        <v>0</v>
      </c>
      <c r="U10" s="59">
        <v>0</v>
      </c>
      <c r="V10" s="59">
        <v>211018</v>
      </c>
      <c r="W10" s="59">
        <v>90436</v>
      </c>
      <c r="X10" s="1"/>
      <c r="Y10" s="59">
        <v>0</v>
      </c>
      <c r="Z10" s="1"/>
      <c r="AA10" s="59">
        <v>0</v>
      </c>
      <c r="AB10" s="59">
        <v>0</v>
      </c>
      <c r="AC10" s="59">
        <v>0</v>
      </c>
      <c r="AD10" s="1"/>
      <c r="AE10" s="1"/>
      <c r="AF10" s="58">
        <v>44603</v>
      </c>
      <c r="AG10" s="1"/>
      <c r="AH10" s="1">
        <v>2</v>
      </c>
      <c r="AI10" s="1"/>
      <c r="AJ10" s="1"/>
      <c r="AK10" s="1">
        <v>2</v>
      </c>
      <c r="AL10" s="1">
        <v>20221030</v>
      </c>
      <c r="AM10" s="1">
        <v>20221010</v>
      </c>
      <c r="AN10" s="59">
        <v>301454</v>
      </c>
      <c r="AO10" s="59">
        <v>90436</v>
      </c>
      <c r="AP10" s="58">
        <v>45077</v>
      </c>
    </row>
    <row r="11" spans="1:42" x14ac:dyDescent="0.25">
      <c r="A11" s="1">
        <v>901081281</v>
      </c>
      <c r="B11" s="1" t="s">
        <v>13</v>
      </c>
      <c r="C11" s="1">
        <v>1</v>
      </c>
      <c r="D11" s="1">
        <v>9240</v>
      </c>
      <c r="E11" s="1" t="s">
        <v>94</v>
      </c>
      <c r="F11" s="1">
        <v>1</v>
      </c>
      <c r="G11" s="1">
        <v>9240</v>
      </c>
      <c r="H11" s="58">
        <v>43557</v>
      </c>
      <c r="I11" s="59">
        <v>66320</v>
      </c>
      <c r="J11" s="59">
        <v>46424</v>
      </c>
      <c r="K11" s="1" t="s">
        <v>90</v>
      </c>
      <c r="L11" s="1" t="s">
        <v>104</v>
      </c>
      <c r="M11" s="1"/>
      <c r="N11" s="1"/>
      <c r="O11" s="59">
        <v>46424</v>
      </c>
      <c r="P11" s="1">
        <v>1910487845</v>
      </c>
      <c r="Q11" s="1" t="s">
        <v>85</v>
      </c>
      <c r="R11" s="59">
        <v>66320</v>
      </c>
      <c r="S11" s="59">
        <v>0</v>
      </c>
      <c r="T11" s="59">
        <v>0</v>
      </c>
      <c r="U11" s="59">
        <v>0</v>
      </c>
      <c r="V11" s="59">
        <v>46424</v>
      </c>
      <c r="W11" s="59">
        <v>19896</v>
      </c>
      <c r="X11" s="1"/>
      <c r="Y11" s="59">
        <v>0</v>
      </c>
      <c r="Z11" s="1"/>
      <c r="AA11" s="59">
        <v>0</v>
      </c>
      <c r="AB11" s="59">
        <v>0</v>
      </c>
      <c r="AC11" s="59">
        <v>0</v>
      </c>
      <c r="AD11" s="1"/>
      <c r="AE11" s="1"/>
      <c r="AF11" s="58">
        <v>43866</v>
      </c>
      <c r="AG11" s="1"/>
      <c r="AH11" s="1">
        <v>2</v>
      </c>
      <c r="AI11" s="1"/>
      <c r="AJ11" s="1"/>
      <c r="AK11" s="1">
        <v>2</v>
      </c>
      <c r="AL11" s="1">
        <v>20221030</v>
      </c>
      <c r="AM11" s="1">
        <v>20221010</v>
      </c>
      <c r="AN11" s="59">
        <v>66320</v>
      </c>
      <c r="AO11" s="59">
        <v>19896</v>
      </c>
      <c r="AP11" s="58">
        <v>45077</v>
      </c>
    </row>
    <row r="12" spans="1:42" x14ac:dyDescent="0.25">
      <c r="A12" s="1">
        <v>901081281</v>
      </c>
      <c r="B12" s="1" t="s">
        <v>13</v>
      </c>
      <c r="C12" s="1">
        <v>1</v>
      </c>
      <c r="D12" s="1">
        <v>9939</v>
      </c>
      <c r="E12" s="1" t="s">
        <v>95</v>
      </c>
      <c r="F12" s="1">
        <v>1</v>
      </c>
      <c r="G12" s="1">
        <v>9939</v>
      </c>
      <c r="H12" s="58">
        <v>43630</v>
      </c>
      <c r="I12" s="59">
        <v>68912</v>
      </c>
      <c r="J12" s="59">
        <v>48238</v>
      </c>
      <c r="K12" s="1" t="s">
        <v>90</v>
      </c>
      <c r="L12" s="1" t="s">
        <v>104</v>
      </c>
      <c r="M12" s="1"/>
      <c r="N12" s="1"/>
      <c r="O12" s="59">
        <v>48238</v>
      </c>
      <c r="P12" s="1">
        <v>1910487844</v>
      </c>
      <c r="Q12" s="1" t="s">
        <v>85</v>
      </c>
      <c r="R12" s="59">
        <v>68912</v>
      </c>
      <c r="S12" s="59">
        <v>0</v>
      </c>
      <c r="T12" s="59">
        <v>0</v>
      </c>
      <c r="U12" s="59">
        <v>0</v>
      </c>
      <c r="V12" s="59">
        <v>48238</v>
      </c>
      <c r="W12" s="59">
        <v>20674</v>
      </c>
      <c r="X12" s="1"/>
      <c r="Y12" s="59">
        <v>0</v>
      </c>
      <c r="Z12" s="1"/>
      <c r="AA12" s="59">
        <v>0</v>
      </c>
      <c r="AB12" s="59">
        <v>0</v>
      </c>
      <c r="AC12" s="59">
        <v>0</v>
      </c>
      <c r="AD12" s="1"/>
      <c r="AE12" s="1"/>
      <c r="AF12" s="58">
        <v>43866</v>
      </c>
      <c r="AG12" s="1"/>
      <c r="AH12" s="1">
        <v>2</v>
      </c>
      <c r="AI12" s="1"/>
      <c r="AJ12" s="1"/>
      <c r="AK12" s="1">
        <v>2</v>
      </c>
      <c r="AL12" s="1">
        <v>20221030</v>
      </c>
      <c r="AM12" s="1">
        <v>20221010</v>
      </c>
      <c r="AN12" s="59">
        <v>68912</v>
      </c>
      <c r="AO12" s="59">
        <v>20674</v>
      </c>
      <c r="AP12" s="58">
        <v>45077</v>
      </c>
    </row>
    <row r="13" spans="1:42" x14ac:dyDescent="0.25">
      <c r="A13" s="1">
        <v>901081281</v>
      </c>
      <c r="B13" s="1" t="s">
        <v>13</v>
      </c>
      <c r="C13" s="1">
        <v>1</v>
      </c>
      <c r="D13" s="1">
        <v>9940</v>
      </c>
      <c r="E13" s="1" t="s">
        <v>96</v>
      </c>
      <c r="F13" s="1">
        <v>1</v>
      </c>
      <c r="G13" s="1">
        <v>9940</v>
      </c>
      <c r="H13" s="58">
        <v>43630</v>
      </c>
      <c r="I13" s="59">
        <v>147260</v>
      </c>
      <c r="J13" s="59">
        <v>103082</v>
      </c>
      <c r="K13" s="1" t="s">
        <v>90</v>
      </c>
      <c r="L13" s="1" t="s">
        <v>104</v>
      </c>
      <c r="M13" s="1"/>
      <c r="N13" s="1"/>
      <c r="O13" s="59">
        <v>147260</v>
      </c>
      <c r="P13" s="1">
        <v>1910487842</v>
      </c>
      <c r="Q13" s="1" t="s">
        <v>85</v>
      </c>
      <c r="R13" s="59">
        <v>147260</v>
      </c>
      <c r="S13" s="59">
        <v>0</v>
      </c>
      <c r="T13" s="59">
        <v>0</v>
      </c>
      <c r="U13" s="59">
        <v>0</v>
      </c>
      <c r="V13" s="59">
        <v>103082</v>
      </c>
      <c r="W13" s="59">
        <v>44178</v>
      </c>
      <c r="X13" s="1"/>
      <c r="Y13" s="59">
        <v>0</v>
      </c>
      <c r="Z13" s="1"/>
      <c r="AA13" s="59">
        <v>0</v>
      </c>
      <c r="AB13" s="59">
        <v>0</v>
      </c>
      <c r="AC13" s="59">
        <v>0</v>
      </c>
      <c r="AD13" s="1"/>
      <c r="AE13" s="1"/>
      <c r="AF13" s="58">
        <v>43866</v>
      </c>
      <c r="AG13" s="1"/>
      <c r="AH13" s="1">
        <v>2</v>
      </c>
      <c r="AI13" s="1"/>
      <c r="AJ13" s="1"/>
      <c r="AK13" s="1">
        <v>2</v>
      </c>
      <c r="AL13" s="1">
        <v>20221030</v>
      </c>
      <c r="AM13" s="1">
        <v>20221010</v>
      </c>
      <c r="AN13" s="59">
        <v>147260</v>
      </c>
      <c r="AO13" s="59">
        <v>44178</v>
      </c>
      <c r="AP13" s="58">
        <v>45077</v>
      </c>
    </row>
    <row r="14" spans="1:42" x14ac:dyDescent="0.25">
      <c r="A14" s="1">
        <v>901081281</v>
      </c>
      <c r="B14" s="1" t="s">
        <v>13</v>
      </c>
      <c r="C14" s="1">
        <v>1</v>
      </c>
      <c r="D14" s="1">
        <v>9942</v>
      </c>
      <c r="E14" s="1" t="s">
        <v>97</v>
      </c>
      <c r="F14" s="1">
        <v>1</v>
      </c>
      <c r="G14" s="1">
        <v>9942</v>
      </c>
      <c r="H14" s="58">
        <v>43630</v>
      </c>
      <c r="I14" s="59">
        <v>71333</v>
      </c>
      <c r="J14" s="59">
        <v>49933</v>
      </c>
      <c r="K14" s="1" t="s">
        <v>90</v>
      </c>
      <c r="L14" s="1" t="s">
        <v>104</v>
      </c>
      <c r="M14" s="1"/>
      <c r="N14" s="1"/>
      <c r="O14" s="59">
        <v>49933</v>
      </c>
      <c r="P14" s="1">
        <v>1910487843</v>
      </c>
      <c r="Q14" s="1" t="s">
        <v>85</v>
      </c>
      <c r="R14" s="59">
        <v>71333</v>
      </c>
      <c r="S14" s="59">
        <v>0</v>
      </c>
      <c r="T14" s="59">
        <v>0</v>
      </c>
      <c r="U14" s="59">
        <v>0</v>
      </c>
      <c r="V14" s="59">
        <v>49933</v>
      </c>
      <c r="W14" s="59">
        <v>21400</v>
      </c>
      <c r="X14" s="1"/>
      <c r="Y14" s="59">
        <v>0</v>
      </c>
      <c r="Z14" s="1"/>
      <c r="AA14" s="59">
        <v>0</v>
      </c>
      <c r="AB14" s="59">
        <v>0</v>
      </c>
      <c r="AC14" s="59">
        <v>0</v>
      </c>
      <c r="AD14" s="1"/>
      <c r="AE14" s="1"/>
      <c r="AF14" s="58">
        <v>43866</v>
      </c>
      <c r="AG14" s="1"/>
      <c r="AH14" s="1">
        <v>2</v>
      </c>
      <c r="AI14" s="1"/>
      <c r="AJ14" s="1"/>
      <c r="AK14" s="1">
        <v>2</v>
      </c>
      <c r="AL14" s="1">
        <v>20221030</v>
      </c>
      <c r="AM14" s="1">
        <v>20221010</v>
      </c>
      <c r="AN14" s="59">
        <v>71333</v>
      </c>
      <c r="AO14" s="59">
        <v>21400</v>
      </c>
      <c r="AP14" s="58">
        <v>45077</v>
      </c>
    </row>
    <row r="15" spans="1:42" hidden="1" x14ac:dyDescent="0.25">
      <c r="A15" s="1">
        <v>901081281</v>
      </c>
      <c r="B15" s="1" t="s">
        <v>13</v>
      </c>
      <c r="C15" s="1">
        <v>6</v>
      </c>
      <c r="D15" s="1">
        <v>13037</v>
      </c>
      <c r="E15" s="1" t="s">
        <v>98</v>
      </c>
      <c r="F15" s="1">
        <v>6</v>
      </c>
      <c r="G15" s="1">
        <v>13037</v>
      </c>
      <c r="H15" s="58">
        <v>44769</v>
      </c>
      <c r="I15" s="59">
        <v>831709</v>
      </c>
      <c r="J15" s="59">
        <v>831709</v>
      </c>
      <c r="K15" s="1" t="s">
        <v>99</v>
      </c>
      <c r="L15" s="1" t="s">
        <v>102</v>
      </c>
      <c r="M15" s="1" t="s">
        <v>103</v>
      </c>
      <c r="N15" s="59">
        <v>831709</v>
      </c>
      <c r="O15" s="59"/>
      <c r="P15" s="1"/>
      <c r="Q15" s="1" t="s">
        <v>85</v>
      </c>
      <c r="R15" s="59">
        <v>831709</v>
      </c>
      <c r="S15" s="59">
        <v>0</v>
      </c>
      <c r="T15" s="59">
        <v>0</v>
      </c>
      <c r="U15" s="59">
        <v>0</v>
      </c>
      <c r="V15" s="59">
        <v>0</v>
      </c>
      <c r="W15" s="59">
        <v>0</v>
      </c>
      <c r="X15" s="1"/>
      <c r="Y15" s="59">
        <v>831709</v>
      </c>
      <c r="Z15" s="1" t="s">
        <v>100</v>
      </c>
      <c r="AA15" s="59">
        <v>831709</v>
      </c>
      <c r="AB15" s="59">
        <v>0</v>
      </c>
      <c r="AC15" s="59">
        <v>0</v>
      </c>
      <c r="AD15" s="1"/>
      <c r="AE15" s="1"/>
      <c r="AF15" s="58">
        <v>44840</v>
      </c>
      <c r="AG15" s="1"/>
      <c r="AH15" s="1">
        <v>9</v>
      </c>
      <c r="AI15" s="1"/>
      <c r="AJ15" s="1" t="s">
        <v>101</v>
      </c>
      <c r="AK15" s="1">
        <v>1</v>
      </c>
      <c r="AL15" s="1">
        <v>21001231</v>
      </c>
      <c r="AM15" s="1">
        <v>20221006</v>
      </c>
      <c r="AN15" s="59">
        <v>831709</v>
      </c>
      <c r="AO15" s="59">
        <v>0</v>
      </c>
      <c r="AP15" s="58">
        <v>45077</v>
      </c>
    </row>
  </sheetData>
  <autoFilter ref="A2:AP15">
    <filterColumn colId="11">
      <filters>
        <filter val="FACTURA PENDIENTE EN PROGRAMACION DE PAGO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73" zoomScaleNormal="73" workbookViewId="0">
      <selection activeCell="E28" sqref="E28"/>
    </sheetView>
  </sheetViews>
  <sheetFormatPr baseColWidth="10" defaultRowHeight="15" x14ac:dyDescent="0.25"/>
  <cols>
    <col min="2" max="2" width="47" bestFit="1" customWidth="1"/>
    <col min="3" max="3" width="12.7109375" style="68" bestFit="1" customWidth="1"/>
    <col min="4" max="4" width="15" style="60" bestFit="1" customWidth="1"/>
  </cols>
  <sheetData>
    <row r="2" spans="2:4" x14ac:dyDescent="0.25">
      <c r="B2" s="62" t="s">
        <v>108</v>
      </c>
      <c r="C2" s="69" t="s">
        <v>109</v>
      </c>
      <c r="D2" s="63" t="s">
        <v>110</v>
      </c>
    </row>
    <row r="3" spans="2:4" x14ac:dyDescent="0.25">
      <c r="B3" s="64" t="s">
        <v>102</v>
      </c>
      <c r="C3" s="70">
        <v>1</v>
      </c>
      <c r="D3" s="65">
        <v>831709</v>
      </c>
    </row>
    <row r="4" spans="2:4" x14ac:dyDescent="0.25">
      <c r="B4" s="64" t="s">
        <v>105</v>
      </c>
      <c r="C4" s="70">
        <v>2</v>
      </c>
      <c r="D4" s="65">
        <v>860702</v>
      </c>
    </row>
    <row r="5" spans="2:4" x14ac:dyDescent="0.25">
      <c r="B5" s="64" t="s">
        <v>104</v>
      </c>
      <c r="C5" s="70">
        <v>10</v>
      </c>
      <c r="D5" s="65">
        <v>2113400</v>
      </c>
    </row>
    <row r="6" spans="2:4" x14ac:dyDescent="0.25">
      <c r="B6" s="66" t="s">
        <v>107</v>
      </c>
      <c r="C6" s="71">
        <v>13</v>
      </c>
      <c r="D6" s="67">
        <v>3805811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1" zoomScale="90" zoomScaleNormal="90" zoomScaleSheetLayoutView="100" workbookViewId="0">
      <selection activeCell="O32" sqref="O32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19</v>
      </c>
      <c r="E2" s="14"/>
      <c r="F2" s="14"/>
      <c r="G2" s="14"/>
      <c r="H2" s="14"/>
      <c r="I2" s="15"/>
      <c r="J2" s="16" t="s">
        <v>20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21</v>
      </c>
      <c r="E4" s="14"/>
      <c r="F4" s="14"/>
      <c r="G4" s="14"/>
      <c r="H4" s="14"/>
      <c r="I4" s="15"/>
      <c r="J4" s="16" t="s">
        <v>22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23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111</v>
      </c>
      <c r="J12" s="30"/>
    </row>
    <row r="13" spans="2:10" x14ac:dyDescent="0.2">
      <c r="B13" s="29"/>
      <c r="C13" s="31" t="s">
        <v>112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24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25</v>
      </c>
      <c r="D17" s="32"/>
      <c r="H17" s="34" t="s">
        <v>26</v>
      </c>
      <c r="I17" s="34" t="s">
        <v>27</v>
      </c>
      <c r="J17" s="30"/>
    </row>
    <row r="18" spans="2:10" x14ac:dyDescent="0.2">
      <c r="B18" s="29"/>
      <c r="C18" s="31" t="s">
        <v>28</v>
      </c>
      <c r="D18" s="31"/>
      <c r="E18" s="31"/>
      <c r="F18" s="31"/>
      <c r="H18" s="35">
        <v>13</v>
      </c>
      <c r="I18" s="72">
        <v>3805811</v>
      </c>
      <c r="J18" s="30"/>
    </row>
    <row r="19" spans="2:10" x14ac:dyDescent="0.2">
      <c r="B19" s="29"/>
      <c r="C19" s="10" t="s">
        <v>29</v>
      </c>
      <c r="H19" s="36">
        <v>2</v>
      </c>
      <c r="I19" s="37">
        <v>860702</v>
      </c>
      <c r="J19" s="30"/>
    </row>
    <row r="20" spans="2:10" x14ac:dyDescent="0.2">
      <c r="B20" s="29"/>
      <c r="C20" s="10" t="s">
        <v>30</v>
      </c>
      <c r="H20" s="36">
        <v>1</v>
      </c>
      <c r="I20" s="37">
        <v>831709</v>
      </c>
      <c r="J20" s="30"/>
    </row>
    <row r="21" spans="2:10" x14ac:dyDescent="0.2">
      <c r="B21" s="29"/>
      <c r="C21" s="10" t="s">
        <v>31</v>
      </c>
      <c r="H21" s="36">
        <v>0</v>
      </c>
      <c r="I21" s="38">
        <v>0</v>
      </c>
      <c r="J21" s="30"/>
    </row>
    <row r="22" spans="2:10" x14ac:dyDescent="0.2">
      <c r="B22" s="29"/>
      <c r="C22" s="10" t="s">
        <v>32</v>
      </c>
      <c r="H22" s="36">
        <v>0</v>
      </c>
      <c r="I22" s="37">
        <v>0</v>
      </c>
      <c r="J22" s="30"/>
    </row>
    <row r="23" spans="2:10" ht="13.5" thickBot="1" x14ac:dyDescent="0.25">
      <c r="B23" s="29"/>
      <c r="C23" s="10" t="s">
        <v>33</v>
      </c>
      <c r="H23" s="39">
        <v>0</v>
      </c>
      <c r="I23" s="40">
        <v>0</v>
      </c>
      <c r="J23" s="30"/>
    </row>
    <row r="24" spans="2:10" x14ac:dyDescent="0.2">
      <c r="B24" s="29"/>
      <c r="C24" s="31" t="s">
        <v>34</v>
      </c>
      <c r="D24" s="31"/>
      <c r="E24" s="31"/>
      <c r="F24" s="31"/>
      <c r="H24" s="35">
        <f>H19+H20+H21+H22+H23</f>
        <v>3</v>
      </c>
      <c r="I24" s="41">
        <f>I19+I20+I21+I22+I23</f>
        <v>1692411</v>
      </c>
      <c r="J24" s="30"/>
    </row>
    <row r="25" spans="2:10" x14ac:dyDescent="0.2">
      <c r="B25" s="29"/>
      <c r="C25" s="10" t="s">
        <v>35</v>
      </c>
      <c r="H25" s="36">
        <v>10</v>
      </c>
      <c r="I25" s="37">
        <v>2113400</v>
      </c>
      <c r="J25" s="30"/>
    </row>
    <row r="26" spans="2:10" ht="13.5" thickBot="1" x14ac:dyDescent="0.25">
      <c r="B26" s="29"/>
      <c r="C26" s="10" t="s">
        <v>36</v>
      </c>
      <c r="H26" s="39">
        <v>0</v>
      </c>
      <c r="I26" s="40">
        <v>0</v>
      </c>
      <c r="J26" s="30"/>
    </row>
    <row r="27" spans="2:10" x14ac:dyDescent="0.2">
      <c r="B27" s="29"/>
      <c r="C27" s="31" t="s">
        <v>37</v>
      </c>
      <c r="D27" s="31"/>
      <c r="E27" s="31"/>
      <c r="F27" s="31"/>
      <c r="H27" s="35">
        <f>H25+H26</f>
        <v>10</v>
      </c>
      <c r="I27" s="41">
        <f>I25+I26</f>
        <v>2113400</v>
      </c>
      <c r="J27" s="30"/>
    </row>
    <row r="28" spans="2:10" ht="13.5" thickBot="1" x14ac:dyDescent="0.25">
      <c r="B28" s="29"/>
      <c r="C28" s="10" t="s">
        <v>38</v>
      </c>
      <c r="D28" s="31"/>
      <c r="E28" s="31"/>
      <c r="F28" s="31"/>
      <c r="H28" s="39">
        <v>0</v>
      </c>
      <c r="I28" s="40">
        <v>0</v>
      </c>
      <c r="J28" s="30"/>
    </row>
    <row r="29" spans="2:10" x14ac:dyDescent="0.2">
      <c r="B29" s="29"/>
      <c r="C29" s="31" t="s">
        <v>39</v>
      </c>
      <c r="D29" s="31"/>
      <c r="E29" s="31"/>
      <c r="F29" s="31"/>
      <c r="H29" s="36">
        <f>H28</f>
        <v>0</v>
      </c>
      <c r="I29" s="37">
        <f>I28</f>
        <v>0</v>
      </c>
      <c r="J29" s="30"/>
    </row>
    <row r="30" spans="2:10" x14ac:dyDescent="0.2">
      <c r="B30" s="29"/>
      <c r="C30" s="31"/>
      <c r="D30" s="31"/>
      <c r="E30" s="31"/>
      <c r="F30" s="31"/>
      <c r="H30" s="42"/>
      <c r="I30" s="41"/>
      <c r="J30" s="30"/>
    </row>
    <row r="31" spans="2:10" ht="13.5" thickBot="1" x14ac:dyDescent="0.25">
      <c r="B31" s="29"/>
      <c r="C31" s="31" t="s">
        <v>40</v>
      </c>
      <c r="D31" s="31"/>
      <c r="H31" s="43">
        <f>H24+H27+H29</f>
        <v>13</v>
      </c>
      <c r="I31" s="44">
        <f>I24+I27+I29</f>
        <v>3805811</v>
      </c>
      <c r="J31" s="30"/>
    </row>
    <row r="32" spans="2:10" ht="13.5" thickTop="1" x14ac:dyDescent="0.2">
      <c r="B32" s="29"/>
      <c r="C32" s="31"/>
      <c r="D32" s="31"/>
      <c r="H32" s="45"/>
      <c r="I32" s="37"/>
      <c r="J32" s="30"/>
    </row>
    <row r="33" spans="2:10" x14ac:dyDescent="0.2">
      <c r="B33" s="29"/>
      <c r="G33" s="45"/>
      <c r="H33" s="45"/>
      <c r="I33" s="45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ht="13.5" thickBot="1" x14ac:dyDescent="0.25">
      <c r="B36" s="29"/>
      <c r="C36" s="46" t="s">
        <v>113</v>
      </c>
      <c r="D36" s="47"/>
      <c r="G36" s="46" t="s">
        <v>41</v>
      </c>
      <c r="H36" s="47"/>
      <c r="I36" s="45"/>
      <c r="J36" s="30"/>
    </row>
    <row r="37" spans="2:10" ht="4.5" customHeight="1" x14ac:dyDescent="0.2">
      <c r="B37" s="29"/>
      <c r="C37" s="45"/>
      <c r="D37" s="45"/>
      <c r="G37" s="45"/>
      <c r="H37" s="45"/>
      <c r="I37" s="45"/>
      <c r="J37" s="30"/>
    </row>
    <row r="38" spans="2:10" x14ac:dyDescent="0.2">
      <c r="B38" s="29"/>
      <c r="C38" s="31" t="s">
        <v>114</v>
      </c>
      <c r="G38" s="48" t="s">
        <v>42</v>
      </c>
      <c r="H38" s="45"/>
      <c r="I38" s="45"/>
      <c r="J38" s="30"/>
    </row>
    <row r="39" spans="2:10" x14ac:dyDescent="0.2">
      <c r="B39" s="29"/>
      <c r="G39" s="45"/>
      <c r="H39" s="45"/>
      <c r="I39" s="45"/>
      <c r="J39" s="30"/>
    </row>
    <row r="40" spans="2:10" ht="18.75" customHeight="1" thickBot="1" x14ac:dyDescent="0.25">
      <c r="B40" s="49"/>
      <c r="C40" s="50"/>
      <c r="D40" s="50"/>
      <c r="E40" s="50"/>
      <c r="F40" s="50"/>
      <c r="G40" s="47"/>
      <c r="H40" s="47"/>
      <c r="I40" s="47"/>
      <c r="J40" s="51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2023-06-23T15:25:16Z</cp:lastPrinted>
  <dcterms:created xsi:type="dcterms:W3CDTF">2022-06-01T14:39:12Z</dcterms:created>
  <dcterms:modified xsi:type="dcterms:W3CDTF">2023-06-29T19:14:50Z</dcterms:modified>
</cp:coreProperties>
</file>