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958564 SUBRED INTEGRADA DE SERVICIOS DE SALUD SUR ES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FACTURA'!$A$2:$AK$27</definedName>
  </definedName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27" i="1"/>
  <c r="G27" i="1"/>
  <c r="H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<sst xmlns="http://schemas.openxmlformats.org/spreadsheetml/2006/main" count="383" uniqueCount="140">
  <si>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</si>
  <si>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</si>
  <si>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</si>
  <si>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</si>
  <si>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</si>
  <si>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</si>
  <si>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</si>
  <si>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</si>
  <si>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</si>
  <si>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</si>
  <si>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</si>
  <si>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900958564-9</t>
  </si>
  <si>
    <t xml:space="preserve">Subred integrada de servicio de salur sur </t>
  </si>
  <si>
    <t>000008107751</t>
  </si>
  <si>
    <t>000008169107</t>
  </si>
  <si>
    <t>000008192758</t>
  </si>
  <si>
    <t>000008203127</t>
  </si>
  <si>
    <t>000008207471</t>
  </si>
  <si>
    <t>000008217832</t>
  </si>
  <si>
    <t>000008219681</t>
  </si>
  <si>
    <t>000008264037</t>
  </si>
  <si>
    <t>000008282094</t>
  </si>
  <si>
    <t>000008376690</t>
  </si>
  <si>
    <t>000008387877</t>
  </si>
  <si>
    <t>000008406032</t>
  </si>
  <si>
    <t>000008417216</t>
  </si>
  <si>
    <t>000008432176</t>
  </si>
  <si>
    <t>000008521708</t>
  </si>
  <si>
    <t>000008525355</t>
  </si>
  <si>
    <t>000008537026</t>
  </si>
  <si>
    <t>000008552005</t>
  </si>
  <si>
    <t>000008597472</t>
  </si>
  <si>
    <t>000008597591</t>
  </si>
  <si>
    <t>000008600018</t>
  </si>
  <si>
    <t>000008601320</t>
  </si>
  <si>
    <t>000008618236</t>
  </si>
  <si>
    <t>000008621444</t>
  </si>
  <si>
    <t>000008643611</t>
  </si>
  <si>
    <t>SUBSIDIADO EVENTO</t>
  </si>
  <si>
    <t>Bogota</t>
  </si>
  <si>
    <t>00000</t>
  </si>
  <si>
    <t>FOR-CSA-018</t>
  </si>
  <si>
    <t>HOJA 1 DE 2</t>
  </si>
  <si>
    <t>RESUMEN DE CARTERA REVISADA POR LA EPS</t>
  </si>
  <si>
    <t>VERSION 1</t>
  </si>
  <si>
    <t>SANTIAGO DE CALI , JUNIO 16 DE 2023</t>
  </si>
  <si>
    <t>A continuacion me permito remitir nuestra respuesta al estado de cartera presentado en la fecha: 15/06/2023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</si>
  <si>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</si>
  <si>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</si>
  <si>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</si>
  <si>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</si>
  <si>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</si>
  <si>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</si>
  <si>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</si>
  <si>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</si>
  <si>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</si>
  <si>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</si>
  <si>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</si>
  <si>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</si>
  <si>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</si>
  <si>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</si>
  <si>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</si>
  <si>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</si>
  <si>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</si>
  <si>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</si>
  <si>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</si>
  <si>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</si>
  <si>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</si>
  <si>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</si>
  <si>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</si>
  <si>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</si>
  <si>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</si>
  <si>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</si>
  <si>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</si>
  <si>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</si>
  <si>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</si>
  <si>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</si>
  <si>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</si>
  <si>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</si>
  <si>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</si>
  <si>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</si>
  <si>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</si>
  <si>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</si>
  <si>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</si>
  <si>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</si>
  <si>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</si>
  <si>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</si>
  <si>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</si>
  <si>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</si>
  <si>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</si>
  <si>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</si>
  <si>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</si>
  <si>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</si>
  <si>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</si>
  <si>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</si>
  <si>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</si>
  <si>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</si>
  <si>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</si>
  <si>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900958564__8107751</t>
  </si>
  <si>
    <t>A)Factura no radicada en ERP</t>
  </si>
  <si>
    <t>FACTURA NO RADICADA</t>
  </si>
  <si>
    <t>no_cruza</t>
  </si>
  <si>
    <t>900958564__8169107</t>
  </si>
  <si>
    <t>900958564__8192758</t>
  </si>
  <si>
    <t>900958564__8203127</t>
  </si>
  <si>
    <t>900958564__8207471</t>
  </si>
  <si>
    <t>900958564__8217832</t>
  </si>
  <si>
    <t>900958564__8219681</t>
  </si>
  <si>
    <t>900958564__8264037</t>
  </si>
  <si>
    <t>900958564__8282094</t>
  </si>
  <si>
    <t>900958564__8376690</t>
  </si>
  <si>
    <t>900958564__8387877</t>
  </si>
  <si>
    <t>900958564__8406032</t>
  </si>
  <si>
    <t>900958564__8417216</t>
  </si>
  <si>
    <t>900958564__8432176</t>
  </si>
  <si>
    <t>900958564__8521708</t>
  </si>
  <si>
    <t>900958564__8525355</t>
  </si>
  <si>
    <t>900958564__8537026</t>
  </si>
  <si>
    <t>900958564__8552005</t>
  </si>
  <si>
    <t>900958564__8597472</t>
  </si>
  <si>
    <t>900958564__8597591</t>
  </si>
  <si>
    <t>900958564__8600018</t>
  </si>
  <si>
    <t>900958564__8601320</t>
  </si>
  <si>
    <t>900958564__8618236</t>
  </si>
  <si>
    <t>900958564__8621444</t>
  </si>
  <si>
    <t>B)Factura sin saldo ERP</t>
  </si>
  <si>
    <t>OK</t>
  </si>
  <si>
    <t>900958564__8643611</t>
  </si>
  <si>
    <t>B)Factura sin saldo ERP/conciliar diferencia glosa aceptada</t>
  </si>
  <si>
    <t>ESTADO EPS JUNIO 20</t>
  </si>
  <si>
    <t>FACTURA PENDIENTE EN PROGRAMACION DE PAGO</t>
  </si>
  <si>
    <t>FACTURA CERRADA POR EXTEMPORANEIDAD</t>
  </si>
  <si>
    <t>Total general</t>
  </si>
  <si>
    <t>Tipificación</t>
  </si>
  <si>
    <t>Cant Facturas</t>
  </si>
  <si>
    <t>Saldo Facturas</t>
  </si>
  <si>
    <t>NIT: 900958564</t>
  </si>
  <si>
    <t>Dimas Manuel Ochoa Torres</t>
  </si>
  <si>
    <t>Profesional Administrativo</t>
  </si>
  <si>
    <t xml:space="preserve">Señores : Subred Integrada de Servicio de Salud Sur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</si>
</sst>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49" fontId="5" fillId="0" borderId="1" xfId="0" applyNumberFormat="1" applyFont="1" applyBorder="1"/>
    <xf numFmtId="14" fontId="5" fillId="0" borderId="1" xfId="0" applyNumberFormat="1" applyFont="1" applyBorder="1"/>
    <xf numFmtId="43" fontId="5" fillId="0" borderId="1" xfId="1" applyFont="1" applyBorder="1"/>
    <xf numFmtId="0" fontId="1" fillId="2" borderId="1" xfId="0" applyFont="1" applyFill="1" applyBorder="1" applyAlignment="1">
      <alignment horizontal="center" vertical="center" wrapText="1"/>
    </xf>
    <xf numFmtId="43" fontId="6" fillId="0" borderId="0" xfId="0" applyNumberFormat="1" applyFon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5" fontId="8" fillId="0" borderId="9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5" fontId="8" fillId="0" borderId="0" xfId="2" applyNumberFormat="1" applyFont="1"/>
    <xf numFmtId="165" fontId="9" fillId="0" borderId="9" xfId="2" applyNumberFormat="1" applyFont="1" applyBorder="1"/>
    <xf numFmtId="165" fontId="8" fillId="0" borderId="9" xfId="2" applyNumberFormat="1" applyFont="1" applyBorder="1"/>
    <xf numFmtId="165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1" applyNumberFormat="1" applyFont="1" applyFill="1" applyBorder="1" applyAlignment="1">
      <alignment horizontal="center" vertical="center" wrapText="1"/>
    </xf>
    <xf numFmtId="167" fontId="1" fillId="3" borderId="1" xfId="1" applyNumberFormat="1" applyFont="1" applyFill="1" applyBorder="1" applyAlignment="1">
      <alignment horizontal="center" vertical="center" wrapText="1"/>
    </xf>
    <xf numFmtId="167" fontId="1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167" fontId="0" fillId="0" borderId="0" xfId="1" applyNumberFormat="1" applyFont="1"/>
    <xf numFmtId="167" fontId="1" fillId="0" borderId="0" xfId="1" applyNumberFormat="1" applyFont="1"/>
    <xf numFmtId="0" fontId="0" fillId="0" borderId="0" xfId="0" applyAlignment="1">
      <alignment horizontal="center"/>
    </xf>
    <xf numFmtId="0" fontId="10" fillId="6" borderId="14" xfId="0" applyFont="1" applyFill="1" applyBorder="1" applyAlignment="1">
      <alignment horizontal="center" vertical="center"/>
    </xf>
    <xf numFmtId="167" fontId="10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7" fontId="0" fillId="0" borderId="17" xfId="0" applyNumberFormat="1" applyBorder="1"/>
    <xf numFmtId="0" fontId="10" fillId="6" borderId="18" xfId="0" applyFont="1" applyFill="1" applyBorder="1" applyAlignment="1">
      <alignment horizontal="center" vertical="center"/>
    </xf>
    <xf numFmtId="167" fontId="10" fillId="6" borderId="19" xfId="0" applyNumberFormat="1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10" fillId="6" borderId="22" xfId="0" applyFont="1" applyFill="1" applyBorder="1" applyAlignment="1">
      <alignment horizontal="center" vertical="center"/>
    </xf>
    <xf numFmtId="166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7.444317013891" createdVersion="5" refreshedVersion="5" minRefreshableVersion="3" recordCount="25">
  <cacheSource type="worksheet">
    <worksheetSource ref="A2:AK27" sheet="ESTADO DE CADA FACTURA"/>
  </cacheSource>
  <cacheFields count="37">
    <cacheField name="NIT IPS" numFmtId="0">
      <sharedItems containsSemiMixedTypes="0" containsString="0" containsNumber="1" containsInteger="1" minValue="900958564" maxValue="900958564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8107751" maxValue="8643611"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8107751" maxValue="8552005"/>
    </cacheField>
    <cacheField name="FECHA FACT IPS" numFmtId="14">
      <sharedItems containsSemiMixedTypes="0" containsNonDate="0" containsDate="1" containsString="0" minDate="2021-07-08T00:00:00" maxDate="2023-05-30T00:00:00"/>
    </cacheField>
    <cacheField name="VALOR FACT IPS" numFmtId="167">
      <sharedItems containsSemiMixedTypes="0" containsString="0" containsNumber="1" containsInteger="1" minValue="65700" maxValue="11858077"/>
    </cacheField>
    <cacheField name="SALDO FACT IPS" numFmtId="167">
      <sharedItems containsSemiMixedTypes="0" containsString="0" containsNumber="1" containsInteger="1" minValue="65700" maxValue="11858077"/>
    </cacheField>
    <cacheField name="OBSERVACION SASS" numFmtId="0">
      <sharedItems/>
    </cacheField>
    <cacheField name="ESTADO EPS JUNIO 20" numFmtId="0">
      <sharedItems count="3">
        <s v="FACTURA NO RADICADA"/>
        <s v="FACTURA PENDIENTE EN PROGRAMACION DE PAGO"/>
        <s v="FACTURA CERRADA POR EXTEMPORANEIDAD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6116643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215200"/>
    </cacheField>
    <cacheField name="VALOR GLOSA ACEPTDA" numFmtId="167">
      <sharedItems containsSemiMixedTypes="0" containsString="0" containsNumber="1" containsInteger="1" minValue="0" maxValue="6116643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09T00:00:00" maxDate="2023-05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4"/>
    </cacheField>
    <cacheField name="F PROBABLE PAGO SASS" numFmtId="0">
      <sharedItems containsString="0" containsBlank="1" containsNumber="1" containsInteger="1" minValue="20220630" maxValue="20230530"/>
    </cacheField>
    <cacheField name="F RAD SASS" numFmtId="0">
      <sharedItems containsString="0" containsBlank="1" containsNumber="1" containsInteger="1" minValue="20220628" maxValue="20230503"/>
    </cacheField>
    <cacheField name="VALOR REPORTADO CRICULAR 030" numFmtId="167">
      <sharedItems containsSemiMixedTypes="0" containsString="0" containsNumber="1" containsInteger="1" minValue="0" maxValue="6116643"/>
    </cacheField>
    <cacheField name="VALOR GLOSA ACEPTADA REPORTADO CIRCULAR 030" numFmtId="167">
      <sharedItems containsSemiMixedTypes="0" containsString="0" containsNumber="1" containsInteger="1" minValue="0" maxValue="6116643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900958564"/>
    <s v="Subred integrada de servicio de salur sur "/>
    <m/>
    <n v="8107751"/>
    <s v="900958564__8107751"/>
    <m/>
    <m/>
    <d v="2021-12-12T00:00:00"/>
    <n v="201800"/>
    <n v="201800"/>
    <s v="A)Factura no radicada en ERP"/>
    <x v="0"/>
    <s v="no_cruza"/>
    <n v="0"/>
    <n v="0"/>
    <n v="0"/>
    <n v="0"/>
    <n v="0"/>
    <n v="0"/>
    <m/>
    <n v="0"/>
    <m/>
    <n v="0"/>
    <n v="0"/>
    <m/>
    <m/>
    <d v="2022-01-06T00:00:00"/>
    <m/>
    <m/>
    <m/>
    <m/>
    <m/>
    <m/>
    <m/>
    <n v="0"/>
    <n v="0"/>
    <d v="2023-05-31T00:00:00"/>
  </r>
  <r>
    <n v="900958564"/>
    <s v="Subred integrada de servicio de salur sur "/>
    <m/>
    <n v="8169107"/>
    <s v="900958564__8169107"/>
    <m/>
    <m/>
    <d v="2022-02-02T00:00:00"/>
    <n v="256700"/>
    <n v="256700"/>
    <s v="A)Factura no radicada en ERP"/>
    <x v="0"/>
    <s v="no_cruza"/>
    <n v="0"/>
    <n v="0"/>
    <n v="0"/>
    <n v="0"/>
    <n v="0"/>
    <n v="0"/>
    <m/>
    <n v="0"/>
    <m/>
    <n v="0"/>
    <n v="0"/>
    <m/>
    <m/>
    <d v="2022-03-10T00:00:00"/>
    <m/>
    <m/>
    <m/>
    <m/>
    <m/>
    <m/>
    <m/>
    <n v="0"/>
    <n v="0"/>
    <d v="2023-05-31T00:00:00"/>
  </r>
  <r>
    <n v="900958564"/>
    <s v="Subred integrada de servicio de salur sur "/>
    <m/>
    <n v="8192758"/>
    <s v="900958564__8192758"/>
    <m/>
    <m/>
    <d v="2022-02-25T00:00:00"/>
    <n v="1282605"/>
    <n v="1282605"/>
    <s v="A)Factura no radicada en ERP"/>
    <x v="0"/>
    <s v="no_cruza"/>
    <n v="0"/>
    <n v="0"/>
    <n v="0"/>
    <n v="0"/>
    <n v="0"/>
    <n v="0"/>
    <m/>
    <n v="0"/>
    <m/>
    <n v="0"/>
    <n v="0"/>
    <m/>
    <m/>
    <d v="2022-03-10T00:00:00"/>
    <m/>
    <m/>
    <m/>
    <m/>
    <m/>
    <m/>
    <m/>
    <n v="0"/>
    <n v="0"/>
    <d v="2023-05-31T00:00:00"/>
  </r>
  <r>
    <n v="900958564"/>
    <s v="Subred integrada de servicio de salur sur "/>
    <m/>
    <n v="8203127"/>
    <s v="900958564__8203127"/>
    <m/>
    <m/>
    <d v="2022-03-06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m/>
    <m/>
    <d v="2022-07-06T00:00:00"/>
    <m/>
    <m/>
    <m/>
    <m/>
    <m/>
    <m/>
    <m/>
    <n v="0"/>
    <n v="0"/>
    <d v="2023-05-31T00:00:00"/>
  </r>
  <r>
    <n v="900958564"/>
    <s v="Subred integrada de servicio de salur sur "/>
    <m/>
    <n v="8207471"/>
    <s v="900958564__8207471"/>
    <m/>
    <m/>
    <d v="2022-03-28T00:00:00"/>
    <n v="492025"/>
    <n v="492025"/>
    <s v="A)Factura no radicada en ERP"/>
    <x v="0"/>
    <s v="no_cruza"/>
    <n v="0"/>
    <n v="0"/>
    <n v="0"/>
    <n v="0"/>
    <n v="0"/>
    <n v="0"/>
    <m/>
    <n v="0"/>
    <m/>
    <n v="0"/>
    <n v="0"/>
    <m/>
    <m/>
    <d v="2022-07-06T00:00:00"/>
    <m/>
    <m/>
    <m/>
    <m/>
    <m/>
    <m/>
    <m/>
    <n v="0"/>
    <n v="0"/>
    <d v="2023-05-31T00:00:00"/>
  </r>
  <r>
    <n v="900958564"/>
    <s v="Subred integrada de servicio de salur sur "/>
    <m/>
    <n v="8217832"/>
    <s v="900958564__8217832"/>
    <m/>
    <m/>
    <d v="2022-03-31T00:00:00"/>
    <n v="367900"/>
    <n v="367900"/>
    <s v="A)Factura no radicada en ERP"/>
    <x v="0"/>
    <s v="no_cruza"/>
    <n v="0"/>
    <n v="0"/>
    <n v="0"/>
    <n v="0"/>
    <n v="0"/>
    <n v="0"/>
    <m/>
    <n v="0"/>
    <m/>
    <n v="0"/>
    <n v="0"/>
    <m/>
    <m/>
    <d v="2022-07-06T00:00:00"/>
    <m/>
    <m/>
    <m/>
    <m/>
    <m/>
    <m/>
    <m/>
    <n v="0"/>
    <n v="0"/>
    <d v="2023-05-31T00:00:00"/>
  </r>
  <r>
    <n v="900958564"/>
    <s v="Subred integrada de servicio de salur sur "/>
    <m/>
    <n v="8219681"/>
    <s v="900958564__8219681"/>
    <m/>
    <m/>
    <d v="2022-05-27T00:00:00"/>
    <n v="408115"/>
    <n v="408115"/>
    <s v="A)Factura no radicada en ERP"/>
    <x v="0"/>
    <s v="no_cruza"/>
    <n v="0"/>
    <n v="0"/>
    <n v="0"/>
    <n v="0"/>
    <n v="0"/>
    <n v="0"/>
    <m/>
    <n v="0"/>
    <m/>
    <n v="0"/>
    <n v="0"/>
    <m/>
    <m/>
    <d v="2022-06-03T00:00:00"/>
    <m/>
    <m/>
    <m/>
    <m/>
    <m/>
    <m/>
    <m/>
    <n v="0"/>
    <n v="0"/>
    <d v="2023-05-31T00:00:00"/>
  </r>
  <r>
    <n v="900958564"/>
    <s v="Subred integrada de servicio de salur sur "/>
    <m/>
    <n v="8264037"/>
    <s v="900958564__8264037"/>
    <m/>
    <m/>
    <d v="2022-06-17T00:00:00"/>
    <n v="219798"/>
    <n v="219798"/>
    <s v="A)Factura no radicada en ERP"/>
    <x v="0"/>
    <s v="no_cruza"/>
    <n v="0"/>
    <n v="0"/>
    <n v="0"/>
    <n v="0"/>
    <n v="0"/>
    <n v="0"/>
    <m/>
    <n v="0"/>
    <m/>
    <n v="0"/>
    <n v="0"/>
    <m/>
    <m/>
    <d v="2022-07-06T00:00:00"/>
    <m/>
    <m/>
    <m/>
    <m/>
    <m/>
    <m/>
    <m/>
    <n v="0"/>
    <n v="0"/>
    <d v="2023-05-31T00:00:00"/>
  </r>
  <r>
    <n v="900958564"/>
    <s v="Subred integrada de servicio de salur sur "/>
    <m/>
    <n v="8282094"/>
    <s v="900958564__8282094"/>
    <m/>
    <m/>
    <d v="2022-09-28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m/>
    <m/>
    <d v="2022-10-10T00:00:00"/>
    <m/>
    <m/>
    <m/>
    <m/>
    <m/>
    <m/>
    <m/>
    <n v="0"/>
    <n v="0"/>
    <d v="2023-05-31T00:00:00"/>
  </r>
  <r>
    <n v="900958564"/>
    <s v="Subred integrada de servicio de salur sur "/>
    <m/>
    <n v="8376690"/>
    <s v="900958564__8376690"/>
    <m/>
    <m/>
    <d v="2022-10-07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m/>
    <m/>
    <d v="2023-01-23T00:00:00"/>
    <m/>
    <m/>
    <m/>
    <m/>
    <m/>
    <m/>
    <m/>
    <n v="0"/>
    <n v="0"/>
    <d v="2023-05-31T00:00:00"/>
  </r>
  <r>
    <n v="900958564"/>
    <s v="Subred integrada de servicio de salur sur "/>
    <m/>
    <n v="8387877"/>
    <s v="900958564__8387877"/>
    <m/>
    <m/>
    <d v="2022-10-23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m/>
    <m/>
    <d v="2023-01-23T00:00:00"/>
    <m/>
    <m/>
    <m/>
    <m/>
    <m/>
    <m/>
    <m/>
    <n v="0"/>
    <n v="0"/>
    <d v="2023-05-31T00:00:00"/>
  </r>
  <r>
    <n v="900958564"/>
    <s v="Subred integrada de servicio de salur sur "/>
    <m/>
    <n v="8406032"/>
    <s v="900958564__8406032"/>
    <m/>
    <m/>
    <d v="2022-10-29T00:00:00"/>
    <n v="226581"/>
    <n v="226581"/>
    <s v="A)Factura no radicada en ERP"/>
    <x v="0"/>
    <s v="no_cruza"/>
    <n v="0"/>
    <n v="0"/>
    <n v="0"/>
    <n v="0"/>
    <n v="0"/>
    <n v="0"/>
    <m/>
    <n v="0"/>
    <m/>
    <n v="0"/>
    <n v="0"/>
    <m/>
    <m/>
    <d v="2023-01-23T00:00:00"/>
    <m/>
    <m/>
    <m/>
    <m/>
    <m/>
    <m/>
    <m/>
    <n v="0"/>
    <n v="0"/>
    <d v="2023-05-31T00:00:00"/>
  </r>
  <r>
    <n v="900958564"/>
    <s v="Subred integrada de servicio de salur sur "/>
    <m/>
    <n v="8417216"/>
    <s v="900958564__8417216"/>
    <m/>
    <m/>
    <d v="2022-11-13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m/>
    <m/>
    <d v="2023-01-23T00:00:00"/>
    <m/>
    <m/>
    <m/>
    <m/>
    <m/>
    <m/>
    <m/>
    <n v="0"/>
    <n v="0"/>
    <d v="2023-05-31T00:00:00"/>
  </r>
  <r>
    <n v="900958564"/>
    <s v="Subred integrada de servicio de salur sur "/>
    <m/>
    <n v="8432176"/>
    <s v="900958564__8432176"/>
    <m/>
    <m/>
    <d v="2023-02-08T00:00:00"/>
    <n v="11858077"/>
    <n v="11858077"/>
    <s v="A)Factura no radicada en ERP"/>
    <x v="0"/>
    <s v="no_cruza"/>
    <n v="0"/>
    <n v="0"/>
    <n v="0"/>
    <n v="0"/>
    <n v="0"/>
    <n v="0"/>
    <m/>
    <n v="0"/>
    <m/>
    <n v="0"/>
    <n v="0"/>
    <m/>
    <m/>
    <d v="2023-03-17T00:00:00"/>
    <m/>
    <m/>
    <m/>
    <m/>
    <m/>
    <m/>
    <m/>
    <n v="0"/>
    <n v="0"/>
    <d v="2023-05-31T00:00:00"/>
  </r>
  <r>
    <n v="900958564"/>
    <s v="Subred integrada de servicio de salur sur "/>
    <m/>
    <n v="8521708"/>
    <s v="900958564__8521708"/>
    <m/>
    <m/>
    <d v="2023-02-11T00:00:00"/>
    <n v="1147424"/>
    <n v="1147424"/>
    <s v="A)Factura no radicada en ERP"/>
    <x v="0"/>
    <s v="no_cruza"/>
    <n v="0"/>
    <n v="0"/>
    <n v="0"/>
    <n v="0"/>
    <n v="0"/>
    <n v="0"/>
    <m/>
    <n v="0"/>
    <m/>
    <n v="0"/>
    <n v="0"/>
    <m/>
    <m/>
    <d v="2023-03-17T00:00:00"/>
    <m/>
    <m/>
    <m/>
    <m/>
    <m/>
    <m/>
    <m/>
    <n v="0"/>
    <n v="0"/>
    <d v="2023-05-31T00:00:00"/>
  </r>
  <r>
    <n v="900958564"/>
    <s v="Subred integrada de servicio de salur sur "/>
    <m/>
    <n v="8525355"/>
    <s v="900958564__8525355"/>
    <m/>
    <m/>
    <d v="2023-02-22T00:00:00"/>
    <n v="178000"/>
    <n v="178000"/>
    <s v="A)Factura no radicada en ERP"/>
    <x v="0"/>
    <s v="no_cruza"/>
    <n v="0"/>
    <n v="0"/>
    <n v="0"/>
    <n v="0"/>
    <n v="0"/>
    <n v="0"/>
    <m/>
    <n v="0"/>
    <m/>
    <n v="0"/>
    <n v="0"/>
    <m/>
    <m/>
    <d v="2023-03-17T00:00:00"/>
    <m/>
    <m/>
    <m/>
    <m/>
    <m/>
    <m/>
    <m/>
    <n v="0"/>
    <n v="0"/>
    <d v="2023-05-31T00:00:00"/>
  </r>
  <r>
    <n v="900958564"/>
    <s v="Subred integrada de servicio de salur sur "/>
    <m/>
    <n v="8537026"/>
    <s v="900958564__8537026"/>
    <m/>
    <m/>
    <d v="2023-04-17T00:00:00"/>
    <n v="76300"/>
    <n v="76300"/>
    <s v="A)Factura no radicada en ERP"/>
    <x v="0"/>
    <s v="no_cruza"/>
    <n v="0"/>
    <n v="0"/>
    <n v="0"/>
    <n v="0"/>
    <n v="0"/>
    <n v="0"/>
    <m/>
    <n v="0"/>
    <m/>
    <n v="0"/>
    <n v="0"/>
    <m/>
    <m/>
    <d v="2023-04-17T00:00:00"/>
    <m/>
    <m/>
    <m/>
    <m/>
    <m/>
    <m/>
    <m/>
    <n v="0"/>
    <n v="0"/>
    <d v="2023-05-31T00:00:00"/>
  </r>
  <r>
    <n v="900958564"/>
    <s v="Subred integrada de servicio de salur sur "/>
    <m/>
    <n v="8552005"/>
    <s v="900958564__8552005"/>
    <m/>
    <m/>
    <d v="2023-04-17T00:00:00"/>
    <n v="94513"/>
    <n v="94513"/>
    <s v="A)Factura no radicada en ERP"/>
    <x v="0"/>
    <s v="no_cruza"/>
    <n v="0"/>
    <n v="0"/>
    <n v="0"/>
    <n v="0"/>
    <n v="0"/>
    <n v="0"/>
    <m/>
    <n v="0"/>
    <m/>
    <n v="0"/>
    <n v="0"/>
    <m/>
    <m/>
    <d v="2023-04-17T00:00:00"/>
    <m/>
    <m/>
    <m/>
    <m/>
    <m/>
    <m/>
    <m/>
    <n v="0"/>
    <n v="0"/>
    <d v="2023-05-31T00:00:00"/>
  </r>
  <r>
    <n v="900958564"/>
    <s v="Subred integrada de servicio de salur sur "/>
    <m/>
    <n v="8597472"/>
    <s v="900958564__8597472"/>
    <m/>
    <m/>
    <d v="2023-04-19T00:00:00"/>
    <n v="669500"/>
    <n v="669500"/>
    <s v="A)Factura no radicada en ERP"/>
    <x v="0"/>
    <s v="no_cruza"/>
    <n v="0"/>
    <n v="0"/>
    <n v="0"/>
    <n v="0"/>
    <n v="0"/>
    <n v="0"/>
    <m/>
    <n v="0"/>
    <m/>
    <n v="0"/>
    <n v="0"/>
    <m/>
    <m/>
    <d v="2023-04-19T00:00:00"/>
    <m/>
    <m/>
    <m/>
    <m/>
    <m/>
    <m/>
    <m/>
    <n v="0"/>
    <n v="0"/>
    <d v="2023-05-31T00:00:00"/>
  </r>
  <r>
    <n v="900958564"/>
    <s v="Subred integrada de servicio de salur sur "/>
    <m/>
    <n v="8597591"/>
    <s v="900958564__8597591"/>
    <m/>
    <m/>
    <d v="2023-04-20T00:00:00"/>
    <n v="387755"/>
    <n v="387755"/>
    <s v="A)Factura no radicada en ERP"/>
    <x v="0"/>
    <s v="no_cruza"/>
    <n v="0"/>
    <n v="0"/>
    <n v="0"/>
    <n v="0"/>
    <n v="0"/>
    <n v="0"/>
    <m/>
    <n v="0"/>
    <m/>
    <n v="0"/>
    <n v="0"/>
    <m/>
    <m/>
    <d v="2023-04-20T00:00:00"/>
    <m/>
    <m/>
    <m/>
    <m/>
    <m/>
    <m/>
    <m/>
    <n v="0"/>
    <n v="0"/>
    <d v="2023-05-31T00:00:00"/>
  </r>
  <r>
    <n v="900958564"/>
    <s v="Subred integrada de servicio de salur sur "/>
    <m/>
    <n v="8600018"/>
    <s v="900958564__8600018"/>
    <m/>
    <m/>
    <d v="2023-05-03T00:00:00"/>
    <n v="286290"/>
    <n v="286290"/>
    <s v="A)Factura no radicada en ERP"/>
    <x v="0"/>
    <s v="no_cruza"/>
    <n v="0"/>
    <n v="0"/>
    <n v="0"/>
    <n v="0"/>
    <n v="0"/>
    <n v="0"/>
    <m/>
    <n v="0"/>
    <m/>
    <n v="0"/>
    <n v="0"/>
    <m/>
    <m/>
    <d v="2023-05-03T00:00:00"/>
    <m/>
    <m/>
    <m/>
    <m/>
    <m/>
    <m/>
    <m/>
    <n v="0"/>
    <n v="0"/>
    <d v="2023-05-31T00:00:00"/>
  </r>
  <r>
    <n v="900958564"/>
    <s v="Subred integrada de servicio de salur sur "/>
    <m/>
    <n v="8601320"/>
    <s v="900958564__8601320"/>
    <m/>
    <m/>
    <d v="2023-05-05T00:00:00"/>
    <n v="384157"/>
    <n v="384157"/>
    <s v="A)Factura no radicada en ERP"/>
    <x v="0"/>
    <s v="no_cruza"/>
    <n v="0"/>
    <n v="0"/>
    <n v="0"/>
    <n v="0"/>
    <n v="0"/>
    <n v="0"/>
    <m/>
    <n v="0"/>
    <m/>
    <n v="0"/>
    <n v="0"/>
    <m/>
    <m/>
    <d v="2023-05-05T00:00:00"/>
    <m/>
    <m/>
    <m/>
    <m/>
    <m/>
    <m/>
    <m/>
    <n v="0"/>
    <n v="0"/>
    <d v="2023-05-31T00:00:00"/>
  </r>
  <r>
    <n v="900958564"/>
    <s v="Subred integrada de servicio de salur sur "/>
    <m/>
    <n v="8618236"/>
    <s v="900958564__8618236"/>
    <m/>
    <m/>
    <d v="2023-05-29T00:00:00"/>
    <n v="76300"/>
    <n v="76300"/>
    <s v="A)Factura no radicada en ERP"/>
    <x v="0"/>
    <s v="no_cruza"/>
    <n v="0"/>
    <n v="0"/>
    <n v="0"/>
    <n v="0"/>
    <n v="0"/>
    <n v="0"/>
    <m/>
    <n v="0"/>
    <m/>
    <n v="0"/>
    <n v="0"/>
    <m/>
    <m/>
    <d v="2023-05-29T00:00:00"/>
    <m/>
    <m/>
    <m/>
    <m/>
    <m/>
    <m/>
    <m/>
    <n v="0"/>
    <n v="0"/>
    <d v="2023-05-31T00:00:00"/>
  </r>
  <r>
    <n v="900958564"/>
    <s v="Subred integrada de servicio de salur sur "/>
    <m/>
    <n v="8621444"/>
    <s v="900958564__8621444"/>
    <m/>
    <n v="8552005"/>
    <d v="2023-03-06T00:00:00"/>
    <n v="215200"/>
    <n v="215200"/>
    <s v="B)Factura sin saldo ERP"/>
    <x v="1"/>
    <s v="OK"/>
    <n v="215200"/>
    <n v="0"/>
    <n v="0"/>
    <n v="0"/>
    <n v="215200"/>
    <n v="0"/>
    <m/>
    <n v="0"/>
    <m/>
    <n v="0"/>
    <n v="0"/>
    <m/>
    <m/>
    <d v="2023-04-04T00:00:00"/>
    <m/>
    <n v="2"/>
    <m/>
    <m/>
    <n v="2"/>
    <n v="20230530"/>
    <n v="20230503"/>
    <n v="215200"/>
    <n v="0"/>
    <d v="2023-05-31T00:00:00"/>
  </r>
  <r>
    <n v="900958564"/>
    <s v="Subred integrada de servicio de salur sur "/>
    <m/>
    <n v="8643611"/>
    <s v="900958564__8643611"/>
    <m/>
    <n v="8107751"/>
    <d v="2021-07-08T00:00:00"/>
    <n v="6116643"/>
    <n v="5563561"/>
    <s v="B)Factura sin saldo ERP/conciliar diferencia glosa aceptada"/>
    <x v="2"/>
    <s v="OK"/>
    <n v="6116643"/>
    <n v="0"/>
    <n v="0"/>
    <n v="0"/>
    <n v="0"/>
    <n v="6116643"/>
    <m/>
    <n v="0"/>
    <m/>
    <n v="0"/>
    <n v="0"/>
    <m/>
    <m/>
    <d v="2021-08-09T00:00:00"/>
    <m/>
    <n v="2"/>
    <m/>
    <m/>
    <n v="4"/>
    <n v="20220630"/>
    <n v="20220628"/>
    <n v="6116643"/>
    <n v="6116643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"/>
  <sheetViews>
    <sheetView showGridLines="0" topLeftCell="A8" zoomScale="120" zoomScaleNormal="120" workbookViewId="0">
      <selection activeCell="D26" sqref="D26"/>
    </sheetView>
  </sheetViews>
  <sheetFormatPr baseColWidth="10" defaultRowHeight="15" x14ac:dyDescent="0.25"/>
  <cols>
    <col min="2" max="2" width="33.5703125" customWidth="1"/>
    <col min="3" max="3" width="9" customWidth="1"/>
    <col min="4" max="4" width="13" customWidth="1"/>
    <col min="5" max="5" width="12.28515625" customWidth="1"/>
    <col min="6" max="6" width="11.140625" customWidth="1"/>
    <col min="7" max="7" width="15.140625" customWidth="1"/>
    <col min="8" max="8" width="15" bestFit="1" customWidth="1"/>
    <col min="9" max="9" width="22.28515625" customWidth="1"/>
    <col min="10" max="10" width="11.42578125" customWidth="1"/>
    <col min="11" max="11" width="16" customWidth="1"/>
  </cols>
  <sheetData>
    <row r="1" spans="1:11" s="1" customFormat="1" ht="30" x14ac:dyDescent="0.25">
      <c r="A1" s="6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7</v>
      </c>
      <c r="J1" s="6" t="s">
        <v>9</v>
      </c>
      <c r="K1" s="6" t="s">
        <v>10</v>
      </c>
    </row>
    <row r="2" spans="1:11" x14ac:dyDescent="0.25">
      <c r="A2" s="2" t="s">
        <v>11</v>
      </c>
      <c r="B2" s="2" t="s">
        <v>12</v>
      </c>
      <c r="C2" s="3" t="s">
        <v>40</v>
      </c>
      <c r="D2" s="2" t="s">
        <v>13</v>
      </c>
      <c r="E2" s="4">
        <v>44385</v>
      </c>
      <c r="F2" s="4">
        <v>44417</v>
      </c>
      <c r="G2" s="5">
        <v>6116643</v>
      </c>
      <c r="H2" s="5">
        <v>5563561</v>
      </c>
      <c r="I2" s="2" t="s">
        <v>38</v>
      </c>
      <c r="J2" s="2" t="s">
        <v>39</v>
      </c>
      <c r="K2" s="2" t="s">
        <v>38</v>
      </c>
    </row>
    <row r="3" spans="1:11" x14ac:dyDescent="0.25">
      <c r="A3" s="2" t="s">
        <v>11</v>
      </c>
      <c r="B3" s="2" t="s">
        <v>12</v>
      </c>
      <c r="C3" s="3" t="s">
        <v>40</v>
      </c>
      <c r="D3" s="2" t="s">
        <v>14</v>
      </c>
      <c r="E3" s="4">
        <v>44542</v>
      </c>
      <c r="F3" s="4">
        <v>44567</v>
      </c>
      <c r="G3" s="5">
        <v>201800</v>
      </c>
      <c r="H3" s="5">
        <v>201800</v>
      </c>
      <c r="I3" s="2" t="s">
        <v>38</v>
      </c>
      <c r="J3" s="2" t="s">
        <v>39</v>
      </c>
      <c r="K3" s="2" t="s">
        <v>38</v>
      </c>
    </row>
    <row r="4" spans="1:11" x14ac:dyDescent="0.25">
      <c r="A4" s="2" t="s">
        <v>11</v>
      </c>
      <c r="B4" s="2" t="s">
        <v>12</v>
      </c>
      <c r="C4" s="3" t="s">
        <v>40</v>
      </c>
      <c r="D4" s="2" t="s">
        <v>15</v>
      </c>
      <c r="E4" s="4">
        <v>44594</v>
      </c>
      <c r="F4" s="4">
        <v>44630</v>
      </c>
      <c r="G4" s="5">
        <v>256700</v>
      </c>
      <c r="H4" s="5">
        <v>256700</v>
      </c>
      <c r="I4" s="2" t="s">
        <v>38</v>
      </c>
      <c r="J4" s="2" t="s">
        <v>39</v>
      </c>
      <c r="K4" s="2" t="s">
        <v>38</v>
      </c>
    </row>
    <row r="5" spans="1:11" x14ac:dyDescent="0.25">
      <c r="A5" s="2" t="s">
        <v>11</v>
      </c>
      <c r="B5" s="2" t="s">
        <v>12</v>
      </c>
      <c r="C5" s="3" t="s">
        <v>40</v>
      </c>
      <c r="D5" s="2" t="s">
        <v>16</v>
      </c>
      <c r="E5" s="4">
        <v>44617</v>
      </c>
      <c r="F5" s="4">
        <v>44630</v>
      </c>
      <c r="G5" s="5">
        <v>1282605</v>
      </c>
      <c r="H5" s="5">
        <v>1282605</v>
      </c>
      <c r="I5" s="2" t="s">
        <v>38</v>
      </c>
      <c r="J5" s="2" t="s">
        <v>39</v>
      </c>
      <c r="K5" s="2" t="s">
        <v>38</v>
      </c>
    </row>
    <row r="6" spans="1:11" x14ac:dyDescent="0.25">
      <c r="A6" s="2" t="s">
        <v>11</v>
      </c>
      <c r="B6" s="2" t="s">
        <v>12</v>
      </c>
      <c r="C6" s="3" t="s">
        <v>40</v>
      </c>
      <c r="D6" s="2" t="s">
        <v>17</v>
      </c>
      <c r="E6" s="4">
        <v>44626</v>
      </c>
      <c r="F6" s="4">
        <v>44748</v>
      </c>
      <c r="G6" s="5">
        <v>65700</v>
      </c>
      <c r="H6" s="5">
        <v>65700</v>
      </c>
      <c r="I6" s="2" t="s">
        <v>38</v>
      </c>
      <c r="J6" s="2" t="s">
        <v>39</v>
      </c>
      <c r="K6" s="2" t="s">
        <v>38</v>
      </c>
    </row>
    <row r="7" spans="1:11" x14ac:dyDescent="0.25">
      <c r="A7" s="2" t="s">
        <v>11</v>
      </c>
      <c r="B7" s="2" t="s">
        <v>12</v>
      </c>
      <c r="C7" s="3" t="s">
        <v>40</v>
      </c>
      <c r="D7" s="2" t="s">
        <v>18</v>
      </c>
      <c r="E7" s="4">
        <v>44648</v>
      </c>
      <c r="F7" s="4">
        <v>44748</v>
      </c>
      <c r="G7" s="5">
        <v>492025</v>
      </c>
      <c r="H7" s="5">
        <v>492025</v>
      </c>
      <c r="I7" s="2" t="s">
        <v>38</v>
      </c>
      <c r="J7" s="2" t="s">
        <v>39</v>
      </c>
      <c r="K7" s="2" t="s">
        <v>38</v>
      </c>
    </row>
    <row r="8" spans="1:11" x14ac:dyDescent="0.25">
      <c r="A8" s="2" t="s">
        <v>11</v>
      </c>
      <c r="B8" s="2" t="s">
        <v>12</v>
      </c>
      <c r="C8" s="3" t="s">
        <v>40</v>
      </c>
      <c r="D8" s="2" t="s">
        <v>19</v>
      </c>
      <c r="E8" s="4">
        <v>44651</v>
      </c>
      <c r="F8" s="4">
        <v>44748</v>
      </c>
      <c r="G8" s="5">
        <v>367900</v>
      </c>
      <c r="H8" s="5">
        <v>367900</v>
      </c>
      <c r="I8" s="2" t="s">
        <v>38</v>
      </c>
      <c r="J8" s="2" t="s">
        <v>39</v>
      </c>
      <c r="K8" s="2" t="s">
        <v>38</v>
      </c>
    </row>
    <row r="9" spans="1:11" x14ac:dyDescent="0.25">
      <c r="A9" s="2" t="s">
        <v>11</v>
      </c>
      <c r="B9" s="2" t="s">
        <v>12</v>
      </c>
      <c r="C9" s="3" t="s">
        <v>40</v>
      </c>
      <c r="D9" s="2" t="s">
        <v>20</v>
      </c>
      <c r="E9" s="4">
        <v>44708</v>
      </c>
      <c r="F9" s="4">
        <v>44715</v>
      </c>
      <c r="G9" s="5">
        <v>408115</v>
      </c>
      <c r="H9" s="5">
        <v>408115</v>
      </c>
      <c r="I9" s="2" t="s">
        <v>38</v>
      </c>
      <c r="J9" s="2" t="s">
        <v>39</v>
      </c>
      <c r="K9" s="2" t="s">
        <v>38</v>
      </c>
    </row>
    <row r="10" spans="1:11" x14ac:dyDescent="0.25">
      <c r="A10" s="2" t="s">
        <v>11</v>
      </c>
      <c r="B10" s="2" t="s">
        <v>12</v>
      </c>
      <c r="C10" s="3" t="s">
        <v>40</v>
      </c>
      <c r="D10" s="2" t="s">
        <v>21</v>
      </c>
      <c r="E10" s="4">
        <v>44729</v>
      </c>
      <c r="F10" s="4">
        <v>44748</v>
      </c>
      <c r="G10" s="5">
        <v>219798</v>
      </c>
      <c r="H10" s="5">
        <v>219798</v>
      </c>
      <c r="I10" s="2" t="s">
        <v>38</v>
      </c>
      <c r="J10" s="2" t="s">
        <v>39</v>
      </c>
      <c r="K10" s="2" t="s">
        <v>38</v>
      </c>
    </row>
    <row r="11" spans="1:11" x14ac:dyDescent="0.25">
      <c r="A11" s="2" t="s">
        <v>11</v>
      </c>
      <c r="B11" s="2" t="s">
        <v>12</v>
      </c>
      <c r="C11" s="3" t="s">
        <v>40</v>
      </c>
      <c r="D11" s="2" t="s">
        <v>22</v>
      </c>
      <c r="E11" s="4">
        <v>44832</v>
      </c>
      <c r="F11" s="4">
        <v>44844</v>
      </c>
      <c r="G11" s="5">
        <v>65700</v>
      </c>
      <c r="H11" s="5">
        <v>65700</v>
      </c>
      <c r="I11" s="2" t="s">
        <v>38</v>
      </c>
      <c r="J11" s="2" t="s">
        <v>39</v>
      </c>
      <c r="K11" s="2" t="s">
        <v>38</v>
      </c>
    </row>
    <row r="12" spans="1:11" x14ac:dyDescent="0.25">
      <c r="A12" s="2" t="s">
        <v>11</v>
      </c>
      <c r="B12" s="2" t="s">
        <v>12</v>
      </c>
      <c r="C12" s="3" t="s">
        <v>40</v>
      </c>
      <c r="D12" s="2" t="s">
        <v>23</v>
      </c>
      <c r="E12" s="4">
        <v>44841</v>
      </c>
      <c r="F12" s="4">
        <v>44949</v>
      </c>
      <c r="G12" s="5">
        <v>65700</v>
      </c>
      <c r="H12" s="5">
        <v>65700</v>
      </c>
      <c r="I12" s="2" t="s">
        <v>38</v>
      </c>
      <c r="J12" s="2" t="s">
        <v>39</v>
      </c>
      <c r="K12" s="2" t="s">
        <v>38</v>
      </c>
    </row>
    <row r="13" spans="1:11" x14ac:dyDescent="0.25">
      <c r="A13" s="2" t="s">
        <v>11</v>
      </c>
      <c r="B13" s="2" t="s">
        <v>12</v>
      </c>
      <c r="C13" s="3" t="s">
        <v>40</v>
      </c>
      <c r="D13" s="2" t="s">
        <v>24</v>
      </c>
      <c r="E13" s="4">
        <v>44857</v>
      </c>
      <c r="F13" s="4">
        <v>44949</v>
      </c>
      <c r="G13" s="5">
        <v>65700</v>
      </c>
      <c r="H13" s="5">
        <v>65700</v>
      </c>
      <c r="I13" s="2" t="s">
        <v>38</v>
      </c>
      <c r="J13" s="2" t="s">
        <v>39</v>
      </c>
      <c r="K13" s="2" t="s">
        <v>38</v>
      </c>
    </row>
    <row r="14" spans="1:11" x14ac:dyDescent="0.25">
      <c r="A14" s="2" t="s">
        <v>11</v>
      </c>
      <c r="B14" s="2" t="s">
        <v>12</v>
      </c>
      <c r="C14" s="3" t="s">
        <v>40</v>
      </c>
      <c r="D14" s="2" t="s">
        <v>25</v>
      </c>
      <c r="E14" s="4">
        <v>44863</v>
      </c>
      <c r="F14" s="4">
        <v>44949</v>
      </c>
      <c r="G14" s="5">
        <v>226581</v>
      </c>
      <c r="H14" s="5">
        <v>226581</v>
      </c>
      <c r="I14" s="2" t="s">
        <v>38</v>
      </c>
      <c r="J14" s="2" t="s">
        <v>39</v>
      </c>
      <c r="K14" s="2" t="s">
        <v>38</v>
      </c>
    </row>
    <row r="15" spans="1:11" x14ac:dyDescent="0.25">
      <c r="A15" s="2" t="s">
        <v>11</v>
      </c>
      <c r="B15" s="2" t="s">
        <v>12</v>
      </c>
      <c r="C15" s="3" t="s">
        <v>40</v>
      </c>
      <c r="D15" s="2" t="s">
        <v>26</v>
      </c>
      <c r="E15" s="4">
        <v>44878</v>
      </c>
      <c r="F15" s="4">
        <v>44949</v>
      </c>
      <c r="G15" s="5">
        <v>65700</v>
      </c>
      <c r="H15" s="5">
        <v>65700</v>
      </c>
      <c r="I15" s="2" t="s">
        <v>38</v>
      </c>
      <c r="J15" s="2" t="s">
        <v>39</v>
      </c>
      <c r="K15" s="2" t="s">
        <v>38</v>
      </c>
    </row>
    <row r="16" spans="1:11" x14ac:dyDescent="0.25">
      <c r="A16" s="2" t="s">
        <v>11</v>
      </c>
      <c r="B16" s="2" t="s">
        <v>12</v>
      </c>
      <c r="C16" s="3" t="s">
        <v>40</v>
      </c>
      <c r="D16" s="2" t="s">
        <v>27</v>
      </c>
      <c r="E16" s="4">
        <v>44965</v>
      </c>
      <c r="F16" s="4">
        <v>45002</v>
      </c>
      <c r="G16" s="5">
        <v>11858077</v>
      </c>
      <c r="H16" s="5">
        <v>11858077</v>
      </c>
      <c r="I16" s="2" t="s">
        <v>38</v>
      </c>
      <c r="J16" s="2" t="s">
        <v>39</v>
      </c>
      <c r="K16" s="2" t="s">
        <v>38</v>
      </c>
    </row>
    <row r="17" spans="1:11" x14ac:dyDescent="0.25">
      <c r="A17" s="2" t="s">
        <v>11</v>
      </c>
      <c r="B17" s="2" t="s">
        <v>12</v>
      </c>
      <c r="C17" s="3" t="s">
        <v>40</v>
      </c>
      <c r="D17" s="2" t="s">
        <v>28</v>
      </c>
      <c r="E17" s="4">
        <v>44968</v>
      </c>
      <c r="F17" s="4">
        <v>45002</v>
      </c>
      <c r="G17" s="5">
        <v>1147424</v>
      </c>
      <c r="H17" s="5">
        <v>1147424</v>
      </c>
      <c r="I17" s="2" t="s">
        <v>38</v>
      </c>
      <c r="J17" s="2" t="s">
        <v>39</v>
      </c>
      <c r="K17" s="2" t="s">
        <v>38</v>
      </c>
    </row>
    <row r="18" spans="1:11" x14ac:dyDescent="0.25">
      <c r="A18" s="2" t="s">
        <v>11</v>
      </c>
      <c r="B18" s="2" t="s">
        <v>12</v>
      </c>
      <c r="C18" s="3" t="s">
        <v>40</v>
      </c>
      <c r="D18" s="2" t="s">
        <v>29</v>
      </c>
      <c r="E18" s="4">
        <v>44979</v>
      </c>
      <c r="F18" s="4">
        <v>45002</v>
      </c>
      <c r="G18" s="5">
        <v>178000</v>
      </c>
      <c r="H18" s="5">
        <v>178000</v>
      </c>
      <c r="I18" s="2" t="s">
        <v>38</v>
      </c>
      <c r="J18" s="2" t="s">
        <v>39</v>
      </c>
      <c r="K18" s="2" t="s">
        <v>38</v>
      </c>
    </row>
    <row r="19" spans="1:11" x14ac:dyDescent="0.25">
      <c r="A19" s="2" t="s">
        <v>11</v>
      </c>
      <c r="B19" s="2" t="s">
        <v>12</v>
      </c>
      <c r="C19" s="3" t="s">
        <v>40</v>
      </c>
      <c r="D19" s="2" t="s">
        <v>30</v>
      </c>
      <c r="E19" s="4">
        <v>44991</v>
      </c>
      <c r="F19" s="4">
        <v>45020</v>
      </c>
      <c r="G19" s="5">
        <v>215200</v>
      </c>
      <c r="H19" s="5">
        <v>215200</v>
      </c>
      <c r="I19" s="2" t="s">
        <v>38</v>
      </c>
      <c r="J19" s="2" t="s">
        <v>39</v>
      </c>
      <c r="K19" s="2" t="s">
        <v>38</v>
      </c>
    </row>
    <row r="20" spans="1:11" x14ac:dyDescent="0.25">
      <c r="A20" s="2" t="s">
        <v>11</v>
      </c>
      <c r="B20" s="2" t="s">
        <v>12</v>
      </c>
      <c r="C20" s="3" t="s">
        <v>40</v>
      </c>
      <c r="D20" s="2" t="s">
        <v>31</v>
      </c>
      <c r="E20" s="4">
        <v>45033</v>
      </c>
      <c r="F20" s="4">
        <v>1</v>
      </c>
      <c r="G20" s="5">
        <v>76300</v>
      </c>
      <c r="H20" s="5">
        <v>76300</v>
      </c>
      <c r="I20" s="2" t="s">
        <v>38</v>
      </c>
      <c r="J20" s="2" t="s">
        <v>39</v>
      </c>
      <c r="K20" s="2" t="s">
        <v>38</v>
      </c>
    </row>
    <row r="21" spans="1:11" x14ac:dyDescent="0.25">
      <c r="A21" s="2" t="s">
        <v>11</v>
      </c>
      <c r="B21" s="2" t="s">
        <v>12</v>
      </c>
      <c r="C21" s="3" t="s">
        <v>40</v>
      </c>
      <c r="D21" s="2" t="s">
        <v>32</v>
      </c>
      <c r="E21" s="4">
        <v>45033</v>
      </c>
      <c r="F21" s="4">
        <v>1</v>
      </c>
      <c r="G21" s="5">
        <v>94513</v>
      </c>
      <c r="H21" s="5">
        <v>94513</v>
      </c>
      <c r="I21" s="2" t="s">
        <v>38</v>
      </c>
      <c r="J21" s="2" t="s">
        <v>39</v>
      </c>
      <c r="K21" s="2" t="s">
        <v>38</v>
      </c>
    </row>
    <row r="22" spans="1:11" x14ac:dyDescent="0.25">
      <c r="A22" s="2" t="s">
        <v>11</v>
      </c>
      <c r="B22" s="2" t="s">
        <v>12</v>
      </c>
      <c r="C22" s="3" t="s">
        <v>40</v>
      </c>
      <c r="D22" s="2" t="s">
        <v>33</v>
      </c>
      <c r="E22" s="4">
        <v>45035</v>
      </c>
      <c r="F22" s="4">
        <v>1</v>
      </c>
      <c r="G22" s="5">
        <v>669500</v>
      </c>
      <c r="H22" s="5">
        <v>669500</v>
      </c>
      <c r="I22" s="2" t="s">
        <v>38</v>
      </c>
      <c r="J22" s="2" t="s">
        <v>39</v>
      </c>
      <c r="K22" s="2" t="s">
        <v>38</v>
      </c>
    </row>
    <row r="23" spans="1:11" x14ac:dyDescent="0.25">
      <c r="A23" s="2" t="s">
        <v>11</v>
      </c>
      <c r="B23" s="2" t="s">
        <v>12</v>
      </c>
      <c r="C23" s="3" t="s">
        <v>40</v>
      </c>
      <c r="D23" s="2" t="s">
        <v>34</v>
      </c>
      <c r="E23" s="4">
        <v>45036</v>
      </c>
      <c r="F23" s="4">
        <v>1</v>
      </c>
      <c r="G23" s="5">
        <v>387755</v>
      </c>
      <c r="H23" s="5">
        <v>387755</v>
      </c>
      <c r="I23" s="2" t="s">
        <v>38</v>
      </c>
      <c r="J23" s="2" t="s">
        <v>39</v>
      </c>
      <c r="K23" s="2" t="s">
        <v>38</v>
      </c>
    </row>
    <row r="24" spans="1:11" x14ac:dyDescent="0.25">
      <c r="A24" s="2" t="s">
        <v>11</v>
      </c>
      <c r="B24" s="2" t="s">
        <v>12</v>
      </c>
      <c r="C24" s="3" t="s">
        <v>40</v>
      </c>
      <c r="D24" s="2" t="s">
        <v>35</v>
      </c>
      <c r="E24" s="4">
        <v>45049</v>
      </c>
      <c r="F24" s="4">
        <v>1</v>
      </c>
      <c r="G24" s="5">
        <v>286290</v>
      </c>
      <c r="H24" s="5">
        <v>286290</v>
      </c>
      <c r="I24" s="2" t="s">
        <v>38</v>
      </c>
      <c r="J24" s="2" t="s">
        <v>39</v>
      </c>
      <c r="K24" s="2" t="s">
        <v>38</v>
      </c>
    </row>
    <row r="25" spans="1:11" x14ac:dyDescent="0.25">
      <c r="A25" s="2" t="s">
        <v>11</v>
      </c>
      <c r="B25" s="2" t="s">
        <v>12</v>
      </c>
      <c r="C25" s="3" t="s">
        <v>40</v>
      </c>
      <c r="D25" s="2" t="s">
        <v>36</v>
      </c>
      <c r="E25" s="4">
        <v>45051</v>
      </c>
      <c r="F25" s="4">
        <v>1</v>
      </c>
      <c r="G25" s="5">
        <v>384157</v>
      </c>
      <c r="H25" s="5">
        <v>384157</v>
      </c>
      <c r="I25" s="2" t="s">
        <v>38</v>
      </c>
      <c r="J25" s="2" t="s">
        <v>39</v>
      </c>
      <c r="K25" s="2" t="s">
        <v>38</v>
      </c>
    </row>
    <row r="26" spans="1:11" x14ac:dyDescent="0.25">
      <c r="A26" s="2" t="s">
        <v>11</v>
      </c>
      <c r="B26" s="2" t="s">
        <v>12</v>
      </c>
      <c r="C26" s="3" t="s">
        <v>40</v>
      </c>
      <c r="D26" s="2" t="s">
        <v>37</v>
      </c>
      <c r="E26" s="4">
        <v>45075</v>
      </c>
      <c r="F26" s="4">
        <v>1</v>
      </c>
      <c r="G26" s="5">
        <v>76300</v>
      </c>
      <c r="H26" s="5">
        <v>76300</v>
      </c>
      <c r="I26" s="2" t="s">
        <v>38</v>
      </c>
      <c r="J26" s="2" t="s">
        <v>39</v>
      </c>
      <c r="K26" s="2" t="s">
        <v>38</v>
      </c>
    </row>
    <row r="27" spans="1:11" x14ac:dyDescent="0.25">
      <c r="G27" s="7">
        <f>SUM(G2:G26)</f>
        <v>25274183</v>
      </c>
      <c r="H27" s="7">
        <f>SUM(H2:H26)</f>
        <v>24721101</v>
      </c>
    </row>
  </sheetData>
  <sortState ref="A2:K26">
    <sortCondition ref="E2:E26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"/>
  <sheetViews>
    <sheetView showGridLines="0" zoomScale="73" zoomScaleNormal="73" workbookViewId="0">
      <selection activeCell="L17" sqref="L17"/>
    </sheetView>
  </sheetViews>
  <sheetFormatPr baseColWidth="10" defaultRowHeight="15" x14ac:dyDescent="0.25"/>
  <cols>
    <col min="1" max="1" width="11.85546875" bestFit="1" customWidth="1"/>
    <col min="2" max="2" width="39.85546875" bestFit="1" customWidth="1"/>
    <col min="5" max="5" width="22.28515625" bestFit="1" customWidth="1"/>
    <col min="8" max="8" width="15.140625" bestFit="1" customWidth="1"/>
    <col min="9" max="10" width="16" bestFit="1" customWidth="1"/>
    <col min="11" max="11" width="16.140625" customWidth="1"/>
    <col min="12" max="12" width="47" bestFit="1" customWidth="1"/>
    <col min="14" max="14" width="11.85546875" bestFit="1" customWidth="1"/>
    <col min="19" max="19" width="14.42578125" bestFit="1" customWidth="1"/>
    <col min="20" max="20" width="16.140625" customWidth="1"/>
    <col min="22" max="22" width="16.7109375" customWidth="1"/>
    <col min="24" max="24" width="18.140625" customWidth="1"/>
    <col min="25" max="25" width="18.42578125" customWidth="1"/>
    <col min="26" max="26" width="17.7109375" customWidth="1"/>
    <col min="27" max="27" width="14.5703125" bestFit="1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61">
        <f>SUBTOTAL(9,I3:I27)</f>
        <v>25274183</v>
      </c>
      <c r="J1" s="61">
        <f>SUBTOTAL(9,J3:J27)</f>
        <v>24721101</v>
      </c>
    </row>
    <row r="2" spans="1:37" ht="60" x14ac:dyDescent="0.25">
      <c r="A2" s="50" t="s">
        <v>6</v>
      </c>
      <c r="B2" s="50" t="s">
        <v>64</v>
      </c>
      <c r="C2" s="50" t="s">
        <v>0</v>
      </c>
      <c r="D2" s="50" t="s">
        <v>65</v>
      </c>
      <c r="E2" s="51" t="s">
        <v>66</v>
      </c>
      <c r="F2" s="50" t="s">
        <v>67</v>
      </c>
      <c r="G2" s="50" t="s">
        <v>68</v>
      </c>
      <c r="H2" s="50" t="s">
        <v>69</v>
      </c>
      <c r="I2" s="52" t="s">
        <v>70</v>
      </c>
      <c r="J2" s="52" t="s">
        <v>71</v>
      </c>
      <c r="K2" s="50" t="s">
        <v>72</v>
      </c>
      <c r="L2" s="53" t="s">
        <v>129</v>
      </c>
      <c r="M2" s="50" t="s">
        <v>73</v>
      </c>
      <c r="N2" s="52" t="s">
        <v>74</v>
      </c>
      <c r="O2" s="55" t="s">
        <v>75</v>
      </c>
      <c r="P2" s="55" t="s">
        <v>76</v>
      </c>
      <c r="Q2" s="52" t="s">
        <v>77</v>
      </c>
      <c r="R2" s="52" t="s">
        <v>78</v>
      </c>
      <c r="S2" s="56" t="s">
        <v>79</v>
      </c>
      <c r="T2" s="56" t="s">
        <v>80</v>
      </c>
      <c r="U2" s="56" t="s">
        <v>81</v>
      </c>
      <c r="V2" s="56" t="s">
        <v>82</v>
      </c>
      <c r="W2" s="52" t="s">
        <v>83</v>
      </c>
      <c r="X2" s="54" t="s">
        <v>84</v>
      </c>
      <c r="Y2" s="53" t="s">
        <v>85</v>
      </c>
      <c r="Z2" s="53" t="s">
        <v>86</v>
      </c>
      <c r="AA2" s="50" t="s">
        <v>87</v>
      </c>
      <c r="AB2" s="50" t="s">
        <v>88</v>
      </c>
      <c r="AC2" s="51" t="s">
        <v>89</v>
      </c>
      <c r="AD2" s="50" t="s">
        <v>90</v>
      </c>
      <c r="AE2" s="50" t="s">
        <v>91</v>
      </c>
      <c r="AF2" s="50" t="s">
        <v>92</v>
      </c>
      <c r="AG2" s="50" t="s">
        <v>93</v>
      </c>
      <c r="AH2" s="50" t="s">
        <v>94</v>
      </c>
      <c r="AI2" s="52" t="s">
        <v>95</v>
      </c>
      <c r="AJ2" s="52" t="s">
        <v>96</v>
      </c>
      <c r="AK2" s="50" t="s">
        <v>97</v>
      </c>
    </row>
    <row r="3" spans="1:37" x14ac:dyDescent="0.25">
      <c r="A3" s="57">
        <v>900958564</v>
      </c>
      <c r="B3" s="57" t="s">
        <v>12</v>
      </c>
      <c r="C3" s="57"/>
      <c r="D3" s="57">
        <v>8107751</v>
      </c>
      <c r="E3" s="57" t="s">
        <v>98</v>
      </c>
      <c r="F3" s="57"/>
      <c r="G3" s="57"/>
      <c r="H3" s="58">
        <v>44542</v>
      </c>
      <c r="I3" s="59">
        <v>201800</v>
      </c>
      <c r="J3" s="59">
        <v>201800</v>
      </c>
      <c r="K3" s="57" t="s">
        <v>99</v>
      </c>
      <c r="L3" s="57" t="s">
        <v>100</v>
      </c>
      <c r="M3" s="57" t="s">
        <v>101</v>
      </c>
      <c r="N3" s="59">
        <v>0</v>
      </c>
      <c r="O3" s="59">
        <v>0</v>
      </c>
      <c r="P3" s="59">
        <v>0</v>
      </c>
      <c r="Q3" s="59">
        <v>0</v>
      </c>
      <c r="R3" s="59">
        <v>0</v>
      </c>
      <c r="S3" s="59">
        <v>0</v>
      </c>
      <c r="T3" s="57"/>
      <c r="U3" s="59">
        <v>0</v>
      </c>
      <c r="V3" s="57"/>
      <c r="W3" s="59">
        <v>0</v>
      </c>
      <c r="X3" s="59">
        <v>0</v>
      </c>
      <c r="Y3" s="57"/>
      <c r="Z3" s="57"/>
      <c r="AA3" s="58">
        <v>44567</v>
      </c>
      <c r="AB3" s="57"/>
      <c r="AC3" s="57"/>
      <c r="AD3" s="57"/>
      <c r="AE3" s="57"/>
      <c r="AF3" s="57"/>
      <c r="AG3" s="57"/>
      <c r="AH3" s="57"/>
      <c r="AI3" s="59">
        <v>0</v>
      </c>
      <c r="AJ3" s="59">
        <v>0</v>
      </c>
      <c r="AK3" s="58">
        <v>45077</v>
      </c>
    </row>
    <row r="4" spans="1:37" x14ac:dyDescent="0.25">
      <c r="A4" s="57">
        <v>900958564</v>
      </c>
      <c r="B4" s="57" t="s">
        <v>12</v>
      </c>
      <c r="C4" s="57"/>
      <c r="D4" s="57">
        <v>8169107</v>
      </c>
      <c r="E4" s="57" t="s">
        <v>102</v>
      </c>
      <c r="F4" s="57"/>
      <c r="G4" s="57"/>
      <c r="H4" s="58">
        <v>44594</v>
      </c>
      <c r="I4" s="59">
        <v>256700</v>
      </c>
      <c r="J4" s="59">
        <v>256700</v>
      </c>
      <c r="K4" s="57" t="s">
        <v>99</v>
      </c>
      <c r="L4" s="57" t="s">
        <v>100</v>
      </c>
      <c r="M4" s="57" t="s">
        <v>101</v>
      </c>
      <c r="N4" s="59">
        <v>0</v>
      </c>
      <c r="O4" s="59">
        <v>0</v>
      </c>
      <c r="P4" s="59">
        <v>0</v>
      </c>
      <c r="Q4" s="59">
        <v>0</v>
      </c>
      <c r="R4" s="59">
        <v>0</v>
      </c>
      <c r="S4" s="59">
        <v>0</v>
      </c>
      <c r="T4" s="57"/>
      <c r="U4" s="59">
        <v>0</v>
      </c>
      <c r="V4" s="57"/>
      <c r="W4" s="59">
        <v>0</v>
      </c>
      <c r="X4" s="59">
        <v>0</v>
      </c>
      <c r="Y4" s="57"/>
      <c r="Z4" s="57"/>
      <c r="AA4" s="58">
        <v>44630</v>
      </c>
      <c r="AB4" s="57"/>
      <c r="AC4" s="57"/>
      <c r="AD4" s="57"/>
      <c r="AE4" s="57"/>
      <c r="AF4" s="57"/>
      <c r="AG4" s="57"/>
      <c r="AH4" s="57"/>
      <c r="AI4" s="59">
        <v>0</v>
      </c>
      <c r="AJ4" s="59">
        <v>0</v>
      </c>
      <c r="AK4" s="58">
        <v>45077</v>
      </c>
    </row>
    <row r="5" spans="1:37" x14ac:dyDescent="0.25">
      <c r="A5" s="57">
        <v>900958564</v>
      </c>
      <c r="B5" s="57" t="s">
        <v>12</v>
      </c>
      <c r="C5" s="57"/>
      <c r="D5" s="57">
        <v>8192758</v>
      </c>
      <c r="E5" s="57" t="s">
        <v>103</v>
      </c>
      <c r="F5" s="57"/>
      <c r="G5" s="57"/>
      <c r="H5" s="58">
        <v>44617</v>
      </c>
      <c r="I5" s="59">
        <v>1282605</v>
      </c>
      <c r="J5" s="59">
        <v>1282605</v>
      </c>
      <c r="K5" s="57" t="s">
        <v>99</v>
      </c>
      <c r="L5" s="57" t="s">
        <v>100</v>
      </c>
      <c r="M5" s="57" t="s">
        <v>101</v>
      </c>
      <c r="N5" s="59">
        <v>0</v>
      </c>
      <c r="O5" s="59">
        <v>0</v>
      </c>
      <c r="P5" s="59">
        <v>0</v>
      </c>
      <c r="Q5" s="59">
        <v>0</v>
      </c>
      <c r="R5" s="59">
        <v>0</v>
      </c>
      <c r="S5" s="59">
        <v>0</v>
      </c>
      <c r="T5" s="57"/>
      <c r="U5" s="59">
        <v>0</v>
      </c>
      <c r="V5" s="57"/>
      <c r="W5" s="59">
        <v>0</v>
      </c>
      <c r="X5" s="59">
        <v>0</v>
      </c>
      <c r="Y5" s="57"/>
      <c r="Z5" s="57"/>
      <c r="AA5" s="58">
        <v>44630</v>
      </c>
      <c r="AB5" s="57"/>
      <c r="AC5" s="57"/>
      <c r="AD5" s="57"/>
      <c r="AE5" s="57"/>
      <c r="AF5" s="57"/>
      <c r="AG5" s="57"/>
      <c r="AH5" s="57"/>
      <c r="AI5" s="59">
        <v>0</v>
      </c>
      <c r="AJ5" s="59">
        <v>0</v>
      </c>
      <c r="AK5" s="58">
        <v>45077</v>
      </c>
    </row>
    <row r="6" spans="1:37" x14ac:dyDescent="0.25">
      <c r="A6" s="57">
        <v>900958564</v>
      </c>
      <c r="B6" s="57" t="s">
        <v>12</v>
      </c>
      <c r="C6" s="57"/>
      <c r="D6" s="57">
        <v>8203127</v>
      </c>
      <c r="E6" s="57" t="s">
        <v>104</v>
      </c>
      <c r="F6" s="57"/>
      <c r="G6" s="57"/>
      <c r="H6" s="58">
        <v>44626</v>
      </c>
      <c r="I6" s="59">
        <v>65700</v>
      </c>
      <c r="J6" s="59">
        <v>65700</v>
      </c>
      <c r="K6" s="57" t="s">
        <v>99</v>
      </c>
      <c r="L6" s="57" t="s">
        <v>100</v>
      </c>
      <c r="M6" s="57" t="s">
        <v>101</v>
      </c>
      <c r="N6" s="59">
        <v>0</v>
      </c>
      <c r="O6" s="59">
        <v>0</v>
      </c>
      <c r="P6" s="59">
        <v>0</v>
      </c>
      <c r="Q6" s="59">
        <v>0</v>
      </c>
      <c r="R6" s="59">
        <v>0</v>
      </c>
      <c r="S6" s="59">
        <v>0</v>
      </c>
      <c r="T6" s="57"/>
      <c r="U6" s="59">
        <v>0</v>
      </c>
      <c r="V6" s="57"/>
      <c r="W6" s="59">
        <v>0</v>
      </c>
      <c r="X6" s="59">
        <v>0</v>
      </c>
      <c r="Y6" s="57"/>
      <c r="Z6" s="57"/>
      <c r="AA6" s="58">
        <v>44748</v>
      </c>
      <c r="AB6" s="57"/>
      <c r="AC6" s="57"/>
      <c r="AD6" s="57"/>
      <c r="AE6" s="57"/>
      <c r="AF6" s="57"/>
      <c r="AG6" s="57"/>
      <c r="AH6" s="57"/>
      <c r="AI6" s="59">
        <v>0</v>
      </c>
      <c r="AJ6" s="59">
        <v>0</v>
      </c>
      <c r="AK6" s="58">
        <v>45077</v>
      </c>
    </row>
    <row r="7" spans="1:37" x14ac:dyDescent="0.25">
      <c r="A7" s="57">
        <v>900958564</v>
      </c>
      <c r="B7" s="57" t="s">
        <v>12</v>
      </c>
      <c r="C7" s="57"/>
      <c r="D7" s="57">
        <v>8207471</v>
      </c>
      <c r="E7" s="57" t="s">
        <v>105</v>
      </c>
      <c r="F7" s="57"/>
      <c r="G7" s="57"/>
      <c r="H7" s="58">
        <v>44648</v>
      </c>
      <c r="I7" s="59">
        <v>492025</v>
      </c>
      <c r="J7" s="59">
        <v>492025</v>
      </c>
      <c r="K7" s="57" t="s">
        <v>99</v>
      </c>
      <c r="L7" s="57" t="s">
        <v>100</v>
      </c>
      <c r="M7" s="57" t="s">
        <v>101</v>
      </c>
      <c r="N7" s="59">
        <v>0</v>
      </c>
      <c r="O7" s="59">
        <v>0</v>
      </c>
      <c r="P7" s="59">
        <v>0</v>
      </c>
      <c r="Q7" s="59">
        <v>0</v>
      </c>
      <c r="R7" s="59">
        <v>0</v>
      </c>
      <c r="S7" s="59">
        <v>0</v>
      </c>
      <c r="T7" s="57"/>
      <c r="U7" s="59">
        <v>0</v>
      </c>
      <c r="V7" s="57"/>
      <c r="W7" s="59">
        <v>0</v>
      </c>
      <c r="X7" s="59">
        <v>0</v>
      </c>
      <c r="Y7" s="57"/>
      <c r="Z7" s="57"/>
      <c r="AA7" s="58">
        <v>44748</v>
      </c>
      <c r="AB7" s="57"/>
      <c r="AC7" s="57"/>
      <c r="AD7" s="57"/>
      <c r="AE7" s="57"/>
      <c r="AF7" s="57"/>
      <c r="AG7" s="57"/>
      <c r="AH7" s="57"/>
      <c r="AI7" s="59">
        <v>0</v>
      </c>
      <c r="AJ7" s="59">
        <v>0</v>
      </c>
      <c r="AK7" s="58">
        <v>45077</v>
      </c>
    </row>
    <row r="8" spans="1:37" x14ac:dyDescent="0.25">
      <c r="A8" s="57">
        <v>900958564</v>
      </c>
      <c r="B8" s="57" t="s">
        <v>12</v>
      </c>
      <c r="C8" s="57"/>
      <c r="D8" s="57">
        <v>8217832</v>
      </c>
      <c r="E8" s="57" t="s">
        <v>106</v>
      </c>
      <c r="F8" s="57"/>
      <c r="G8" s="57"/>
      <c r="H8" s="58">
        <v>44651</v>
      </c>
      <c r="I8" s="59">
        <v>367900</v>
      </c>
      <c r="J8" s="59">
        <v>367900</v>
      </c>
      <c r="K8" s="57" t="s">
        <v>99</v>
      </c>
      <c r="L8" s="57" t="s">
        <v>100</v>
      </c>
      <c r="M8" s="57" t="s">
        <v>101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7"/>
      <c r="U8" s="59">
        <v>0</v>
      </c>
      <c r="V8" s="57"/>
      <c r="W8" s="59">
        <v>0</v>
      </c>
      <c r="X8" s="59">
        <v>0</v>
      </c>
      <c r="Y8" s="57"/>
      <c r="Z8" s="57"/>
      <c r="AA8" s="58">
        <v>44748</v>
      </c>
      <c r="AB8" s="57"/>
      <c r="AC8" s="57"/>
      <c r="AD8" s="57"/>
      <c r="AE8" s="57"/>
      <c r="AF8" s="57"/>
      <c r="AG8" s="57"/>
      <c r="AH8" s="57"/>
      <c r="AI8" s="59">
        <v>0</v>
      </c>
      <c r="AJ8" s="59">
        <v>0</v>
      </c>
      <c r="AK8" s="58">
        <v>45077</v>
      </c>
    </row>
    <row r="9" spans="1:37" x14ac:dyDescent="0.25">
      <c r="A9" s="57">
        <v>900958564</v>
      </c>
      <c r="B9" s="57" t="s">
        <v>12</v>
      </c>
      <c r="C9" s="57"/>
      <c r="D9" s="57">
        <v>8219681</v>
      </c>
      <c r="E9" s="57" t="s">
        <v>107</v>
      </c>
      <c r="F9" s="57"/>
      <c r="G9" s="57"/>
      <c r="H9" s="58">
        <v>44708</v>
      </c>
      <c r="I9" s="59">
        <v>408115</v>
      </c>
      <c r="J9" s="59">
        <v>408115</v>
      </c>
      <c r="K9" s="57" t="s">
        <v>99</v>
      </c>
      <c r="L9" s="57" t="s">
        <v>100</v>
      </c>
      <c r="M9" s="57" t="s">
        <v>101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7"/>
      <c r="U9" s="59">
        <v>0</v>
      </c>
      <c r="V9" s="57"/>
      <c r="W9" s="59">
        <v>0</v>
      </c>
      <c r="X9" s="59">
        <v>0</v>
      </c>
      <c r="Y9" s="57"/>
      <c r="Z9" s="57"/>
      <c r="AA9" s="58">
        <v>44715</v>
      </c>
      <c r="AB9" s="57"/>
      <c r="AC9" s="57"/>
      <c r="AD9" s="57"/>
      <c r="AE9" s="57"/>
      <c r="AF9" s="57"/>
      <c r="AG9" s="57"/>
      <c r="AH9" s="57"/>
      <c r="AI9" s="59">
        <v>0</v>
      </c>
      <c r="AJ9" s="59">
        <v>0</v>
      </c>
      <c r="AK9" s="58">
        <v>45077</v>
      </c>
    </row>
    <row r="10" spans="1:37" x14ac:dyDescent="0.25">
      <c r="A10" s="57">
        <v>900958564</v>
      </c>
      <c r="B10" s="57" t="s">
        <v>12</v>
      </c>
      <c r="C10" s="57"/>
      <c r="D10" s="57">
        <v>8264037</v>
      </c>
      <c r="E10" s="57" t="s">
        <v>108</v>
      </c>
      <c r="F10" s="57"/>
      <c r="G10" s="57"/>
      <c r="H10" s="58">
        <v>44729</v>
      </c>
      <c r="I10" s="59">
        <v>219798</v>
      </c>
      <c r="J10" s="59">
        <v>219798</v>
      </c>
      <c r="K10" s="57" t="s">
        <v>99</v>
      </c>
      <c r="L10" s="57" t="s">
        <v>100</v>
      </c>
      <c r="M10" s="57" t="s">
        <v>101</v>
      </c>
      <c r="N10" s="59">
        <v>0</v>
      </c>
      <c r="O10" s="59">
        <v>0</v>
      </c>
      <c r="P10" s="59">
        <v>0</v>
      </c>
      <c r="Q10" s="59">
        <v>0</v>
      </c>
      <c r="R10" s="59">
        <v>0</v>
      </c>
      <c r="S10" s="59">
        <v>0</v>
      </c>
      <c r="T10" s="57"/>
      <c r="U10" s="59">
        <v>0</v>
      </c>
      <c r="V10" s="57"/>
      <c r="W10" s="59">
        <v>0</v>
      </c>
      <c r="X10" s="59">
        <v>0</v>
      </c>
      <c r="Y10" s="57"/>
      <c r="Z10" s="57"/>
      <c r="AA10" s="58">
        <v>44748</v>
      </c>
      <c r="AB10" s="57"/>
      <c r="AC10" s="57"/>
      <c r="AD10" s="57"/>
      <c r="AE10" s="57"/>
      <c r="AF10" s="57"/>
      <c r="AG10" s="57"/>
      <c r="AH10" s="57"/>
      <c r="AI10" s="59">
        <v>0</v>
      </c>
      <c r="AJ10" s="59">
        <v>0</v>
      </c>
      <c r="AK10" s="58">
        <v>45077</v>
      </c>
    </row>
    <row r="11" spans="1:37" x14ac:dyDescent="0.25">
      <c r="A11" s="57">
        <v>900958564</v>
      </c>
      <c r="B11" s="57" t="s">
        <v>12</v>
      </c>
      <c r="C11" s="57"/>
      <c r="D11" s="57">
        <v>8282094</v>
      </c>
      <c r="E11" s="57" t="s">
        <v>109</v>
      </c>
      <c r="F11" s="57"/>
      <c r="G11" s="57"/>
      <c r="H11" s="58">
        <v>44832</v>
      </c>
      <c r="I11" s="59">
        <v>65700</v>
      </c>
      <c r="J11" s="59">
        <v>65700</v>
      </c>
      <c r="K11" s="57" t="s">
        <v>99</v>
      </c>
      <c r="L11" s="57" t="s">
        <v>100</v>
      </c>
      <c r="M11" s="57" t="s">
        <v>101</v>
      </c>
      <c r="N11" s="59">
        <v>0</v>
      </c>
      <c r="O11" s="59">
        <v>0</v>
      </c>
      <c r="P11" s="59">
        <v>0</v>
      </c>
      <c r="Q11" s="59">
        <v>0</v>
      </c>
      <c r="R11" s="59">
        <v>0</v>
      </c>
      <c r="S11" s="59">
        <v>0</v>
      </c>
      <c r="T11" s="57"/>
      <c r="U11" s="59">
        <v>0</v>
      </c>
      <c r="V11" s="57"/>
      <c r="W11" s="59">
        <v>0</v>
      </c>
      <c r="X11" s="59">
        <v>0</v>
      </c>
      <c r="Y11" s="57"/>
      <c r="Z11" s="57"/>
      <c r="AA11" s="58">
        <v>44844</v>
      </c>
      <c r="AB11" s="57"/>
      <c r="AC11" s="57"/>
      <c r="AD11" s="57"/>
      <c r="AE11" s="57"/>
      <c r="AF11" s="57"/>
      <c r="AG11" s="57"/>
      <c r="AH11" s="57"/>
      <c r="AI11" s="59">
        <v>0</v>
      </c>
      <c r="AJ11" s="59">
        <v>0</v>
      </c>
      <c r="AK11" s="58">
        <v>45077</v>
      </c>
    </row>
    <row r="12" spans="1:37" x14ac:dyDescent="0.25">
      <c r="A12" s="57">
        <v>900958564</v>
      </c>
      <c r="B12" s="57" t="s">
        <v>12</v>
      </c>
      <c r="C12" s="57"/>
      <c r="D12" s="57">
        <v>8376690</v>
      </c>
      <c r="E12" s="57" t="s">
        <v>110</v>
      </c>
      <c r="F12" s="57"/>
      <c r="G12" s="57"/>
      <c r="H12" s="58">
        <v>44841</v>
      </c>
      <c r="I12" s="59">
        <v>65700</v>
      </c>
      <c r="J12" s="59">
        <v>65700</v>
      </c>
      <c r="K12" s="57" t="s">
        <v>99</v>
      </c>
      <c r="L12" s="57" t="s">
        <v>100</v>
      </c>
      <c r="M12" s="57" t="s">
        <v>101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59">
        <v>0</v>
      </c>
      <c r="T12" s="57"/>
      <c r="U12" s="59">
        <v>0</v>
      </c>
      <c r="V12" s="57"/>
      <c r="W12" s="59">
        <v>0</v>
      </c>
      <c r="X12" s="59">
        <v>0</v>
      </c>
      <c r="Y12" s="57"/>
      <c r="Z12" s="57"/>
      <c r="AA12" s="58">
        <v>44949</v>
      </c>
      <c r="AB12" s="57"/>
      <c r="AC12" s="57"/>
      <c r="AD12" s="57"/>
      <c r="AE12" s="57"/>
      <c r="AF12" s="57"/>
      <c r="AG12" s="57"/>
      <c r="AH12" s="57"/>
      <c r="AI12" s="59">
        <v>0</v>
      </c>
      <c r="AJ12" s="59">
        <v>0</v>
      </c>
      <c r="AK12" s="58">
        <v>45077</v>
      </c>
    </row>
    <row r="13" spans="1:37" x14ac:dyDescent="0.25">
      <c r="A13" s="57">
        <v>900958564</v>
      </c>
      <c r="B13" s="57" t="s">
        <v>12</v>
      </c>
      <c r="C13" s="57"/>
      <c r="D13" s="57">
        <v>8387877</v>
      </c>
      <c r="E13" s="57" t="s">
        <v>111</v>
      </c>
      <c r="F13" s="57"/>
      <c r="G13" s="57"/>
      <c r="H13" s="58">
        <v>44857</v>
      </c>
      <c r="I13" s="59">
        <v>65700</v>
      </c>
      <c r="J13" s="59">
        <v>65700</v>
      </c>
      <c r="K13" s="57" t="s">
        <v>99</v>
      </c>
      <c r="L13" s="57" t="s">
        <v>100</v>
      </c>
      <c r="M13" s="57" t="s">
        <v>101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7"/>
      <c r="U13" s="59">
        <v>0</v>
      </c>
      <c r="V13" s="57"/>
      <c r="W13" s="59">
        <v>0</v>
      </c>
      <c r="X13" s="59">
        <v>0</v>
      </c>
      <c r="Y13" s="57"/>
      <c r="Z13" s="57"/>
      <c r="AA13" s="58">
        <v>44949</v>
      </c>
      <c r="AB13" s="57"/>
      <c r="AC13" s="57"/>
      <c r="AD13" s="57"/>
      <c r="AE13" s="57"/>
      <c r="AF13" s="57"/>
      <c r="AG13" s="57"/>
      <c r="AH13" s="57"/>
      <c r="AI13" s="59">
        <v>0</v>
      </c>
      <c r="AJ13" s="59">
        <v>0</v>
      </c>
      <c r="AK13" s="58">
        <v>45077</v>
      </c>
    </row>
    <row r="14" spans="1:37" x14ac:dyDescent="0.25">
      <c r="A14" s="57">
        <v>900958564</v>
      </c>
      <c r="B14" s="57" t="s">
        <v>12</v>
      </c>
      <c r="C14" s="57"/>
      <c r="D14" s="57">
        <v>8406032</v>
      </c>
      <c r="E14" s="57" t="s">
        <v>112</v>
      </c>
      <c r="F14" s="57"/>
      <c r="G14" s="57"/>
      <c r="H14" s="58">
        <v>44863</v>
      </c>
      <c r="I14" s="59">
        <v>226581</v>
      </c>
      <c r="J14" s="59">
        <v>226581</v>
      </c>
      <c r="K14" s="57" t="s">
        <v>99</v>
      </c>
      <c r="L14" s="57" t="s">
        <v>100</v>
      </c>
      <c r="M14" s="57" t="s">
        <v>101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7"/>
      <c r="U14" s="59">
        <v>0</v>
      </c>
      <c r="V14" s="57"/>
      <c r="W14" s="59">
        <v>0</v>
      </c>
      <c r="X14" s="59">
        <v>0</v>
      </c>
      <c r="Y14" s="57"/>
      <c r="Z14" s="57"/>
      <c r="AA14" s="58">
        <v>44949</v>
      </c>
      <c r="AB14" s="57"/>
      <c r="AC14" s="57"/>
      <c r="AD14" s="57"/>
      <c r="AE14" s="57"/>
      <c r="AF14" s="57"/>
      <c r="AG14" s="57"/>
      <c r="AH14" s="57"/>
      <c r="AI14" s="59">
        <v>0</v>
      </c>
      <c r="AJ14" s="59">
        <v>0</v>
      </c>
      <c r="AK14" s="58">
        <v>45077</v>
      </c>
    </row>
    <row r="15" spans="1:37" x14ac:dyDescent="0.25">
      <c r="A15" s="57">
        <v>900958564</v>
      </c>
      <c r="B15" s="57" t="s">
        <v>12</v>
      </c>
      <c r="C15" s="57"/>
      <c r="D15" s="57">
        <v>8417216</v>
      </c>
      <c r="E15" s="57" t="s">
        <v>113</v>
      </c>
      <c r="F15" s="57"/>
      <c r="G15" s="57"/>
      <c r="H15" s="58">
        <v>44878</v>
      </c>
      <c r="I15" s="59">
        <v>65700</v>
      </c>
      <c r="J15" s="59">
        <v>65700</v>
      </c>
      <c r="K15" s="57" t="s">
        <v>99</v>
      </c>
      <c r="L15" s="57" t="s">
        <v>100</v>
      </c>
      <c r="M15" s="57" t="s">
        <v>101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7"/>
      <c r="U15" s="59">
        <v>0</v>
      </c>
      <c r="V15" s="57"/>
      <c r="W15" s="59">
        <v>0</v>
      </c>
      <c r="X15" s="59">
        <v>0</v>
      </c>
      <c r="Y15" s="57"/>
      <c r="Z15" s="57"/>
      <c r="AA15" s="58">
        <v>44949</v>
      </c>
      <c r="AB15" s="57"/>
      <c r="AC15" s="57"/>
      <c r="AD15" s="57"/>
      <c r="AE15" s="57"/>
      <c r="AF15" s="57"/>
      <c r="AG15" s="57"/>
      <c r="AH15" s="57"/>
      <c r="AI15" s="59">
        <v>0</v>
      </c>
      <c r="AJ15" s="59">
        <v>0</v>
      </c>
      <c r="AK15" s="58">
        <v>45077</v>
      </c>
    </row>
    <row r="16" spans="1:37" x14ac:dyDescent="0.25">
      <c r="A16" s="57">
        <v>900958564</v>
      </c>
      <c r="B16" s="57" t="s">
        <v>12</v>
      </c>
      <c r="C16" s="57"/>
      <c r="D16" s="57">
        <v>8432176</v>
      </c>
      <c r="E16" s="57" t="s">
        <v>114</v>
      </c>
      <c r="F16" s="57"/>
      <c r="G16" s="57"/>
      <c r="H16" s="58">
        <v>44965</v>
      </c>
      <c r="I16" s="59">
        <v>11858077</v>
      </c>
      <c r="J16" s="59">
        <v>11858077</v>
      </c>
      <c r="K16" s="57" t="s">
        <v>99</v>
      </c>
      <c r="L16" s="57" t="s">
        <v>100</v>
      </c>
      <c r="M16" s="57" t="s">
        <v>101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7"/>
      <c r="U16" s="59">
        <v>0</v>
      </c>
      <c r="V16" s="57"/>
      <c r="W16" s="59">
        <v>0</v>
      </c>
      <c r="X16" s="59">
        <v>0</v>
      </c>
      <c r="Y16" s="57"/>
      <c r="Z16" s="57"/>
      <c r="AA16" s="58">
        <v>45002</v>
      </c>
      <c r="AB16" s="57"/>
      <c r="AC16" s="57"/>
      <c r="AD16" s="57"/>
      <c r="AE16" s="57"/>
      <c r="AF16" s="57"/>
      <c r="AG16" s="57"/>
      <c r="AH16" s="57"/>
      <c r="AI16" s="59">
        <v>0</v>
      </c>
      <c r="AJ16" s="59">
        <v>0</v>
      </c>
      <c r="AK16" s="58">
        <v>45077</v>
      </c>
    </row>
    <row r="17" spans="1:37" x14ac:dyDescent="0.25">
      <c r="A17" s="57">
        <v>900958564</v>
      </c>
      <c r="B17" s="57" t="s">
        <v>12</v>
      </c>
      <c r="C17" s="57"/>
      <c r="D17" s="57">
        <v>8521708</v>
      </c>
      <c r="E17" s="57" t="s">
        <v>115</v>
      </c>
      <c r="F17" s="57"/>
      <c r="G17" s="57"/>
      <c r="H17" s="58">
        <v>44968</v>
      </c>
      <c r="I17" s="59">
        <v>1147424</v>
      </c>
      <c r="J17" s="59">
        <v>1147424</v>
      </c>
      <c r="K17" s="57" t="s">
        <v>99</v>
      </c>
      <c r="L17" s="57" t="s">
        <v>100</v>
      </c>
      <c r="M17" s="57" t="s">
        <v>101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7"/>
      <c r="U17" s="59">
        <v>0</v>
      </c>
      <c r="V17" s="57"/>
      <c r="W17" s="59">
        <v>0</v>
      </c>
      <c r="X17" s="59">
        <v>0</v>
      </c>
      <c r="Y17" s="57"/>
      <c r="Z17" s="57"/>
      <c r="AA17" s="58">
        <v>45002</v>
      </c>
      <c r="AB17" s="57"/>
      <c r="AC17" s="57"/>
      <c r="AD17" s="57"/>
      <c r="AE17" s="57"/>
      <c r="AF17" s="57"/>
      <c r="AG17" s="57"/>
      <c r="AH17" s="57"/>
      <c r="AI17" s="59">
        <v>0</v>
      </c>
      <c r="AJ17" s="59">
        <v>0</v>
      </c>
      <c r="AK17" s="58">
        <v>45077</v>
      </c>
    </row>
    <row r="18" spans="1:37" x14ac:dyDescent="0.25">
      <c r="A18" s="57">
        <v>900958564</v>
      </c>
      <c r="B18" s="57" t="s">
        <v>12</v>
      </c>
      <c r="C18" s="57"/>
      <c r="D18" s="57">
        <v>8525355</v>
      </c>
      <c r="E18" s="57" t="s">
        <v>116</v>
      </c>
      <c r="F18" s="57"/>
      <c r="G18" s="57"/>
      <c r="H18" s="58">
        <v>44979</v>
      </c>
      <c r="I18" s="59">
        <v>178000</v>
      </c>
      <c r="J18" s="59">
        <v>178000</v>
      </c>
      <c r="K18" s="57" t="s">
        <v>99</v>
      </c>
      <c r="L18" s="57" t="s">
        <v>100</v>
      </c>
      <c r="M18" s="57" t="s">
        <v>101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7"/>
      <c r="U18" s="59">
        <v>0</v>
      </c>
      <c r="V18" s="57"/>
      <c r="W18" s="59">
        <v>0</v>
      </c>
      <c r="X18" s="59">
        <v>0</v>
      </c>
      <c r="Y18" s="57"/>
      <c r="Z18" s="57"/>
      <c r="AA18" s="58">
        <v>45002</v>
      </c>
      <c r="AB18" s="57"/>
      <c r="AC18" s="57"/>
      <c r="AD18" s="57"/>
      <c r="AE18" s="57"/>
      <c r="AF18" s="57"/>
      <c r="AG18" s="57"/>
      <c r="AH18" s="57"/>
      <c r="AI18" s="59">
        <v>0</v>
      </c>
      <c r="AJ18" s="59">
        <v>0</v>
      </c>
      <c r="AK18" s="58">
        <v>45077</v>
      </c>
    </row>
    <row r="19" spans="1:37" x14ac:dyDescent="0.25">
      <c r="A19" s="57">
        <v>900958564</v>
      </c>
      <c r="B19" s="57" t="s">
        <v>12</v>
      </c>
      <c r="C19" s="57"/>
      <c r="D19" s="57">
        <v>8537026</v>
      </c>
      <c r="E19" s="57" t="s">
        <v>117</v>
      </c>
      <c r="F19" s="57"/>
      <c r="G19" s="57"/>
      <c r="H19" s="58">
        <v>45033</v>
      </c>
      <c r="I19" s="59">
        <v>76300</v>
      </c>
      <c r="J19" s="59">
        <v>76300</v>
      </c>
      <c r="K19" s="57" t="s">
        <v>99</v>
      </c>
      <c r="L19" s="57" t="s">
        <v>100</v>
      </c>
      <c r="M19" s="57" t="s">
        <v>101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7"/>
      <c r="U19" s="59">
        <v>0</v>
      </c>
      <c r="V19" s="57"/>
      <c r="W19" s="59">
        <v>0</v>
      </c>
      <c r="X19" s="59">
        <v>0</v>
      </c>
      <c r="Y19" s="57"/>
      <c r="Z19" s="57"/>
      <c r="AA19" s="58">
        <v>45033</v>
      </c>
      <c r="AB19" s="57"/>
      <c r="AC19" s="57"/>
      <c r="AD19" s="57"/>
      <c r="AE19" s="57"/>
      <c r="AF19" s="57"/>
      <c r="AG19" s="57"/>
      <c r="AH19" s="57"/>
      <c r="AI19" s="59">
        <v>0</v>
      </c>
      <c r="AJ19" s="59">
        <v>0</v>
      </c>
      <c r="AK19" s="58">
        <v>45077</v>
      </c>
    </row>
    <row r="20" spans="1:37" x14ac:dyDescent="0.25">
      <c r="A20" s="57">
        <v>900958564</v>
      </c>
      <c r="B20" s="57" t="s">
        <v>12</v>
      </c>
      <c r="C20" s="57"/>
      <c r="D20" s="57">
        <v>8552005</v>
      </c>
      <c r="E20" s="57" t="s">
        <v>118</v>
      </c>
      <c r="F20" s="57"/>
      <c r="G20" s="57"/>
      <c r="H20" s="58">
        <v>45033</v>
      </c>
      <c r="I20" s="59">
        <v>94513</v>
      </c>
      <c r="J20" s="59">
        <v>94513</v>
      </c>
      <c r="K20" s="57" t="s">
        <v>99</v>
      </c>
      <c r="L20" s="57" t="s">
        <v>100</v>
      </c>
      <c r="M20" s="57" t="s">
        <v>101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7"/>
      <c r="U20" s="59">
        <v>0</v>
      </c>
      <c r="V20" s="57"/>
      <c r="W20" s="59">
        <v>0</v>
      </c>
      <c r="X20" s="59">
        <v>0</v>
      </c>
      <c r="Y20" s="57"/>
      <c r="Z20" s="57"/>
      <c r="AA20" s="58">
        <v>45033</v>
      </c>
      <c r="AB20" s="57"/>
      <c r="AC20" s="57"/>
      <c r="AD20" s="57"/>
      <c r="AE20" s="57"/>
      <c r="AF20" s="57"/>
      <c r="AG20" s="57"/>
      <c r="AH20" s="57"/>
      <c r="AI20" s="59">
        <v>0</v>
      </c>
      <c r="AJ20" s="59">
        <v>0</v>
      </c>
      <c r="AK20" s="58">
        <v>45077</v>
      </c>
    </row>
    <row r="21" spans="1:37" x14ac:dyDescent="0.25">
      <c r="A21" s="57">
        <v>900958564</v>
      </c>
      <c r="B21" s="57" t="s">
        <v>12</v>
      </c>
      <c r="C21" s="57"/>
      <c r="D21" s="57">
        <v>8597472</v>
      </c>
      <c r="E21" s="57" t="s">
        <v>119</v>
      </c>
      <c r="F21" s="57"/>
      <c r="G21" s="57"/>
      <c r="H21" s="58">
        <v>45035</v>
      </c>
      <c r="I21" s="59">
        <v>669500</v>
      </c>
      <c r="J21" s="59">
        <v>669500</v>
      </c>
      <c r="K21" s="57" t="s">
        <v>99</v>
      </c>
      <c r="L21" s="57" t="s">
        <v>100</v>
      </c>
      <c r="M21" s="57" t="s">
        <v>101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7"/>
      <c r="U21" s="59">
        <v>0</v>
      </c>
      <c r="V21" s="57"/>
      <c r="W21" s="59">
        <v>0</v>
      </c>
      <c r="X21" s="59">
        <v>0</v>
      </c>
      <c r="Y21" s="57"/>
      <c r="Z21" s="57"/>
      <c r="AA21" s="58">
        <v>45035</v>
      </c>
      <c r="AB21" s="57"/>
      <c r="AC21" s="57"/>
      <c r="AD21" s="57"/>
      <c r="AE21" s="57"/>
      <c r="AF21" s="57"/>
      <c r="AG21" s="57"/>
      <c r="AH21" s="57"/>
      <c r="AI21" s="59">
        <v>0</v>
      </c>
      <c r="AJ21" s="59">
        <v>0</v>
      </c>
      <c r="AK21" s="58">
        <v>45077</v>
      </c>
    </row>
    <row r="22" spans="1:37" x14ac:dyDescent="0.25">
      <c r="A22" s="57">
        <v>900958564</v>
      </c>
      <c r="B22" s="57" t="s">
        <v>12</v>
      </c>
      <c r="C22" s="57"/>
      <c r="D22" s="57">
        <v>8597591</v>
      </c>
      <c r="E22" s="57" t="s">
        <v>120</v>
      </c>
      <c r="F22" s="57"/>
      <c r="G22" s="57"/>
      <c r="H22" s="58">
        <v>45036</v>
      </c>
      <c r="I22" s="59">
        <v>387755</v>
      </c>
      <c r="J22" s="59">
        <v>387755</v>
      </c>
      <c r="K22" s="57" t="s">
        <v>99</v>
      </c>
      <c r="L22" s="57" t="s">
        <v>100</v>
      </c>
      <c r="M22" s="57" t="s">
        <v>101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7"/>
      <c r="U22" s="59">
        <v>0</v>
      </c>
      <c r="V22" s="57"/>
      <c r="W22" s="59">
        <v>0</v>
      </c>
      <c r="X22" s="59">
        <v>0</v>
      </c>
      <c r="Y22" s="57"/>
      <c r="Z22" s="57"/>
      <c r="AA22" s="58">
        <v>45036</v>
      </c>
      <c r="AB22" s="57"/>
      <c r="AC22" s="57"/>
      <c r="AD22" s="57"/>
      <c r="AE22" s="57"/>
      <c r="AF22" s="57"/>
      <c r="AG22" s="57"/>
      <c r="AH22" s="57"/>
      <c r="AI22" s="59">
        <v>0</v>
      </c>
      <c r="AJ22" s="59">
        <v>0</v>
      </c>
      <c r="AK22" s="58">
        <v>45077</v>
      </c>
    </row>
    <row r="23" spans="1:37" x14ac:dyDescent="0.25">
      <c r="A23" s="57">
        <v>900958564</v>
      </c>
      <c r="B23" s="57" t="s">
        <v>12</v>
      </c>
      <c r="C23" s="57"/>
      <c r="D23" s="57">
        <v>8600018</v>
      </c>
      <c r="E23" s="57" t="s">
        <v>121</v>
      </c>
      <c r="F23" s="57"/>
      <c r="G23" s="57"/>
      <c r="H23" s="58">
        <v>45049</v>
      </c>
      <c r="I23" s="59">
        <v>286290</v>
      </c>
      <c r="J23" s="59">
        <v>286290</v>
      </c>
      <c r="K23" s="57" t="s">
        <v>99</v>
      </c>
      <c r="L23" s="57" t="s">
        <v>100</v>
      </c>
      <c r="M23" s="57" t="s">
        <v>101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7"/>
      <c r="U23" s="59">
        <v>0</v>
      </c>
      <c r="V23" s="57"/>
      <c r="W23" s="59">
        <v>0</v>
      </c>
      <c r="X23" s="59">
        <v>0</v>
      </c>
      <c r="Y23" s="57"/>
      <c r="Z23" s="57"/>
      <c r="AA23" s="58">
        <v>45049</v>
      </c>
      <c r="AB23" s="57"/>
      <c r="AC23" s="57"/>
      <c r="AD23" s="57"/>
      <c r="AE23" s="57"/>
      <c r="AF23" s="57"/>
      <c r="AG23" s="57"/>
      <c r="AH23" s="57"/>
      <c r="AI23" s="59">
        <v>0</v>
      </c>
      <c r="AJ23" s="59">
        <v>0</v>
      </c>
      <c r="AK23" s="58">
        <v>45077</v>
      </c>
    </row>
    <row r="24" spans="1:37" x14ac:dyDescent="0.25">
      <c r="A24" s="57">
        <v>900958564</v>
      </c>
      <c r="B24" s="57" t="s">
        <v>12</v>
      </c>
      <c r="C24" s="57"/>
      <c r="D24" s="57">
        <v>8601320</v>
      </c>
      <c r="E24" s="57" t="s">
        <v>122</v>
      </c>
      <c r="F24" s="57"/>
      <c r="G24" s="57"/>
      <c r="H24" s="58">
        <v>45051</v>
      </c>
      <c r="I24" s="59">
        <v>384157</v>
      </c>
      <c r="J24" s="59">
        <v>384157</v>
      </c>
      <c r="K24" s="57" t="s">
        <v>99</v>
      </c>
      <c r="L24" s="57" t="s">
        <v>100</v>
      </c>
      <c r="M24" s="57" t="s">
        <v>101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7"/>
      <c r="U24" s="59">
        <v>0</v>
      </c>
      <c r="V24" s="57"/>
      <c r="W24" s="59">
        <v>0</v>
      </c>
      <c r="X24" s="59">
        <v>0</v>
      </c>
      <c r="Y24" s="57"/>
      <c r="Z24" s="57"/>
      <c r="AA24" s="58">
        <v>45051</v>
      </c>
      <c r="AB24" s="57"/>
      <c r="AC24" s="57"/>
      <c r="AD24" s="57"/>
      <c r="AE24" s="57"/>
      <c r="AF24" s="57"/>
      <c r="AG24" s="57"/>
      <c r="AH24" s="57"/>
      <c r="AI24" s="59">
        <v>0</v>
      </c>
      <c r="AJ24" s="59">
        <v>0</v>
      </c>
      <c r="AK24" s="58">
        <v>45077</v>
      </c>
    </row>
    <row r="25" spans="1:37" x14ac:dyDescent="0.25">
      <c r="A25" s="57">
        <v>900958564</v>
      </c>
      <c r="B25" s="57" t="s">
        <v>12</v>
      </c>
      <c r="C25" s="57"/>
      <c r="D25" s="57">
        <v>8618236</v>
      </c>
      <c r="E25" s="57" t="s">
        <v>123</v>
      </c>
      <c r="F25" s="57"/>
      <c r="G25" s="57"/>
      <c r="H25" s="58">
        <v>45075</v>
      </c>
      <c r="I25" s="59">
        <v>76300</v>
      </c>
      <c r="J25" s="59">
        <v>76300</v>
      </c>
      <c r="K25" s="57" t="s">
        <v>99</v>
      </c>
      <c r="L25" s="57" t="s">
        <v>100</v>
      </c>
      <c r="M25" s="57" t="s">
        <v>101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7"/>
      <c r="U25" s="59">
        <v>0</v>
      </c>
      <c r="V25" s="57"/>
      <c r="W25" s="59">
        <v>0</v>
      </c>
      <c r="X25" s="59">
        <v>0</v>
      </c>
      <c r="Y25" s="57"/>
      <c r="Z25" s="57"/>
      <c r="AA25" s="58">
        <v>45075</v>
      </c>
      <c r="AB25" s="57"/>
      <c r="AC25" s="57"/>
      <c r="AD25" s="57"/>
      <c r="AE25" s="57"/>
      <c r="AF25" s="57"/>
      <c r="AG25" s="57"/>
      <c r="AH25" s="57"/>
      <c r="AI25" s="59">
        <v>0</v>
      </c>
      <c r="AJ25" s="59">
        <v>0</v>
      </c>
      <c r="AK25" s="58">
        <v>45077</v>
      </c>
    </row>
    <row r="26" spans="1:37" x14ac:dyDescent="0.25">
      <c r="A26" s="57">
        <v>900958564</v>
      </c>
      <c r="B26" s="57" t="s">
        <v>12</v>
      </c>
      <c r="C26" s="57"/>
      <c r="D26" s="57">
        <v>8621444</v>
      </c>
      <c r="E26" s="57" t="s">
        <v>124</v>
      </c>
      <c r="F26" s="57"/>
      <c r="G26" s="57">
        <v>8552005</v>
      </c>
      <c r="H26" s="58">
        <v>44991</v>
      </c>
      <c r="I26" s="59">
        <v>215200</v>
      </c>
      <c r="J26" s="59">
        <v>215200</v>
      </c>
      <c r="K26" s="57" t="s">
        <v>125</v>
      </c>
      <c r="L26" s="57" t="s">
        <v>130</v>
      </c>
      <c r="M26" s="57" t="s">
        <v>126</v>
      </c>
      <c r="N26" s="59">
        <v>215200</v>
      </c>
      <c r="O26" s="59">
        <v>0</v>
      </c>
      <c r="P26" s="59">
        <v>0</v>
      </c>
      <c r="Q26" s="59">
        <v>0</v>
      </c>
      <c r="R26" s="59">
        <v>215200</v>
      </c>
      <c r="S26" s="59">
        <v>0</v>
      </c>
      <c r="T26" s="57"/>
      <c r="U26" s="59">
        <v>0</v>
      </c>
      <c r="V26" s="57"/>
      <c r="W26" s="59">
        <v>0</v>
      </c>
      <c r="X26" s="59">
        <v>0</v>
      </c>
      <c r="Y26" s="57"/>
      <c r="Z26" s="57"/>
      <c r="AA26" s="58">
        <v>45020</v>
      </c>
      <c r="AB26" s="57"/>
      <c r="AC26" s="57">
        <v>2</v>
      </c>
      <c r="AD26" s="57"/>
      <c r="AE26" s="57"/>
      <c r="AF26" s="57">
        <v>2</v>
      </c>
      <c r="AG26" s="57">
        <v>20230530</v>
      </c>
      <c r="AH26" s="57">
        <v>20230503</v>
      </c>
      <c r="AI26" s="59">
        <v>215200</v>
      </c>
      <c r="AJ26" s="59">
        <v>0</v>
      </c>
      <c r="AK26" s="58">
        <v>45077</v>
      </c>
    </row>
    <row r="27" spans="1:37" x14ac:dyDescent="0.25">
      <c r="A27" s="57">
        <v>900958564</v>
      </c>
      <c r="B27" s="57" t="s">
        <v>12</v>
      </c>
      <c r="C27" s="57"/>
      <c r="D27" s="57">
        <v>8643611</v>
      </c>
      <c r="E27" s="57" t="s">
        <v>127</v>
      </c>
      <c r="F27" s="57"/>
      <c r="G27" s="57">
        <v>8107751</v>
      </c>
      <c r="H27" s="58">
        <v>44385</v>
      </c>
      <c r="I27" s="59">
        <v>6116643</v>
      </c>
      <c r="J27" s="59">
        <v>5563561</v>
      </c>
      <c r="K27" s="57" t="s">
        <v>128</v>
      </c>
      <c r="L27" s="57" t="s">
        <v>131</v>
      </c>
      <c r="M27" s="57" t="s">
        <v>126</v>
      </c>
      <c r="N27" s="59">
        <v>6116643</v>
      </c>
      <c r="O27" s="59">
        <v>0</v>
      </c>
      <c r="P27" s="59">
        <v>0</v>
      </c>
      <c r="Q27" s="59">
        <v>0</v>
      </c>
      <c r="R27" s="59">
        <v>0</v>
      </c>
      <c r="S27" s="59">
        <v>6116643</v>
      </c>
      <c r="T27" s="57"/>
      <c r="U27" s="59">
        <v>0</v>
      </c>
      <c r="V27" s="57"/>
      <c r="W27" s="59">
        <v>0</v>
      </c>
      <c r="X27" s="59">
        <v>0</v>
      </c>
      <c r="Y27" s="57"/>
      <c r="Z27" s="57"/>
      <c r="AA27" s="58">
        <v>44417</v>
      </c>
      <c r="AB27" s="57"/>
      <c r="AC27" s="57">
        <v>2</v>
      </c>
      <c r="AD27" s="57"/>
      <c r="AE27" s="57"/>
      <c r="AF27" s="57">
        <v>4</v>
      </c>
      <c r="AG27" s="57">
        <v>20220630</v>
      </c>
      <c r="AH27" s="57">
        <v>20220628</v>
      </c>
      <c r="AI27" s="59">
        <v>6116643</v>
      </c>
      <c r="AJ27" s="59">
        <v>6116643</v>
      </c>
      <c r="AK27" s="58">
        <v>45077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zoomScale="73" zoomScaleNormal="73" workbookViewId="0">
      <selection activeCell="J20" sqref="J20"/>
    </sheetView>
  </sheetViews>
  <sheetFormatPr baseColWidth="10" defaultRowHeight="15" x14ac:dyDescent="0.25"/>
  <cols>
    <col min="2" max="2" width="47" bestFit="1" customWidth="1"/>
    <col min="3" max="3" width="12.7109375" style="62" customWidth="1"/>
    <col min="4" max="4" width="15" style="60" customWidth="1"/>
  </cols>
  <sheetData>
    <row r="3" spans="2:4" x14ac:dyDescent="0.25">
      <c r="B3" s="63" t="s">
        <v>133</v>
      </c>
      <c r="C3" s="69" t="s">
        <v>134</v>
      </c>
      <c r="D3" s="64" t="s">
        <v>135</v>
      </c>
    </row>
    <row r="4" spans="2:4" x14ac:dyDescent="0.25">
      <c r="B4" s="65" t="s">
        <v>130</v>
      </c>
      <c r="C4" s="70">
        <v>1</v>
      </c>
      <c r="D4" s="66">
        <v>215200</v>
      </c>
    </row>
    <row r="5" spans="2:4" x14ac:dyDescent="0.25">
      <c r="B5" s="65" t="s">
        <v>131</v>
      </c>
      <c r="C5" s="70">
        <v>1</v>
      </c>
      <c r="D5" s="66">
        <v>5563561</v>
      </c>
    </row>
    <row r="6" spans="2:4" x14ac:dyDescent="0.25">
      <c r="B6" s="65" t="s">
        <v>100</v>
      </c>
      <c r="C6" s="70">
        <v>23</v>
      </c>
      <c r="D6" s="66">
        <v>18942340</v>
      </c>
    </row>
    <row r="7" spans="2:4" x14ac:dyDescent="0.25">
      <c r="B7" s="67" t="s">
        <v>132</v>
      </c>
      <c r="C7" s="71">
        <v>25</v>
      </c>
      <c r="D7" s="68">
        <v>24721101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L31" sqref="L31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41</v>
      </c>
      <c r="E2" s="12"/>
      <c r="F2" s="12"/>
      <c r="G2" s="12"/>
      <c r="H2" s="12"/>
      <c r="I2" s="13"/>
      <c r="J2" s="14" t="s">
        <v>42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43</v>
      </c>
      <c r="E4" s="12"/>
      <c r="F4" s="12"/>
      <c r="G4" s="12"/>
      <c r="H4" s="12"/>
      <c r="I4" s="13"/>
      <c r="J4" s="14" t="s">
        <v>44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45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139</v>
      </c>
      <c r="J12" s="28"/>
    </row>
    <row r="13" spans="2:10" x14ac:dyDescent="0.2">
      <c r="B13" s="27"/>
      <c r="C13" s="29" t="s">
        <v>136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46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47</v>
      </c>
      <c r="D17" s="30"/>
      <c r="H17" s="32" t="s">
        <v>48</v>
      </c>
      <c r="I17" s="32" t="s">
        <v>49</v>
      </c>
      <c r="J17" s="28"/>
    </row>
    <row r="18" spans="2:10" x14ac:dyDescent="0.2">
      <c r="B18" s="27"/>
      <c r="C18" s="29" t="s">
        <v>50</v>
      </c>
      <c r="D18" s="29"/>
      <c r="E18" s="29"/>
      <c r="F18" s="29"/>
      <c r="H18" s="33">
        <v>25</v>
      </c>
      <c r="I18" s="72">
        <v>24721101</v>
      </c>
      <c r="J18" s="28"/>
    </row>
    <row r="19" spans="2:10" x14ac:dyDescent="0.2">
      <c r="B19" s="27"/>
      <c r="C19" s="8" t="s">
        <v>51</v>
      </c>
      <c r="H19" s="34">
        <v>0</v>
      </c>
      <c r="I19" s="35">
        <v>0</v>
      </c>
      <c r="J19" s="28"/>
    </row>
    <row r="20" spans="2:10" x14ac:dyDescent="0.2">
      <c r="B20" s="27"/>
      <c r="C20" s="8" t="s">
        <v>52</v>
      </c>
      <c r="H20" s="34">
        <v>0</v>
      </c>
      <c r="I20" s="35">
        <v>0</v>
      </c>
      <c r="J20" s="28"/>
    </row>
    <row r="21" spans="2:10" x14ac:dyDescent="0.2">
      <c r="B21" s="27"/>
      <c r="C21" s="8" t="s">
        <v>53</v>
      </c>
      <c r="H21" s="34">
        <v>23</v>
      </c>
      <c r="I21" s="36">
        <v>18942340</v>
      </c>
      <c r="J21" s="28"/>
    </row>
    <row r="22" spans="2:10" x14ac:dyDescent="0.2">
      <c r="B22" s="27"/>
      <c r="C22" s="8" t="s">
        <v>131</v>
      </c>
      <c r="H22" s="34">
        <v>1</v>
      </c>
      <c r="I22" s="35">
        <v>5563561</v>
      </c>
      <c r="J22" s="28"/>
    </row>
    <row r="23" spans="2:10" ht="13.5" thickBot="1" x14ac:dyDescent="0.25">
      <c r="B23" s="27"/>
      <c r="C23" s="8" t="s">
        <v>54</v>
      </c>
      <c r="H23" s="37">
        <v>0</v>
      </c>
      <c r="I23" s="38">
        <v>0</v>
      </c>
      <c r="J23" s="28"/>
    </row>
    <row r="24" spans="2:10" x14ac:dyDescent="0.2">
      <c r="B24" s="27"/>
      <c r="C24" s="29" t="s">
        <v>55</v>
      </c>
      <c r="D24" s="29"/>
      <c r="E24" s="29"/>
      <c r="F24" s="29"/>
      <c r="H24" s="33">
        <f>H19+H20+H21+H22+H23</f>
        <v>24</v>
      </c>
      <c r="I24" s="39">
        <f>I19+I20+I21+I22+I23</f>
        <v>24505901</v>
      </c>
      <c r="J24" s="28"/>
    </row>
    <row r="25" spans="2:10" x14ac:dyDescent="0.2">
      <c r="B25" s="27"/>
      <c r="C25" s="8" t="s">
        <v>56</v>
      </c>
      <c r="H25" s="34">
        <v>1</v>
      </c>
      <c r="I25" s="35">
        <v>215200</v>
      </c>
      <c r="J25" s="28"/>
    </row>
    <row r="26" spans="2:10" ht="13.5" thickBot="1" x14ac:dyDescent="0.25">
      <c r="B26" s="27"/>
      <c r="C26" s="8" t="s">
        <v>57</v>
      </c>
      <c r="H26" s="37">
        <v>0</v>
      </c>
      <c r="I26" s="38">
        <v>0</v>
      </c>
      <c r="J26" s="28"/>
    </row>
    <row r="27" spans="2:10" x14ac:dyDescent="0.2">
      <c r="B27" s="27"/>
      <c r="C27" s="29" t="s">
        <v>58</v>
      </c>
      <c r="D27" s="29"/>
      <c r="E27" s="29"/>
      <c r="F27" s="29"/>
      <c r="H27" s="33">
        <f>H25+H26</f>
        <v>1</v>
      </c>
      <c r="I27" s="39">
        <f>I25+I26</f>
        <v>215200</v>
      </c>
      <c r="J27" s="28"/>
    </row>
    <row r="28" spans="2:10" ht="13.5" thickBot="1" x14ac:dyDescent="0.25">
      <c r="B28" s="27"/>
      <c r="C28" s="8" t="s">
        <v>59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60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61</v>
      </c>
      <c r="D31" s="29"/>
      <c r="H31" s="41">
        <f>H24+H27+H29</f>
        <v>25</v>
      </c>
      <c r="I31" s="42">
        <f>I24+I27+I29</f>
        <v>24721101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4" t="s">
        <v>137</v>
      </c>
      <c r="D36" s="45"/>
      <c r="G36" s="44" t="s">
        <v>62</v>
      </c>
      <c r="H36" s="45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138</v>
      </c>
      <c r="G38" s="46" t="s">
        <v>63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2023-06-20T15:42:35Z</cp:lastPrinted>
  <dcterms:created xsi:type="dcterms:W3CDTF">2022-06-01T14:39:12Z</dcterms:created>
  <dcterms:modified xsi:type="dcterms:W3CDTF">2023-06-20T16:01:42Z</dcterms:modified>
</cp:coreProperties>
</file>