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06. JUNIO\NIT 900407111 GENCELL PHARMA S.A.S\"/>
    </mc:Choice>
  </mc:AlternateContent>
  <bookViews>
    <workbookView xWindow="-120" yWindow="-120" windowWidth="20730" windowHeight="11160" activeTab="1"/>
  </bookViews>
  <sheets>
    <sheet name="INFO IPS" sheetId="1" r:id="rId1"/>
    <sheet name="ESTADO DE CADA FACTURA" sheetId="3" r:id="rId2"/>
    <sheet name="TD" sheetId="5" r:id="rId3"/>
    <sheet name="FOR-CSA-018" sheetId="4" r:id="rId4"/>
  </sheets>
  <definedNames>
    <definedName name="_xlnm._FilterDatabase" localSheetId="1" hidden="1">'ESTADO DE CADA FACTURA'!$A$2:$AR$16</definedName>
  </definedNames>
  <calcPr calcId="152511"/>
  <pivotCaches>
    <pivotCache cacheId="25"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 i="3" l="1"/>
  <c r="AA1" i="3"/>
  <c r="Y1" i="3"/>
  <c r="V1" i="3"/>
  <c r="U1" i="3"/>
  <c r="R1" i="3"/>
  <c r="P1" i="3"/>
  <c r="O1" i="3"/>
  <c r="J1" i="3"/>
  <c r="I1" i="3"/>
  <c r="I29" i="4" l="1"/>
  <c r="H29" i="4"/>
  <c r="I27" i="4"/>
  <c r="H27" i="4"/>
  <c r="I24" i="4"/>
  <c r="H24" i="4"/>
  <c r="H31" i="4" l="1"/>
  <c r="I31" i="4"/>
  <c r="H16"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<sst xmlns="http://schemas.openxmlformats.org/spreadsheetml/2006/main" count="231" uniqueCount="127">
  <si>
    <t>Prefijo Factura</t>
  </si>
  <si>
    <t>Numero Factura</t>
  </si>
  <si>
    <t>IPS Fecha factura</t>
  </si>
  <si>
    <t>IPS Fecha radicado</t>
  </si>
  <si>
    <t>IPS Valor Factura</t>
  </si>
  <si>
    <t>IPS Saldo Factura</t>
  </si>
  <si>
    <t>NIT IPS</t>
  </si>
  <si>
    <t>Tipo de Contrato</t>
  </si>
  <si>
    <t>Nombre IPS</t>
  </si>
  <si>
    <t>Sede / Ciudad</t>
  </si>
  <si>
    <t>Tipo de Prestación</t>
  </si>
  <si>
    <t>GENCELL PHARMA</t>
  </si>
  <si>
    <t>FE</t>
  </si>
  <si>
    <t xml:space="preserve">FE </t>
  </si>
  <si>
    <t>FEGP</t>
  </si>
  <si>
    <t>FOR-CSA-018</t>
  </si>
  <si>
    <t>HOJA 1 DE 2</t>
  </si>
  <si>
    <t>RESUMEN DE CARTERA REVISADA POR LA EPS</t>
  </si>
  <si>
    <t>VERSION 1</t>
  </si>
  <si>
    <t>SANTIAGO DE CALI , JUNIO 22 DE 2023</t>
  </si>
  <si>
    <t>A continuacion me permito remitir nuestra respuesta al estado de cartera presentado en la fecha: 20/06/2023</t>
  </si>
  <si>
    <t>Con Corte al dia :31/05/2023</t>
  </si>
  <si>
    <t>Cant Fact</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</si>
  <si>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</si>
  <si>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</si>
  <si>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</si>
  <si>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</si>
  <si>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</si>
  <si>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</si>
  <si>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</si>
  <si>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</si>
  <si>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</si>
  <si>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</si>
  <si>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</si>
  <si>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</si>
  <si>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</si>
  <si>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</si>
  <si>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</si>
  <si>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 xml:space="preserve"> ENTIDAD</t>
  </si>
  <si>
    <t>PrefijoFactura</t>
  </si>
  <si>
    <t>NUMERO FACTURA</t>
  </si>
  <si>
    <t>LLAVE</t>
  </si>
  <si>
    <t>PREFIJO SASS</t>
  </si>
  <si>
    <t>NUMERO FACT SASSS</t>
  </si>
  <si>
    <t>FECHA FACT IPS</t>
  </si>
  <si>
    <t>VALOR FACT IPS</t>
  </si>
  <si>
    <t>SALDO FACT IPS</t>
  </si>
  <si>
    <t>OBSERVACION SASS</t>
  </si>
  <si>
    <t>ESTADO EPS JUNIO 2022</t>
  </si>
  <si>
    <t>FUERA DE CIERRE</t>
  </si>
  <si>
    <t>ESTADO VAGLO</t>
  </si>
  <si>
    <t>VALOR VAGLO</t>
  </si>
  <si>
    <t>POR PAGAR SAP</t>
  </si>
  <si>
    <t>P. ABIERTAS DOC</t>
  </si>
  <si>
    <t>INTERFAZ</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</si>
  <si>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</si>
  <si>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</si>
  <si>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</si>
  <si>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</si>
  <si>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</si>
  <si>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</si>
  <si>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</si>
  <si>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</si>
  <si>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</si>
  <si>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</si>
  <si>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</si>
  <si>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</si>
  <si>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</si>
  <si>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</si>
  <si>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</si>
  <si>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</si>
  <si>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</si>
  <si>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</si>
  <si>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</si>
  <si>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</si>
  <si>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</si>
  <si>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</si>
  <si>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</si>
  <si>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</si>
  <si>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</si>
  <si>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</si>
  <si>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900407111_FE_17031</t>
  </si>
  <si>
    <t>A)Factura no radicada en ERP</t>
  </si>
  <si>
    <t>FACTURA NO RADICADA</t>
  </si>
  <si>
    <t>no_cruza</t>
  </si>
  <si>
    <t>900407111_FEGP_20386</t>
  </si>
  <si>
    <t>B)Factura sin saldo ERP</t>
  </si>
  <si>
    <t>OK</t>
  </si>
  <si>
    <t>900407111_FEGP_20387</t>
  </si>
  <si>
    <t>900407111_FEGP_36738</t>
  </si>
  <si>
    <t>900407111_FEGP_47199</t>
  </si>
  <si>
    <t>900407111_FE _34649</t>
  </si>
  <si>
    <t>B)Factura sin saldo ERP/conciliar diferencia glosa aceptada</t>
  </si>
  <si>
    <t>900407111_FEGP_14379</t>
  </si>
  <si>
    <t>900407111_FEGP_43750</t>
  </si>
  <si>
    <t>B)Factura sin saldo ERP/conciliar diferencia valor de factura</t>
  </si>
  <si>
    <t>900407111_FE _206333</t>
  </si>
  <si>
    <t>C)Glosas total pendiente por respuesta de IPS/conciliar diferencia valor de factura</t>
  </si>
  <si>
    <t>FACTURACION. SE DEVUELVE LA FACTURA POR QUE EL VALOR FACTURADO ESTA ERRADO NO SE DEBE DESCONTAR LA RETE FUENTE DE LA FACTURA EL SISTEMA DE NOSOTROS LA DESCUENTA AUTOMATICAMENTE SOLO SE DEBE DESCONTAR DEL VALOR TOTAL LOS COPAGO O C/MODERADORSI DESCUENTA LA RETEFUENTE DEL VALOR A PAGAR SE AFECTA EN LA LIQUIDACION DE LA FACTURA PARA EL PAGAO Y SE COBRA DOBLE LA RETE FUENTA POR FAVOR VERIFICAR POR QUE EL VALOR CORECTO APAGAR ES EL VALOR TOTAL MENOS EL COPAGO$33 266 900-4200= $33 224 900 ESTE ES EL VALOR QUE SE DEBEPAGAR Y REFLEJAR EN LA FACTURAANGELA CAMPAZ</t>
  </si>
  <si>
    <t>SI</t>
  </si>
  <si>
    <t>900407111_FEGP_14400</t>
  </si>
  <si>
    <t>D)Glosas parcial pendiente por respuesta de IPS</t>
  </si>
  <si>
    <t>GLOSA</t>
  </si>
  <si>
    <t>CUOTAM./COPAGO DECONTAMOS CUITA MODERADORA DEJADA DE PAGARPOR EL PTE POR $3700ANGELA CAMPAZ</t>
  </si>
  <si>
    <t>NO</t>
  </si>
  <si>
    <t>900407111_FE _246349</t>
  </si>
  <si>
    <t>CUOTAM./COPAGO DECONTAMOS CUOTAM. DEJADA DE PAGAR POR EL PACIENTE POR $3.500ANGELA CAMPAZ</t>
  </si>
  <si>
    <t>900407111_FEGP_53504</t>
  </si>
  <si>
    <t>G)factura inicial en Gestion por ERP</t>
  </si>
  <si>
    <t>900407111_FEGP_53506</t>
  </si>
  <si>
    <t>900407111_FEGP_53507</t>
  </si>
  <si>
    <t>FACTURA PENDIENTE EN PROGRAMACION DE PAGO - GLOSA PENDIENTE POR CONCILIAR</t>
  </si>
  <si>
    <t>FACTURA PENDIENTE EN PROGRAMACION DE PAGO</t>
  </si>
  <si>
    <t>FACTURA CERRADA POR EXTEMPORANEIDAD</t>
  </si>
  <si>
    <t>FACTURA CANCELADA</t>
  </si>
  <si>
    <t>12.05.2023</t>
  </si>
  <si>
    <t>26.05.2023</t>
  </si>
  <si>
    <t>FACTURA CANCELADA - GLOSA CERRADA POR EXTEMPORANEIDAD</t>
  </si>
  <si>
    <t>Total general</t>
  </si>
  <si>
    <t>Tipificación</t>
  </si>
  <si>
    <t>Cant Facturas</t>
  </si>
  <si>
    <t>Saldo Facturas</t>
  </si>
  <si>
    <t>Señores : GENCELL PHARMA</t>
  </si>
  <si>
    <t>NIT: 900407111</t>
  </si>
  <si>
    <t>Jennifer Carolina Prieto Arias</t>
  </si>
  <si>
    <t>Analista Contable - Gencell Pharma</t>
  </si>
  <si>
    <t>FACTURA DEVUELTA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</si>
</sst>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_-;\-* #,##0_-;_-* &quot;-&quot;??_-;_-@_-"/>
    <numFmt numFmtId="165" formatCode="&quot;$&quot;\ #,##0;[Red]&quot;$&quot;\ #,##0"/>
    <numFmt numFmtId="166" formatCode="&quot;$&quot;\ #,##0"/>
  </numFmts>
  <fonts count="9"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name val="Arial"/>
      <family val="2"/>
    </font>
    <font>
      <sz val="10"/>
      <color indexed="8"/>
      <name val="Arial"/>
      <family val="2"/>
    </font>
    <font>
      <b/>
      <sz val="10"/>
      <color indexed="8"/>
      <name val="Arial"/>
      <family val="2"/>
    </font>
    <font>
      <b/>
      <sz val="11"/>
      <color theme="0"/>
      <name val="Calibri"/>
      <family val="2"/>
      <scheme val="minor"/>
    </font>
  </fonts>
  <fills count="7">
    <fill>
      <patternFill patternType="none"/>
    </fill>
    <fill>
      <patternFill patternType="gray125"/>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4" fillId="0" borderId="0" applyFont="0" applyFill="0" applyBorder="0" applyAlignment="0" applyProtection="0"/>
    <xf numFmtId="0" fontId="5" fillId="0" borderId="0"/>
  </cellStyleXfs>
  <cellXfs count="76">
    <xf numFmtId="0" fontId="0" fillId="0" borderId="0" xfId="0"/>
    <xf numFmtId="0" fontId="0" fillId="0" borderId="1" xfId="0" applyBorder="1"/>
    <xf numFmtId="14" fontId="0" fillId="0" borderId="1" xfId="0" applyNumberFormat="1" applyBorder="1"/>
    <xf numFmtId="164" fontId="0" fillId="0" borderId="1" xfId="1" applyNumberFormat="1" applyFont="1" applyFill="1" applyBorder="1"/>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164" fontId="0" fillId="0" borderId="0" xfId="0" applyNumberFormat="1"/>
    <xf numFmtId="0" fontId="6" fillId="0" borderId="0" xfId="2" applyFont="1"/>
    <xf numFmtId="0" fontId="6" fillId="0" borderId="2" xfId="2" applyFont="1" applyBorder="1" applyAlignment="1">
      <alignment horizontal="centerContinuous"/>
    </xf>
    <xf numFmtId="0" fontId="6" fillId="0" borderId="3" xfId="2" applyFont="1" applyBorder="1" applyAlignment="1">
      <alignment horizontal="centerContinuous"/>
    </xf>
    <xf numFmtId="0" fontId="7" fillId="0" borderId="2" xfId="2" applyFont="1" applyBorder="1" applyAlignment="1">
      <alignment horizontal="centerContinuous" vertical="center"/>
    </xf>
    <xf numFmtId="0" fontId="7" fillId="0" borderId="4" xfId="2" applyFont="1" applyBorder="1" applyAlignment="1">
      <alignment horizontal="centerContinuous" vertical="center"/>
    </xf>
    <xf numFmtId="0" fontId="7" fillId="0" borderId="3" xfId="2" applyFont="1" applyBorder="1" applyAlignment="1">
      <alignment horizontal="centerContinuous" vertical="center"/>
    </xf>
    <xf numFmtId="0" fontId="7" fillId="0" borderId="5" xfId="2" applyFont="1" applyBorder="1" applyAlignment="1">
      <alignment horizontal="centerContinuous" vertical="center"/>
    </xf>
    <xf numFmtId="0" fontId="6" fillId="0" borderId="6" xfId="2" applyFont="1" applyBorder="1" applyAlignment="1">
      <alignment horizontal="centerContinuous"/>
    </xf>
    <xf numFmtId="0" fontId="6" fillId="0" borderId="7" xfId="2" applyFont="1" applyBorder="1" applyAlignment="1">
      <alignment horizontal="centerContinuous"/>
    </xf>
    <xf numFmtId="0" fontId="7" fillId="0" borderId="8" xfId="2" applyFont="1" applyBorder="1" applyAlignment="1">
      <alignment horizontal="centerContinuous" vertical="center"/>
    </xf>
    <xf numFmtId="0" fontId="7" fillId="0" borderId="9" xfId="2" applyFont="1" applyBorder="1" applyAlignment="1">
      <alignment horizontal="centerContinuous" vertical="center"/>
    </xf>
    <xf numFmtId="0" fontId="7" fillId="0" borderId="10" xfId="2" applyFont="1" applyBorder="1" applyAlignment="1">
      <alignment horizontal="centerContinuous" vertical="center"/>
    </xf>
    <xf numFmtId="0" fontId="7" fillId="0" borderId="11" xfId="2" applyFont="1" applyBorder="1" applyAlignment="1">
      <alignment horizontal="centerContinuous" vertical="center"/>
    </xf>
    <xf numFmtId="0" fontId="7" fillId="0" borderId="6" xfId="2" applyFont="1" applyBorder="1" applyAlignment="1">
      <alignment horizontal="centerContinuous" vertical="center"/>
    </xf>
    <xf numFmtId="0" fontId="7" fillId="0" borderId="0" xfId="2" applyFont="1" applyAlignment="1">
      <alignment horizontal="centerContinuous" vertical="center"/>
    </xf>
    <xf numFmtId="0" fontId="7" fillId="0" borderId="7" xfId="2" applyFont="1" applyBorder="1" applyAlignment="1">
      <alignment horizontal="centerContinuous" vertical="center"/>
    </xf>
    <xf numFmtId="0" fontId="7" fillId="0" borderId="12" xfId="2" applyFont="1" applyBorder="1" applyAlignment="1">
      <alignment horizontal="centerContinuous" vertical="center"/>
    </xf>
    <xf numFmtId="0" fontId="6" fillId="0" borderId="8" xfId="2" applyFont="1" applyBorder="1" applyAlignment="1">
      <alignment horizontal="centerContinuous"/>
    </xf>
    <xf numFmtId="0" fontId="6" fillId="0" borderId="10" xfId="2" applyFont="1" applyBorder="1" applyAlignment="1">
      <alignment horizontal="centerContinuous"/>
    </xf>
    <xf numFmtId="0" fontId="6" fillId="0" borderId="6" xfId="2" applyFont="1" applyBorder="1"/>
    <xf numFmtId="0" fontId="6" fillId="0" borderId="7" xfId="2" applyFont="1" applyBorder="1"/>
    <xf numFmtId="0" fontId="7" fillId="0" borderId="0" xfId="2" applyFont="1"/>
    <xf numFmtId="14" fontId="6" fillId="0" borderId="0" xfId="2" applyNumberFormat="1" applyFont="1"/>
    <xf numFmtId="14" fontId="6" fillId="0" borderId="0" xfId="2" applyNumberFormat="1" applyFont="1" applyAlignment="1">
      <alignment horizontal="left"/>
    </xf>
    <xf numFmtId="0" fontId="7" fillId="0" borderId="0" xfId="2" applyFont="1" applyAlignment="1">
      <alignment horizontal="center"/>
    </xf>
    <xf numFmtId="1" fontId="7" fillId="0" borderId="0" xfId="2" applyNumberFormat="1" applyFont="1" applyAlignment="1">
      <alignment horizontal="center"/>
    </xf>
    <xf numFmtId="1" fontId="6" fillId="0" borderId="0" xfId="2" applyNumberFormat="1" applyFont="1" applyAlignment="1">
      <alignment horizontal="center"/>
    </xf>
    <xf numFmtId="165" fontId="6" fillId="0" borderId="0" xfId="2" applyNumberFormat="1" applyFont="1" applyAlignment="1">
      <alignment horizontal="right"/>
    </xf>
    <xf numFmtId="166" fontId="6" fillId="0" borderId="0" xfId="2" applyNumberFormat="1" applyFont="1" applyAlignment="1">
      <alignment horizontal="right"/>
    </xf>
    <xf numFmtId="1" fontId="6" fillId="0" borderId="9" xfId="2" applyNumberFormat="1" applyFont="1" applyBorder="1" applyAlignment="1">
      <alignment horizontal="center"/>
    </xf>
    <xf numFmtId="165" fontId="6" fillId="0" borderId="9" xfId="2" applyNumberFormat="1" applyFont="1" applyBorder="1" applyAlignment="1">
      <alignment horizontal="right"/>
    </xf>
    <xf numFmtId="165" fontId="7" fillId="0" borderId="0" xfId="2" applyNumberFormat="1" applyFont="1" applyAlignment="1">
      <alignment horizontal="right"/>
    </xf>
    <xf numFmtId="0" fontId="6" fillId="0" borderId="0" xfId="2" applyFont="1" applyAlignment="1">
      <alignment horizontal="center"/>
    </xf>
    <xf numFmtId="1" fontId="7" fillId="0" borderId="13" xfId="2" applyNumberFormat="1" applyFont="1" applyBorder="1" applyAlignment="1">
      <alignment horizontal="center"/>
    </xf>
    <xf numFmtId="165" fontId="7" fillId="0" borderId="13" xfId="2" applyNumberFormat="1" applyFont="1" applyBorder="1" applyAlignment="1">
      <alignment horizontal="right"/>
    </xf>
    <xf numFmtId="165" fontId="6" fillId="0" borderId="0" xfId="2" applyNumberFormat="1" applyFont="1"/>
    <xf numFmtId="165" fontId="7" fillId="0" borderId="9" xfId="2" applyNumberFormat="1" applyFont="1" applyBorder="1"/>
    <xf numFmtId="165" fontId="6" fillId="0" borderId="9" xfId="2" applyNumberFormat="1" applyFont="1" applyBorder="1"/>
    <xf numFmtId="165" fontId="7" fillId="0" borderId="0" xfId="2" applyNumberFormat="1" applyFont="1"/>
    <xf numFmtId="0" fontId="6" fillId="0" borderId="8" xfId="2" applyFont="1" applyBorder="1"/>
    <xf numFmtId="0" fontId="6" fillId="0" borderId="9" xfId="2" applyFont="1" applyBorder="1"/>
    <xf numFmtId="0" fontId="6" fillId="0" borderId="10" xfId="2" applyFont="1" applyBorder="1"/>
    <xf numFmtId="0" fontId="1" fillId="2" borderId="1" xfId="0" applyFont="1" applyFill="1" applyBorder="1" applyAlignment="1">
      <alignment horizontal="center" vertical="center" wrapText="1"/>
    </xf>
    <xf numFmtId="164" fontId="1" fillId="0" borderId="1" xfId="1" applyNumberFormat="1" applyFont="1" applyBorder="1" applyAlignment="1">
      <alignment horizontal="center" vertical="center" wrapText="1"/>
    </xf>
    <xf numFmtId="0" fontId="1" fillId="3" borderId="1" xfId="0" applyFont="1" applyFill="1" applyBorder="1" applyAlignment="1">
      <alignment horizontal="center" vertical="center" wrapText="1"/>
    </xf>
    <xf numFmtId="164" fontId="1" fillId="3" borderId="1" xfId="1" applyNumberFormat="1" applyFont="1" applyFill="1" applyBorder="1" applyAlignment="1">
      <alignment horizontal="center" vertical="center" wrapText="1"/>
    </xf>
    <xf numFmtId="164" fontId="1" fillId="2" borderId="1" xfId="1" applyNumberFormat="1" applyFont="1" applyFill="1" applyBorder="1" applyAlignment="1">
      <alignment horizontal="center" vertical="center" wrapText="1"/>
    </xf>
    <xf numFmtId="164" fontId="1" fillId="4" borderId="1" xfId="1" applyNumberFormat="1" applyFont="1" applyFill="1" applyBorder="1" applyAlignment="1">
      <alignment horizontal="center" vertical="center" wrapText="1"/>
    </xf>
    <xf numFmtId="164" fontId="0" fillId="0" borderId="1" xfId="1" applyNumberFormat="1" applyFont="1" applyBorder="1"/>
    <xf numFmtId="164" fontId="0" fillId="0" borderId="0" xfId="1" applyNumberFormat="1" applyFont="1"/>
    <xf numFmtId="164" fontId="1" fillId="0" borderId="0" xfId="1" applyNumberFormat="1" applyFont="1"/>
    <xf numFmtId="0" fontId="0" fillId="0" borderId="0" xfId="0" applyAlignment="1">
      <alignment wrapText="1"/>
    </xf>
    <xf numFmtId="0" fontId="0" fillId="0" borderId="0" xfId="0" applyAlignment="1">
      <alignment horizontal="center"/>
    </xf>
    <xf numFmtId="0" fontId="8" fillId="5" borderId="1" xfId="0" applyNumberFormat="1" applyFont="1" applyFill="1" applyBorder="1" applyAlignment="1">
      <alignment horizontal="center" vertical="center"/>
    </xf>
    <xf numFmtId="164" fontId="8" fillId="5" borderId="19" xfId="0" applyNumberFormat="1" applyFont="1" applyFill="1" applyBorder="1" applyAlignment="1">
      <alignment horizontal="center" vertical="center"/>
    </xf>
    <xf numFmtId="166" fontId="7" fillId="0" borderId="0" xfId="2" applyNumberFormat="1" applyFont="1" applyAlignment="1">
      <alignment horizontal="right"/>
    </xf>
    <xf numFmtId="0" fontId="8" fillId="5" borderId="1" xfId="0" applyFont="1" applyFill="1" applyBorder="1" applyAlignment="1">
      <alignment horizontal="center" vertical="center"/>
    </xf>
    <xf numFmtId="0" fontId="0" fillId="0" borderId="16" xfId="0" applyFill="1" applyBorder="1" applyAlignment="1">
      <alignment horizontal="left"/>
    </xf>
    <xf numFmtId="0" fontId="0" fillId="0" borderId="16" xfId="0" applyNumberFormat="1" applyFill="1" applyBorder="1" applyAlignment="1">
      <alignment horizontal="center"/>
    </xf>
    <xf numFmtId="164" fontId="0" fillId="0" borderId="14" xfId="0" applyNumberFormat="1" applyFill="1" applyBorder="1"/>
    <xf numFmtId="0" fontId="0" fillId="0" borderId="17" xfId="0" applyFill="1" applyBorder="1" applyAlignment="1">
      <alignment horizontal="left"/>
    </xf>
    <xf numFmtId="0" fontId="0" fillId="0" borderId="17" xfId="0" applyNumberFormat="1" applyFill="1" applyBorder="1" applyAlignment="1">
      <alignment horizontal="center"/>
    </xf>
    <xf numFmtId="164" fontId="0" fillId="0" borderId="15" xfId="0" applyNumberFormat="1" applyFill="1" applyBorder="1"/>
    <xf numFmtId="0" fontId="0" fillId="0" borderId="18" xfId="0" applyFill="1" applyBorder="1" applyAlignment="1">
      <alignment horizontal="left"/>
    </xf>
    <xf numFmtId="0" fontId="0" fillId="6" borderId="1" xfId="0" applyFill="1" applyBorder="1"/>
    <xf numFmtId="14" fontId="0" fillId="6" borderId="1" xfId="0" applyNumberFormat="1" applyFill="1" applyBorder="1"/>
    <xf numFmtId="164" fontId="0" fillId="6" borderId="1" xfId="1" applyNumberFormat="1" applyFont="1" applyFill="1" applyBorder="1"/>
    <xf numFmtId="0" fontId="0" fillId="6" borderId="0" xfId="0" applyFill="1"/>
  </cellXfs>
  <cellStyles count="3">
    <cellStyle name="Millares" xfId="1" builtinId="3"/>
    <cellStyle name="Normal" xfId="0" builtinId="0"/>
    <cellStyle name="Normal 2 2" xfId="2"/>
  </cellStyles>
  <dxfs count="30">
    <dxf>
      <fill>
        <patternFill patternType="none">
          <bgColor auto="1"/>
        </patternFill>
      </fill>
    </dxf>
    <dxf>
      <fill>
        <patternFill patternType="none">
          <bgColor auto="1"/>
        </patternFill>
      </fill>
    </dxf>
    <dxf>
      <border>
        <top style="thin">
          <color indexed="64"/>
        </top>
      </border>
    </dxf>
    <dxf>
      <border>
        <top style="thin">
          <color indexed="64"/>
        </top>
      </border>
    </dxf>
    <dxf>
      <border>
        <right style="thin">
          <color indexed="64"/>
        </right>
      </border>
    </dxf>
    <dxf>
      <border>
        <right style="thin">
          <color indexed="64"/>
        </right>
      </border>
    </dxf>
    <dxf>
      <border>
        <left style="thin">
          <color indexed="64"/>
        </left>
        <right style="thin">
          <color indexed="64"/>
        </right>
      </border>
    </dxf>
    <dxf>
      <border>
        <left style="thin">
          <color indexed="64"/>
        </left>
        <right style="thin">
          <color indexed="64"/>
        </right>
      </border>
    </dxf>
    <dxf>
      <alignment horizontal="center" readingOrder="0"/>
    </dxf>
    <dxf>
      <alignment horizontal="center" readingOrder="0"/>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color theme="0"/>
      </font>
      <fill>
        <patternFill patternType="solid">
          <fgColor indexed="64"/>
          <bgColor theme="9" tint="-0.249977111117893"/>
        </patternFill>
      </fill>
      <alignment horizontal="center" vertical="center" readingOrder="0"/>
    </dxf>
    <dxf>
      <font>
        <b/>
        <color theme="0"/>
      </font>
      <fill>
        <patternFill patternType="solid">
          <fgColor indexed="64"/>
          <bgColor theme="9" tint="-0.249977111117893"/>
        </patternFill>
      </fill>
      <alignment horizontal="center" vertical="center" readingOrder="0"/>
    </dxf>
    <dxf>
      <font>
        <b/>
      </font>
    </dxf>
    <dxf>
      <font>
        <b/>
      </font>
    </dxf>
    <dxf>
      <alignment vertical="center" readingOrder="0"/>
    </dxf>
    <dxf>
      <alignment vertical="center" readingOrder="0"/>
    </dxf>
    <dxf>
      <alignment horizontal="center" readingOrder="0"/>
    </dxf>
    <dxf>
      <alignment horizontal="center" readingOrder="0"/>
    </dxf>
    <dxf>
      <font>
        <color theme="0"/>
      </font>
    </dxf>
    <dxf>
      <font>
        <color theme="0"/>
      </font>
    </dxf>
    <dxf>
      <fill>
        <patternFill patternType="solid">
          <bgColor theme="9" tint="-0.249977111117893"/>
        </patternFill>
      </fill>
    </dxf>
    <dxf>
      <fill>
        <patternFill patternType="solid">
          <bgColor theme="9" tint="-0.249977111117893"/>
        </patternFill>
      </fill>
    </dxf>
    <dxf>
      <numFmt numFmtId="164" formatCode="_-* #,##0_-;\-* #,##0_-;_-* &quot;-&quot;??_-;_-@_-"/>
    </dxf>
    <dxf>
      <numFmt numFmtId="164"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5105.594325578706" createdVersion="5" refreshedVersion="5" minRefreshableVersion="3" recordCount="14">
  <cacheSource type="worksheet">
    <worksheetSource ref="A2:AR16" sheet="ESTADO DE CADA FACTURA"/>
  </cacheSource>
  <cacheFields count="44">
    <cacheField name="NIT IPS" numFmtId="0">
      <sharedItems containsSemiMixedTypes="0" containsString="0" containsNumber="1" containsInteger="1" minValue="900407111" maxValue="900407111"/>
    </cacheField>
    <cacheField name=" ENTIDAD" numFmtId="0">
      <sharedItems/>
    </cacheField>
    <cacheField name="PrefijoFactura" numFmtId="0">
      <sharedItems/>
    </cacheField>
    <cacheField name="NUMERO FACTURA" numFmtId="0">
      <sharedItems containsSemiMixedTypes="0" containsString="0" containsNumber="1" containsInteger="1" minValue="14379" maxValue="246349"/>
    </cacheField>
    <cacheField name="LLAVE" numFmtId="0">
      <sharedItems/>
    </cacheField>
    <cacheField name="PREFIJO SASS" numFmtId="0">
      <sharedItems containsBlank="1"/>
    </cacheField>
    <cacheField name="NUMERO FACT SASSS" numFmtId="0">
      <sharedItems containsString="0" containsBlank="1" containsNumber="1" containsInteger="1" minValue="14379" maxValue="246349"/>
    </cacheField>
    <cacheField name="FECHA FACT IPS" numFmtId="14">
      <sharedItems containsSemiMixedTypes="0" containsNonDate="0" containsDate="1" containsString="0" minDate="2019-02-01T00:00:00" maxDate="2023-06-15T00:00:00"/>
    </cacheField>
    <cacheField name="VALOR FACT IPS" numFmtId="164">
      <sharedItems containsSemiMixedTypes="0" containsString="0" containsNumber="1" containsInteger="1" minValue="784000" maxValue="32559562"/>
    </cacheField>
    <cacheField name="SALDO FACT IPS" numFmtId="164">
      <sharedItems containsSemiMixedTypes="0" containsString="0" containsNumber="1" containsInteger="1" minValue="784000" maxValue="32559562"/>
    </cacheField>
    <cacheField name="OBSERVACION SASS" numFmtId="0">
      <sharedItems/>
    </cacheField>
    <cacheField name="ESTADO EPS JUNIO 2022" numFmtId="0">
      <sharedItems count="8">
        <s v="FACTURA NO RADICADA"/>
        <s v="FACTURA PENDIENTE EN PROGRAMACION DE PAGO"/>
        <s v="FACTURA CANCELADA"/>
        <s v="FACTURA CERRADA POR EXTEMPORANEIDAD"/>
        <s v="FACTURA CANCELADA - GLOSA CERRADA POR EXTEMPORANEIDAD"/>
        <s v="FACTURA DEVUELTA"/>
        <s v="FACTURA PENDIENTE EN PROGRAMACION DE PAGO - GLOSA PENDIENTE POR CONCILIAR"/>
        <s v="FACTURA EN PROCESO INTERNO"/>
      </sharedItems>
    </cacheField>
    <cacheField name="FUERA DE CIERRE" numFmtId="0">
      <sharedItems containsString="0" containsBlank="1" containsNumber="1" containsInteger="1" minValue="0" maxValue="0"/>
    </cacheField>
    <cacheField name="ESTADO VAGLO" numFmtId="0">
      <sharedItems containsBlank="1"/>
    </cacheField>
    <cacheField name="VALOR VAGLO" numFmtId="164">
      <sharedItems containsSemiMixedTypes="0" containsString="0" containsNumber="1" containsInteger="1" minValue="0" maxValue="3968600"/>
    </cacheField>
    <cacheField name="POR PAGAR SAP" numFmtId="164">
      <sharedItems containsSemiMixedTypes="0" containsString="0" containsNumber="1" containsInteger="1" minValue="0" maxValue="27168600"/>
    </cacheField>
    <cacheField name="P. ABIERTAS DOC" numFmtId="0">
      <sharedItems containsString="0" containsBlank="1" containsNumber="1" containsInteger="1" minValue="1222241841" maxValue="1222243125"/>
    </cacheField>
    <cacheField name="INTERFAZ" numFmtId="164">
      <sharedItems containsSemiMixedTypes="0" containsString="0" containsNumber="1" containsInteger="1" minValue="0" maxValue="49700"/>
    </cacheField>
    <cacheField name="VALIDACION ALFA FACT" numFmtId="0">
      <sharedItems/>
    </cacheField>
    <cacheField name="VALOR RADICADO FACT" numFmtId="164">
      <sharedItems containsSemiMixedTypes="0" containsString="0" containsNumber="1" containsInteger="1" minValue="0" maxValue="33266900"/>
    </cacheField>
    <cacheField name="VALOR NOTA CREDITO" numFmtId="164">
      <sharedItems containsSemiMixedTypes="0" containsString="0" containsNumber="1" containsInteger="1" minValue="0" maxValue="0"/>
    </cacheField>
    <cacheField name="VALOR NOTA DEBITO" numFmtId="164">
      <sharedItems containsSemiMixedTypes="0" containsString="0" containsNumber="1" containsInteger="1" minValue="0" maxValue="0"/>
    </cacheField>
    <cacheField name="VALOR DESCCOMERCIAL" numFmtId="164">
      <sharedItems containsSemiMixedTypes="0" containsString="0" containsNumber="1" containsInteger="1" minValue="0" maxValue="0"/>
    </cacheField>
    <cacheField name="VALOR CRUZADO SASS" numFmtId="164">
      <sharedItems containsSemiMixedTypes="0" containsString="0" containsNumber="1" containsInteger="1" minValue="0" maxValue="31110300"/>
    </cacheField>
    <cacheField name="VALOR GLOSA ACEPTDA" numFmtId="164">
      <sharedItems containsSemiMixedTypes="0" containsString="0" containsNumber="1" containsInteger="1" minValue="0" maxValue="10000000"/>
    </cacheField>
    <cacheField name="OBSERVACION GLOSA ACEPTADA" numFmtId="0">
      <sharedItems containsNonDate="0" containsString="0" containsBlank="1"/>
    </cacheField>
    <cacheField name="VALOR GLOSA DEVUELTA" numFmtId="164">
      <sharedItems containsSemiMixedTypes="0" containsString="0" containsNumber="1" containsInteger="1" minValue="0" maxValue="33266900"/>
    </cacheField>
    <cacheField name="OBSERVACION GLOSA DEVUELTA" numFmtId="0">
      <sharedItems containsBlank="1" longText="1"/>
    </cacheField>
    <cacheField name="SALDO SASS" numFmtId="164">
      <sharedItems containsSemiMixedTypes="0" containsString="0" containsNumber="1" containsInteger="1" minValue="0" maxValue="33266900"/>
    </cacheField>
    <cacheField name="VALOR CANCELADO SAP" numFmtId="164">
      <sharedItems containsSemiMixedTypes="0" containsString="0" containsNumber="1" containsInteger="1" minValue="0" maxValue="27667788"/>
    </cacheField>
    <cacheField name="RETENCION" numFmtId="164">
      <sharedItems containsSemiMixedTypes="0" containsString="0" containsNumber="1" containsInteger="1" minValue="0" maxValue="0"/>
    </cacheField>
    <cacheField name="DOC COMPENSACION SAP" numFmtId="0">
      <sharedItems containsString="0" containsBlank="1" containsNumber="1" containsInteger="1" minValue="2201391607" maxValue="4800059787"/>
    </cacheField>
    <cacheField name="FECHA COMPENSACION SAP" numFmtId="0">
      <sharedItems containsBlank="1"/>
    </cacheField>
    <cacheField name="FECHA RAD IPS" numFmtId="14">
      <sharedItems containsSemiMixedTypes="0" containsNonDate="0" containsDate="1" containsString="0" minDate="2019-02-01T00:00:00" maxDate="2023-06-15T00:00:00"/>
    </cacheField>
    <cacheField name="FECHA RAD INICIAL SASS" numFmtId="0">
      <sharedItems containsNonDate="0" containsString="0" containsBlank="1"/>
    </cacheField>
    <cacheField name="ULTIMO ESTADO FACT" numFmtId="0">
      <sharedItems containsSemiMixedTypes="0" containsString="0" containsNumber="1" containsInteger="1" minValue="0"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emiMixedTypes="0" containsString="0" containsNumber="1" containsInteger="1" minValue="1" maxValue="2"/>
    </cacheField>
    <cacheField name="F PROBABLE PAGO SASS" numFmtId="0">
      <sharedItems containsSemiMixedTypes="0" containsString="0" containsNumber="1" containsInteger="1" minValue="20211230" maxValue="21001231"/>
    </cacheField>
    <cacheField name="F RAD SASS" numFmtId="0">
      <sharedItems containsSemiMixedTypes="0" containsString="0" containsNumber="1" containsInteger="1" minValue="20211210" maxValue="20230621"/>
    </cacheField>
    <cacheField name="VALOR REPORTADO CRICULAR 030" numFmtId="164">
      <sharedItems containsSemiMixedTypes="0" containsString="0" containsNumber="1" containsInteger="1" minValue="0" maxValue="33266900"/>
    </cacheField>
    <cacheField name="VALOR GLOSA ACEPTADA REPORTADO CIRCULAR 030" numFmtId="164">
      <sharedItems containsSemiMixedTypes="0" containsString="0" containsNumber="1" containsInteger="1" minValue="0" maxValue="10000000"/>
    </cacheField>
    <cacheField name="F CORTE" numFmtId="14">
      <sharedItems containsSemiMixedTypes="0" containsNonDate="0" containsDate="1" containsString="0" minDate="2023-05-31T00:00:00" maxDate="2023-06-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n v="900407111"/>
    <s v="GENCELL PHARMA"/>
    <s v="FE"/>
    <n v="17031"/>
    <s v="900407111_FE_17031"/>
    <m/>
    <m/>
    <d v="2019-02-01T00:00:00"/>
    <n v="784000"/>
    <n v="784000"/>
    <s v="A)Factura no radicada en ERP"/>
    <x v="0"/>
    <m/>
    <m/>
    <n v="0"/>
    <n v="0"/>
    <m/>
    <n v="0"/>
    <s v="no_cruza"/>
    <n v="0"/>
    <n v="0"/>
    <n v="0"/>
    <n v="0"/>
    <n v="0"/>
    <n v="0"/>
    <m/>
    <n v="0"/>
    <m/>
    <n v="0"/>
    <n v="0"/>
    <n v="0"/>
    <m/>
    <m/>
    <d v="2019-02-01T00:00:00"/>
    <m/>
    <n v="2"/>
    <m/>
    <m/>
    <n v="2"/>
    <n v="20211230"/>
    <n v="20211210"/>
    <n v="0"/>
    <n v="0"/>
    <d v="2023-05-31T00:00:00"/>
  </r>
  <r>
    <n v="900407111"/>
    <s v="GENCELL PHARMA"/>
    <s v="FEGP"/>
    <n v="20386"/>
    <s v="900407111_FEGP_20386"/>
    <s v="FEGP"/>
    <n v="20386"/>
    <d v="2022-12-15T00:00:00"/>
    <n v="12760500"/>
    <n v="12760500"/>
    <s v="B)Factura sin saldo ERP"/>
    <x v="1"/>
    <m/>
    <m/>
    <n v="0"/>
    <n v="12504994"/>
    <n v="1222243125"/>
    <n v="0"/>
    <s v="OK"/>
    <n v="12760500"/>
    <n v="0"/>
    <n v="0"/>
    <n v="0"/>
    <n v="12760500"/>
    <n v="0"/>
    <m/>
    <n v="0"/>
    <m/>
    <n v="0"/>
    <n v="0"/>
    <n v="0"/>
    <m/>
    <m/>
    <d v="2022-12-15T00:00:00"/>
    <m/>
    <n v="2"/>
    <m/>
    <m/>
    <n v="1"/>
    <n v="20230330"/>
    <n v="20230302"/>
    <n v="12760500"/>
    <n v="0"/>
    <d v="2023-05-31T00:00:00"/>
  </r>
  <r>
    <n v="900407111"/>
    <s v="GENCELL PHARMA"/>
    <s v="FEGP"/>
    <n v="20387"/>
    <s v="900407111_FEGP_20387"/>
    <s v="FEGP"/>
    <n v="20387"/>
    <d v="2022-12-15T00:00:00"/>
    <n v="2678400"/>
    <n v="2678400"/>
    <s v="B)Factura sin saldo ERP"/>
    <x v="2"/>
    <m/>
    <m/>
    <n v="0"/>
    <n v="0"/>
    <m/>
    <n v="0"/>
    <s v="OK"/>
    <n v="2678400"/>
    <n v="0"/>
    <n v="0"/>
    <n v="0"/>
    <n v="2678400"/>
    <n v="0"/>
    <m/>
    <n v="0"/>
    <m/>
    <n v="0"/>
    <n v="2624832"/>
    <n v="0"/>
    <n v="4800059787"/>
    <s v="12.05.2023"/>
    <d v="2022-12-15T00:00:00"/>
    <m/>
    <n v="2"/>
    <m/>
    <m/>
    <n v="1"/>
    <n v="20230330"/>
    <n v="20230306"/>
    <n v="2678400"/>
    <n v="0"/>
    <d v="2023-05-31T00:00:00"/>
  </r>
  <r>
    <n v="900407111"/>
    <s v="GENCELL PHARMA"/>
    <s v="FEGP"/>
    <n v="36738"/>
    <s v="900407111_FEGP_36738"/>
    <s v="FEGP"/>
    <n v="36738"/>
    <d v="2023-02-15T00:00:00"/>
    <n v="27724600"/>
    <n v="27724600"/>
    <s v="B)Factura sin saldo ERP"/>
    <x v="1"/>
    <m/>
    <m/>
    <n v="0"/>
    <n v="27168600"/>
    <n v="1222242855"/>
    <n v="0"/>
    <s v="OK"/>
    <n v="27724600"/>
    <n v="0"/>
    <n v="0"/>
    <n v="0"/>
    <n v="27724600"/>
    <n v="0"/>
    <m/>
    <n v="0"/>
    <m/>
    <n v="0"/>
    <n v="0"/>
    <n v="0"/>
    <m/>
    <m/>
    <d v="2023-02-15T00:00:00"/>
    <m/>
    <n v="2"/>
    <m/>
    <m/>
    <n v="1"/>
    <n v="20230228"/>
    <n v="20230218"/>
    <n v="27724600"/>
    <n v="0"/>
    <d v="2023-05-31T00:00:00"/>
  </r>
  <r>
    <n v="900407111"/>
    <s v="GENCELL PHARMA"/>
    <s v="FEGP"/>
    <n v="47199"/>
    <s v="900407111_FEGP_47199"/>
    <s v="FEGP"/>
    <n v="47199"/>
    <d v="2023-04-14T00:00:00"/>
    <n v="14156700"/>
    <n v="14156700"/>
    <s v="B)Factura sin saldo ERP"/>
    <x v="1"/>
    <m/>
    <m/>
    <n v="0"/>
    <n v="0"/>
    <m/>
    <n v="15600"/>
    <s v="OK"/>
    <n v="14156700"/>
    <n v="0"/>
    <n v="0"/>
    <n v="0"/>
    <n v="14156700"/>
    <n v="0"/>
    <m/>
    <n v="0"/>
    <m/>
    <n v="0"/>
    <n v="0"/>
    <n v="0"/>
    <m/>
    <m/>
    <d v="2023-04-14T00:00:00"/>
    <m/>
    <n v="2"/>
    <m/>
    <m/>
    <n v="1"/>
    <n v="20230430"/>
    <n v="20230417"/>
    <n v="14156700"/>
    <n v="0"/>
    <d v="2023-05-31T00:00:00"/>
  </r>
  <r>
    <n v="900407111"/>
    <s v="GENCELL PHARMA"/>
    <s v="FE "/>
    <n v="34649"/>
    <s v="900407111_FE _34649"/>
    <s v="FE"/>
    <n v="34649"/>
    <d v="2020-12-10T00:00:00"/>
    <n v="9800000"/>
    <n v="9800000"/>
    <s v="B)Factura sin saldo ERP/conciliar diferencia glosa aceptada"/>
    <x v="3"/>
    <m/>
    <m/>
    <n v="0"/>
    <n v="0"/>
    <m/>
    <n v="0"/>
    <s v="OK"/>
    <n v="10000000"/>
    <n v="0"/>
    <n v="0"/>
    <n v="0"/>
    <n v="0"/>
    <n v="10000000"/>
    <m/>
    <n v="0"/>
    <m/>
    <n v="0"/>
    <n v="0"/>
    <n v="0"/>
    <m/>
    <m/>
    <d v="2020-12-10T00:00:00"/>
    <m/>
    <n v="2"/>
    <m/>
    <m/>
    <n v="2"/>
    <n v="20211230"/>
    <n v="20211210"/>
    <n v="10000000"/>
    <n v="10000000"/>
    <d v="2023-05-31T00:00:00"/>
  </r>
  <r>
    <n v="900407111"/>
    <s v="GENCELL PHARMA"/>
    <s v="FEGP"/>
    <n v="14379"/>
    <s v="900407111_FEGP_14379"/>
    <s v="FEGP"/>
    <n v="14379"/>
    <d v="2022-11-15T00:00:00"/>
    <n v="32202800"/>
    <n v="32202800"/>
    <s v="B)Factura sin saldo ERP/conciliar diferencia glosa aceptada"/>
    <x v="4"/>
    <m/>
    <s v="GLOSA"/>
    <n v="3968600"/>
    <n v="0"/>
    <m/>
    <n v="0"/>
    <s v="OK"/>
    <n v="32202800"/>
    <n v="0"/>
    <n v="0"/>
    <n v="0"/>
    <n v="28234200"/>
    <n v="3968600"/>
    <m/>
    <n v="0"/>
    <m/>
    <n v="0"/>
    <n v="27667788"/>
    <n v="0"/>
    <n v="2201391607"/>
    <s v="26.05.2023"/>
    <d v="2022-11-15T00:00:00"/>
    <m/>
    <n v="2"/>
    <m/>
    <m/>
    <n v="2"/>
    <n v="20230330"/>
    <n v="20230302"/>
    <n v="32202800"/>
    <n v="3968600"/>
    <d v="2023-05-31T00:00:00"/>
  </r>
  <r>
    <n v="900407111"/>
    <s v="GENCELL PHARMA"/>
    <s v="FEGP"/>
    <n v="43750"/>
    <s v="900407111_FEGP_43750"/>
    <s v="FEGP"/>
    <n v="43750"/>
    <d v="2023-03-15T00:00:00"/>
    <n v="31132500"/>
    <n v="31132500"/>
    <s v="B)Factura sin saldo ERP/conciliar diferencia valor de factura"/>
    <x v="1"/>
    <m/>
    <m/>
    <n v="0"/>
    <n v="0"/>
    <m/>
    <n v="49700"/>
    <s v="OK"/>
    <n v="31110300"/>
    <n v="0"/>
    <n v="0"/>
    <n v="0"/>
    <n v="31110300"/>
    <n v="0"/>
    <m/>
    <n v="0"/>
    <m/>
    <n v="0"/>
    <n v="0"/>
    <n v="0"/>
    <m/>
    <m/>
    <d v="2023-03-15T00:00:00"/>
    <m/>
    <n v="2"/>
    <m/>
    <m/>
    <n v="1"/>
    <n v="20230430"/>
    <n v="20230410"/>
    <n v="31110300"/>
    <n v="0"/>
    <d v="2023-05-31T00:00:00"/>
  </r>
  <r>
    <n v="900407111"/>
    <s v="GENCELL PHARMA"/>
    <s v="FE "/>
    <n v="206333"/>
    <s v="900407111_FE _206333"/>
    <s v="FE"/>
    <n v="206333"/>
    <d v="2022-02-14T00:00:00"/>
    <n v="32559562"/>
    <n v="32559562"/>
    <s v="C)Glosas total pendiente por respuesta de IPS/conciliar diferencia valor de factura"/>
    <x v="5"/>
    <m/>
    <m/>
    <n v="0"/>
    <n v="0"/>
    <m/>
    <n v="0"/>
    <s v="OK"/>
    <n v="33266900"/>
    <n v="0"/>
    <n v="0"/>
    <n v="0"/>
    <n v="0"/>
    <n v="0"/>
    <m/>
    <n v="33266900"/>
    <s v="FACTURACION. SE DEVUELVE LA FACTURA POR QUE EL VALOR FACTURADO ESTA ERRADO NO SE DEBE DESCONTAR LA RETE FUENTE DE LA FACTURA EL SISTEMA DE NOSOTROS LA DESCUENTA AUTOMATICAMENTE SOLO SE DEBE DESCONTAR DEL VALOR TOTAL LOS COPAGO O C/MODERADORSI DESCUENTA LA RETEFUENTE DEL VALOR A PAGAR SE AFECTA EN LA LIQUIDACION DE LA FACTURA PARA EL PAGAO Y SE COBRA DOBLE LA RETE FUENTA POR FAVOR VERIFICAR POR QUE EL VALOR CORECTO APAGAR ES EL VALOR TOTAL MENOS EL COPAGO$33 266 900-4200= $33 224 900 ESTE ES EL VALOR QUE SE DEBEPAGAR Y REFLEJAR EN LA FACTURAANGELA CAMPAZ"/>
    <n v="33266900"/>
    <n v="0"/>
    <n v="0"/>
    <m/>
    <m/>
    <d v="2022-02-14T00:00:00"/>
    <m/>
    <n v="9"/>
    <m/>
    <s v="SI"/>
    <n v="1"/>
    <n v="21001231"/>
    <n v="20220217"/>
    <n v="33266900"/>
    <n v="0"/>
    <d v="2023-05-31T00:00:00"/>
  </r>
  <r>
    <n v="900407111"/>
    <s v="GENCELL PHARMA"/>
    <s v="FEGP"/>
    <n v="14400"/>
    <s v="900407111_FEGP_14400"/>
    <s v="FEGP"/>
    <n v="14400"/>
    <d v="2022-11-15T00:00:00"/>
    <n v="11935200"/>
    <n v="11935200"/>
    <s v="D)Glosas parcial pendiente por respuesta de IPS"/>
    <x v="6"/>
    <m/>
    <s v="GLOSA"/>
    <n v="3700"/>
    <n v="11692574"/>
    <n v="1222241841"/>
    <n v="0"/>
    <s v="OK"/>
    <n v="11935200"/>
    <n v="0"/>
    <n v="0"/>
    <n v="0"/>
    <n v="11931500"/>
    <n v="0"/>
    <m/>
    <n v="3700"/>
    <s v="CUOTAM./COPAGO DECONTAMOS CUITA MODERADORA DEJADA DE PAGARPOR EL PTE POR $3700ANGELA CAMPAZ"/>
    <n v="3700"/>
    <n v="0"/>
    <n v="0"/>
    <m/>
    <m/>
    <d v="2022-11-15T00:00:00"/>
    <m/>
    <n v="9"/>
    <m/>
    <s v="NO"/>
    <n v="1"/>
    <n v="21001231"/>
    <n v="20230104"/>
    <n v="11935200"/>
    <n v="0"/>
    <d v="2023-05-31T00:00:00"/>
  </r>
  <r>
    <n v="900407111"/>
    <s v="GENCELL PHARMA"/>
    <s v="FE "/>
    <n v="246349"/>
    <s v="900407111_FE _246349"/>
    <s v="FE"/>
    <n v="246349"/>
    <d v="2022-05-11T00:00:00"/>
    <n v="29616950"/>
    <n v="29626950"/>
    <s v="D)Glosas parcial pendiente por respuesta de IPS"/>
    <x v="6"/>
    <m/>
    <s v="GLOSA"/>
    <n v="3500"/>
    <n v="0"/>
    <m/>
    <n v="0"/>
    <s v="OK"/>
    <n v="29616950"/>
    <n v="0"/>
    <n v="0"/>
    <n v="0"/>
    <n v="29613450"/>
    <n v="0"/>
    <m/>
    <n v="3500"/>
    <s v="CUOTAM./COPAGO DECONTAMOS CUOTAM. DEJADA DE PAGAR POR EL PACIENTE POR $3.500ANGELA CAMPAZ"/>
    <n v="3500"/>
    <n v="0"/>
    <n v="0"/>
    <m/>
    <m/>
    <d v="2022-05-11T00:00:00"/>
    <m/>
    <n v="9"/>
    <m/>
    <s v="NO"/>
    <n v="1"/>
    <n v="21001231"/>
    <n v="20230104"/>
    <n v="29616950"/>
    <n v="0"/>
    <d v="2023-05-31T00:00:00"/>
  </r>
  <r>
    <n v="900407111"/>
    <s v="GENCELL PHARMA"/>
    <s v="FEGP"/>
    <n v="53504"/>
    <s v="900407111_FEGP_53504"/>
    <s v="FEGP"/>
    <n v="53504"/>
    <d v="2023-06-14T00:00:00"/>
    <n v="23989863"/>
    <n v="23989863"/>
    <s v="G)factura inicial en Gestion por ERP"/>
    <x v="7"/>
    <n v="0"/>
    <m/>
    <n v="0"/>
    <n v="0"/>
    <m/>
    <n v="0"/>
    <s v="OK"/>
    <n v="23989863"/>
    <n v="0"/>
    <n v="0"/>
    <n v="0"/>
    <n v="0"/>
    <n v="0"/>
    <m/>
    <n v="0"/>
    <m/>
    <n v="23989863"/>
    <n v="0"/>
    <n v="0"/>
    <m/>
    <m/>
    <d v="2023-06-14T00:00:00"/>
    <m/>
    <n v="0"/>
    <m/>
    <m/>
    <n v="1"/>
    <n v="20230630"/>
    <n v="20230621"/>
    <n v="23989863"/>
    <n v="0"/>
    <d v="2023-05-31T00:00:00"/>
  </r>
  <r>
    <n v="900407111"/>
    <s v="GENCELL PHARMA"/>
    <s v="FEGP"/>
    <n v="53506"/>
    <s v="900407111_FEGP_53506"/>
    <s v="FEGP"/>
    <n v="53506"/>
    <d v="2023-06-14T00:00:00"/>
    <n v="2850000"/>
    <n v="2850000"/>
    <s v="G)factura inicial en Gestion por ERP"/>
    <x v="7"/>
    <n v="0"/>
    <m/>
    <n v="0"/>
    <n v="0"/>
    <m/>
    <n v="0"/>
    <s v="OK"/>
    <n v="2850000"/>
    <n v="0"/>
    <n v="0"/>
    <n v="0"/>
    <n v="0"/>
    <n v="0"/>
    <m/>
    <n v="0"/>
    <m/>
    <n v="2850000"/>
    <n v="0"/>
    <n v="0"/>
    <m/>
    <m/>
    <d v="2023-06-14T00:00:00"/>
    <m/>
    <n v="0"/>
    <m/>
    <m/>
    <n v="1"/>
    <n v="20230630"/>
    <n v="20230621"/>
    <n v="2850000"/>
    <n v="0"/>
    <d v="2023-05-31T00:00:00"/>
  </r>
  <r>
    <n v="900407111"/>
    <s v="GENCELL PHARMA"/>
    <s v="FEGP"/>
    <n v="53507"/>
    <s v="900407111_FEGP_53507"/>
    <s v="FEGP"/>
    <n v="53507"/>
    <d v="2023-06-14T00:00:00"/>
    <n v="2700000"/>
    <n v="2700000"/>
    <s v="G)factura inicial en Gestion por ERP"/>
    <x v="7"/>
    <n v="0"/>
    <m/>
    <n v="0"/>
    <n v="0"/>
    <m/>
    <n v="0"/>
    <s v="OK"/>
    <n v="2700000"/>
    <n v="0"/>
    <n v="0"/>
    <n v="0"/>
    <n v="0"/>
    <n v="0"/>
    <m/>
    <n v="0"/>
    <m/>
    <n v="2700000"/>
    <n v="0"/>
    <n v="0"/>
    <m/>
    <m/>
    <d v="2023-06-14T00:00:00"/>
    <m/>
    <n v="0"/>
    <m/>
    <m/>
    <n v="1"/>
    <n v="20230630"/>
    <n v="20230621"/>
    <n v="2700000"/>
    <n v="0"/>
    <d v="2023-05-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25"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2:D11" firstHeaderRow="0" firstDataRow="1" firstDataCol="1"/>
  <pivotFields count="44">
    <pivotField showAll="0"/>
    <pivotField showAll="0"/>
    <pivotField showAll="0"/>
    <pivotField showAll="0"/>
    <pivotField showAll="0"/>
    <pivotField showAll="0"/>
    <pivotField showAll="0"/>
    <pivotField numFmtId="14" showAll="0"/>
    <pivotField numFmtId="164" showAll="0"/>
    <pivotField dataField="1" numFmtId="164" showAll="0"/>
    <pivotField showAll="0"/>
    <pivotField axis="axisRow" showAll="0" sortType="ascending">
      <items count="9">
        <item x="2"/>
        <item x="4"/>
        <item x="3"/>
        <item x="7"/>
        <item x="0"/>
        <item x="1"/>
        <item x="6"/>
        <item x="5"/>
        <item t="default"/>
      </items>
      <autoSortScope>
        <pivotArea dataOnly="0" outline="0" fieldPosition="0">
          <references count="1">
            <reference field="4294967294" count="1" selected="0">
              <x v="0"/>
            </reference>
          </references>
        </pivotArea>
      </autoSortScope>
    </pivotField>
    <pivotField showAll="0"/>
    <pivotField showAll="0"/>
    <pivotField numFmtId="164" showAll="0"/>
    <pivotField numFmtId="164" showAll="0"/>
    <pivotField showAll="0"/>
    <pivotField numFmtId="164" showAll="0"/>
    <pivotField showAll="0"/>
    <pivotField numFmtId="164" showAll="0"/>
    <pivotField numFmtId="164" showAll="0"/>
    <pivotField numFmtId="164" showAll="0"/>
    <pivotField numFmtId="164" showAll="0"/>
    <pivotField numFmtId="164" showAll="0"/>
    <pivotField numFmtId="164" showAll="0"/>
    <pivotField showAll="0"/>
    <pivotField numFmtId="164" showAll="0"/>
    <pivotField showAll="0"/>
    <pivotField numFmtId="164" showAll="0"/>
    <pivotField numFmtId="164" showAll="0"/>
    <pivotField numFmtId="164" showAll="0"/>
    <pivotField showAll="0"/>
    <pivotField showAll="0"/>
    <pivotField numFmtId="14" showAll="0"/>
    <pivotField showAll="0"/>
    <pivotField showAll="0"/>
    <pivotField showAll="0"/>
    <pivotField showAll="0"/>
    <pivotField showAll="0"/>
    <pivotField showAll="0"/>
    <pivotField showAll="0"/>
    <pivotField numFmtId="164" showAll="0"/>
    <pivotField numFmtId="164" showAll="0"/>
    <pivotField numFmtId="14" showAll="0"/>
  </pivotFields>
  <rowFields count="1">
    <field x="11"/>
  </rowFields>
  <rowItems count="9">
    <i>
      <x v="2"/>
    </i>
    <i>
      <x/>
    </i>
    <i>
      <x v="1"/>
    </i>
    <i>
      <x v="4"/>
    </i>
    <i>
      <x v="7"/>
    </i>
    <i>
      <x v="6"/>
    </i>
    <i>
      <x v="3"/>
    </i>
    <i>
      <x v="5"/>
    </i>
    <i t="grand">
      <x/>
    </i>
  </rowItems>
  <colFields count="1">
    <field x="-2"/>
  </colFields>
  <colItems count="2">
    <i>
      <x/>
    </i>
    <i i="1">
      <x v="1"/>
    </i>
  </colItems>
  <dataFields count="2">
    <dataField name="Cant Facturas" fld="9" subtotal="count" baseField="11" baseItem="0"/>
    <dataField name="Saldo Facturas" fld="9" baseField="0" baseItem="0" numFmtId="164"/>
  </dataFields>
  <formats count="30">
    <format dxfId="29">
      <pivotArea outline="0" collapsedLevelsAreSubtotals="1" fieldPosition="0">
        <references count="1">
          <reference field="4294967294" count="1" selected="0">
            <x v="1"/>
          </reference>
        </references>
      </pivotArea>
    </format>
    <format dxfId="28">
      <pivotArea dataOnly="0" labelOnly="1" outline="0" fieldPosition="0">
        <references count="1">
          <reference field="4294967294" count="1">
            <x v="1"/>
          </reference>
        </references>
      </pivotArea>
    </format>
    <format dxfId="27">
      <pivotArea field="11" type="button" dataOnly="0" labelOnly="1" outline="0" axis="axisRow" fieldPosition="0"/>
    </format>
    <format dxfId="26">
      <pivotArea dataOnly="0" labelOnly="1" outline="0" fieldPosition="0">
        <references count="1">
          <reference field="4294967294" count="2">
            <x v="0"/>
            <x v="1"/>
          </reference>
        </references>
      </pivotArea>
    </format>
    <format dxfId="25">
      <pivotArea field="11" type="button" dataOnly="0" labelOnly="1" outline="0" axis="axisRow" fieldPosition="0"/>
    </format>
    <format dxfId="24">
      <pivotArea dataOnly="0" labelOnly="1" outline="0" fieldPosition="0">
        <references count="1">
          <reference field="4294967294" count="2">
            <x v="0"/>
            <x v="1"/>
          </reference>
        </references>
      </pivotArea>
    </format>
    <format dxfId="23">
      <pivotArea field="11" type="button" dataOnly="0" labelOnly="1" outline="0" axis="axisRow" fieldPosition="0"/>
    </format>
    <format dxfId="22">
      <pivotArea dataOnly="0" labelOnly="1" outline="0" fieldPosition="0">
        <references count="1">
          <reference field="4294967294" count="2">
            <x v="0"/>
            <x v="1"/>
          </reference>
        </references>
      </pivotArea>
    </format>
    <format dxfId="21">
      <pivotArea field="11" type="button" dataOnly="0" labelOnly="1" outline="0" axis="axisRow" fieldPosition="0"/>
    </format>
    <format dxfId="20">
      <pivotArea dataOnly="0" labelOnly="1" outline="0" fieldPosition="0">
        <references count="1">
          <reference field="4294967294" count="2">
            <x v="0"/>
            <x v="1"/>
          </reference>
        </references>
      </pivotArea>
    </format>
    <format dxfId="19">
      <pivotArea field="11" type="button" dataOnly="0" labelOnly="1" outline="0" axis="axisRow" fieldPosition="0"/>
    </format>
    <format dxfId="18">
      <pivotArea dataOnly="0" labelOnly="1" outline="0" fieldPosition="0">
        <references count="1">
          <reference field="4294967294" count="2">
            <x v="0"/>
            <x v="1"/>
          </reference>
        </references>
      </pivotArea>
    </format>
    <format dxfId="17">
      <pivotArea grandRow="1" outline="0" collapsedLevelsAreSubtotals="1" fieldPosition="0"/>
    </format>
    <format dxfId="16">
      <pivotArea dataOnly="0" labelOnly="1" grandRow="1" outline="0" fieldPosition="0"/>
    </format>
    <format dxfId="15">
      <pivotArea type="all" dataOnly="0" outline="0" fieldPosition="0"/>
    </format>
    <format dxfId="14">
      <pivotArea outline="0" collapsedLevelsAreSubtotals="1" fieldPosition="0"/>
    </format>
    <format dxfId="13">
      <pivotArea field="11" type="button" dataOnly="0" labelOnly="1" outline="0" axis="axisRow" fieldPosition="0"/>
    </format>
    <format dxfId="12">
      <pivotArea dataOnly="0" labelOnly="1" fieldPosition="0">
        <references count="1">
          <reference field="11" count="0"/>
        </references>
      </pivotArea>
    </format>
    <format dxfId="11">
      <pivotArea dataOnly="0" labelOnly="1" grandRow="1" outline="0" fieldPosition="0"/>
    </format>
    <format dxfId="10">
      <pivotArea dataOnly="0" labelOnly="1" outline="0" fieldPosition="0">
        <references count="1">
          <reference field="4294967294" count="2">
            <x v="0"/>
            <x v="1"/>
          </reference>
        </references>
      </pivotArea>
    </format>
    <format dxfId="9">
      <pivotArea outline="0" collapsedLevelsAreSubtotals="1" fieldPosition="0">
        <references count="1">
          <reference field="4294967294" count="1" selected="0">
            <x v="0"/>
          </reference>
        </references>
      </pivotArea>
    </format>
    <format dxfId="8">
      <pivotArea dataOnly="0" labelOnly="1" outline="0" fieldPosition="0">
        <references count="1">
          <reference field="4294967294" count="1">
            <x v="0"/>
          </reference>
        </references>
      </pivotArea>
    </format>
    <format dxfId="7">
      <pivotArea outline="0" collapsedLevelsAreSubtotals="1" fieldPosition="0">
        <references count="1">
          <reference field="4294967294" count="1" selected="0">
            <x v="0"/>
          </reference>
        </references>
      </pivotArea>
    </format>
    <format dxfId="6">
      <pivotArea dataOnly="0" labelOnly="1" outline="0" fieldPosition="0">
        <references count="1">
          <reference field="4294967294" count="1">
            <x v="0"/>
          </reference>
        </references>
      </pivotArea>
    </format>
    <format dxfId="5">
      <pivotArea outline="0" collapsedLevelsAreSubtotals="1" fieldPosition="0">
        <references count="1">
          <reference field="4294967294" count="1" selected="0">
            <x v="1"/>
          </reference>
        </references>
      </pivotArea>
    </format>
    <format dxfId="4">
      <pivotArea dataOnly="0" labelOnly="1" outline="0" fieldPosition="0">
        <references count="1">
          <reference field="4294967294" count="1">
            <x v="1"/>
          </reference>
        </references>
      </pivotArea>
    </format>
    <format dxfId="3">
      <pivotArea grandRow="1" outline="0" collapsedLevelsAreSubtotals="1" fieldPosition="0"/>
    </format>
    <format dxfId="2">
      <pivotArea dataOnly="0" labelOnly="1" grandRow="1" outline="0" fieldPosition="0"/>
    </format>
    <format dxfId="1">
      <pivotArea collapsedLevelsAreSubtotals="1" fieldPosition="0">
        <references count="1">
          <reference field="11" count="0"/>
        </references>
      </pivotArea>
    </format>
    <format dxfId="0">
      <pivotArea dataOnly="0" labelOnly="1" fieldPosition="0">
        <references count="1">
          <reference field="11"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6"/>
  <sheetViews>
    <sheetView showGridLines="0" zoomScale="120" zoomScaleNormal="120" workbookViewId="0">
      <selection activeCell="E16" sqref="E16"/>
    </sheetView>
  </sheetViews>
  <sheetFormatPr baseColWidth="10" defaultRowHeight="15" x14ac:dyDescent="0.25"/>
  <cols>
    <col min="2" max="2" width="17.42578125" bestFit="1" customWidth="1"/>
    <col min="3" max="3" width="9" customWidth="1"/>
    <col min="4" max="4" width="8.85546875" customWidth="1"/>
    <col min="5" max="6" width="11.28515625" bestFit="1" customWidth="1"/>
    <col min="7" max="8" width="14.42578125" bestFit="1" customWidth="1"/>
    <col min="9" max="9" width="15.7109375" bestFit="1" customWidth="1"/>
    <col min="10" max="10" width="11.42578125" customWidth="1"/>
  </cols>
  <sheetData>
    <row r="1" spans="1:11" s="6" customFormat="1" ht="30" x14ac:dyDescent="0.25">
      <c r="A1" s="5" t="s">
        <v>6</v>
      </c>
      <c r="B1" s="5" t="s">
        <v>8</v>
      </c>
      <c r="C1" s="5" t="s">
        <v>0</v>
      </c>
      <c r="D1" s="5" t="s">
        <v>1</v>
      </c>
      <c r="E1" s="5" t="s">
        <v>2</v>
      </c>
      <c r="F1" s="5" t="s">
        <v>3</v>
      </c>
      <c r="G1" s="5" t="s">
        <v>4</v>
      </c>
      <c r="H1" s="5" t="s">
        <v>5</v>
      </c>
      <c r="I1" s="5" t="s">
        <v>7</v>
      </c>
      <c r="J1" s="5" t="s">
        <v>9</v>
      </c>
      <c r="K1" s="5" t="s">
        <v>10</v>
      </c>
    </row>
    <row r="2" spans="1:11" x14ac:dyDescent="0.25">
      <c r="A2" s="1">
        <v>900407111</v>
      </c>
      <c r="B2" s="1" t="s">
        <v>11</v>
      </c>
      <c r="C2" s="1" t="s">
        <v>12</v>
      </c>
      <c r="D2" s="1">
        <v>17031</v>
      </c>
      <c r="E2" s="2">
        <v>43497</v>
      </c>
      <c r="F2" s="2">
        <v>43497</v>
      </c>
      <c r="G2" s="3">
        <v>784000</v>
      </c>
      <c r="H2" s="3">
        <v>784000</v>
      </c>
      <c r="I2" s="4"/>
      <c r="J2" s="4"/>
      <c r="K2" s="4"/>
    </row>
    <row r="3" spans="1:11" x14ac:dyDescent="0.25">
      <c r="A3" s="1">
        <v>900407111</v>
      </c>
      <c r="B3" s="1" t="s">
        <v>11</v>
      </c>
      <c r="C3" s="1" t="s">
        <v>13</v>
      </c>
      <c r="D3" s="1">
        <v>34649</v>
      </c>
      <c r="E3" s="2">
        <v>44175</v>
      </c>
      <c r="F3" s="2">
        <v>44175</v>
      </c>
      <c r="G3" s="3">
        <v>9800000</v>
      </c>
      <c r="H3" s="3">
        <v>9800000</v>
      </c>
      <c r="I3" s="4"/>
      <c r="J3" s="4"/>
      <c r="K3" s="4"/>
    </row>
    <row r="4" spans="1:11" x14ac:dyDescent="0.25">
      <c r="A4" s="1">
        <v>900407111</v>
      </c>
      <c r="B4" s="1" t="s">
        <v>11</v>
      </c>
      <c r="C4" s="1" t="s">
        <v>13</v>
      </c>
      <c r="D4" s="1">
        <v>206333</v>
      </c>
      <c r="E4" s="2">
        <v>44606</v>
      </c>
      <c r="F4" s="2">
        <v>44606</v>
      </c>
      <c r="G4" s="3">
        <v>32559562</v>
      </c>
      <c r="H4" s="3">
        <v>32559562</v>
      </c>
      <c r="I4" s="4"/>
      <c r="J4" s="4"/>
      <c r="K4" s="4"/>
    </row>
    <row r="5" spans="1:11" x14ac:dyDescent="0.25">
      <c r="A5" s="1">
        <v>900407111</v>
      </c>
      <c r="B5" s="1" t="s">
        <v>11</v>
      </c>
      <c r="C5" s="1" t="s">
        <v>13</v>
      </c>
      <c r="D5" s="1">
        <v>246349</v>
      </c>
      <c r="E5" s="2">
        <v>44692</v>
      </c>
      <c r="F5" s="2">
        <v>44692</v>
      </c>
      <c r="G5" s="3">
        <v>29616950</v>
      </c>
      <c r="H5" s="3">
        <v>29626950</v>
      </c>
      <c r="I5" s="4"/>
      <c r="J5" s="4"/>
      <c r="K5" s="4"/>
    </row>
    <row r="6" spans="1:11" x14ac:dyDescent="0.25">
      <c r="A6" s="1">
        <v>900407111</v>
      </c>
      <c r="B6" s="1" t="s">
        <v>11</v>
      </c>
      <c r="C6" s="1" t="s">
        <v>14</v>
      </c>
      <c r="D6" s="1">
        <v>14379</v>
      </c>
      <c r="E6" s="2">
        <v>44880</v>
      </c>
      <c r="F6" s="2">
        <v>44880</v>
      </c>
      <c r="G6" s="3">
        <v>32202800</v>
      </c>
      <c r="H6" s="3">
        <v>32202800</v>
      </c>
      <c r="I6" s="4"/>
      <c r="J6" s="4"/>
      <c r="K6" s="4"/>
    </row>
    <row r="7" spans="1:11" x14ac:dyDescent="0.25">
      <c r="A7" s="1">
        <v>900407111</v>
      </c>
      <c r="B7" s="1" t="s">
        <v>11</v>
      </c>
      <c r="C7" s="1" t="s">
        <v>14</v>
      </c>
      <c r="D7" s="1">
        <v>14400</v>
      </c>
      <c r="E7" s="2">
        <v>44880</v>
      </c>
      <c r="F7" s="2">
        <v>44880</v>
      </c>
      <c r="G7" s="3">
        <v>11935200</v>
      </c>
      <c r="H7" s="3">
        <v>11935200</v>
      </c>
      <c r="I7" s="4"/>
      <c r="J7" s="4"/>
      <c r="K7" s="4"/>
    </row>
    <row r="8" spans="1:11" x14ac:dyDescent="0.25">
      <c r="A8" s="1">
        <v>900407111</v>
      </c>
      <c r="B8" s="1" t="s">
        <v>11</v>
      </c>
      <c r="C8" s="1" t="s">
        <v>14</v>
      </c>
      <c r="D8" s="1">
        <v>20386</v>
      </c>
      <c r="E8" s="2">
        <v>44910</v>
      </c>
      <c r="F8" s="2">
        <v>44910</v>
      </c>
      <c r="G8" s="3">
        <v>12760500</v>
      </c>
      <c r="H8" s="3">
        <v>12760500</v>
      </c>
      <c r="I8" s="4"/>
      <c r="J8" s="4"/>
      <c r="K8" s="4"/>
    </row>
    <row r="9" spans="1:11" x14ac:dyDescent="0.25">
      <c r="A9" s="1">
        <v>900407111</v>
      </c>
      <c r="B9" s="1" t="s">
        <v>11</v>
      </c>
      <c r="C9" s="1" t="s">
        <v>14</v>
      </c>
      <c r="D9" s="1">
        <v>20387</v>
      </c>
      <c r="E9" s="2">
        <v>44910</v>
      </c>
      <c r="F9" s="2">
        <v>44910</v>
      </c>
      <c r="G9" s="3">
        <v>2678400</v>
      </c>
      <c r="H9" s="3">
        <v>2678400</v>
      </c>
      <c r="I9" s="4"/>
      <c r="J9" s="4"/>
      <c r="K9" s="4"/>
    </row>
    <row r="10" spans="1:11" x14ac:dyDescent="0.25">
      <c r="A10" s="1">
        <v>900407111</v>
      </c>
      <c r="B10" s="1" t="s">
        <v>11</v>
      </c>
      <c r="C10" s="1" t="s">
        <v>14</v>
      </c>
      <c r="D10" s="1">
        <v>36738</v>
      </c>
      <c r="E10" s="2">
        <v>44972</v>
      </c>
      <c r="F10" s="2">
        <v>44972</v>
      </c>
      <c r="G10" s="3">
        <v>27724600</v>
      </c>
      <c r="H10" s="3">
        <v>27724600</v>
      </c>
      <c r="I10" s="4"/>
      <c r="J10" s="4"/>
      <c r="K10" s="4"/>
    </row>
    <row r="11" spans="1:11" x14ac:dyDescent="0.25">
      <c r="A11" s="1">
        <v>900407111</v>
      </c>
      <c r="B11" s="1" t="s">
        <v>11</v>
      </c>
      <c r="C11" s="1" t="s">
        <v>14</v>
      </c>
      <c r="D11" s="1">
        <v>43750</v>
      </c>
      <c r="E11" s="2">
        <v>45000</v>
      </c>
      <c r="F11" s="2">
        <v>45000</v>
      </c>
      <c r="G11" s="3">
        <v>31132500</v>
      </c>
      <c r="H11" s="3">
        <v>31132500</v>
      </c>
      <c r="I11" s="4"/>
      <c r="J11" s="4"/>
      <c r="K11" s="4"/>
    </row>
    <row r="12" spans="1:11" x14ac:dyDescent="0.25">
      <c r="A12" s="1">
        <v>900407111</v>
      </c>
      <c r="B12" s="1" t="s">
        <v>11</v>
      </c>
      <c r="C12" s="1" t="s">
        <v>14</v>
      </c>
      <c r="D12" s="1">
        <v>47199</v>
      </c>
      <c r="E12" s="2">
        <v>45030</v>
      </c>
      <c r="F12" s="2">
        <v>45030</v>
      </c>
      <c r="G12" s="3">
        <v>14156700.01</v>
      </c>
      <c r="H12" s="3">
        <v>14156700.01</v>
      </c>
      <c r="I12" s="1"/>
      <c r="J12" s="1"/>
      <c r="K12" s="1"/>
    </row>
    <row r="13" spans="1:11" x14ac:dyDescent="0.25">
      <c r="A13" s="1">
        <v>900407111</v>
      </c>
      <c r="B13" s="1" t="s">
        <v>11</v>
      </c>
      <c r="C13" s="1" t="s">
        <v>14</v>
      </c>
      <c r="D13" s="1">
        <v>53504</v>
      </c>
      <c r="E13" s="2">
        <v>45091</v>
      </c>
      <c r="F13" s="2">
        <v>45091</v>
      </c>
      <c r="G13" s="3">
        <v>23989863.989999998</v>
      </c>
      <c r="H13" s="3">
        <v>23989863.989999998</v>
      </c>
      <c r="I13" s="1"/>
      <c r="J13" s="1"/>
      <c r="K13" s="1"/>
    </row>
    <row r="14" spans="1:11" x14ac:dyDescent="0.25">
      <c r="A14" s="1">
        <v>900407111</v>
      </c>
      <c r="B14" s="1" t="s">
        <v>11</v>
      </c>
      <c r="C14" s="1" t="s">
        <v>14</v>
      </c>
      <c r="D14" s="1">
        <v>53506</v>
      </c>
      <c r="E14" s="2">
        <v>45091</v>
      </c>
      <c r="F14" s="2">
        <v>45091</v>
      </c>
      <c r="G14" s="3">
        <v>2850000</v>
      </c>
      <c r="H14" s="3">
        <v>2850000</v>
      </c>
      <c r="I14" s="1"/>
      <c r="J14" s="1"/>
      <c r="K14" s="1"/>
    </row>
    <row r="15" spans="1:11" x14ac:dyDescent="0.25">
      <c r="A15" s="1">
        <v>900407111</v>
      </c>
      <c r="B15" s="1" t="s">
        <v>11</v>
      </c>
      <c r="C15" s="1" t="s">
        <v>14</v>
      </c>
      <c r="D15" s="1">
        <v>53507</v>
      </c>
      <c r="E15" s="2">
        <v>45091</v>
      </c>
      <c r="F15" s="2">
        <v>45091</v>
      </c>
      <c r="G15" s="3">
        <v>2700000</v>
      </c>
      <c r="H15" s="3">
        <v>2700000</v>
      </c>
      <c r="I15" s="1"/>
      <c r="J15" s="1"/>
      <c r="K15" s="1"/>
    </row>
    <row r="16" spans="1:11" x14ac:dyDescent="0.25">
      <c r="H16" s="7">
        <f>SUM(H2:H15)</f>
        <v>234901076</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R16"/>
  <sheetViews>
    <sheetView showGridLines="0" tabSelected="1" topLeftCell="Z1" zoomScale="73" zoomScaleNormal="73" workbookViewId="0">
      <selection activeCell="AH25" sqref="AH25"/>
    </sheetView>
  </sheetViews>
  <sheetFormatPr baseColWidth="10" defaultRowHeight="15" x14ac:dyDescent="0.25"/>
  <cols>
    <col min="1" max="1" width="11.85546875" bestFit="1" customWidth="1"/>
    <col min="2" max="2" width="17.42578125" bestFit="1" customWidth="1"/>
    <col min="5" max="5" width="24.42578125" bestFit="1" customWidth="1"/>
    <col min="7" max="7" width="14.42578125" bestFit="1" customWidth="1"/>
    <col min="8" max="8" width="15.140625" bestFit="1" customWidth="1"/>
    <col min="9" max="10" width="17.140625" bestFit="1" customWidth="1"/>
    <col min="12" max="12" width="79.7109375" bestFit="1" customWidth="1"/>
    <col min="15" max="15" width="21.140625" bestFit="1" customWidth="1"/>
    <col min="16" max="17" width="13" bestFit="1" customWidth="1"/>
    <col min="18" max="18" width="10.140625" bestFit="1" customWidth="1"/>
    <col min="20" max="20" width="13" bestFit="1" customWidth="1"/>
    <col min="24" max="24" width="14.85546875" bestFit="1" customWidth="1"/>
    <col min="25" max="25" width="14.42578125" bestFit="1" customWidth="1"/>
    <col min="26" max="26" width="15.28515625" customWidth="1"/>
    <col min="27" max="27" width="14.42578125" bestFit="1" customWidth="1"/>
    <col min="28" max="28" width="17.28515625" customWidth="1"/>
    <col min="29" max="29" width="13" bestFit="1" customWidth="1"/>
    <col min="30" max="30" width="16.42578125" bestFit="1" customWidth="1"/>
    <col min="31" max="31" width="11.7109375" bestFit="1" customWidth="1"/>
    <col min="32" max="32" width="17.140625" customWidth="1"/>
    <col min="33" max="33" width="18.28515625" customWidth="1"/>
    <col min="34" max="34" width="14.5703125" bestFit="1" customWidth="1"/>
    <col min="42" max="42" width="14.28515625" bestFit="1" customWidth="1"/>
    <col min="43" max="43" width="14.42578125" bestFit="1" customWidth="1"/>
    <col min="44" max="44" width="12.28515625" bestFit="1" customWidth="1"/>
  </cols>
  <sheetData>
    <row r="1" spans="1:44" s="58" customFormat="1" x14ac:dyDescent="0.25">
      <c r="I1" s="58">
        <f>SUBTOTAL(9,I3:I16)</f>
        <v>32559562</v>
      </c>
      <c r="J1" s="58">
        <f>SUBTOTAL(9,J3:J16)</f>
        <v>32559562</v>
      </c>
      <c r="O1" s="58">
        <f>SUBTOTAL(9,O3:O16)</f>
        <v>0</v>
      </c>
      <c r="P1" s="58">
        <f>SUBTOTAL(9,P3:P16)</f>
        <v>0</v>
      </c>
      <c r="R1" s="58">
        <f>SUBTOTAL(9,R3:R16)</f>
        <v>0</v>
      </c>
      <c r="U1" s="58">
        <f>SUBTOTAL(9,U3:U16)</f>
        <v>0</v>
      </c>
      <c r="V1" s="58">
        <f>SUBTOTAL(9,V3:V16)</f>
        <v>0</v>
      </c>
      <c r="Y1" s="58">
        <f>SUBTOTAL(9,Y3:Y16)</f>
        <v>0</v>
      </c>
      <c r="AA1" s="58">
        <f>SUBTOTAL(9,AA3:AA16)</f>
        <v>33266900</v>
      </c>
      <c r="AD1" s="58">
        <f>SUBTOTAL(9,AD3:AD16)</f>
        <v>0</v>
      </c>
    </row>
    <row r="2" spans="1:44" s="59" customFormat="1" ht="60" x14ac:dyDescent="0.25">
      <c r="A2" s="5" t="s">
        <v>6</v>
      </c>
      <c r="B2" s="5" t="s">
        <v>38</v>
      </c>
      <c r="C2" s="5" t="s">
        <v>39</v>
      </c>
      <c r="D2" s="5" t="s">
        <v>40</v>
      </c>
      <c r="E2" s="50" t="s">
        <v>41</v>
      </c>
      <c r="F2" s="5" t="s">
        <v>42</v>
      </c>
      <c r="G2" s="5" t="s">
        <v>43</v>
      </c>
      <c r="H2" s="5" t="s">
        <v>44</v>
      </c>
      <c r="I2" s="51" t="s">
        <v>45</v>
      </c>
      <c r="J2" s="51" t="s">
        <v>46</v>
      </c>
      <c r="K2" s="5" t="s">
        <v>47</v>
      </c>
      <c r="L2" s="52" t="s">
        <v>48</v>
      </c>
      <c r="M2" s="52" t="s">
        <v>49</v>
      </c>
      <c r="N2" s="52" t="s">
        <v>50</v>
      </c>
      <c r="O2" s="53" t="s">
        <v>51</v>
      </c>
      <c r="P2" s="53" t="s">
        <v>52</v>
      </c>
      <c r="Q2" s="52" t="s">
        <v>53</v>
      </c>
      <c r="R2" s="53" t="s">
        <v>54</v>
      </c>
      <c r="S2" s="5" t="s">
        <v>55</v>
      </c>
      <c r="T2" s="51" t="s">
        <v>56</v>
      </c>
      <c r="U2" s="54" t="s">
        <v>57</v>
      </c>
      <c r="V2" s="54" t="s">
        <v>58</v>
      </c>
      <c r="W2" s="51" t="s">
        <v>59</v>
      </c>
      <c r="X2" s="51" t="s">
        <v>60</v>
      </c>
      <c r="Y2" s="55" t="s">
        <v>61</v>
      </c>
      <c r="Z2" s="55" t="s">
        <v>62</v>
      </c>
      <c r="AA2" s="55" t="s">
        <v>63</v>
      </c>
      <c r="AB2" s="55" t="s">
        <v>64</v>
      </c>
      <c r="AC2" s="51" t="s">
        <v>65</v>
      </c>
      <c r="AD2" s="53" t="s">
        <v>66</v>
      </c>
      <c r="AE2" s="53" t="s">
        <v>67</v>
      </c>
      <c r="AF2" s="52" t="s">
        <v>68</v>
      </c>
      <c r="AG2" s="52" t="s">
        <v>69</v>
      </c>
      <c r="AH2" s="5" t="s">
        <v>70</v>
      </c>
      <c r="AI2" s="5" t="s">
        <v>71</v>
      </c>
      <c r="AJ2" s="50" t="s">
        <v>72</v>
      </c>
      <c r="AK2" s="5" t="s">
        <v>73</v>
      </c>
      <c r="AL2" s="5" t="s">
        <v>74</v>
      </c>
      <c r="AM2" s="5" t="s">
        <v>75</v>
      </c>
      <c r="AN2" s="5" t="s">
        <v>76</v>
      </c>
      <c r="AO2" s="5" t="s">
        <v>77</v>
      </c>
      <c r="AP2" s="51" t="s">
        <v>78</v>
      </c>
      <c r="AQ2" s="51" t="s">
        <v>79</v>
      </c>
      <c r="AR2" s="5" t="s">
        <v>80</v>
      </c>
    </row>
    <row r="3" spans="1:44" hidden="1" x14ac:dyDescent="0.25">
      <c r="A3" s="1">
        <v>900407111</v>
      </c>
      <c r="B3" s="1" t="s">
        <v>11</v>
      </c>
      <c r="C3" s="1" t="s">
        <v>12</v>
      </c>
      <c r="D3" s="1">
        <v>17031</v>
      </c>
      <c r="E3" s="1" t="s">
        <v>81</v>
      </c>
      <c r="F3" s="1"/>
      <c r="G3" s="1"/>
      <c r="H3" s="2">
        <v>43497</v>
      </c>
      <c r="I3" s="56">
        <v>784000</v>
      </c>
      <c r="J3" s="56">
        <v>784000</v>
      </c>
      <c r="K3" s="1" t="s">
        <v>82</v>
      </c>
      <c r="L3" s="1" t="s">
        <v>83</v>
      </c>
      <c r="M3" s="1"/>
      <c r="N3" s="1"/>
      <c r="O3" s="56">
        <v>0</v>
      </c>
      <c r="P3" s="56">
        <v>0</v>
      </c>
      <c r="Q3" s="1"/>
      <c r="R3" s="56">
        <v>0</v>
      </c>
      <c r="S3" s="1" t="s">
        <v>84</v>
      </c>
      <c r="T3" s="56">
        <v>0</v>
      </c>
      <c r="U3" s="56">
        <v>0</v>
      </c>
      <c r="V3" s="56">
        <v>0</v>
      </c>
      <c r="W3" s="56">
        <v>0</v>
      </c>
      <c r="X3" s="56">
        <v>0</v>
      </c>
      <c r="Y3" s="56">
        <v>0</v>
      </c>
      <c r="Z3" s="1"/>
      <c r="AA3" s="56">
        <v>0</v>
      </c>
      <c r="AB3" s="1"/>
      <c r="AC3" s="56">
        <v>0</v>
      </c>
      <c r="AD3" s="56">
        <v>0</v>
      </c>
      <c r="AE3" s="56">
        <v>0</v>
      </c>
      <c r="AF3" s="1"/>
      <c r="AG3" s="1"/>
      <c r="AH3" s="2">
        <v>43497</v>
      </c>
      <c r="AI3" s="1"/>
      <c r="AJ3" s="1">
        <v>2</v>
      </c>
      <c r="AK3" s="1"/>
      <c r="AL3" s="1"/>
      <c r="AM3" s="1">
        <v>2</v>
      </c>
      <c r="AN3" s="1">
        <v>20211230</v>
      </c>
      <c r="AO3" s="1">
        <v>20211210</v>
      </c>
      <c r="AP3" s="56">
        <v>0</v>
      </c>
      <c r="AQ3" s="56">
        <v>0</v>
      </c>
      <c r="AR3" s="2">
        <v>45077</v>
      </c>
    </row>
    <row r="4" spans="1:44" hidden="1" x14ac:dyDescent="0.25">
      <c r="A4" s="1">
        <v>900407111</v>
      </c>
      <c r="B4" s="1" t="s">
        <v>11</v>
      </c>
      <c r="C4" s="1" t="s">
        <v>14</v>
      </c>
      <c r="D4" s="1">
        <v>20386</v>
      </c>
      <c r="E4" s="1" t="s">
        <v>85</v>
      </c>
      <c r="F4" s="1" t="s">
        <v>14</v>
      </c>
      <c r="G4" s="1">
        <v>20386</v>
      </c>
      <c r="H4" s="2">
        <v>44910</v>
      </c>
      <c r="I4" s="56">
        <v>12760500</v>
      </c>
      <c r="J4" s="56">
        <v>12760500</v>
      </c>
      <c r="K4" s="1" t="s">
        <v>86</v>
      </c>
      <c r="L4" s="1" t="s">
        <v>112</v>
      </c>
      <c r="M4" s="1"/>
      <c r="N4" s="1"/>
      <c r="O4" s="56">
        <v>0</v>
      </c>
      <c r="P4" s="56">
        <v>12504994</v>
      </c>
      <c r="Q4" s="1">
        <v>1222243125</v>
      </c>
      <c r="R4" s="56">
        <v>0</v>
      </c>
      <c r="S4" s="1" t="s">
        <v>87</v>
      </c>
      <c r="T4" s="56">
        <v>12760500</v>
      </c>
      <c r="U4" s="56">
        <v>0</v>
      </c>
      <c r="V4" s="56">
        <v>0</v>
      </c>
      <c r="W4" s="56">
        <v>0</v>
      </c>
      <c r="X4" s="56">
        <v>12760500</v>
      </c>
      <c r="Y4" s="56">
        <v>0</v>
      </c>
      <c r="Z4" s="1"/>
      <c r="AA4" s="56">
        <v>0</v>
      </c>
      <c r="AB4" s="1"/>
      <c r="AC4" s="56">
        <v>0</v>
      </c>
      <c r="AD4" s="56">
        <v>0</v>
      </c>
      <c r="AE4" s="56">
        <v>0</v>
      </c>
      <c r="AF4" s="1"/>
      <c r="AG4" s="1"/>
      <c r="AH4" s="2">
        <v>44910</v>
      </c>
      <c r="AI4" s="1"/>
      <c r="AJ4" s="1">
        <v>2</v>
      </c>
      <c r="AK4" s="1"/>
      <c r="AL4" s="1"/>
      <c r="AM4" s="1">
        <v>1</v>
      </c>
      <c r="AN4" s="1">
        <v>20230330</v>
      </c>
      <c r="AO4" s="1">
        <v>20230302</v>
      </c>
      <c r="AP4" s="56">
        <v>12760500</v>
      </c>
      <c r="AQ4" s="56">
        <v>0</v>
      </c>
      <c r="AR4" s="2">
        <v>45077</v>
      </c>
    </row>
    <row r="5" spans="1:44" hidden="1" x14ac:dyDescent="0.25">
      <c r="A5" s="1">
        <v>900407111</v>
      </c>
      <c r="B5" s="1" t="s">
        <v>11</v>
      </c>
      <c r="C5" s="1" t="s">
        <v>14</v>
      </c>
      <c r="D5" s="1">
        <v>20387</v>
      </c>
      <c r="E5" s="1" t="s">
        <v>88</v>
      </c>
      <c r="F5" s="1" t="s">
        <v>14</v>
      </c>
      <c r="G5" s="1">
        <v>20387</v>
      </c>
      <c r="H5" s="2">
        <v>44910</v>
      </c>
      <c r="I5" s="56">
        <v>2678400</v>
      </c>
      <c r="J5" s="56">
        <v>2678400</v>
      </c>
      <c r="K5" s="1" t="s">
        <v>86</v>
      </c>
      <c r="L5" s="1" t="s">
        <v>114</v>
      </c>
      <c r="M5" s="1"/>
      <c r="N5" s="1"/>
      <c r="O5" s="56">
        <v>0</v>
      </c>
      <c r="P5" s="56">
        <v>0</v>
      </c>
      <c r="Q5" s="1"/>
      <c r="R5" s="56">
        <v>0</v>
      </c>
      <c r="S5" s="1" t="s">
        <v>87</v>
      </c>
      <c r="T5" s="56">
        <v>2678400</v>
      </c>
      <c r="U5" s="56">
        <v>0</v>
      </c>
      <c r="V5" s="56">
        <v>0</v>
      </c>
      <c r="W5" s="56">
        <v>0</v>
      </c>
      <c r="X5" s="56">
        <v>2678400</v>
      </c>
      <c r="Y5" s="56">
        <v>0</v>
      </c>
      <c r="Z5" s="1"/>
      <c r="AA5" s="56">
        <v>0</v>
      </c>
      <c r="AB5" s="1"/>
      <c r="AC5" s="56">
        <v>0</v>
      </c>
      <c r="AD5" s="56">
        <v>2624832</v>
      </c>
      <c r="AE5" s="56">
        <v>0</v>
      </c>
      <c r="AF5" s="1">
        <v>4800059787</v>
      </c>
      <c r="AG5" s="1" t="s">
        <v>115</v>
      </c>
      <c r="AH5" s="2">
        <v>44910</v>
      </c>
      <c r="AI5" s="1"/>
      <c r="AJ5" s="1">
        <v>2</v>
      </c>
      <c r="AK5" s="1"/>
      <c r="AL5" s="1"/>
      <c r="AM5" s="1">
        <v>1</v>
      </c>
      <c r="AN5" s="1">
        <v>20230330</v>
      </c>
      <c r="AO5" s="1">
        <v>20230306</v>
      </c>
      <c r="AP5" s="56">
        <v>2678400</v>
      </c>
      <c r="AQ5" s="56">
        <v>0</v>
      </c>
      <c r="AR5" s="2">
        <v>45077</v>
      </c>
    </row>
    <row r="6" spans="1:44" hidden="1" x14ac:dyDescent="0.25">
      <c r="A6" s="1">
        <v>900407111</v>
      </c>
      <c r="B6" s="1" t="s">
        <v>11</v>
      </c>
      <c r="C6" s="1" t="s">
        <v>14</v>
      </c>
      <c r="D6" s="1">
        <v>36738</v>
      </c>
      <c r="E6" s="1" t="s">
        <v>89</v>
      </c>
      <c r="F6" s="1" t="s">
        <v>14</v>
      </c>
      <c r="G6" s="1">
        <v>36738</v>
      </c>
      <c r="H6" s="2">
        <v>44972</v>
      </c>
      <c r="I6" s="56">
        <v>27724600</v>
      </c>
      <c r="J6" s="56">
        <v>27724600</v>
      </c>
      <c r="K6" s="1" t="s">
        <v>86</v>
      </c>
      <c r="L6" s="1" t="s">
        <v>112</v>
      </c>
      <c r="M6" s="1"/>
      <c r="N6" s="1"/>
      <c r="O6" s="56">
        <v>0</v>
      </c>
      <c r="P6" s="56">
        <v>27168600</v>
      </c>
      <c r="Q6" s="1">
        <v>1222242855</v>
      </c>
      <c r="R6" s="56">
        <v>0</v>
      </c>
      <c r="S6" s="1" t="s">
        <v>87</v>
      </c>
      <c r="T6" s="56">
        <v>27724600</v>
      </c>
      <c r="U6" s="56">
        <v>0</v>
      </c>
      <c r="V6" s="56">
        <v>0</v>
      </c>
      <c r="W6" s="56">
        <v>0</v>
      </c>
      <c r="X6" s="56">
        <v>27724600</v>
      </c>
      <c r="Y6" s="56">
        <v>0</v>
      </c>
      <c r="Z6" s="1"/>
      <c r="AA6" s="56">
        <v>0</v>
      </c>
      <c r="AB6" s="1"/>
      <c r="AC6" s="56">
        <v>0</v>
      </c>
      <c r="AD6" s="56">
        <v>0</v>
      </c>
      <c r="AE6" s="56">
        <v>0</v>
      </c>
      <c r="AF6" s="1"/>
      <c r="AG6" s="1"/>
      <c r="AH6" s="2">
        <v>44972</v>
      </c>
      <c r="AI6" s="1"/>
      <c r="AJ6" s="1">
        <v>2</v>
      </c>
      <c r="AK6" s="1"/>
      <c r="AL6" s="1"/>
      <c r="AM6" s="1">
        <v>1</v>
      </c>
      <c r="AN6" s="1">
        <v>20230228</v>
      </c>
      <c r="AO6" s="1">
        <v>20230218</v>
      </c>
      <c r="AP6" s="56">
        <v>27724600</v>
      </c>
      <c r="AQ6" s="56">
        <v>0</v>
      </c>
      <c r="AR6" s="2">
        <v>45077</v>
      </c>
    </row>
    <row r="7" spans="1:44" hidden="1" x14ac:dyDescent="0.25">
      <c r="A7" s="1">
        <v>900407111</v>
      </c>
      <c r="B7" s="1" t="s">
        <v>11</v>
      </c>
      <c r="C7" s="1" t="s">
        <v>14</v>
      </c>
      <c r="D7" s="1">
        <v>47199</v>
      </c>
      <c r="E7" s="1" t="s">
        <v>90</v>
      </c>
      <c r="F7" s="1" t="s">
        <v>14</v>
      </c>
      <c r="G7" s="1">
        <v>47199</v>
      </c>
      <c r="H7" s="2">
        <v>45030</v>
      </c>
      <c r="I7" s="56">
        <v>14156700</v>
      </c>
      <c r="J7" s="56">
        <v>14156700</v>
      </c>
      <c r="K7" s="1" t="s">
        <v>86</v>
      </c>
      <c r="L7" s="1" t="s">
        <v>112</v>
      </c>
      <c r="M7" s="1"/>
      <c r="N7" s="1"/>
      <c r="O7" s="56">
        <v>0</v>
      </c>
      <c r="P7" s="56">
        <v>0</v>
      </c>
      <c r="Q7" s="1"/>
      <c r="R7" s="56">
        <v>15600</v>
      </c>
      <c r="S7" s="1" t="s">
        <v>87</v>
      </c>
      <c r="T7" s="56">
        <v>14156700</v>
      </c>
      <c r="U7" s="56">
        <v>0</v>
      </c>
      <c r="V7" s="56">
        <v>0</v>
      </c>
      <c r="W7" s="56">
        <v>0</v>
      </c>
      <c r="X7" s="56">
        <v>14156700</v>
      </c>
      <c r="Y7" s="56">
        <v>0</v>
      </c>
      <c r="Z7" s="1"/>
      <c r="AA7" s="56">
        <v>0</v>
      </c>
      <c r="AB7" s="1"/>
      <c r="AC7" s="56">
        <v>0</v>
      </c>
      <c r="AD7" s="56">
        <v>0</v>
      </c>
      <c r="AE7" s="56">
        <v>0</v>
      </c>
      <c r="AF7" s="1"/>
      <c r="AG7" s="1"/>
      <c r="AH7" s="2">
        <v>45030</v>
      </c>
      <c r="AI7" s="1"/>
      <c r="AJ7" s="1">
        <v>2</v>
      </c>
      <c r="AK7" s="1"/>
      <c r="AL7" s="1"/>
      <c r="AM7" s="1">
        <v>1</v>
      </c>
      <c r="AN7" s="1">
        <v>20230430</v>
      </c>
      <c r="AO7" s="1">
        <v>20230417</v>
      </c>
      <c r="AP7" s="56">
        <v>14156700</v>
      </c>
      <c r="AQ7" s="56">
        <v>0</v>
      </c>
      <c r="AR7" s="2">
        <v>45077</v>
      </c>
    </row>
    <row r="8" spans="1:44" s="75" customFormat="1" hidden="1" x14ac:dyDescent="0.25">
      <c r="A8" s="72">
        <v>900407111</v>
      </c>
      <c r="B8" s="72" t="s">
        <v>11</v>
      </c>
      <c r="C8" s="72" t="s">
        <v>13</v>
      </c>
      <c r="D8" s="72">
        <v>34649</v>
      </c>
      <c r="E8" s="72" t="s">
        <v>91</v>
      </c>
      <c r="F8" s="72" t="s">
        <v>12</v>
      </c>
      <c r="G8" s="72">
        <v>34649</v>
      </c>
      <c r="H8" s="73">
        <v>44175</v>
      </c>
      <c r="I8" s="74">
        <v>9800000</v>
      </c>
      <c r="J8" s="74">
        <v>9800000</v>
      </c>
      <c r="K8" s="72" t="s">
        <v>92</v>
      </c>
      <c r="L8" s="72" t="s">
        <v>113</v>
      </c>
      <c r="M8" s="72"/>
      <c r="N8" s="72"/>
      <c r="O8" s="74">
        <v>0</v>
      </c>
      <c r="P8" s="74">
        <v>0</v>
      </c>
      <c r="Q8" s="72"/>
      <c r="R8" s="74">
        <v>0</v>
      </c>
      <c r="S8" s="72" t="s">
        <v>87</v>
      </c>
      <c r="T8" s="74">
        <v>10000000</v>
      </c>
      <c r="U8" s="74">
        <v>0</v>
      </c>
      <c r="V8" s="74">
        <v>0</v>
      </c>
      <c r="W8" s="74">
        <v>0</v>
      </c>
      <c r="X8" s="74">
        <v>0</v>
      </c>
      <c r="Y8" s="74">
        <v>10000000</v>
      </c>
      <c r="Z8" s="72"/>
      <c r="AA8" s="74">
        <v>0</v>
      </c>
      <c r="AB8" s="72"/>
      <c r="AC8" s="74">
        <v>0</v>
      </c>
      <c r="AD8" s="74">
        <v>0</v>
      </c>
      <c r="AE8" s="74">
        <v>0</v>
      </c>
      <c r="AF8" s="72"/>
      <c r="AG8" s="72"/>
      <c r="AH8" s="73">
        <v>44175</v>
      </c>
      <c r="AI8" s="72"/>
      <c r="AJ8" s="72">
        <v>2</v>
      </c>
      <c r="AK8" s="72"/>
      <c r="AL8" s="72"/>
      <c r="AM8" s="72">
        <v>2</v>
      </c>
      <c r="AN8" s="72">
        <v>20211230</v>
      </c>
      <c r="AO8" s="72">
        <v>20211210</v>
      </c>
      <c r="AP8" s="74">
        <v>10000000</v>
      </c>
      <c r="AQ8" s="74">
        <v>10000000</v>
      </c>
      <c r="AR8" s="73">
        <v>45077</v>
      </c>
    </row>
    <row r="9" spans="1:44" s="75" customFormat="1" hidden="1" x14ac:dyDescent="0.25">
      <c r="A9" s="72">
        <v>900407111</v>
      </c>
      <c r="B9" s="72" t="s">
        <v>11</v>
      </c>
      <c r="C9" s="72" t="s">
        <v>14</v>
      </c>
      <c r="D9" s="72">
        <v>14379</v>
      </c>
      <c r="E9" s="72" t="s">
        <v>93</v>
      </c>
      <c r="F9" s="72" t="s">
        <v>14</v>
      </c>
      <c r="G9" s="72">
        <v>14379</v>
      </c>
      <c r="H9" s="73">
        <v>44880</v>
      </c>
      <c r="I9" s="74">
        <v>32202800</v>
      </c>
      <c r="J9" s="74">
        <v>32202800</v>
      </c>
      <c r="K9" s="72" t="s">
        <v>92</v>
      </c>
      <c r="L9" s="72" t="s">
        <v>117</v>
      </c>
      <c r="M9" s="72"/>
      <c r="N9" s="72" t="s">
        <v>102</v>
      </c>
      <c r="O9" s="74">
        <v>3968600</v>
      </c>
      <c r="P9" s="74">
        <v>0</v>
      </c>
      <c r="Q9" s="72"/>
      <c r="R9" s="74">
        <v>0</v>
      </c>
      <c r="S9" s="72" t="s">
        <v>87</v>
      </c>
      <c r="T9" s="74">
        <v>32202800</v>
      </c>
      <c r="U9" s="74">
        <v>0</v>
      </c>
      <c r="V9" s="74">
        <v>0</v>
      </c>
      <c r="W9" s="74">
        <v>0</v>
      </c>
      <c r="X9" s="74">
        <v>28234200</v>
      </c>
      <c r="Y9" s="74">
        <v>3968600</v>
      </c>
      <c r="Z9" s="72"/>
      <c r="AA9" s="74">
        <v>0</v>
      </c>
      <c r="AB9" s="72"/>
      <c r="AC9" s="74">
        <v>0</v>
      </c>
      <c r="AD9" s="74">
        <v>27667788</v>
      </c>
      <c r="AE9" s="74">
        <v>0</v>
      </c>
      <c r="AF9" s="72">
        <v>2201391607</v>
      </c>
      <c r="AG9" s="72" t="s">
        <v>116</v>
      </c>
      <c r="AH9" s="73">
        <v>44880</v>
      </c>
      <c r="AI9" s="72"/>
      <c r="AJ9" s="72">
        <v>2</v>
      </c>
      <c r="AK9" s="72"/>
      <c r="AL9" s="72"/>
      <c r="AM9" s="72">
        <v>2</v>
      </c>
      <c r="AN9" s="72">
        <v>20230330</v>
      </c>
      <c r="AO9" s="72">
        <v>20230302</v>
      </c>
      <c r="AP9" s="74">
        <v>32202800</v>
      </c>
      <c r="AQ9" s="74">
        <v>3968600</v>
      </c>
      <c r="AR9" s="73">
        <v>45077</v>
      </c>
    </row>
    <row r="10" spans="1:44" hidden="1" x14ac:dyDescent="0.25">
      <c r="A10" s="1">
        <v>900407111</v>
      </c>
      <c r="B10" s="1" t="s">
        <v>11</v>
      </c>
      <c r="C10" s="1" t="s">
        <v>14</v>
      </c>
      <c r="D10" s="1">
        <v>43750</v>
      </c>
      <c r="E10" s="1" t="s">
        <v>94</v>
      </c>
      <c r="F10" s="1" t="s">
        <v>14</v>
      </c>
      <c r="G10" s="1">
        <v>43750</v>
      </c>
      <c r="H10" s="2">
        <v>45000</v>
      </c>
      <c r="I10" s="56">
        <v>31132500</v>
      </c>
      <c r="J10" s="56">
        <v>31132500</v>
      </c>
      <c r="K10" s="1" t="s">
        <v>95</v>
      </c>
      <c r="L10" s="1" t="s">
        <v>112</v>
      </c>
      <c r="M10" s="1"/>
      <c r="N10" s="1"/>
      <c r="O10" s="56">
        <v>0</v>
      </c>
      <c r="P10" s="56">
        <v>0</v>
      </c>
      <c r="Q10" s="1"/>
      <c r="R10" s="56">
        <v>49700</v>
      </c>
      <c r="S10" s="1" t="s">
        <v>87</v>
      </c>
      <c r="T10" s="56">
        <v>31110300</v>
      </c>
      <c r="U10" s="56">
        <v>0</v>
      </c>
      <c r="V10" s="56">
        <v>0</v>
      </c>
      <c r="W10" s="56">
        <v>0</v>
      </c>
      <c r="X10" s="56">
        <v>31110300</v>
      </c>
      <c r="Y10" s="56">
        <v>0</v>
      </c>
      <c r="Z10" s="1"/>
      <c r="AA10" s="56">
        <v>0</v>
      </c>
      <c r="AB10" s="1"/>
      <c r="AC10" s="56">
        <v>0</v>
      </c>
      <c r="AD10" s="56">
        <v>0</v>
      </c>
      <c r="AE10" s="56">
        <v>0</v>
      </c>
      <c r="AF10" s="1"/>
      <c r="AG10" s="1"/>
      <c r="AH10" s="2">
        <v>45000</v>
      </c>
      <c r="AI10" s="1"/>
      <c r="AJ10" s="1">
        <v>2</v>
      </c>
      <c r="AK10" s="1"/>
      <c r="AL10" s="1"/>
      <c r="AM10" s="1">
        <v>1</v>
      </c>
      <c r="AN10" s="1">
        <v>20230430</v>
      </c>
      <c r="AO10" s="1">
        <v>20230410</v>
      </c>
      <c r="AP10" s="56">
        <v>31110300</v>
      </c>
      <c r="AQ10" s="56">
        <v>0</v>
      </c>
      <c r="AR10" s="2">
        <v>45077</v>
      </c>
    </row>
    <row r="11" spans="1:44" x14ac:dyDescent="0.25">
      <c r="A11" s="1">
        <v>900407111</v>
      </c>
      <c r="B11" s="1" t="s">
        <v>11</v>
      </c>
      <c r="C11" s="1" t="s">
        <v>13</v>
      </c>
      <c r="D11" s="72">
        <v>206333</v>
      </c>
      <c r="E11" s="1" t="s">
        <v>96</v>
      </c>
      <c r="F11" s="1" t="s">
        <v>12</v>
      </c>
      <c r="G11" s="1">
        <v>206333</v>
      </c>
      <c r="H11" s="2">
        <v>44606</v>
      </c>
      <c r="I11" s="56">
        <v>32559562</v>
      </c>
      <c r="J11" s="56">
        <v>32559562</v>
      </c>
      <c r="K11" s="1" t="s">
        <v>97</v>
      </c>
      <c r="L11" s="1" t="s">
        <v>126</v>
      </c>
      <c r="M11" s="1"/>
      <c r="N11" s="1"/>
      <c r="O11" s="56">
        <v>0</v>
      </c>
      <c r="P11" s="56">
        <v>0</v>
      </c>
      <c r="Q11" s="1"/>
      <c r="R11" s="56">
        <v>0</v>
      </c>
      <c r="S11" s="1" t="s">
        <v>87</v>
      </c>
      <c r="T11" s="56">
        <v>33266900</v>
      </c>
      <c r="U11" s="56">
        <v>0</v>
      </c>
      <c r="V11" s="56">
        <v>0</v>
      </c>
      <c r="W11" s="56">
        <v>0</v>
      </c>
      <c r="X11" s="56">
        <v>0</v>
      </c>
      <c r="Y11" s="56">
        <v>0</v>
      </c>
      <c r="Z11" s="1"/>
      <c r="AA11" s="56">
        <v>33266900</v>
      </c>
      <c r="AB11" s="1" t="s">
        <v>98</v>
      </c>
      <c r="AC11" s="56">
        <v>33266900</v>
      </c>
      <c r="AD11" s="56">
        <v>0</v>
      </c>
      <c r="AE11" s="56">
        <v>0</v>
      </c>
      <c r="AF11" s="1"/>
      <c r="AG11" s="1"/>
      <c r="AH11" s="2">
        <v>44606</v>
      </c>
      <c r="AI11" s="1"/>
      <c r="AJ11" s="1">
        <v>9</v>
      </c>
      <c r="AK11" s="1"/>
      <c r="AL11" s="1" t="s">
        <v>99</v>
      </c>
      <c r="AM11" s="1">
        <v>1</v>
      </c>
      <c r="AN11" s="1">
        <v>21001231</v>
      </c>
      <c r="AO11" s="1">
        <v>20220217</v>
      </c>
      <c r="AP11" s="56">
        <v>33266900</v>
      </c>
      <c r="AQ11" s="56">
        <v>0</v>
      </c>
      <c r="AR11" s="2">
        <v>45077</v>
      </c>
    </row>
    <row r="12" spans="1:44" hidden="1" x14ac:dyDescent="0.25">
      <c r="A12" s="1">
        <v>900407111</v>
      </c>
      <c r="B12" s="1" t="s">
        <v>11</v>
      </c>
      <c r="C12" s="1" t="s">
        <v>14</v>
      </c>
      <c r="D12" s="1">
        <v>14400</v>
      </c>
      <c r="E12" s="1" t="s">
        <v>100</v>
      </c>
      <c r="F12" s="1" t="s">
        <v>14</v>
      </c>
      <c r="G12" s="1">
        <v>14400</v>
      </c>
      <c r="H12" s="2">
        <v>44880</v>
      </c>
      <c r="I12" s="56">
        <v>11935200</v>
      </c>
      <c r="J12" s="56">
        <v>11935200</v>
      </c>
      <c r="K12" s="1" t="s">
        <v>101</v>
      </c>
      <c r="L12" s="1" t="s">
        <v>111</v>
      </c>
      <c r="M12" s="1"/>
      <c r="N12" s="1" t="s">
        <v>102</v>
      </c>
      <c r="O12" s="56">
        <v>3700</v>
      </c>
      <c r="P12" s="56">
        <v>11692574</v>
      </c>
      <c r="Q12" s="1">
        <v>1222241841</v>
      </c>
      <c r="R12" s="56">
        <v>0</v>
      </c>
      <c r="S12" s="1" t="s">
        <v>87</v>
      </c>
      <c r="T12" s="56">
        <v>11935200</v>
      </c>
      <c r="U12" s="56">
        <v>0</v>
      </c>
      <c r="V12" s="56">
        <v>0</v>
      </c>
      <c r="W12" s="56">
        <v>0</v>
      </c>
      <c r="X12" s="56">
        <v>11931500</v>
      </c>
      <c r="Y12" s="56">
        <v>0</v>
      </c>
      <c r="Z12" s="1"/>
      <c r="AA12" s="56">
        <v>3700</v>
      </c>
      <c r="AB12" s="1" t="s">
        <v>103</v>
      </c>
      <c r="AC12" s="56">
        <v>3700</v>
      </c>
      <c r="AD12" s="56">
        <v>0</v>
      </c>
      <c r="AE12" s="56">
        <v>0</v>
      </c>
      <c r="AF12" s="1"/>
      <c r="AG12" s="1"/>
      <c r="AH12" s="2">
        <v>44880</v>
      </c>
      <c r="AI12" s="1"/>
      <c r="AJ12" s="1">
        <v>9</v>
      </c>
      <c r="AK12" s="1"/>
      <c r="AL12" s="1" t="s">
        <v>104</v>
      </c>
      <c r="AM12" s="1">
        <v>1</v>
      </c>
      <c r="AN12" s="1">
        <v>21001231</v>
      </c>
      <c r="AO12" s="1">
        <v>20230104</v>
      </c>
      <c r="AP12" s="56">
        <v>11935200</v>
      </c>
      <c r="AQ12" s="56">
        <v>0</v>
      </c>
      <c r="AR12" s="2">
        <v>45077</v>
      </c>
    </row>
    <row r="13" spans="1:44" hidden="1" x14ac:dyDescent="0.25">
      <c r="A13" s="1">
        <v>900407111</v>
      </c>
      <c r="B13" s="1" t="s">
        <v>11</v>
      </c>
      <c r="C13" s="1" t="s">
        <v>13</v>
      </c>
      <c r="D13" s="1">
        <v>246349</v>
      </c>
      <c r="E13" s="1" t="s">
        <v>105</v>
      </c>
      <c r="F13" s="1" t="s">
        <v>12</v>
      </c>
      <c r="G13" s="1">
        <v>246349</v>
      </c>
      <c r="H13" s="2">
        <v>44692</v>
      </c>
      <c r="I13" s="56">
        <v>29616950</v>
      </c>
      <c r="J13" s="56">
        <v>29626950</v>
      </c>
      <c r="K13" s="1" t="s">
        <v>101</v>
      </c>
      <c r="L13" s="1" t="s">
        <v>111</v>
      </c>
      <c r="M13" s="1"/>
      <c r="N13" s="1" t="s">
        <v>102</v>
      </c>
      <c r="O13" s="56">
        <v>3500</v>
      </c>
      <c r="P13" s="56">
        <v>0</v>
      </c>
      <c r="Q13" s="1"/>
      <c r="R13" s="56">
        <v>0</v>
      </c>
      <c r="S13" s="1" t="s">
        <v>87</v>
      </c>
      <c r="T13" s="56">
        <v>29616950</v>
      </c>
      <c r="U13" s="56">
        <v>0</v>
      </c>
      <c r="V13" s="56">
        <v>0</v>
      </c>
      <c r="W13" s="56">
        <v>0</v>
      </c>
      <c r="X13" s="56">
        <v>29613450</v>
      </c>
      <c r="Y13" s="56">
        <v>0</v>
      </c>
      <c r="Z13" s="1"/>
      <c r="AA13" s="56">
        <v>3500</v>
      </c>
      <c r="AB13" s="1" t="s">
        <v>106</v>
      </c>
      <c r="AC13" s="56">
        <v>3500</v>
      </c>
      <c r="AD13" s="56">
        <v>0</v>
      </c>
      <c r="AE13" s="56">
        <v>0</v>
      </c>
      <c r="AF13" s="1"/>
      <c r="AG13" s="1"/>
      <c r="AH13" s="2">
        <v>44692</v>
      </c>
      <c r="AI13" s="1"/>
      <c r="AJ13" s="1">
        <v>9</v>
      </c>
      <c r="AK13" s="1"/>
      <c r="AL13" s="1" t="s">
        <v>104</v>
      </c>
      <c r="AM13" s="1">
        <v>1</v>
      </c>
      <c r="AN13" s="1">
        <v>21001231</v>
      </c>
      <c r="AO13" s="1">
        <v>20230104</v>
      </c>
      <c r="AP13" s="56">
        <v>29616950</v>
      </c>
      <c r="AQ13" s="56">
        <v>0</v>
      </c>
      <c r="AR13" s="2">
        <v>45077</v>
      </c>
    </row>
    <row r="14" spans="1:44" hidden="1" x14ac:dyDescent="0.25">
      <c r="A14" s="1">
        <v>900407111</v>
      </c>
      <c r="B14" s="1" t="s">
        <v>11</v>
      </c>
      <c r="C14" s="1" t="s">
        <v>14</v>
      </c>
      <c r="D14" s="1">
        <v>53504</v>
      </c>
      <c r="E14" s="1" t="s">
        <v>107</v>
      </c>
      <c r="F14" s="1" t="s">
        <v>14</v>
      </c>
      <c r="G14" s="1">
        <v>53504</v>
      </c>
      <c r="H14" s="2">
        <v>45091</v>
      </c>
      <c r="I14" s="56">
        <v>23989863</v>
      </c>
      <c r="J14" s="56">
        <v>23989863</v>
      </c>
      <c r="K14" s="1" t="s">
        <v>108</v>
      </c>
      <c r="L14" s="1" t="s">
        <v>31</v>
      </c>
      <c r="M14" s="1">
        <v>0</v>
      </c>
      <c r="N14" s="1"/>
      <c r="O14" s="56">
        <v>0</v>
      </c>
      <c r="P14" s="56">
        <v>0</v>
      </c>
      <c r="Q14" s="1"/>
      <c r="R14" s="56">
        <v>0</v>
      </c>
      <c r="S14" s="1" t="s">
        <v>87</v>
      </c>
      <c r="T14" s="56">
        <v>23989863</v>
      </c>
      <c r="U14" s="56">
        <v>0</v>
      </c>
      <c r="V14" s="56">
        <v>0</v>
      </c>
      <c r="W14" s="56">
        <v>0</v>
      </c>
      <c r="X14" s="56">
        <v>0</v>
      </c>
      <c r="Y14" s="56">
        <v>0</v>
      </c>
      <c r="Z14" s="1"/>
      <c r="AA14" s="56">
        <v>0</v>
      </c>
      <c r="AB14" s="1"/>
      <c r="AC14" s="56">
        <v>23989863</v>
      </c>
      <c r="AD14" s="56">
        <v>0</v>
      </c>
      <c r="AE14" s="56">
        <v>0</v>
      </c>
      <c r="AF14" s="1"/>
      <c r="AG14" s="1"/>
      <c r="AH14" s="2">
        <v>45091</v>
      </c>
      <c r="AI14" s="1"/>
      <c r="AJ14" s="1">
        <v>0</v>
      </c>
      <c r="AK14" s="1"/>
      <c r="AL14" s="1"/>
      <c r="AM14" s="1">
        <v>1</v>
      </c>
      <c r="AN14" s="1">
        <v>20230630</v>
      </c>
      <c r="AO14" s="1">
        <v>20230621</v>
      </c>
      <c r="AP14" s="56">
        <v>23989863</v>
      </c>
      <c r="AQ14" s="56">
        <v>0</v>
      </c>
      <c r="AR14" s="2">
        <v>45077</v>
      </c>
    </row>
    <row r="15" spans="1:44" hidden="1" x14ac:dyDescent="0.25">
      <c r="A15" s="1">
        <v>900407111</v>
      </c>
      <c r="B15" s="1" t="s">
        <v>11</v>
      </c>
      <c r="C15" s="1" t="s">
        <v>14</v>
      </c>
      <c r="D15" s="1">
        <v>53506</v>
      </c>
      <c r="E15" s="1" t="s">
        <v>109</v>
      </c>
      <c r="F15" s="1" t="s">
        <v>14</v>
      </c>
      <c r="G15" s="1">
        <v>53506</v>
      </c>
      <c r="H15" s="2">
        <v>45091</v>
      </c>
      <c r="I15" s="56">
        <v>2850000</v>
      </c>
      <c r="J15" s="56">
        <v>2850000</v>
      </c>
      <c r="K15" s="1" t="s">
        <v>108</v>
      </c>
      <c r="L15" s="1" t="s">
        <v>31</v>
      </c>
      <c r="M15" s="1">
        <v>0</v>
      </c>
      <c r="N15" s="1"/>
      <c r="O15" s="56">
        <v>0</v>
      </c>
      <c r="P15" s="56">
        <v>0</v>
      </c>
      <c r="Q15" s="1"/>
      <c r="R15" s="56">
        <v>0</v>
      </c>
      <c r="S15" s="1" t="s">
        <v>87</v>
      </c>
      <c r="T15" s="56">
        <v>2850000</v>
      </c>
      <c r="U15" s="56">
        <v>0</v>
      </c>
      <c r="V15" s="56">
        <v>0</v>
      </c>
      <c r="W15" s="56">
        <v>0</v>
      </c>
      <c r="X15" s="56">
        <v>0</v>
      </c>
      <c r="Y15" s="56">
        <v>0</v>
      </c>
      <c r="Z15" s="1"/>
      <c r="AA15" s="56">
        <v>0</v>
      </c>
      <c r="AB15" s="1"/>
      <c r="AC15" s="56">
        <v>2850000</v>
      </c>
      <c r="AD15" s="56">
        <v>0</v>
      </c>
      <c r="AE15" s="56">
        <v>0</v>
      </c>
      <c r="AF15" s="1"/>
      <c r="AG15" s="1"/>
      <c r="AH15" s="2">
        <v>45091</v>
      </c>
      <c r="AI15" s="1"/>
      <c r="AJ15" s="1">
        <v>0</v>
      </c>
      <c r="AK15" s="1"/>
      <c r="AL15" s="1"/>
      <c r="AM15" s="1">
        <v>1</v>
      </c>
      <c r="AN15" s="1">
        <v>20230630</v>
      </c>
      <c r="AO15" s="1">
        <v>20230621</v>
      </c>
      <c r="AP15" s="56">
        <v>2850000</v>
      </c>
      <c r="AQ15" s="56">
        <v>0</v>
      </c>
      <c r="AR15" s="2">
        <v>45077</v>
      </c>
    </row>
    <row r="16" spans="1:44" hidden="1" x14ac:dyDescent="0.25">
      <c r="A16" s="1">
        <v>900407111</v>
      </c>
      <c r="B16" s="1" t="s">
        <v>11</v>
      </c>
      <c r="C16" s="1" t="s">
        <v>14</v>
      </c>
      <c r="D16" s="1">
        <v>53507</v>
      </c>
      <c r="E16" s="1" t="s">
        <v>110</v>
      </c>
      <c r="F16" s="1" t="s">
        <v>14</v>
      </c>
      <c r="G16" s="1">
        <v>53507</v>
      </c>
      <c r="H16" s="2">
        <v>45091</v>
      </c>
      <c r="I16" s="56">
        <v>2700000</v>
      </c>
      <c r="J16" s="56">
        <v>2700000</v>
      </c>
      <c r="K16" s="1" t="s">
        <v>108</v>
      </c>
      <c r="L16" s="1" t="s">
        <v>31</v>
      </c>
      <c r="M16" s="1">
        <v>0</v>
      </c>
      <c r="N16" s="1"/>
      <c r="O16" s="56">
        <v>0</v>
      </c>
      <c r="P16" s="56">
        <v>0</v>
      </c>
      <c r="Q16" s="1"/>
      <c r="R16" s="56">
        <v>0</v>
      </c>
      <c r="S16" s="1" t="s">
        <v>87</v>
      </c>
      <c r="T16" s="56">
        <v>2700000</v>
      </c>
      <c r="U16" s="56">
        <v>0</v>
      </c>
      <c r="V16" s="56">
        <v>0</v>
      </c>
      <c r="W16" s="56">
        <v>0</v>
      </c>
      <c r="X16" s="56">
        <v>0</v>
      </c>
      <c r="Y16" s="56">
        <v>0</v>
      </c>
      <c r="Z16" s="1"/>
      <c r="AA16" s="56">
        <v>0</v>
      </c>
      <c r="AB16" s="1"/>
      <c r="AC16" s="56">
        <v>2700000</v>
      </c>
      <c r="AD16" s="56">
        <v>0</v>
      </c>
      <c r="AE16" s="56">
        <v>0</v>
      </c>
      <c r="AF16" s="1"/>
      <c r="AG16" s="1"/>
      <c r="AH16" s="2">
        <v>45091</v>
      </c>
      <c r="AI16" s="1"/>
      <c r="AJ16" s="1">
        <v>0</v>
      </c>
      <c r="AK16" s="1"/>
      <c r="AL16" s="1"/>
      <c r="AM16" s="1">
        <v>1</v>
      </c>
      <c r="AN16" s="1">
        <v>20230630</v>
      </c>
      <c r="AO16" s="1">
        <v>20230621</v>
      </c>
      <c r="AP16" s="56">
        <v>2700000</v>
      </c>
      <c r="AQ16" s="56">
        <v>0</v>
      </c>
      <c r="AR16" s="2">
        <v>45077</v>
      </c>
    </row>
  </sheetData>
  <autoFilter ref="A2:AR16">
    <filterColumn colId="11">
      <filters>
        <filter val="FACTURA DEVUELTA"/>
      </filters>
    </filterColumn>
  </autoFilter>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1"/>
  <sheetViews>
    <sheetView showGridLines="0" zoomScale="73" zoomScaleNormal="73" workbookViewId="0">
      <selection activeCell="E18" sqref="E18"/>
    </sheetView>
  </sheetViews>
  <sheetFormatPr baseColWidth="10" defaultRowHeight="15" x14ac:dyDescent="0.25"/>
  <cols>
    <col min="2" max="2" width="79.7109375" bestFit="1" customWidth="1"/>
    <col min="3" max="3" width="13.28515625" style="60" bestFit="1" customWidth="1"/>
    <col min="4" max="4" width="15.140625" style="57" bestFit="1" customWidth="1"/>
    <col min="5" max="5" width="22.7109375" style="57" bestFit="1" customWidth="1"/>
  </cols>
  <sheetData>
    <row r="2" spans="2:5" x14ac:dyDescent="0.25">
      <c r="B2" s="64" t="s">
        <v>119</v>
      </c>
      <c r="C2" s="64" t="s">
        <v>120</v>
      </c>
      <c r="D2" s="62" t="s">
        <v>121</v>
      </c>
      <c r="E2"/>
    </row>
    <row r="3" spans="2:5" x14ac:dyDescent="0.25">
      <c r="B3" s="65" t="s">
        <v>113</v>
      </c>
      <c r="C3" s="66">
        <v>1</v>
      </c>
      <c r="D3" s="67">
        <v>9800000</v>
      </c>
      <c r="E3"/>
    </row>
    <row r="4" spans="2:5" x14ac:dyDescent="0.25">
      <c r="B4" s="68" t="s">
        <v>114</v>
      </c>
      <c r="C4" s="69">
        <v>1</v>
      </c>
      <c r="D4" s="70">
        <v>2678400</v>
      </c>
      <c r="E4"/>
    </row>
    <row r="5" spans="2:5" x14ac:dyDescent="0.25">
      <c r="B5" s="68" t="s">
        <v>117</v>
      </c>
      <c r="C5" s="69">
        <v>1</v>
      </c>
      <c r="D5" s="70">
        <v>32202800</v>
      </c>
      <c r="E5"/>
    </row>
    <row r="6" spans="2:5" x14ac:dyDescent="0.25">
      <c r="B6" s="68" t="s">
        <v>83</v>
      </c>
      <c r="C6" s="69">
        <v>1</v>
      </c>
      <c r="D6" s="70">
        <v>784000</v>
      </c>
      <c r="E6"/>
    </row>
    <row r="7" spans="2:5" x14ac:dyDescent="0.25">
      <c r="B7" s="68" t="s">
        <v>126</v>
      </c>
      <c r="C7" s="69">
        <v>1</v>
      </c>
      <c r="D7" s="70">
        <v>32559562</v>
      </c>
      <c r="E7"/>
    </row>
    <row r="8" spans="2:5" x14ac:dyDescent="0.25">
      <c r="B8" s="68" t="s">
        <v>111</v>
      </c>
      <c r="C8" s="69">
        <v>2</v>
      </c>
      <c r="D8" s="70">
        <v>41562150</v>
      </c>
      <c r="E8"/>
    </row>
    <row r="9" spans="2:5" x14ac:dyDescent="0.25">
      <c r="B9" s="68" t="s">
        <v>31</v>
      </c>
      <c r="C9" s="69">
        <v>3</v>
      </c>
      <c r="D9" s="70">
        <v>29539863</v>
      </c>
      <c r="E9"/>
    </row>
    <row r="10" spans="2:5" x14ac:dyDescent="0.25">
      <c r="B10" s="71" t="s">
        <v>112</v>
      </c>
      <c r="C10" s="69">
        <v>4</v>
      </c>
      <c r="D10" s="70">
        <v>85774300</v>
      </c>
      <c r="E10"/>
    </row>
    <row r="11" spans="2:5" x14ac:dyDescent="0.25">
      <c r="B11" s="64" t="s">
        <v>118</v>
      </c>
      <c r="C11" s="61">
        <v>14</v>
      </c>
      <c r="D11" s="62">
        <v>234901075</v>
      </c>
      <c r="E1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B1:J40"/>
  <sheetViews>
    <sheetView showGridLines="0" topLeftCell="A10" zoomScale="90" zoomScaleNormal="90" zoomScaleSheetLayoutView="100" workbookViewId="0">
      <selection activeCell="Q31" sqref="Q31"/>
    </sheetView>
  </sheetViews>
  <sheetFormatPr baseColWidth="10" defaultRowHeight="12.75" x14ac:dyDescent="0.2"/>
  <cols>
    <col min="1" max="1" width="1" style="8" customWidth="1"/>
    <col min="2" max="2" width="11.42578125" style="8"/>
    <col min="3" max="3" width="17.5703125" style="8" customWidth="1"/>
    <col min="4" max="4" width="11.5703125" style="8" customWidth="1"/>
    <col min="5" max="8" width="11.42578125" style="8"/>
    <col min="9" max="9" width="22.5703125" style="8" customWidth="1"/>
    <col min="10" max="10" width="14" style="8" customWidth="1"/>
    <col min="11" max="11" width="1.7109375" style="8" customWidth="1"/>
    <col min="12" max="225" width="11.42578125" style="8"/>
    <col min="226" max="226" width="4.42578125" style="8" customWidth="1"/>
    <col min="227" max="227" width="11.42578125" style="8"/>
    <col min="228" max="228" width="17.5703125" style="8" customWidth="1"/>
    <col min="229" max="229" width="11.5703125" style="8" customWidth="1"/>
    <col min="230" max="233" width="11.42578125" style="8"/>
    <col min="234" max="234" width="22.5703125" style="8" customWidth="1"/>
    <col min="235" max="235" width="14" style="8" customWidth="1"/>
    <col min="236" max="236" width="1.7109375" style="8" customWidth="1"/>
    <col min="237" max="481" width="11.42578125" style="8"/>
    <col min="482" max="482" width="4.42578125" style="8" customWidth="1"/>
    <col min="483" max="483" width="11.42578125" style="8"/>
    <col min="484" max="484" width="17.5703125" style="8" customWidth="1"/>
    <col min="485" max="485" width="11.5703125" style="8" customWidth="1"/>
    <col min="486" max="489" width="11.42578125" style="8"/>
    <col min="490" max="490" width="22.5703125" style="8" customWidth="1"/>
    <col min="491" max="491" width="14" style="8" customWidth="1"/>
    <col min="492" max="492" width="1.7109375" style="8" customWidth="1"/>
    <col min="493" max="737" width="11.42578125" style="8"/>
    <col min="738" max="738" width="4.42578125" style="8" customWidth="1"/>
    <col min="739" max="739" width="11.42578125" style="8"/>
    <col min="740" max="740" width="17.5703125" style="8" customWidth="1"/>
    <col min="741" max="741" width="11.5703125" style="8" customWidth="1"/>
    <col min="742" max="745" width="11.42578125" style="8"/>
    <col min="746" max="746" width="22.5703125" style="8" customWidth="1"/>
    <col min="747" max="747" width="14" style="8" customWidth="1"/>
    <col min="748" max="748" width="1.7109375" style="8" customWidth="1"/>
    <col min="749" max="993" width="11.42578125" style="8"/>
    <col min="994" max="994" width="4.42578125" style="8" customWidth="1"/>
    <col min="995" max="995" width="11.42578125" style="8"/>
    <col min="996" max="996" width="17.5703125" style="8" customWidth="1"/>
    <col min="997" max="997" width="11.5703125" style="8" customWidth="1"/>
    <col min="998" max="1001" width="11.42578125" style="8"/>
    <col min="1002" max="1002" width="22.5703125" style="8" customWidth="1"/>
    <col min="1003" max="1003" width="14" style="8" customWidth="1"/>
    <col min="1004" max="1004" width="1.7109375" style="8" customWidth="1"/>
    <col min="1005" max="1249" width="11.42578125" style="8"/>
    <col min="1250" max="1250" width="4.42578125" style="8" customWidth="1"/>
    <col min="1251" max="1251" width="11.42578125" style="8"/>
    <col min="1252" max="1252" width="17.5703125" style="8" customWidth="1"/>
    <col min="1253" max="1253" width="11.5703125" style="8" customWidth="1"/>
    <col min="1254" max="1257" width="11.42578125" style="8"/>
    <col min="1258" max="1258" width="22.5703125" style="8" customWidth="1"/>
    <col min="1259" max="1259" width="14" style="8" customWidth="1"/>
    <col min="1260" max="1260" width="1.7109375" style="8" customWidth="1"/>
    <col min="1261" max="1505" width="11.42578125" style="8"/>
    <col min="1506" max="1506" width="4.42578125" style="8" customWidth="1"/>
    <col min="1507" max="1507" width="11.42578125" style="8"/>
    <col min="1508" max="1508" width="17.5703125" style="8" customWidth="1"/>
    <col min="1509" max="1509" width="11.5703125" style="8" customWidth="1"/>
    <col min="1510" max="1513" width="11.42578125" style="8"/>
    <col min="1514" max="1514" width="22.5703125" style="8" customWidth="1"/>
    <col min="1515" max="1515" width="14" style="8" customWidth="1"/>
    <col min="1516" max="1516" width="1.7109375" style="8" customWidth="1"/>
    <col min="1517" max="1761" width="11.42578125" style="8"/>
    <col min="1762" max="1762" width="4.42578125" style="8" customWidth="1"/>
    <col min="1763" max="1763" width="11.42578125" style="8"/>
    <col min="1764" max="1764" width="17.5703125" style="8" customWidth="1"/>
    <col min="1765" max="1765" width="11.5703125" style="8" customWidth="1"/>
    <col min="1766" max="1769" width="11.42578125" style="8"/>
    <col min="1770" max="1770" width="22.5703125" style="8" customWidth="1"/>
    <col min="1771" max="1771" width="14" style="8" customWidth="1"/>
    <col min="1772" max="1772" width="1.7109375" style="8" customWidth="1"/>
    <col min="1773" max="2017" width="11.42578125" style="8"/>
    <col min="2018" max="2018" width="4.42578125" style="8" customWidth="1"/>
    <col min="2019" max="2019" width="11.42578125" style="8"/>
    <col min="2020" max="2020" width="17.5703125" style="8" customWidth="1"/>
    <col min="2021" max="2021" width="11.5703125" style="8" customWidth="1"/>
    <col min="2022" max="2025" width="11.42578125" style="8"/>
    <col min="2026" max="2026" width="22.5703125" style="8" customWidth="1"/>
    <col min="2027" max="2027" width="14" style="8" customWidth="1"/>
    <col min="2028" max="2028" width="1.7109375" style="8" customWidth="1"/>
    <col min="2029" max="2273" width="11.42578125" style="8"/>
    <col min="2274" max="2274" width="4.42578125" style="8" customWidth="1"/>
    <col min="2275" max="2275" width="11.42578125" style="8"/>
    <col min="2276" max="2276" width="17.5703125" style="8" customWidth="1"/>
    <col min="2277" max="2277" width="11.5703125" style="8" customWidth="1"/>
    <col min="2278" max="2281" width="11.42578125" style="8"/>
    <col min="2282" max="2282" width="22.5703125" style="8" customWidth="1"/>
    <col min="2283" max="2283" width="14" style="8" customWidth="1"/>
    <col min="2284" max="2284" width="1.7109375" style="8" customWidth="1"/>
    <col min="2285" max="2529" width="11.42578125" style="8"/>
    <col min="2530" max="2530" width="4.42578125" style="8" customWidth="1"/>
    <col min="2531" max="2531" width="11.42578125" style="8"/>
    <col min="2532" max="2532" width="17.5703125" style="8" customWidth="1"/>
    <col min="2533" max="2533" width="11.5703125" style="8" customWidth="1"/>
    <col min="2534" max="2537" width="11.42578125" style="8"/>
    <col min="2538" max="2538" width="22.5703125" style="8" customWidth="1"/>
    <col min="2539" max="2539" width="14" style="8" customWidth="1"/>
    <col min="2540" max="2540" width="1.7109375" style="8" customWidth="1"/>
    <col min="2541" max="2785" width="11.42578125" style="8"/>
    <col min="2786" max="2786" width="4.42578125" style="8" customWidth="1"/>
    <col min="2787" max="2787" width="11.42578125" style="8"/>
    <col min="2788" max="2788" width="17.5703125" style="8" customWidth="1"/>
    <col min="2789" max="2789" width="11.5703125" style="8" customWidth="1"/>
    <col min="2790" max="2793" width="11.42578125" style="8"/>
    <col min="2794" max="2794" width="22.5703125" style="8" customWidth="1"/>
    <col min="2795" max="2795" width="14" style="8" customWidth="1"/>
    <col min="2796" max="2796" width="1.7109375" style="8" customWidth="1"/>
    <col min="2797" max="3041" width="11.42578125" style="8"/>
    <col min="3042" max="3042" width="4.42578125" style="8" customWidth="1"/>
    <col min="3043" max="3043" width="11.42578125" style="8"/>
    <col min="3044" max="3044" width="17.5703125" style="8" customWidth="1"/>
    <col min="3045" max="3045" width="11.5703125" style="8" customWidth="1"/>
    <col min="3046" max="3049" width="11.42578125" style="8"/>
    <col min="3050" max="3050" width="22.5703125" style="8" customWidth="1"/>
    <col min="3051" max="3051" width="14" style="8" customWidth="1"/>
    <col min="3052" max="3052" width="1.7109375" style="8" customWidth="1"/>
    <col min="3053" max="3297" width="11.42578125" style="8"/>
    <col min="3298" max="3298" width="4.42578125" style="8" customWidth="1"/>
    <col min="3299" max="3299" width="11.42578125" style="8"/>
    <col min="3300" max="3300" width="17.5703125" style="8" customWidth="1"/>
    <col min="3301" max="3301" width="11.5703125" style="8" customWidth="1"/>
    <col min="3302" max="3305" width="11.42578125" style="8"/>
    <col min="3306" max="3306" width="22.5703125" style="8" customWidth="1"/>
    <col min="3307" max="3307" width="14" style="8" customWidth="1"/>
    <col min="3308" max="3308" width="1.7109375" style="8" customWidth="1"/>
    <col min="3309" max="3553" width="11.42578125" style="8"/>
    <col min="3554" max="3554" width="4.42578125" style="8" customWidth="1"/>
    <col min="3555" max="3555" width="11.42578125" style="8"/>
    <col min="3556" max="3556" width="17.5703125" style="8" customWidth="1"/>
    <col min="3557" max="3557" width="11.5703125" style="8" customWidth="1"/>
    <col min="3558" max="3561" width="11.42578125" style="8"/>
    <col min="3562" max="3562" width="22.5703125" style="8" customWidth="1"/>
    <col min="3563" max="3563" width="14" style="8" customWidth="1"/>
    <col min="3564" max="3564" width="1.7109375" style="8" customWidth="1"/>
    <col min="3565" max="3809" width="11.42578125" style="8"/>
    <col min="3810" max="3810" width="4.42578125" style="8" customWidth="1"/>
    <col min="3811" max="3811" width="11.42578125" style="8"/>
    <col min="3812" max="3812" width="17.5703125" style="8" customWidth="1"/>
    <col min="3813" max="3813" width="11.5703125" style="8" customWidth="1"/>
    <col min="3814" max="3817" width="11.42578125" style="8"/>
    <col min="3818" max="3818" width="22.5703125" style="8" customWidth="1"/>
    <col min="3819" max="3819" width="14" style="8" customWidth="1"/>
    <col min="3820" max="3820" width="1.7109375" style="8" customWidth="1"/>
    <col min="3821" max="4065" width="11.42578125" style="8"/>
    <col min="4066" max="4066" width="4.42578125" style="8" customWidth="1"/>
    <col min="4067" max="4067" width="11.42578125" style="8"/>
    <col min="4068" max="4068" width="17.5703125" style="8" customWidth="1"/>
    <col min="4069" max="4069" width="11.5703125" style="8" customWidth="1"/>
    <col min="4070" max="4073" width="11.42578125" style="8"/>
    <col min="4074" max="4074" width="22.5703125" style="8" customWidth="1"/>
    <col min="4075" max="4075" width="14" style="8" customWidth="1"/>
    <col min="4076" max="4076" width="1.7109375" style="8" customWidth="1"/>
    <col min="4077" max="4321" width="11.42578125" style="8"/>
    <col min="4322" max="4322" width="4.42578125" style="8" customWidth="1"/>
    <col min="4323" max="4323" width="11.42578125" style="8"/>
    <col min="4324" max="4324" width="17.5703125" style="8" customWidth="1"/>
    <col min="4325" max="4325" width="11.5703125" style="8" customWidth="1"/>
    <col min="4326" max="4329" width="11.42578125" style="8"/>
    <col min="4330" max="4330" width="22.5703125" style="8" customWidth="1"/>
    <col min="4331" max="4331" width="14" style="8" customWidth="1"/>
    <col min="4332" max="4332" width="1.7109375" style="8" customWidth="1"/>
    <col min="4333" max="4577" width="11.42578125" style="8"/>
    <col min="4578" max="4578" width="4.42578125" style="8" customWidth="1"/>
    <col min="4579" max="4579" width="11.42578125" style="8"/>
    <col min="4580" max="4580" width="17.5703125" style="8" customWidth="1"/>
    <col min="4581" max="4581" width="11.5703125" style="8" customWidth="1"/>
    <col min="4582" max="4585" width="11.42578125" style="8"/>
    <col min="4586" max="4586" width="22.5703125" style="8" customWidth="1"/>
    <col min="4587" max="4587" width="14" style="8" customWidth="1"/>
    <col min="4588" max="4588" width="1.7109375" style="8" customWidth="1"/>
    <col min="4589" max="4833" width="11.42578125" style="8"/>
    <col min="4834" max="4834" width="4.42578125" style="8" customWidth="1"/>
    <col min="4835" max="4835" width="11.42578125" style="8"/>
    <col min="4836" max="4836" width="17.5703125" style="8" customWidth="1"/>
    <col min="4837" max="4837" width="11.5703125" style="8" customWidth="1"/>
    <col min="4838" max="4841" width="11.42578125" style="8"/>
    <col min="4842" max="4842" width="22.5703125" style="8" customWidth="1"/>
    <col min="4843" max="4843" width="14" style="8" customWidth="1"/>
    <col min="4844" max="4844" width="1.7109375" style="8" customWidth="1"/>
    <col min="4845" max="5089" width="11.42578125" style="8"/>
    <col min="5090" max="5090" width="4.42578125" style="8" customWidth="1"/>
    <col min="5091" max="5091" width="11.42578125" style="8"/>
    <col min="5092" max="5092" width="17.5703125" style="8" customWidth="1"/>
    <col min="5093" max="5093" width="11.5703125" style="8" customWidth="1"/>
    <col min="5094" max="5097" width="11.42578125" style="8"/>
    <col min="5098" max="5098" width="22.5703125" style="8" customWidth="1"/>
    <col min="5099" max="5099" width="14" style="8" customWidth="1"/>
    <col min="5100" max="5100" width="1.7109375" style="8" customWidth="1"/>
    <col min="5101" max="5345" width="11.42578125" style="8"/>
    <col min="5346" max="5346" width="4.42578125" style="8" customWidth="1"/>
    <col min="5347" max="5347" width="11.42578125" style="8"/>
    <col min="5348" max="5348" width="17.5703125" style="8" customWidth="1"/>
    <col min="5349" max="5349" width="11.5703125" style="8" customWidth="1"/>
    <col min="5350" max="5353" width="11.42578125" style="8"/>
    <col min="5354" max="5354" width="22.5703125" style="8" customWidth="1"/>
    <col min="5355" max="5355" width="14" style="8" customWidth="1"/>
    <col min="5356" max="5356" width="1.7109375" style="8" customWidth="1"/>
    <col min="5357" max="5601" width="11.42578125" style="8"/>
    <col min="5602" max="5602" width="4.42578125" style="8" customWidth="1"/>
    <col min="5603" max="5603" width="11.42578125" style="8"/>
    <col min="5604" max="5604" width="17.5703125" style="8" customWidth="1"/>
    <col min="5605" max="5605" width="11.5703125" style="8" customWidth="1"/>
    <col min="5606" max="5609" width="11.42578125" style="8"/>
    <col min="5610" max="5610" width="22.5703125" style="8" customWidth="1"/>
    <col min="5611" max="5611" width="14" style="8" customWidth="1"/>
    <col min="5612" max="5612" width="1.7109375" style="8" customWidth="1"/>
    <col min="5613" max="5857" width="11.42578125" style="8"/>
    <col min="5858" max="5858" width="4.42578125" style="8" customWidth="1"/>
    <col min="5859" max="5859" width="11.42578125" style="8"/>
    <col min="5860" max="5860" width="17.5703125" style="8" customWidth="1"/>
    <col min="5861" max="5861" width="11.5703125" style="8" customWidth="1"/>
    <col min="5862" max="5865" width="11.42578125" style="8"/>
    <col min="5866" max="5866" width="22.5703125" style="8" customWidth="1"/>
    <col min="5867" max="5867" width="14" style="8" customWidth="1"/>
    <col min="5868" max="5868" width="1.7109375" style="8" customWidth="1"/>
    <col min="5869" max="6113" width="11.42578125" style="8"/>
    <col min="6114" max="6114" width="4.42578125" style="8" customWidth="1"/>
    <col min="6115" max="6115" width="11.42578125" style="8"/>
    <col min="6116" max="6116" width="17.5703125" style="8" customWidth="1"/>
    <col min="6117" max="6117" width="11.5703125" style="8" customWidth="1"/>
    <col min="6118" max="6121" width="11.42578125" style="8"/>
    <col min="6122" max="6122" width="22.5703125" style="8" customWidth="1"/>
    <col min="6123" max="6123" width="14" style="8" customWidth="1"/>
    <col min="6124" max="6124" width="1.7109375" style="8" customWidth="1"/>
    <col min="6125" max="6369" width="11.42578125" style="8"/>
    <col min="6370" max="6370" width="4.42578125" style="8" customWidth="1"/>
    <col min="6371" max="6371" width="11.42578125" style="8"/>
    <col min="6372" max="6372" width="17.5703125" style="8" customWidth="1"/>
    <col min="6373" max="6373" width="11.5703125" style="8" customWidth="1"/>
    <col min="6374" max="6377" width="11.42578125" style="8"/>
    <col min="6378" max="6378" width="22.5703125" style="8" customWidth="1"/>
    <col min="6379" max="6379" width="14" style="8" customWidth="1"/>
    <col min="6380" max="6380" width="1.7109375" style="8" customWidth="1"/>
    <col min="6381" max="6625" width="11.42578125" style="8"/>
    <col min="6626" max="6626" width="4.42578125" style="8" customWidth="1"/>
    <col min="6627" max="6627" width="11.42578125" style="8"/>
    <col min="6628" max="6628" width="17.5703125" style="8" customWidth="1"/>
    <col min="6629" max="6629" width="11.5703125" style="8" customWidth="1"/>
    <col min="6630" max="6633" width="11.42578125" style="8"/>
    <col min="6634" max="6634" width="22.5703125" style="8" customWidth="1"/>
    <col min="6635" max="6635" width="14" style="8" customWidth="1"/>
    <col min="6636" max="6636" width="1.7109375" style="8" customWidth="1"/>
    <col min="6637" max="6881" width="11.42578125" style="8"/>
    <col min="6882" max="6882" width="4.42578125" style="8" customWidth="1"/>
    <col min="6883" max="6883" width="11.42578125" style="8"/>
    <col min="6884" max="6884" width="17.5703125" style="8" customWidth="1"/>
    <col min="6885" max="6885" width="11.5703125" style="8" customWidth="1"/>
    <col min="6886" max="6889" width="11.42578125" style="8"/>
    <col min="6890" max="6890" width="22.5703125" style="8" customWidth="1"/>
    <col min="6891" max="6891" width="14" style="8" customWidth="1"/>
    <col min="6892" max="6892" width="1.7109375" style="8" customWidth="1"/>
    <col min="6893" max="7137" width="11.42578125" style="8"/>
    <col min="7138" max="7138" width="4.42578125" style="8" customWidth="1"/>
    <col min="7139" max="7139" width="11.42578125" style="8"/>
    <col min="7140" max="7140" width="17.5703125" style="8" customWidth="1"/>
    <col min="7141" max="7141" width="11.5703125" style="8" customWidth="1"/>
    <col min="7142" max="7145" width="11.42578125" style="8"/>
    <col min="7146" max="7146" width="22.5703125" style="8" customWidth="1"/>
    <col min="7147" max="7147" width="14" style="8" customWidth="1"/>
    <col min="7148" max="7148" width="1.7109375" style="8" customWidth="1"/>
    <col min="7149" max="7393" width="11.42578125" style="8"/>
    <col min="7394" max="7394" width="4.42578125" style="8" customWidth="1"/>
    <col min="7395" max="7395" width="11.42578125" style="8"/>
    <col min="7396" max="7396" width="17.5703125" style="8" customWidth="1"/>
    <col min="7397" max="7397" width="11.5703125" style="8" customWidth="1"/>
    <col min="7398" max="7401" width="11.42578125" style="8"/>
    <col min="7402" max="7402" width="22.5703125" style="8" customWidth="1"/>
    <col min="7403" max="7403" width="14" style="8" customWidth="1"/>
    <col min="7404" max="7404" width="1.7109375" style="8" customWidth="1"/>
    <col min="7405" max="7649" width="11.42578125" style="8"/>
    <col min="7650" max="7650" width="4.42578125" style="8" customWidth="1"/>
    <col min="7651" max="7651" width="11.42578125" style="8"/>
    <col min="7652" max="7652" width="17.5703125" style="8" customWidth="1"/>
    <col min="7653" max="7653" width="11.5703125" style="8" customWidth="1"/>
    <col min="7654" max="7657" width="11.42578125" style="8"/>
    <col min="7658" max="7658" width="22.5703125" style="8" customWidth="1"/>
    <col min="7659" max="7659" width="14" style="8" customWidth="1"/>
    <col min="7660" max="7660" width="1.7109375" style="8" customWidth="1"/>
    <col min="7661" max="7905" width="11.42578125" style="8"/>
    <col min="7906" max="7906" width="4.42578125" style="8" customWidth="1"/>
    <col min="7907" max="7907" width="11.42578125" style="8"/>
    <col min="7908" max="7908" width="17.5703125" style="8" customWidth="1"/>
    <col min="7909" max="7909" width="11.5703125" style="8" customWidth="1"/>
    <col min="7910" max="7913" width="11.42578125" style="8"/>
    <col min="7914" max="7914" width="22.5703125" style="8" customWidth="1"/>
    <col min="7915" max="7915" width="14" style="8" customWidth="1"/>
    <col min="7916" max="7916" width="1.7109375" style="8" customWidth="1"/>
    <col min="7917" max="8161" width="11.42578125" style="8"/>
    <col min="8162" max="8162" width="4.42578125" style="8" customWidth="1"/>
    <col min="8163" max="8163" width="11.42578125" style="8"/>
    <col min="8164" max="8164" width="17.5703125" style="8" customWidth="1"/>
    <col min="8165" max="8165" width="11.5703125" style="8" customWidth="1"/>
    <col min="8166" max="8169" width="11.42578125" style="8"/>
    <col min="8170" max="8170" width="22.5703125" style="8" customWidth="1"/>
    <col min="8171" max="8171" width="14" style="8" customWidth="1"/>
    <col min="8172" max="8172" width="1.7109375" style="8" customWidth="1"/>
    <col min="8173" max="8417" width="11.42578125" style="8"/>
    <col min="8418" max="8418" width="4.42578125" style="8" customWidth="1"/>
    <col min="8419" max="8419" width="11.42578125" style="8"/>
    <col min="8420" max="8420" width="17.5703125" style="8" customWidth="1"/>
    <col min="8421" max="8421" width="11.5703125" style="8" customWidth="1"/>
    <col min="8422" max="8425" width="11.42578125" style="8"/>
    <col min="8426" max="8426" width="22.5703125" style="8" customWidth="1"/>
    <col min="8427" max="8427" width="14" style="8" customWidth="1"/>
    <col min="8428" max="8428" width="1.7109375" style="8" customWidth="1"/>
    <col min="8429" max="8673" width="11.42578125" style="8"/>
    <col min="8674" max="8674" width="4.42578125" style="8" customWidth="1"/>
    <col min="8675" max="8675" width="11.42578125" style="8"/>
    <col min="8676" max="8676" width="17.5703125" style="8" customWidth="1"/>
    <col min="8677" max="8677" width="11.5703125" style="8" customWidth="1"/>
    <col min="8678" max="8681" width="11.42578125" style="8"/>
    <col min="8682" max="8682" width="22.5703125" style="8" customWidth="1"/>
    <col min="8683" max="8683" width="14" style="8" customWidth="1"/>
    <col min="8684" max="8684" width="1.7109375" style="8" customWidth="1"/>
    <col min="8685" max="8929" width="11.42578125" style="8"/>
    <col min="8930" max="8930" width="4.42578125" style="8" customWidth="1"/>
    <col min="8931" max="8931" width="11.42578125" style="8"/>
    <col min="8932" max="8932" width="17.5703125" style="8" customWidth="1"/>
    <col min="8933" max="8933" width="11.5703125" style="8" customWidth="1"/>
    <col min="8934" max="8937" width="11.42578125" style="8"/>
    <col min="8938" max="8938" width="22.5703125" style="8" customWidth="1"/>
    <col min="8939" max="8939" width="14" style="8" customWidth="1"/>
    <col min="8940" max="8940" width="1.7109375" style="8" customWidth="1"/>
    <col min="8941" max="9185" width="11.42578125" style="8"/>
    <col min="9186" max="9186" width="4.42578125" style="8" customWidth="1"/>
    <col min="9187" max="9187" width="11.42578125" style="8"/>
    <col min="9188" max="9188" width="17.5703125" style="8" customWidth="1"/>
    <col min="9189" max="9189" width="11.5703125" style="8" customWidth="1"/>
    <col min="9190" max="9193" width="11.42578125" style="8"/>
    <col min="9194" max="9194" width="22.5703125" style="8" customWidth="1"/>
    <col min="9195" max="9195" width="14" style="8" customWidth="1"/>
    <col min="9196" max="9196" width="1.7109375" style="8" customWidth="1"/>
    <col min="9197" max="9441" width="11.42578125" style="8"/>
    <col min="9442" max="9442" width="4.42578125" style="8" customWidth="1"/>
    <col min="9443" max="9443" width="11.42578125" style="8"/>
    <col min="9444" max="9444" width="17.5703125" style="8" customWidth="1"/>
    <col min="9445" max="9445" width="11.5703125" style="8" customWidth="1"/>
    <col min="9446" max="9449" width="11.42578125" style="8"/>
    <col min="9450" max="9450" width="22.5703125" style="8" customWidth="1"/>
    <col min="9451" max="9451" width="14" style="8" customWidth="1"/>
    <col min="9452" max="9452" width="1.7109375" style="8" customWidth="1"/>
    <col min="9453" max="9697" width="11.42578125" style="8"/>
    <col min="9698" max="9698" width="4.42578125" style="8" customWidth="1"/>
    <col min="9699" max="9699" width="11.42578125" style="8"/>
    <col min="9700" max="9700" width="17.5703125" style="8" customWidth="1"/>
    <col min="9701" max="9701" width="11.5703125" style="8" customWidth="1"/>
    <col min="9702" max="9705" width="11.42578125" style="8"/>
    <col min="9706" max="9706" width="22.5703125" style="8" customWidth="1"/>
    <col min="9707" max="9707" width="14" style="8" customWidth="1"/>
    <col min="9708" max="9708" width="1.7109375" style="8" customWidth="1"/>
    <col min="9709" max="9953" width="11.42578125" style="8"/>
    <col min="9954" max="9954" width="4.42578125" style="8" customWidth="1"/>
    <col min="9955" max="9955" width="11.42578125" style="8"/>
    <col min="9956" max="9956" width="17.5703125" style="8" customWidth="1"/>
    <col min="9957" max="9957" width="11.5703125" style="8" customWidth="1"/>
    <col min="9958" max="9961" width="11.42578125" style="8"/>
    <col min="9962" max="9962" width="22.5703125" style="8" customWidth="1"/>
    <col min="9963" max="9963" width="14" style="8" customWidth="1"/>
    <col min="9964" max="9964" width="1.7109375" style="8" customWidth="1"/>
    <col min="9965" max="10209" width="11.42578125" style="8"/>
    <col min="10210" max="10210" width="4.42578125" style="8" customWidth="1"/>
    <col min="10211" max="10211" width="11.42578125" style="8"/>
    <col min="10212" max="10212" width="17.5703125" style="8" customWidth="1"/>
    <col min="10213" max="10213" width="11.5703125" style="8" customWidth="1"/>
    <col min="10214" max="10217" width="11.42578125" style="8"/>
    <col min="10218" max="10218" width="22.5703125" style="8" customWidth="1"/>
    <col min="10219" max="10219" width="14" style="8" customWidth="1"/>
    <col min="10220" max="10220" width="1.7109375" style="8" customWidth="1"/>
    <col min="10221" max="10465" width="11.42578125" style="8"/>
    <col min="10466" max="10466" width="4.42578125" style="8" customWidth="1"/>
    <col min="10467" max="10467" width="11.42578125" style="8"/>
    <col min="10468" max="10468" width="17.5703125" style="8" customWidth="1"/>
    <col min="10469" max="10469" width="11.5703125" style="8" customWidth="1"/>
    <col min="10470" max="10473" width="11.42578125" style="8"/>
    <col min="10474" max="10474" width="22.5703125" style="8" customWidth="1"/>
    <col min="10475" max="10475" width="14" style="8" customWidth="1"/>
    <col min="10476" max="10476" width="1.7109375" style="8" customWidth="1"/>
    <col min="10477" max="10721" width="11.42578125" style="8"/>
    <col min="10722" max="10722" width="4.42578125" style="8" customWidth="1"/>
    <col min="10723" max="10723" width="11.42578125" style="8"/>
    <col min="10724" max="10724" width="17.5703125" style="8" customWidth="1"/>
    <col min="10725" max="10725" width="11.5703125" style="8" customWidth="1"/>
    <col min="10726" max="10729" width="11.42578125" style="8"/>
    <col min="10730" max="10730" width="22.5703125" style="8" customWidth="1"/>
    <col min="10731" max="10731" width="14" style="8" customWidth="1"/>
    <col min="10732" max="10732" width="1.7109375" style="8" customWidth="1"/>
    <col min="10733" max="10977" width="11.42578125" style="8"/>
    <col min="10978" max="10978" width="4.42578125" style="8" customWidth="1"/>
    <col min="10979" max="10979" width="11.42578125" style="8"/>
    <col min="10980" max="10980" width="17.5703125" style="8" customWidth="1"/>
    <col min="10981" max="10981" width="11.5703125" style="8" customWidth="1"/>
    <col min="10982" max="10985" width="11.42578125" style="8"/>
    <col min="10986" max="10986" width="22.5703125" style="8" customWidth="1"/>
    <col min="10987" max="10987" width="14" style="8" customWidth="1"/>
    <col min="10988" max="10988" width="1.7109375" style="8" customWidth="1"/>
    <col min="10989" max="11233" width="11.42578125" style="8"/>
    <col min="11234" max="11234" width="4.42578125" style="8" customWidth="1"/>
    <col min="11235" max="11235" width="11.42578125" style="8"/>
    <col min="11236" max="11236" width="17.5703125" style="8" customWidth="1"/>
    <col min="11237" max="11237" width="11.5703125" style="8" customWidth="1"/>
    <col min="11238" max="11241" width="11.42578125" style="8"/>
    <col min="11242" max="11242" width="22.5703125" style="8" customWidth="1"/>
    <col min="11243" max="11243" width="14" style="8" customWidth="1"/>
    <col min="11244" max="11244" width="1.7109375" style="8" customWidth="1"/>
    <col min="11245" max="11489" width="11.42578125" style="8"/>
    <col min="11490" max="11490" width="4.42578125" style="8" customWidth="1"/>
    <col min="11491" max="11491" width="11.42578125" style="8"/>
    <col min="11492" max="11492" width="17.5703125" style="8" customWidth="1"/>
    <col min="11493" max="11493" width="11.5703125" style="8" customWidth="1"/>
    <col min="11494" max="11497" width="11.42578125" style="8"/>
    <col min="11498" max="11498" width="22.5703125" style="8" customWidth="1"/>
    <col min="11499" max="11499" width="14" style="8" customWidth="1"/>
    <col min="11500" max="11500" width="1.7109375" style="8" customWidth="1"/>
    <col min="11501" max="11745" width="11.42578125" style="8"/>
    <col min="11746" max="11746" width="4.42578125" style="8" customWidth="1"/>
    <col min="11747" max="11747" width="11.42578125" style="8"/>
    <col min="11748" max="11748" width="17.5703125" style="8" customWidth="1"/>
    <col min="11749" max="11749" width="11.5703125" style="8" customWidth="1"/>
    <col min="11750" max="11753" width="11.42578125" style="8"/>
    <col min="11754" max="11754" width="22.5703125" style="8" customWidth="1"/>
    <col min="11755" max="11755" width="14" style="8" customWidth="1"/>
    <col min="11756" max="11756" width="1.7109375" style="8" customWidth="1"/>
    <col min="11757" max="12001" width="11.42578125" style="8"/>
    <col min="12002" max="12002" width="4.42578125" style="8" customWidth="1"/>
    <col min="12003" max="12003" width="11.42578125" style="8"/>
    <col min="12004" max="12004" width="17.5703125" style="8" customWidth="1"/>
    <col min="12005" max="12005" width="11.5703125" style="8" customWidth="1"/>
    <col min="12006" max="12009" width="11.42578125" style="8"/>
    <col min="12010" max="12010" width="22.5703125" style="8" customWidth="1"/>
    <col min="12011" max="12011" width="14" style="8" customWidth="1"/>
    <col min="12012" max="12012" width="1.7109375" style="8" customWidth="1"/>
    <col min="12013" max="12257" width="11.42578125" style="8"/>
    <col min="12258" max="12258" width="4.42578125" style="8" customWidth="1"/>
    <col min="12259" max="12259" width="11.42578125" style="8"/>
    <col min="12260" max="12260" width="17.5703125" style="8" customWidth="1"/>
    <col min="12261" max="12261" width="11.5703125" style="8" customWidth="1"/>
    <col min="12262" max="12265" width="11.42578125" style="8"/>
    <col min="12266" max="12266" width="22.5703125" style="8" customWidth="1"/>
    <col min="12267" max="12267" width="14" style="8" customWidth="1"/>
    <col min="12268" max="12268" width="1.7109375" style="8" customWidth="1"/>
    <col min="12269" max="12513" width="11.42578125" style="8"/>
    <col min="12514" max="12514" width="4.42578125" style="8" customWidth="1"/>
    <col min="12515" max="12515" width="11.42578125" style="8"/>
    <col min="12516" max="12516" width="17.5703125" style="8" customWidth="1"/>
    <col min="12517" max="12517" width="11.5703125" style="8" customWidth="1"/>
    <col min="12518" max="12521" width="11.42578125" style="8"/>
    <col min="12522" max="12522" width="22.5703125" style="8" customWidth="1"/>
    <col min="12523" max="12523" width="14" style="8" customWidth="1"/>
    <col min="12524" max="12524" width="1.7109375" style="8" customWidth="1"/>
    <col min="12525" max="12769" width="11.42578125" style="8"/>
    <col min="12770" max="12770" width="4.42578125" style="8" customWidth="1"/>
    <col min="12771" max="12771" width="11.42578125" style="8"/>
    <col min="12772" max="12772" width="17.5703125" style="8" customWidth="1"/>
    <col min="12773" max="12773" width="11.5703125" style="8" customWidth="1"/>
    <col min="12774" max="12777" width="11.42578125" style="8"/>
    <col min="12778" max="12778" width="22.5703125" style="8" customWidth="1"/>
    <col min="12779" max="12779" width="14" style="8" customWidth="1"/>
    <col min="12780" max="12780" width="1.7109375" style="8" customWidth="1"/>
    <col min="12781" max="13025" width="11.42578125" style="8"/>
    <col min="13026" max="13026" width="4.42578125" style="8" customWidth="1"/>
    <col min="13027" max="13027" width="11.42578125" style="8"/>
    <col min="13028" max="13028" width="17.5703125" style="8" customWidth="1"/>
    <col min="13029" max="13029" width="11.5703125" style="8" customWidth="1"/>
    <col min="13030" max="13033" width="11.42578125" style="8"/>
    <col min="13034" max="13034" width="22.5703125" style="8" customWidth="1"/>
    <col min="13035" max="13035" width="14" style="8" customWidth="1"/>
    <col min="13036" max="13036" width="1.7109375" style="8" customWidth="1"/>
    <col min="13037" max="13281" width="11.42578125" style="8"/>
    <col min="13282" max="13282" width="4.42578125" style="8" customWidth="1"/>
    <col min="13283" max="13283" width="11.42578125" style="8"/>
    <col min="13284" max="13284" width="17.5703125" style="8" customWidth="1"/>
    <col min="13285" max="13285" width="11.5703125" style="8" customWidth="1"/>
    <col min="13286" max="13289" width="11.42578125" style="8"/>
    <col min="13290" max="13290" width="22.5703125" style="8" customWidth="1"/>
    <col min="13291" max="13291" width="14" style="8" customWidth="1"/>
    <col min="13292" max="13292" width="1.7109375" style="8" customWidth="1"/>
    <col min="13293" max="13537" width="11.42578125" style="8"/>
    <col min="13538" max="13538" width="4.42578125" style="8" customWidth="1"/>
    <col min="13539" max="13539" width="11.42578125" style="8"/>
    <col min="13540" max="13540" width="17.5703125" style="8" customWidth="1"/>
    <col min="13541" max="13541" width="11.5703125" style="8" customWidth="1"/>
    <col min="13542" max="13545" width="11.42578125" style="8"/>
    <col min="13546" max="13546" width="22.5703125" style="8" customWidth="1"/>
    <col min="13547" max="13547" width="14" style="8" customWidth="1"/>
    <col min="13548" max="13548" width="1.7109375" style="8" customWidth="1"/>
    <col min="13549" max="13793" width="11.42578125" style="8"/>
    <col min="13794" max="13794" width="4.42578125" style="8" customWidth="1"/>
    <col min="13795" max="13795" width="11.42578125" style="8"/>
    <col min="13796" max="13796" width="17.5703125" style="8" customWidth="1"/>
    <col min="13797" max="13797" width="11.5703125" style="8" customWidth="1"/>
    <col min="13798" max="13801" width="11.42578125" style="8"/>
    <col min="13802" max="13802" width="22.5703125" style="8" customWidth="1"/>
    <col min="13803" max="13803" width="14" style="8" customWidth="1"/>
    <col min="13804" max="13804" width="1.7109375" style="8" customWidth="1"/>
    <col min="13805" max="14049" width="11.42578125" style="8"/>
    <col min="14050" max="14050" width="4.42578125" style="8" customWidth="1"/>
    <col min="14051" max="14051" width="11.42578125" style="8"/>
    <col min="14052" max="14052" width="17.5703125" style="8" customWidth="1"/>
    <col min="14053" max="14053" width="11.5703125" style="8" customWidth="1"/>
    <col min="14054" max="14057" width="11.42578125" style="8"/>
    <col min="14058" max="14058" width="22.5703125" style="8" customWidth="1"/>
    <col min="14059" max="14059" width="14" style="8" customWidth="1"/>
    <col min="14060" max="14060" width="1.7109375" style="8" customWidth="1"/>
    <col min="14061" max="14305" width="11.42578125" style="8"/>
    <col min="14306" max="14306" width="4.42578125" style="8" customWidth="1"/>
    <col min="14307" max="14307" width="11.42578125" style="8"/>
    <col min="14308" max="14308" width="17.5703125" style="8" customWidth="1"/>
    <col min="14309" max="14309" width="11.5703125" style="8" customWidth="1"/>
    <col min="14310" max="14313" width="11.42578125" style="8"/>
    <col min="14314" max="14314" width="22.5703125" style="8" customWidth="1"/>
    <col min="14315" max="14315" width="14" style="8" customWidth="1"/>
    <col min="14316" max="14316" width="1.7109375" style="8" customWidth="1"/>
    <col min="14317" max="14561" width="11.42578125" style="8"/>
    <col min="14562" max="14562" width="4.42578125" style="8" customWidth="1"/>
    <col min="14563" max="14563" width="11.42578125" style="8"/>
    <col min="14564" max="14564" width="17.5703125" style="8" customWidth="1"/>
    <col min="14565" max="14565" width="11.5703125" style="8" customWidth="1"/>
    <col min="14566" max="14569" width="11.42578125" style="8"/>
    <col min="14570" max="14570" width="22.5703125" style="8" customWidth="1"/>
    <col min="14571" max="14571" width="14" style="8" customWidth="1"/>
    <col min="14572" max="14572" width="1.7109375" style="8" customWidth="1"/>
    <col min="14573" max="14817" width="11.42578125" style="8"/>
    <col min="14818" max="14818" width="4.42578125" style="8" customWidth="1"/>
    <col min="14819" max="14819" width="11.42578125" style="8"/>
    <col min="14820" max="14820" width="17.5703125" style="8" customWidth="1"/>
    <col min="14821" max="14821" width="11.5703125" style="8" customWidth="1"/>
    <col min="14822" max="14825" width="11.42578125" style="8"/>
    <col min="14826" max="14826" width="22.5703125" style="8" customWidth="1"/>
    <col min="14827" max="14827" width="14" style="8" customWidth="1"/>
    <col min="14828" max="14828" width="1.7109375" style="8" customWidth="1"/>
    <col min="14829" max="15073" width="11.42578125" style="8"/>
    <col min="15074" max="15074" width="4.42578125" style="8" customWidth="1"/>
    <col min="15075" max="15075" width="11.42578125" style="8"/>
    <col min="15076" max="15076" width="17.5703125" style="8" customWidth="1"/>
    <col min="15077" max="15077" width="11.5703125" style="8" customWidth="1"/>
    <col min="15078" max="15081" width="11.42578125" style="8"/>
    <col min="15082" max="15082" width="22.5703125" style="8" customWidth="1"/>
    <col min="15083" max="15083" width="14" style="8" customWidth="1"/>
    <col min="15084" max="15084" width="1.7109375" style="8" customWidth="1"/>
    <col min="15085" max="15329" width="11.42578125" style="8"/>
    <col min="15330" max="15330" width="4.42578125" style="8" customWidth="1"/>
    <col min="15331" max="15331" width="11.42578125" style="8"/>
    <col min="15332" max="15332" width="17.5703125" style="8" customWidth="1"/>
    <col min="15333" max="15333" width="11.5703125" style="8" customWidth="1"/>
    <col min="15334" max="15337" width="11.42578125" style="8"/>
    <col min="15338" max="15338" width="22.5703125" style="8" customWidth="1"/>
    <col min="15339" max="15339" width="14" style="8" customWidth="1"/>
    <col min="15340" max="15340" width="1.7109375" style="8" customWidth="1"/>
    <col min="15341" max="15585" width="11.42578125" style="8"/>
    <col min="15586" max="15586" width="4.42578125" style="8" customWidth="1"/>
    <col min="15587" max="15587" width="11.42578125" style="8"/>
    <col min="15588" max="15588" width="17.5703125" style="8" customWidth="1"/>
    <col min="15589" max="15589" width="11.5703125" style="8" customWidth="1"/>
    <col min="15590" max="15593" width="11.42578125" style="8"/>
    <col min="15594" max="15594" width="22.5703125" style="8" customWidth="1"/>
    <col min="15595" max="15595" width="14" style="8" customWidth="1"/>
    <col min="15596" max="15596" width="1.7109375" style="8" customWidth="1"/>
    <col min="15597" max="15841" width="11.42578125" style="8"/>
    <col min="15842" max="15842" width="4.42578125" style="8" customWidth="1"/>
    <col min="15843" max="15843" width="11.42578125" style="8"/>
    <col min="15844" max="15844" width="17.5703125" style="8" customWidth="1"/>
    <col min="15845" max="15845" width="11.5703125" style="8" customWidth="1"/>
    <col min="15846" max="15849" width="11.42578125" style="8"/>
    <col min="15850" max="15850" width="22.5703125" style="8" customWidth="1"/>
    <col min="15851" max="15851" width="14" style="8" customWidth="1"/>
    <col min="15852" max="15852" width="1.7109375" style="8" customWidth="1"/>
    <col min="15853" max="16097" width="11.42578125" style="8"/>
    <col min="16098" max="16098" width="4.42578125" style="8" customWidth="1"/>
    <col min="16099" max="16099" width="11.42578125" style="8"/>
    <col min="16100" max="16100" width="17.5703125" style="8" customWidth="1"/>
    <col min="16101" max="16101" width="11.5703125" style="8" customWidth="1"/>
    <col min="16102" max="16105" width="11.42578125" style="8"/>
    <col min="16106" max="16106" width="22.5703125" style="8" customWidth="1"/>
    <col min="16107" max="16107" width="14" style="8" customWidth="1"/>
    <col min="16108" max="16108" width="1.7109375" style="8" customWidth="1"/>
    <col min="16109" max="16384" width="11.42578125" style="8"/>
  </cols>
  <sheetData>
    <row r="1" spans="2:10" ht="6" customHeight="1" thickBot="1" x14ac:dyDescent="0.25"/>
    <row r="2" spans="2:10" ht="19.5" customHeight="1" x14ac:dyDescent="0.2">
      <c r="B2" s="9"/>
      <c r="C2" s="10"/>
      <c r="D2" s="11" t="s">
        <v>15</v>
      </c>
      <c r="E2" s="12"/>
      <c r="F2" s="12"/>
      <c r="G2" s="12"/>
      <c r="H2" s="12"/>
      <c r="I2" s="13"/>
      <c r="J2" s="14" t="s">
        <v>16</v>
      </c>
    </row>
    <row r="3" spans="2:10" ht="13.5" thickBot="1" x14ac:dyDescent="0.25">
      <c r="B3" s="15"/>
      <c r="C3" s="16"/>
      <c r="D3" s="17"/>
      <c r="E3" s="18"/>
      <c r="F3" s="18"/>
      <c r="G3" s="18"/>
      <c r="H3" s="18"/>
      <c r="I3" s="19"/>
      <c r="J3" s="20"/>
    </row>
    <row r="4" spans="2:10" x14ac:dyDescent="0.2">
      <c r="B4" s="15"/>
      <c r="C4" s="16"/>
      <c r="D4" s="11" t="s">
        <v>17</v>
      </c>
      <c r="E4" s="12"/>
      <c r="F4" s="12"/>
      <c r="G4" s="12"/>
      <c r="H4" s="12"/>
      <c r="I4" s="13"/>
      <c r="J4" s="14" t="s">
        <v>18</v>
      </c>
    </row>
    <row r="5" spans="2:10" x14ac:dyDescent="0.2">
      <c r="B5" s="15"/>
      <c r="C5" s="16"/>
      <c r="D5" s="21"/>
      <c r="E5" s="22"/>
      <c r="F5" s="22"/>
      <c r="G5" s="22"/>
      <c r="H5" s="22"/>
      <c r="I5" s="23"/>
      <c r="J5" s="24"/>
    </row>
    <row r="6" spans="2:10" ht="13.5" thickBot="1" x14ac:dyDescent="0.25">
      <c r="B6" s="25"/>
      <c r="C6" s="26"/>
      <c r="D6" s="17"/>
      <c r="E6" s="18"/>
      <c r="F6" s="18"/>
      <c r="G6" s="18"/>
      <c r="H6" s="18"/>
      <c r="I6" s="19"/>
      <c r="J6" s="20"/>
    </row>
    <row r="7" spans="2:10" x14ac:dyDescent="0.2">
      <c r="B7" s="27"/>
      <c r="J7" s="28"/>
    </row>
    <row r="8" spans="2:10" x14ac:dyDescent="0.2">
      <c r="B8" s="27"/>
      <c r="J8" s="28"/>
    </row>
    <row r="9" spans="2:10" x14ac:dyDescent="0.2">
      <c r="B9" s="27"/>
      <c r="J9" s="28"/>
    </row>
    <row r="10" spans="2:10" x14ac:dyDescent="0.2">
      <c r="B10" s="27"/>
      <c r="C10" s="29" t="s">
        <v>19</v>
      </c>
      <c r="E10" s="30"/>
      <c r="J10" s="28"/>
    </row>
    <row r="11" spans="2:10" x14ac:dyDescent="0.2">
      <c r="B11" s="27"/>
      <c r="J11" s="28"/>
    </row>
    <row r="12" spans="2:10" x14ac:dyDescent="0.2">
      <c r="B12" s="27"/>
      <c r="C12" s="29" t="s">
        <v>122</v>
      </c>
      <c r="J12" s="28"/>
    </row>
    <row r="13" spans="2:10" x14ac:dyDescent="0.2">
      <c r="B13" s="27"/>
      <c r="C13" s="29" t="s">
        <v>123</v>
      </c>
      <c r="J13" s="28"/>
    </row>
    <row r="14" spans="2:10" x14ac:dyDescent="0.2">
      <c r="B14" s="27"/>
      <c r="J14" s="28"/>
    </row>
    <row r="15" spans="2:10" x14ac:dyDescent="0.2">
      <c r="B15" s="27"/>
      <c r="C15" s="8" t="s">
        <v>20</v>
      </c>
      <c r="J15" s="28"/>
    </row>
    <row r="16" spans="2:10" x14ac:dyDescent="0.2">
      <c r="B16" s="27"/>
      <c r="C16" s="31"/>
      <c r="J16" s="28"/>
    </row>
    <row r="17" spans="2:10" x14ac:dyDescent="0.2">
      <c r="B17" s="27"/>
      <c r="C17" s="8" t="s">
        <v>21</v>
      </c>
      <c r="D17" s="30"/>
      <c r="H17" s="32" t="s">
        <v>22</v>
      </c>
      <c r="I17" s="32" t="s">
        <v>23</v>
      </c>
      <c r="J17" s="28"/>
    </row>
    <row r="18" spans="2:10" x14ac:dyDescent="0.2">
      <c r="B18" s="27"/>
      <c r="C18" s="29" t="s">
        <v>24</v>
      </c>
      <c r="D18" s="29"/>
      <c r="E18" s="29"/>
      <c r="F18" s="29"/>
      <c r="H18" s="33">
        <v>14</v>
      </c>
      <c r="I18" s="63">
        <v>234901075</v>
      </c>
      <c r="J18" s="28"/>
    </row>
    <row r="19" spans="2:10" x14ac:dyDescent="0.2">
      <c r="B19" s="27"/>
      <c r="C19" s="8" t="s">
        <v>25</v>
      </c>
      <c r="H19" s="34">
        <v>1</v>
      </c>
      <c r="I19" s="35">
        <v>30912600</v>
      </c>
      <c r="J19" s="28"/>
    </row>
    <row r="20" spans="2:10" x14ac:dyDescent="0.2">
      <c r="B20" s="27"/>
      <c r="C20" s="8" t="s">
        <v>26</v>
      </c>
      <c r="H20" s="34">
        <v>1</v>
      </c>
      <c r="I20" s="35">
        <v>32559562</v>
      </c>
      <c r="J20" s="28"/>
    </row>
    <row r="21" spans="2:10" x14ac:dyDescent="0.2">
      <c r="B21" s="27"/>
      <c r="C21" s="8" t="s">
        <v>27</v>
      </c>
      <c r="H21" s="34">
        <v>1</v>
      </c>
      <c r="I21" s="36">
        <v>784000</v>
      </c>
      <c r="J21" s="28"/>
    </row>
    <row r="22" spans="2:10" x14ac:dyDescent="0.2">
      <c r="B22" s="27"/>
      <c r="C22" s="8" t="s">
        <v>113</v>
      </c>
      <c r="H22" s="34">
        <v>2</v>
      </c>
      <c r="I22" s="35">
        <v>13768600</v>
      </c>
      <c r="J22" s="28"/>
    </row>
    <row r="23" spans="2:10" ht="13.5" thickBot="1" x14ac:dyDescent="0.25">
      <c r="B23" s="27"/>
      <c r="C23" s="8" t="s">
        <v>28</v>
      </c>
      <c r="H23" s="37">
        <v>2</v>
      </c>
      <c r="I23" s="38">
        <v>7200</v>
      </c>
      <c r="J23" s="28"/>
    </row>
    <row r="24" spans="2:10" x14ac:dyDescent="0.2">
      <c r="B24" s="27"/>
      <c r="C24" s="29" t="s">
        <v>29</v>
      </c>
      <c r="D24" s="29"/>
      <c r="E24" s="29"/>
      <c r="F24" s="29"/>
      <c r="H24" s="33">
        <f>H19+H20+H21+H22+H23</f>
        <v>7</v>
      </c>
      <c r="I24" s="39">
        <f>I19+I20+I21+I22+I23</f>
        <v>78031962</v>
      </c>
      <c r="J24" s="28"/>
    </row>
    <row r="25" spans="2:10" x14ac:dyDescent="0.2">
      <c r="B25" s="27"/>
      <c r="C25" s="8" t="s">
        <v>30</v>
      </c>
      <c r="H25" s="34">
        <v>4</v>
      </c>
      <c r="I25" s="35">
        <v>127329250</v>
      </c>
      <c r="J25" s="28"/>
    </row>
    <row r="26" spans="2:10" ht="13.5" thickBot="1" x14ac:dyDescent="0.25">
      <c r="B26" s="27"/>
      <c r="C26" s="8" t="s">
        <v>31</v>
      </c>
      <c r="H26" s="37">
        <v>3</v>
      </c>
      <c r="I26" s="38">
        <v>29539863</v>
      </c>
      <c r="J26" s="28"/>
    </row>
    <row r="27" spans="2:10" x14ac:dyDescent="0.2">
      <c r="B27" s="27"/>
      <c r="C27" s="29" t="s">
        <v>32</v>
      </c>
      <c r="D27" s="29"/>
      <c r="E27" s="29"/>
      <c r="F27" s="29"/>
      <c r="H27" s="33">
        <f>H25+H26</f>
        <v>7</v>
      </c>
      <c r="I27" s="39">
        <f>I25+I26</f>
        <v>156869113</v>
      </c>
      <c r="J27" s="28"/>
    </row>
    <row r="28" spans="2:10" ht="13.5" thickBot="1" x14ac:dyDescent="0.25">
      <c r="B28" s="27"/>
      <c r="C28" s="8" t="s">
        <v>33</v>
      </c>
      <c r="D28" s="29"/>
      <c r="E28" s="29"/>
      <c r="F28" s="29"/>
      <c r="H28" s="37">
        <v>0</v>
      </c>
      <c r="I28" s="38">
        <v>0</v>
      </c>
      <c r="J28" s="28"/>
    </row>
    <row r="29" spans="2:10" x14ac:dyDescent="0.2">
      <c r="B29" s="27"/>
      <c r="C29" s="29" t="s">
        <v>34</v>
      </c>
      <c r="D29" s="29"/>
      <c r="E29" s="29"/>
      <c r="F29" s="29"/>
      <c r="H29" s="34">
        <f>H28</f>
        <v>0</v>
      </c>
      <c r="I29" s="35">
        <f>I28</f>
        <v>0</v>
      </c>
      <c r="J29" s="28"/>
    </row>
    <row r="30" spans="2:10" x14ac:dyDescent="0.2">
      <c r="B30" s="27"/>
      <c r="C30" s="29"/>
      <c r="D30" s="29"/>
      <c r="E30" s="29"/>
      <c r="F30" s="29"/>
      <c r="H30" s="40"/>
      <c r="I30" s="39"/>
      <c r="J30" s="28"/>
    </row>
    <row r="31" spans="2:10" ht="13.5" thickBot="1" x14ac:dyDescent="0.25">
      <c r="B31" s="27"/>
      <c r="C31" s="29" t="s">
        <v>35</v>
      </c>
      <c r="D31" s="29"/>
      <c r="H31" s="41">
        <f>H24+H27+H29</f>
        <v>14</v>
      </c>
      <c r="I31" s="42">
        <f>I24+I27+I29</f>
        <v>234901075</v>
      </c>
      <c r="J31" s="28"/>
    </row>
    <row r="32" spans="2:10" ht="13.5" thickTop="1" x14ac:dyDescent="0.2">
      <c r="B32" s="27"/>
      <c r="C32" s="29"/>
      <c r="D32" s="29"/>
      <c r="H32" s="43"/>
      <c r="I32" s="35"/>
      <c r="J32" s="28"/>
    </row>
    <row r="33" spans="2:10" x14ac:dyDescent="0.2">
      <c r="B33" s="27"/>
      <c r="G33" s="43"/>
      <c r="H33" s="43"/>
      <c r="I33" s="43"/>
      <c r="J33" s="28"/>
    </row>
    <row r="34" spans="2:10" x14ac:dyDescent="0.2">
      <c r="B34" s="27"/>
      <c r="G34" s="43"/>
      <c r="H34" s="43"/>
      <c r="I34" s="43"/>
      <c r="J34" s="28"/>
    </row>
    <row r="35" spans="2:10" x14ac:dyDescent="0.2">
      <c r="B35" s="27"/>
      <c r="G35" s="43"/>
      <c r="H35" s="43"/>
      <c r="I35" s="43"/>
      <c r="J35" s="28"/>
    </row>
    <row r="36" spans="2:10" ht="13.5" thickBot="1" x14ac:dyDescent="0.25">
      <c r="B36" s="27"/>
      <c r="C36" s="44" t="s">
        <v>124</v>
      </c>
      <c r="D36" s="45"/>
      <c r="G36" s="44" t="s">
        <v>36</v>
      </c>
      <c r="H36" s="45"/>
      <c r="I36" s="43"/>
      <c r="J36" s="28"/>
    </row>
    <row r="37" spans="2:10" ht="4.5" customHeight="1" x14ac:dyDescent="0.2">
      <c r="B37" s="27"/>
      <c r="C37" s="43"/>
      <c r="D37" s="43"/>
      <c r="G37" s="43"/>
      <c r="H37" s="43"/>
      <c r="I37" s="43"/>
      <c r="J37" s="28"/>
    </row>
    <row r="38" spans="2:10" x14ac:dyDescent="0.2">
      <c r="B38" s="27"/>
      <c r="C38" s="29" t="s">
        <v>125</v>
      </c>
      <c r="G38" s="46" t="s">
        <v>37</v>
      </c>
      <c r="H38" s="43"/>
      <c r="I38" s="43"/>
      <c r="J38" s="28"/>
    </row>
    <row r="39" spans="2:10" x14ac:dyDescent="0.2">
      <c r="B39" s="27"/>
      <c r="G39" s="43"/>
      <c r="H39" s="43"/>
      <c r="I39" s="43"/>
      <c r="J39" s="28"/>
    </row>
    <row r="40" spans="2:10" ht="18.75" customHeight="1" thickBot="1" x14ac:dyDescent="0.25">
      <c r="B40" s="47"/>
      <c r="C40" s="48"/>
      <c r="D40" s="48"/>
      <c r="E40" s="48"/>
      <c r="F40" s="48"/>
      <c r="G40" s="45"/>
      <c r="H40" s="45"/>
      <c r="I40" s="45"/>
      <c r="J40" s="49"/>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2023-06-22T15:23:38Z</cp:lastPrinted>
  <dcterms:created xsi:type="dcterms:W3CDTF">2022-06-01T14:39:12Z</dcterms:created>
  <dcterms:modified xsi:type="dcterms:W3CDTF">2023-06-28T19:50:28Z</dcterms:modified>
</cp:coreProperties>
</file>