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PENDIENTES\NIT 900145585 ESE ORIENTE POPAYAN\"/>
    </mc:Choice>
  </mc:AlternateContent>
  <bookViews>
    <workbookView xWindow="0" yWindow="0" windowWidth="20490" windowHeight="7755" activeTab="1"/>
  </bookViews>
  <sheets>
    <sheet name="INFO IPS" sheetId="1" r:id="rId1"/>
    <sheet name="ESTADO DE CADA FACTURA" sheetId="2" r:id="rId2"/>
  </sheets>
  <externalReferences>
    <externalReference r:id="rId3"/>
  </externalReferences>
  <definedNames>
    <definedName name="_xlnm._FilterDatabase" localSheetId="1" hidden="1">'ESTADO DE CADA FACTURA'!$A$1:$AD$47</definedName>
    <definedName name="_xlnm._FilterDatabase" localSheetId="0" hidden="1">'INFO IPS'!$A$1:$H$33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46" i="2" l="1"/>
  <c r="AC46" i="2"/>
  <c r="AB46" i="2"/>
  <c r="AA46" i="2"/>
  <c r="Z46" i="2"/>
  <c r="Y46" i="2"/>
  <c r="X46" i="2"/>
  <c r="W46" i="2"/>
  <c r="V46" i="2"/>
  <c r="U46" i="2"/>
  <c r="T46" i="2"/>
  <c r="S46" i="2"/>
  <c r="R46" i="2"/>
  <c r="AD45" i="2"/>
  <c r="AC45" i="2"/>
  <c r="AB45" i="2"/>
  <c r="AA45" i="2"/>
  <c r="Z45" i="2"/>
  <c r="Y45" i="2"/>
  <c r="X45" i="2"/>
  <c r="W45" i="2"/>
  <c r="V45" i="2"/>
  <c r="U45" i="2"/>
  <c r="T45" i="2"/>
  <c r="S45" i="2"/>
  <c r="R45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AD5" i="2"/>
  <c r="AC5" i="2"/>
  <c r="AB5" i="2"/>
  <c r="AA5" i="2"/>
  <c r="Z5" i="2"/>
  <c r="Y5" i="2"/>
  <c r="X5" i="2"/>
  <c r="W5" i="2"/>
  <c r="V5" i="2"/>
  <c r="U5" i="2"/>
  <c r="T5" i="2"/>
  <c r="S5" i="2"/>
  <c r="R5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G47" i="2"/>
  <c r="G47" i="1" l="1"/>
</calcChain>
</file>

<file path=xl/sharedStrings.xml><?xml version="1.0" encoding="utf-8"?>
<sst xmlns="http://schemas.openxmlformats.org/spreadsheetml/2006/main" count="335" uniqueCount="82">
  <si>
    <t>RAZON ZOCIAL</t>
  </si>
  <si>
    <t>NUMERO IDENTIFICADOR PRESTADOR</t>
  </si>
  <si>
    <t>NUMERO DE FACTURA</t>
  </si>
  <si>
    <t>FECHA EXPEDICION FACTURA</t>
  </si>
  <si>
    <t>CODIGO ENTIDAD</t>
  </si>
  <si>
    <t>NOMBRE ADMINISTRADORA</t>
  </si>
  <si>
    <t>No Cuenta</t>
  </si>
  <si>
    <t>EMPRESA SOCIAL DEL ESTADO TIERRADENTRO - PAEZ</t>
  </si>
  <si>
    <t>PI11399</t>
  </si>
  <si>
    <t>20/01/2021</t>
  </si>
  <si>
    <t>COMFENALCO VALLE EPS</t>
  </si>
  <si>
    <t>PI11398</t>
  </si>
  <si>
    <t>PI11421</t>
  </si>
  <si>
    <t>21/01/2021</t>
  </si>
  <si>
    <t>EMPRESA SOCIAL DEL ESTADO TIERRADENTRO INZA</t>
  </si>
  <si>
    <t>16/07/2021</t>
  </si>
  <si>
    <t xml:space="preserve">CAJA DE COMPENSACION FAMILIAR </t>
  </si>
  <si>
    <t>28/07/2021</t>
  </si>
  <si>
    <t>14/07/2021</t>
  </si>
  <si>
    <t>21/08/2021</t>
  </si>
  <si>
    <t>24/08/2021</t>
  </si>
  <si>
    <t>II225718</t>
  </si>
  <si>
    <t>PI133599</t>
  </si>
  <si>
    <t>PI133600</t>
  </si>
  <si>
    <t>PI133565</t>
  </si>
  <si>
    <t>PI133595</t>
  </si>
  <si>
    <t>PI133603</t>
  </si>
  <si>
    <t>PIFE47023</t>
  </si>
  <si>
    <t>29/03/2023</t>
  </si>
  <si>
    <t>PIFE47026</t>
  </si>
  <si>
    <t>PIFE47037</t>
  </si>
  <si>
    <t>PIFE47068</t>
  </si>
  <si>
    <t>PIFE47079</t>
  </si>
  <si>
    <t>PIFE47031</t>
  </si>
  <si>
    <t>PIFE47040</t>
  </si>
  <si>
    <t>PIFE47063</t>
  </si>
  <si>
    <t>IIFE38195</t>
  </si>
  <si>
    <t>29/04/2023</t>
  </si>
  <si>
    <t>COMFENALCO DEL VALLE LA EPS DE</t>
  </si>
  <si>
    <t>IIFE36917</t>
  </si>
  <si>
    <t>IIFE36919</t>
  </si>
  <si>
    <t>IIFE36926</t>
  </si>
  <si>
    <t>IIFE36920</t>
  </si>
  <si>
    <t>IIFE36922</t>
  </si>
  <si>
    <t>IIFE36923</t>
  </si>
  <si>
    <t>IIFE39339</t>
  </si>
  <si>
    <t>30/05/2023</t>
  </si>
  <si>
    <t>IIFE39336</t>
  </si>
  <si>
    <t>IIFE39061</t>
  </si>
  <si>
    <t>24/05/2023</t>
  </si>
  <si>
    <t>II211600</t>
  </si>
  <si>
    <t>II212114</t>
  </si>
  <si>
    <t>PI116930</t>
  </si>
  <si>
    <t>II213126</t>
  </si>
  <si>
    <t>II213717</t>
  </si>
  <si>
    <t>Comfenalco Valle</t>
  </si>
  <si>
    <t>VALOR A PAGAR</t>
  </si>
  <si>
    <t>POR PAGAR SAP</t>
  </si>
  <si>
    <t>DOC CONTA</t>
  </si>
  <si>
    <t>ESTADO COVID</t>
  </si>
  <si>
    <t>VALIDACION</t>
  </si>
  <si>
    <t>VALO CANCELADO SAP</t>
  </si>
  <si>
    <t>RETENCION</t>
  </si>
  <si>
    <t>DOC COMPENSACION SAP</t>
  </si>
  <si>
    <t>FECHA COMPENSACION SAP</t>
  </si>
  <si>
    <t>VALOR TRANFERENCIA</t>
  </si>
  <si>
    <t>Estado Factura Boxalud</t>
  </si>
  <si>
    <t>Fecha Factura</t>
  </si>
  <si>
    <t>Fecha Radicacion</t>
  </si>
  <si>
    <t>Valor Autorizado</t>
  </si>
  <si>
    <t>Valor Bruto</t>
  </si>
  <si>
    <t>Valor Inicio Factura</t>
  </si>
  <si>
    <t>copago cuota</t>
  </si>
  <si>
    <t>Glosa Pendiente</t>
  </si>
  <si>
    <t>Valor Rete Fuente</t>
  </si>
  <si>
    <t>Valor Devolucion</t>
  </si>
  <si>
    <t>Valor Nota Credito</t>
  </si>
  <si>
    <t>Glosa Aceptada</t>
  </si>
  <si>
    <t>Valor a pagar</t>
  </si>
  <si>
    <t>NIT</t>
  </si>
  <si>
    <t>ESTADO EPS 2023-08-31</t>
  </si>
  <si>
    <t>31.08.2023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</si>
</sst>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.00_-;\-* #,##0.00_-;_-* &quot;-&quot;??_-;_-@_-"/>
    <numFmt numFmtId="165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0" fillId="2" borderId="0" xfId="0" applyFill="1"/>
    <xf numFmtId="1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165" fontId="3" fillId="2" borderId="1" xfId="3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165" fontId="3" fillId="3" borderId="1" xfId="3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/>
    <xf numFmtId="14" fontId="4" fillId="0" borderId="1" xfId="0" applyNumberFormat="1" applyFont="1" applyBorder="1" applyAlignment="1"/>
    <xf numFmtId="165" fontId="4" fillId="0" borderId="1" xfId="2" applyNumberFormat="1" applyFont="1" applyBorder="1" applyAlignment="1"/>
    <xf numFmtId="165" fontId="4" fillId="0" borderId="0" xfId="2" applyNumberFormat="1" applyFont="1" applyAlignment="1"/>
    <xf numFmtId="0" fontId="3" fillId="4" borderId="1" xfId="0" applyFont="1" applyFill="1" applyBorder="1" applyAlignment="1">
      <alignment horizontal="center" vertical="center" wrapText="1"/>
    </xf>
    <xf numFmtId="165" fontId="3" fillId="4" borderId="1" xfId="2" applyNumberFormat="1" applyFont="1" applyFill="1" applyBorder="1" applyAlignment="1">
      <alignment horizontal="center" vertical="center" wrapText="1"/>
    </xf>
  </cellXfs>
  <cellStyles count="4">
    <cellStyle name="Millares" xfId="2" builtinId="3"/>
    <cellStyle name="Millares 2" xfId="3"/>
    <cellStyle name="Normal" xfId="0" builtinId="0"/>
    <cellStyle name="Normal 3" xfId="1"/>
  </cellStyles>
  <dxfs count="10"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  <dxf>
      <fill>
        <patternFill>
          <bgColor rgb="FF7030A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paezr\Desktop\9.%20MACRO%20SEPTIEMB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BOXALUD"/>
      <sheetName val="MACRO SEPTIEMBRE"/>
      <sheetName val="Hoja1"/>
      <sheetName val="ESTRUCTURA BOXALUD"/>
      <sheetName val="FOR-CSA-018"/>
      <sheetName val="CIRCULAR 030"/>
    </sheetNames>
    <sheetDataSet>
      <sheetData sheetId="0"/>
      <sheetData sheetId="1"/>
      <sheetData sheetId="2">
        <row r="1">
          <cell r="E1" t="str">
            <v>NumeroFactura</v>
          </cell>
          <cell r="F1" t="str">
            <v>NombreEstadoFactura</v>
          </cell>
          <cell r="G1" t="str">
            <v>FechaFactura</v>
          </cell>
          <cell r="H1" t="str">
            <v>FechaRadicacion</v>
          </cell>
          <cell r="I1" t="str">
            <v>ValorAutorizado</v>
          </cell>
          <cell r="J1" t="str">
            <v>ValorBruto</v>
          </cell>
          <cell r="K1" t="str">
            <v>ValorInicioFactura</v>
          </cell>
          <cell r="L1" t="str">
            <v>copago_cuota</v>
          </cell>
          <cell r="M1" t="str">
            <v>GlosaPendiente</v>
          </cell>
          <cell r="N1" t="str">
            <v>ValorReteFuente</v>
          </cell>
          <cell r="O1" t="str">
            <v>ValorDevolucion</v>
          </cell>
          <cell r="P1" t="str">
            <v>ValorNotaCredito</v>
          </cell>
          <cell r="Q1" t="str">
            <v>GlosaAceptada</v>
          </cell>
          <cell r="R1" t="str">
            <v>Valorapagar</v>
          </cell>
          <cell r="S1" t="str">
            <v>OrdenLiquidacion</v>
          </cell>
        </row>
        <row r="2">
          <cell r="E2" t="str">
            <v>IIFE39061</v>
          </cell>
          <cell r="F2" t="str">
            <v>Para respuesta prestador</v>
          </cell>
          <cell r="G2">
            <v>45070</v>
          </cell>
          <cell r="H2">
            <v>45099</v>
          </cell>
          <cell r="I2">
            <v>0</v>
          </cell>
          <cell r="J2">
            <v>21600</v>
          </cell>
          <cell r="K2">
            <v>21600</v>
          </cell>
          <cell r="L2">
            <v>0</v>
          </cell>
          <cell r="M2">
            <v>5400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  <cell r="R2">
            <v>16200</v>
          </cell>
          <cell r="S2">
            <v>1</v>
          </cell>
        </row>
        <row r="3">
          <cell r="E3" t="str">
            <v>IIFE39339</v>
          </cell>
          <cell r="F3" t="str">
            <v>Devuelta</v>
          </cell>
          <cell r="G3">
            <v>45076</v>
          </cell>
          <cell r="H3">
            <v>45099</v>
          </cell>
          <cell r="I3">
            <v>0</v>
          </cell>
          <cell r="J3">
            <v>99423</v>
          </cell>
          <cell r="K3">
            <v>99423</v>
          </cell>
          <cell r="L3">
            <v>0</v>
          </cell>
          <cell r="M3">
            <v>0</v>
          </cell>
          <cell r="N3">
            <v>0</v>
          </cell>
          <cell r="O3">
            <v>99423</v>
          </cell>
          <cell r="P3">
            <v>0</v>
          </cell>
          <cell r="Q3">
            <v>0</v>
          </cell>
          <cell r="R3">
            <v>0</v>
          </cell>
          <cell r="S3">
            <v>1</v>
          </cell>
        </row>
        <row r="4">
          <cell r="E4" t="str">
            <v>FVEC77966</v>
          </cell>
          <cell r="F4" t="str">
            <v>Finalizada</v>
          </cell>
          <cell r="G4">
            <v>45044</v>
          </cell>
          <cell r="H4">
            <v>45056</v>
          </cell>
          <cell r="I4">
            <v>287689</v>
          </cell>
          <cell r="J4">
            <v>161819</v>
          </cell>
          <cell r="K4">
            <v>161819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161819</v>
          </cell>
          <cell r="S4">
            <v>1</v>
          </cell>
        </row>
        <row r="5">
          <cell r="E5" t="str">
            <v>FVEG52342</v>
          </cell>
          <cell r="F5" t="str">
            <v>Devuelta</v>
          </cell>
          <cell r="G5">
            <v>44956</v>
          </cell>
          <cell r="H5">
            <v>44971</v>
          </cell>
          <cell r="I5">
            <v>0</v>
          </cell>
          <cell r="J5">
            <v>21000</v>
          </cell>
          <cell r="K5">
            <v>21000</v>
          </cell>
          <cell r="L5">
            <v>0</v>
          </cell>
          <cell r="M5">
            <v>0</v>
          </cell>
          <cell r="N5">
            <v>0</v>
          </cell>
          <cell r="O5">
            <v>21000</v>
          </cell>
          <cell r="P5">
            <v>0</v>
          </cell>
          <cell r="Q5">
            <v>0</v>
          </cell>
          <cell r="R5">
            <v>0</v>
          </cell>
          <cell r="S5">
            <v>1</v>
          </cell>
        </row>
        <row r="6">
          <cell r="E6" t="str">
            <v>FVEG53902</v>
          </cell>
          <cell r="F6" t="str">
            <v>Finalizada</v>
          </cell>
          <cell r="G6">
            <v>44997</v>
          </cell>
          <cell r="H6">
            <v>45028</v>
          </cell>
          <cell r="I6">
            <v>285786</v>
          </cell>
          <cell r="J6">
            <v>77533</v>
          </cell>
          <cell r="K6">
            <v>77533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77533</v>
          </cell>
          <cell r="S6">
            <v>1</v>
          </cell>
        </row>
        <row r="7">
          <cell r="E7" t="str">
            <v>FVEG54075</v>
          </cell>
          <cell r="F7" t="str">
            <v>Finalizada</v>
          </cell>
          <cell r="G7">
            <v>45001</v>
          </cell>
          <cell r="H7">
            <v>45028</v>
          </cell>
          <cell r="I7">
            <v>364797</v>
          </cell>
          <cell r="J7">
            <v>148100</v>
          </cell>
          <cell r="K7">
            <v>148100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148100</v>
          </cell>
          <cell r="S7">
            <v>1</v>
          </cell>
        </row>
        <row r="8">
          <cell r="E8" t="str">
            <v>FVEG54832</v>
          </cell>
          <cell r="F8" t="str">
            <v>Finalizada</v>
          </cell>
          <cell r="G8">
            <v>45019</v>
          </cell>
          <cell r="H8">
            <v>45057</v>
          </cell>
          <cell r="I8">
            <v>363888</v>
          </cell>
          <cell r="J8">
            <v>165200</v>
          </cell>
          <cell r="K8">
            <v>165200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165200</v>
          </cell>
          <cell r="S8">
            <v>1</v>
          </cell>
        </row>
        <row r="9">
          <cell r="E9" t="str">
            <v>FVEG54952</v>
          </cell>
          <cell r="F9" t="str">
            <v>Finalizada</v>
          </cell>
          <cell r="G9">
            <v>45022</v>
          </cell>
          <cell r="H9">
            <v>45057</v>
          </cell>
          <cell r="I9">
            <v>287689</v>
          </cell>
          <cell r="J9">
            <v>170637</v>
          </cell>
          <cell r="K9">
            <v>170637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170637</v>
          </cell>
          <cell r="S9">
            <v>1</v>
          </cell>
        </row>
        <row r="10">
          <cell r="E10" t="str">
            <v>FVEG55083</v>
          </cell>
          <cell r="F10" t="str">
            <v>Finalizada</v>
          </cell>
          <cell r="G10">
            <v>45027</v>
          </cell>
          <cell r="H10">
            <v>45057</v>
          </cell>
          <cell r="I10">
            <v>363888</v>
          </cell>
          <cell r="J10">
            <v>240130</v>
          </cell>
          <cell r="K10">
            <v>240130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240130</v>
          </cell>
          <cell r="S10">
            <v>1</v>
          </cell>
        </row>
        <row r="11">
          <cell r="E11" t="str">
            <v>FVEG55259</v>
          </cell>
          <cell r="F11" t="str">
            <v>Finalizada</v>
          </cell>
          <cell r="G11">
            <v>45031</v>
          </cell>
          <cell r="H11">
            <v>45057</v>
          </cell>
          <cell r="I11">
            <v>363888</v>
          </cell>
          <cell r="J11">
            <v>97730</v>
          </cell>
          <cell r="K11">
            <v>97730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97730</v>
          </cell>
          <cell r="S11">
            <v>1</v>
          </cell>
        </row>
        <row r="12">
          <cell r="E12" t="str">
            <v>FVEG55431</v>
          </cell>
          <cell r="F12" t="str">
            <v>Finalizada</v>
          </cell>
          <cell r="G12">
            <v>45035</v>
          </cell>
          <cell r="H12">
            <v>45057</v>
          </cell>
          <cell r="I12">
            <v>287689</v>
          </cell>
          <cell r="J12">
            <v>93697</v>
          </cell>
          <cell r="K12">
            <v>93697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93697</v>
          </cell>
          <cell r="S12">
            <v>1</v>
          </cell>
        </row>
        <row r="13">
          <cell r="E13" t="str">
            <v>FVEG56044</v>
          </cell>
          <cell r="F13" t="str">
            <v>Finalizada</v>
          </cell>
          <cell r="G13">
            <v>45050</v>
          </cell>
          <cell r="H13">
            <v>45090</v>
          </cell>
          <cell r="I13">
            <v>368237</v>
          </cell>
          <cell r="J13">
            <v>78668</v>
          </cell>
          <cell r="K13">
            <v>78668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78668</v>
          </cell>
          <cell r="S13">
            <v>1</v>
          </cell>
        </row>
        <row r="14">
          <cell r="E14" t="str">
            <v>FVEG56611</v>
          </cell>
          <cell r="F14" t="str">
            <v>Finalizada</v>
          </cell>
          <cell r="G14">
            <v>45066</v>
          </cell>
          <cell r="H14">
            <v>45090</v>
          </cell>
          <cell r="I14">
            <v>280839</v>
          </cell>
          <cell r="J14">
            <v>95218</v>
          </cell>
          <cell r="K14">
            <v>95218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95218</v>
          </cell>
          <cell r="S14">
            <v>1</v>
          </cell>
        </row>
        <row r="15">
          <cell r="E15" t="str">
            <v>FVEM59757</v>
          </cell>
          <cell r="F15" t="str">
            <v>Finalizada</v>
          </cell>
          <cell r="G15">
            <v>45006</v>
          </cell>
          <cell r="H15">
            <v>45028</v>
          </cell>
          <cell r="I15">
            <v>364797</v>
          </cell>
          <cell r="J15">
            <v>144328</v>
          </cell>
          <cell r="K15">
            <v>144328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144328</v>
          </cell>
          <cell r="S15">
            <v>1</v>
          </cell>
        </row>
        <row r="16">
          <cell r="E16" t="str">
            <v>FVEM60537</v>
          </cell>
          <cell r="F16" t="str">
            <v>Finalizada</v>
          </cell>
          <cell r="G16">
            <v>45022</v>
          </cell>
          <cell r="H16">
            <v>45056</v>
          </cell>
          <cell r="I16">
            <v>287689</v>
          </cell>
          <cell r="J16">
            <v>87388</v>
          </cell>
          <cell r="K16">
            <v>87388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87388</v>
          </cell>
          <cell r="S16">
            <v>1</v>
          </cell>
        </row>
        <row r="17">
          <cell r="E17" t="str">
            <v>FVEM60579</v>
          </cell>
          <cell r="F17" t="str">
            <v>Finalizada</v>
          </cell>
          <cell r="G17">
            <v>45024</v>
          </cell>
          <cell r="H17">
            <v>45065</v>
          </cell>
          <cell r="I17">
            <v>287689</v>
          </cell>
          <cell r="J17">
            <v>90683</v>
          </cell>
          <cell r="K17">
            <v>90683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90683</v>
          </cell>
          <cell r="S17">
            <v>1</v>
          </cell>
        </row>
        <row r="18">
          <cell r="E18" t="str">
            <v>FVEM60616</v>
          </cell>
          <cell r="F18" t="str">
            <v>Finalizada</v>
          </cell>
          <cell r="G18">
            <v>45024</v>
          </cell>
          <cell r="H18">
            <v>45056</v>
          </cell>
          <cell r="I18">
            <v>287689</v>
          </cell>
          <cell r="J18">
            <v>76200</v>
          </cell>
          <cell r="K18">
            <v>76200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76200</v>
          </cell>
          <cell r="S18">
            <v>1</v>
          </cell>
        </row>
        <row r="19">
          <cell r="E19" t="str">
            <v>FVEM60857</v>
          </cell>
          <cell r="F19" t="str">
            <v>Finalizada</v>
          </cell>
          <cell r="G19">
            <v>45026</v>
          </cell>
          <cell r="H19">
            <v>45061</v>
          </cell>
          <cell r="I19">
            <v>293395</v>
          </cell>
          <cell r="J19">
            <v>76200</v>
          </cell>
          <cell r="K19">
            <v>76200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76200</v>
          </cell>
          <cell r="S19">
            <v>1</v>
          </cell>
        </row>
        <row r="20">
          <cell r="E20" t="str">
            <v>FVEM61131</v>
          </cell>
          <cell r="F20" t="str">
            <v>Finalizada</v>
          </cell>
          <cell r="G20">
            <v>45035</v>
          </cell>
          <cell r="H20">
            <v>45056</v>
          </cell>
          <cell r="I20">
            <v>287689</v>
          </cell>
          <cell r="J20">
            <v>93930</v>
          </cell>
          <cell r="K20">
            <v>93930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93930</v>
          </cell>
          <cell r="S20">
            <v>1</v>
          </cell>
        </row>
        <row r="21">
          <cell r="E21" t="str">
            <v>FVEP80412</v>
          </cell>
          <cell r="F21" t="str">
            <v>Devuelta</v>
          </cell>
          <cell r="G21">
            <v>44943</v>
          </cell>
          <cell r="H21">
            <v>44971</v>
          </cell>
          <cell r="I21">
            <v>0</v>
          </cell>
          <cell r="J21">
            <v>7000</v>
          </cell>
          <cell r="K21">
            <v>7000</v>
          </cell>
          <cell r="L21">
            <v>0</v>
          </cell>
          <cell r="M21">
            <v>0</v>
          </cell>
          <cell r="N21">
            <v>0</v>
          </cell>
          <cell r="O21">
            <v>7000</v>
          </cell>
          <cell r="P21">
            <v>0</v>
          </cell>
          <cell r="Q21">
            <v>0</v>
          </cell>
          <cell r="R21">
            <v>0</v>
          </cell>
          <cell r="S21">
            <v>1</v>
          </cell>
        </row>
        <row r="22">
          <cell r="E22" t="str">
            <v>FVEP83730</v>
          </cell>
          <cell r="F22" t="str">
            <v>Finalizada</v>
          </cell>
          <cell r="G22">
            <v>44986</v>
          </cell>
          <cell r="H22">
            <v>45028</v>
          </cell>
          <cell r="I22">
            <v>285786</v>
          </cell>
          <cell r="J22">
            <v>76200</v>
          </cell>
          <cell r="K22">
            <v>76200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76200</v>
          </cell>
          <cell r="S22">
            <v>1</v>
          </cell>
        </row>
        <row r="23">
          <cell r="E23" t="str">
            <v>FVEP84075</v>
          </cell>
          <cell r="F23" t="str">
            <v>Finalizada</v>
          </cell>
          <cell r="G23">
            <v>44991</v>
          </cell>
          <cell r="H23">
            <v>45028</v>
          </cell>
          <cell r="I23">
            <v>285786</v>
          </cell>
          <cell r="J23">
            <v>77404</v>
          </cell>
          <cell r="K23">
            <v>77404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77404</v>
          </cell>
          <cell r="S23">
            <v>1</v>
          </cell>
        </row>
        <row r="24">
          <cell r="E24" t="str">
            <v>FVEP85656</v>
          </cell>
          <cell r="F24" t="str">
            <v>Finalizada</v>
          </cell>
          <cell r="G24">
            <v>45013</v>
          </cell>
          <cell r="H24">
            <v>45028</v>
          </cell>
          <cell r="I24">
            <v>285786</v>
          </cell>
          <cell r="J24">
            <v>81602</v>
          </cell>
          <cell r="K24">
            <v>81602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81602</v>
          </cell>
          <cell r="S24">
            <v>1</v>
          </cell>
        </row>
        <row r="25">
          <cell r="E25" t="str">
            <v>FVEP85881</v>
          </cell>
          <cell r="F25" t="str">
            <v>Finalizada</v>
          </cell>
          <cell r="G25">
            <v>45016</v>
          </cell>
          <cell r="H25">
            <v>45034</v>
          </cell>
          <cell r="I25">
            <v>364797</v>
          </cell>
          <cell r="J25">
            <v>77404</v>
          </cell>
          <cell r="K25">
            <v>77404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77404</v>
          </cell>
          <cell r="S25">
            <v>1</v>
          </cell>
        </row>
        <row r="26">
          <cell r="E26" t="str">
            <v>FVEP85975</v>
          </cell>
          <cell r="F26" t="str">
            <v>Finalizada</v>
          </cell>
          <cell r="G26">
            <v>45017</v>
          </cell>
          <cell r="H26">
            <v>45066</v>
          </cell>
          <cell r="I26">
            <v>287689</v>
          </cell>
          <cell r="J26">
            <v>76200</v>
          </cell>
          <cell r="K26">
            <v>76200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76200</v>
          </cell>
          <cell r="S26">
            <v>1</v>
          </cell>
        </row>
        <row r="27">
          <cell r="E27" t="str">
            <v>FVEP86095</v>
          </cell>
          <cell r="F27" t="str">
            <v>Finalizada</v>
          </cell>
          <cell r="G27">
            <v>45019</v>
          </cell>
          <cell r="H27">
            <v>45066</v>
          </cell>
          <cell r="I27">
            <v>287689</v>
          </cell>
          <cell r="J27">
            <v>76200</v>
          </cell>
          <cell r="K27">
            <v>76200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76200</v>
          </cell>
          <cell r="S27">
            <v>1</v>
          </cell>
        </row>
        <row r="28">
          <cell r="E28" t="str">
            <v>FVEP86325</v>
          </cell>
          <cell r="F28" t="str">
            <v>Finalizada</v>
          </cell>
          <cell r="G28">
            <v>45023</v>
          </cell>
          <cell r="H28">
            <v>45066</v>
          </cell>
          <cell r="I28">
            <v>287689</v>
          </cell>
          <cell r="J28">
            <v>161400</v>
          </cell>
          <cell r="K28">
            <v>161400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161400</v>
          </cell>
          <cell r="S28">
            <v>1</v>
          </cell>
        </row>
        <row r="29">
          <cell r="E29" t="str">
            <v>FVEP86363</v>
          </cell>
          <cell r="F29" t="str">
            <v>Finalizada</v>
          </cell>
          <cell r="G29">
            <v>45024</v>
          </cell>
          <cell r="H29">
            <v>45066</v>
          </cell>
          <cell r="I29">
            <v>287689</v>
          </cell>
          <cell r="J29">
            <v>77872</v>
          </cell>
          <cell r="K29">
            <v>77872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77872</v>
          </cell>
          <cell r="S29">
            <v>1</v>
          </cell>
        </row>
        <row r="30">
          <cell r="E30" t="str">
            <v>FVEP86941</v>
          </cell>
          <cell r="F30" t="str">
            <v>Finalizada</v>
          </cell>
          <cell r="G30">
            <v>45031</v>
          </cell>
          <cell r="H30">
            <v>45066</v>
          </cell>
          <cell r="I30">
            <v>287689</v>
          </cell>
          <cell r="J30">
            <v>92402</v>
          </cell>
          <cell r="K30">
            <v>92402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92402</v>
          </cell>
          <cell r="S30">
            <v>1</v>
          </cell>
        </row>
        <row r="31">
          <cell r="E31" t="str">
            <v>FVEP87218</v>
          </cell>
          <cell r="F31" t="str">
            <v>Finalizada</v>
          </cell>
          <cell r="G31">
            <v>45035</v>
          </cell>
          <cell r="H31">
            <v>45077</v>
          </cell>
          <cell r="I31">
            <v>363888</v>
          </cell>
          <cell r="J31">
            <v>76200</v>
          </cell>
          <cell r="K31">
            <v>76200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76200</v>
          </cell>
          <cell r="S31">
            <v>1</v>
          </cell>
        </row>
        <row r="32">
          <cell r="E32" t="str">
            <v>FVEP87227</v>
          </cell>
          <cell r="F32" t="str">
            <v>Finalizada</v>
          </cell>
          <cell r="G32">
            <v>45035</v>
          </cell>
          <cell r="H32">
            <v>45066</v>
          </cell>
          <cell r="I32">
            <v>287689</v>
          </cell>
          <cell r="J32">
            <v>77404</v>
          </cell>
          <cell r="K32">
            <v>77404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77404</v>
          </cell>
          <cell r="S32">
            <v>1</v>
          </cell>
        </row>
        <row r="33">
          <cell r="E33" t="str">
            <v>FVEP87232</v>
          </cell>
          <cell r="F33" t="str">
            <v>Finalizada</v>
          </cell>
          <cell r="G33">
            <v>45035</v>
          </cell>
          <cell r="H33">
            <v>45066</v>
          </cell>
          <cell r="I33">
            <v>287689</v>
          </cell>
          <cell r="J33">
            <v>78855</v>
          </cell>
          <cell r="K33">
            <v>78855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78855</v>
          </cell>
          <cell r="S33">
            <v>1</v>
          </cell>
        </row>
        <row r="34">
          <cell r="E34" t="str">
            <v>FVEP87651</v>
          </cell>
          <cell r="F34" t="str">
            <v>Finalizada</v>
          </cell>
          <cell r="G34">
            <v>45041</v>
          </cell>
          <cell r="H34">
            <v>45066</v>
          </cell>
          <cell r="I34">
            <v>0</v>
          </cell>
          <cell r="J34">
            <v>21000</v>
          </cell>
          <cell r="K34">
            <v>21000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21000</v>
          </cell>
          <cell r="S34">
            <v>1</v>
          </cell>
        </row>
        <row r="35">
          <cell r="E35" t="str">
            <v>FVEP87855</v>
          </cell>
          <cell r="F35" t="str">
            <v>Finalizada</v>
          </cell>
          <cell r="G35">
            <v>45044</v>
          </cell>
          <cell r="H35">
            <v>45066</v>
          </cell>
          <cell r="I35">
            <v>0</v>
          </cell>
          <cell r="J35">
            <v>28000</v>
          </cell>
          <cell r="K35">
            <v>28000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28000</v>
          </cell>
          <cell r="S35">
            <v>1</v>
          </cell>
        </row>
        <row r="36">
          <cell r="E36" t="str">
            <v>FVEP88087</v>
          </cell>
          <cell r="F36" t="str">
            <v>Finalizada</v>
          </cell>
          <cell r="G36">
            <v>45049</v>
          </cell>
          <cell r="H36">
            <v>45091</v>
          </cell>
          <cell r="I36">
            <v>280839</v>
          </cell>
          <cell r="J36">
            <v>149261</v>
          </cell>
          <cell r="K36">
            <v>149261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149261</v>
          </cell>
          <cell r="S36">
            <v>1</v>
          </cell>
        </row>
        <row r="37">
          <cell r="E37" t="str">
            <v>FVEP88781</v>
          </cell>
          <cell r="F37" t="str">
            <v>Devuelta</v>
          </cell>
          <cell r="G37">
            <v>45057</v>
          </cell>
          <cell r="H37">
            <v>45091</v>
          </cell>
          <cell r="I37">
            <v>0</v>
          </cell>
          <cell r="J37">
            <v>7000</v>
          </cell>
          <cell r="K37">
            <v>7000</v>
          </cell>
          <cell r="L37">
            <v>0</v>
          </cell>
          <cell r="M37">
            <v>0</v>
          </cell>
          <cell r="N37">
            <v>0</v>
          </cell>
          <cell r="O37">
            <v>7000</v>
          </cell>
          <cell r="P37">
            <v>0</v>
          </cell>
          <cell r="Q37">
            <v>0</v>
          </cell>
          <cell r="R37">
            <v>0</v>
          </cell>
          <cell r="S37">
            <v>1</v>
          </cell>
        </row>
        <row r="38">
          <cell r="E38" t="str">
            <v>FVEP89297</v>
          </cell>
          <cell r="F38" t="str">
            <v>Finalizada</v>
          </cell>
          <cell r="G38">
            <v>45064</v>
          </cell>
          <cell r="H38">
            <v>45091</v>
          </cell>
          <cell r="I38">
            <v>280839</v>
          </cell>
          <cell r="J38">
            <v>77820</v>
          </cell>
          <cell r="K38">
            <v>77820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77820</v>
          </cell>
          <cell r="S38">
            <v>1</v>
          </cell>
        </row>
        <row r="39">
          <cell r="E39" t="str">
            <v>FE50184</v>
          </cell>
          <cell r="F39" t="str">
            <v>Finalizada</v>
          </cell>
          <cell r="G39">
            <v>44800</v>
          </cell>
          <cell r="H39">
            <v>44831</v>
          </cell>
          <cell r="I39">
            <v>358855</v>
          </cell>
          <cell r="J39">
            <v>69860</v>
          </cell>
          <cell r="K39">
            <v>69860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69860</v>
          </cell>
          <cell r="S39">
            <v>1</v>
          </cell>
        </row>
        <row r="40">
          <cell r="E40" t="str">
            <v>ALM20096691</v>
          </cell>
          <cell r="F40" t="str">
            <v>Finalizada</v>
          </cell>
          <cell r="G40">
            <v>43332</v>
          </cell>
          <cell r="H40">
            <v>43353</v>
          </cell>
          <cell r="I40">
            <v>162717</v>
          </cell>
          <cell r="J40">
            <v>112779</v>
          </cell>
          <cell r="K40">
            <v>112779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112779</v>
          </cell>
          <cell r="S40">
            <v>1</v>
          </cell>
        </row>
        <row r="41">
          <cell r="E41" t="str">
            <v>ALM20183067</v>
          </cell>
          <cell r="F41" t="str">
            <v>Finalizada</v>
          </cell>
          <cell r="G41">
            <v>43851</v>
          </cell>
          <cell r="H41">
            <v>43871</v>
          </cell>
          <cell r="I41">
            <v>0</v>
          </cell>
          <cell r="J41">
            <v>3443112</v>
          </cell>
          <cell r="K41">
            <v>3443112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3443112</v>
          </cell>
          <cell r="R41">
            <v>0</v>
          </cell>
          <cell r="S41">
            <v>2</v>
          </cell>
        </row>
        <row r="42">
          <cell r="E42" t="str">
            <v>ALM20183067</v>
          </cell>
          <cell r="F42" t="str">
            <v>Finalizada</v>
          </cell>
          <cell r="G42">
            <v>43851</v>
          </cell>
          <cell r="H42">
            <v>43871</v>
          </cell>
          <cell r="I42">
            <v>0</v>
          </cell>
          <cell r="J42">
            <v>3443112</v>
          </cell>
          <cell r="K42">
            <v>3443112</v>
          </cell>
          <cell r="L42">
            <v>0</v>
          </cell>
          <cell r="M42">
            <v>0</v>
          </cell>
          <cell r="N42">
            <v>0</v>
          </cell>
          <cell r="O42">
            <v>3443112</v>
          </cell>
          <cell r="P42">
            <v>0</v>
          </cell>
          <cell r="Q42">
            <v>0</v>
          </cell>
          <cell r="R42">
            <v>0</v>
          </cell>
          <cell r="S42">
            <v>1</v>
          </cell>
        </row>
        <row r="43">
          <cell r="E43" t="str">
            <v>ALM608515</v>
          </cell>
          <cell r="F43" t="str">
            <v>Finalizada</v>
          </cell>
          <cell r="G43">
            <v>40796</v>
          </cell>
          <cell r="H43">
            <v>40847</v>
          </cell>
          <cell r="I43">
            <v>69320</v>
          </cell>
          <cell r="J43">
            <v>68100</v>
          </cell>
          <cell r="K43">
            <v>68100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68100</v>
          </cell>
          <cell r="S43">
            <v>1</v>
          </cell>
        </row>
        <row r="44">
          <cell r="E44" t="str">
            <v>ALM608525</v>
          </cell>
          <cell r="F44" t="str">
            <v>Finalizada</v>
          </cell>
          <cell r="G44">
            <v>40796</v>
          </cell>
          <cell r="H44">
            <v>40847</v>
          </cell>
          <cell r="I44">
            <v>69320</v>
          </cell>
          <cell r="J44">
            <v>6000</v>
          </cell>
          <cell r="K44">
            <v>6000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6000</v>
          </cell>
          <cell r="S44">
            <v>1</v>
          </cell>
        </row>
        <row r="45">
          <cell r="E45" t="str">
            <v>ALM608526</v>
          </cell>
          <cell r="F45" t="str">
            <v>Finalizada</v>
          </cell>
          <cell r="G45">
            <v>40796</v>
          </cell>
          <cell r="H45">
            <v>40847</v>
          </cell>
          <cell r="I45">
            <v>0</v>
          </cell>
          <cell r="J45">
            <v>22560</v>
          </cell>
          <cell r="K45">
            <v>22560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22560</v>
          </cell>
          <cell r="S45">
            <v>1</v>
          </cell>
        </row>
        <row r="46">
          <cell r="E46" t="str">
            <v>ALM716662</v>
          </cell>
          <cell r="F46" t="str">
            <v>Finalizada</v>
          </cell>
          <cell r="G46">
            <v>41406</v>
          </cell>
          <cell r="H46">
            <v>41465</v>
          </cell>
          <cell r="I46">
            <v>82300</v>
          </cell>
          <cell r="J46">
            <v>38700</v>
          </cell>
          <cell r="K46">
            <v>38700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38700</v>
          </cell>
          <cell r="S46">
            <v>1</v>
          </cell>
        </row>
        <row r="47">
          <cell r="E47" t="str">
            <v>ALM717586</v>
          </cell>
          <cell r="F47" t="str">
            <v>Finalizada</v>
          </cell>
          <cell r="G47">
            <v>41406</v>
          </cell>
          <cell r="H47">
            <v>41465</v>
          </cell>
          <cell r="I47">
            <v>82300</v>
          </cell>
          <cell r="J47">
            <v>15114</v>
          </cell>
          <cell r="K47">
            <v>15114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15114</v>
          </cell>
          <cell r="S47">
            <v>1</v>
          </cell>
        </row>
        <row r="48">
          <cell r="E48" t="str">
            <v>ALM717587</v>
          </cell>
          <cell r="F48" t="str">
            <v>Finalizada</v>
          </cell>
          <cell r="G48">
            <v>41406</v>
          </cell>
          <cell r="H48">
            <v>41465</v>
          </cell>
          <cell r="I48">
            <v>82300</v>
          </cell>
          <cell r="J48">
            <v>7350</v>
          </cell>
          <cell r="K48">
            <v>7350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7350</v>
          </cell>
          <cell r="S48">
            <v>1</v>
          </cell>
        </row>
        <row r="49">
          <cell r="E49" t="str">
            <v>ALM728196</v>
          </cell>
          <cell r="F49" t="str">
            <v>Finalizada</v>
          </cell>
          <cell r="G49">
            <v>41481</v>
          </cell>
          <cell r="H49">
            <v>41500</v>
          </cell>
          <cell r="I49">
            <v>82622</v>
          </cell>
          <cell r="J49">
            <v>38700</v>
          </cell>
          <cell r="K49">
            <v>38700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38700</v>
          </cell>
          <cell r="S49">
            <v>1</v>
          </cell>
        </row>
        <row r="50">
          <cell r="E50" t="str">
            <v>ALM728761</v>
          </cell>
          <cell r="F50" t="str">
            <v>Finalizada</v>
          </cell>
          <cell r="G50">
            <v>41481</v>
          </cell>
          <cell r="H50">
            <v>41500</v>
          </cell>
          <cell r="I50">
            <v>82622</v>
          </cell>
          <cell r="J50">
            <v>6350</v>
          </cell>
          <cell r="K50">
            <v>6350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6350</v>
          </cell>
          <cell r="S50">
            <v>1</v>
          </cell>
        </row>
        <row r="51">
          <cell r="E51" t="str">
            <v>ALM728762</v>
          </cell>
          <cell r="F51" t="str">
            <v>Finalizada</v>
          </cell>
          <cell r="G51">
            <v>41481</v>
          </cell>
          <cell r="H51">
            <v>41500</v>
          </cell>
          <cell r="I51">
            <v>82622</v>
          </cell>
          <cell r="J51">
            <v>20280</v>
          </cell>
          <cell r="K51">
            <v>20280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20280</v>
          </cell>
          <cell r="S51">
            <v>1</v>
          </cell>
        </row>
        <row r="52">
          <cell r="E52" t="str">
            <v>ALM728926</v>
          </cell>
          <cell r="F52" t="str">
            <v>Finalizada</v>
          </cell>
          <cell r="G52">
            <v>41486</v>
          </cell>
          <cell r="H52">
            <v>41500</v>
          </cell>
          <cell r="I52">
            <v>82964</v>
          </cell>
          <cell r="J52">
            <v>38700</v>
          </cell>
          <cell r="K52">
            <v>38700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38700</v>
          </cell>
          <cell r="S52">
            <v>1</v>
          </cell>
        </row>
        <row r="53">
          <cell r="E53" t="str">
            <v>ALM728946</v>
          </cell>
          <cell r="F53" t="str">
            <v>Finalizada</v>
          </cell>
          <cell r="G53">
            <v>41486</v>
          </cell>
          <cell r="H53">
            <v>41500</v>
          </cell>
          <cell r="I53">
            <v>82964</v>
          </cell>
          <cell r="J53">
            <v>3177</v>
          </cell>
          <cell r="K53">
            <v>3177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3177</v>
          </cell>
          <cell r="S53">
            <v>1</v>
          </cell>
        </row>
        <row r="54">
          <cell r="E54" t="str">
            <v>ALM730979</v>
          </cell>
          <cell r="F54" t="str">
            <v>Finalizada</v>
          </cell>
          <cell r="G54">
            <v>41487</v>
          </cell>
          <cell r="H54">
            <v>41537</v>
          </cell>
          <cell r="I54">
            <v>82964</v>
          </cell>
          <cell r="J54">
            <v>38700</v>
          </cell>
          <cell r="K54">
            <v>38700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38700</v>
          </cell>
          <cell r="S54">
            <v>1</v>
          </cell>
        </row>
        <row r="55">
          <cell r="E55" t="str">
            <v>ALM731536</v>
          </cell>
          <cell r="F55" t="str">
            <v>Finalizada</v>
          </cell>
          <cell r="G55">
            <v>41487</v>
          </cell>
          <cell r="H55">
            <v>41537</v>
          </cell>
          <cell r="I55">
            <v>82964</v>
          </cell>
          <cell r="J55">
            <v>18368</v>
          </cell>
          <cell r="K55">
            <v>18368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18368</v>
          </cell>
          <cell r="S55">
            <v>1</v>
          </cell>
        </row>
        <row r="56">
          <cell r="E56" t="str">
            <v>ALM733747</v>
          </cell>
          <cell r="F56" t="str">
            <v>Finalizada</v>
          </cell>
          <cell r="G56">
            <v>41517</v>
          </cell>
          <cell r="H56">
            <v>41537</v>
          </cell>
          <cell r="I56">
            <v>83166</v>
          </cell>
          <cell r="J56">
            <v>65400</v>
          </cell>
          <cell r="K56">
            <v>65400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65400</v>
          </cell>
          <cell r="S56">
            <v>1</v>
          </cell>
        </row>
        <row r="57">
          <cell r="E57" t="str">
            <v>ALM733887</v>
          </cell>
          <cell r="F57" t="str">
            <v>Finalizada</v>
          </cell>
          <cell r="G57">
            <v>41517</v>
          </cell>
          <cell r="H57">
            <v>41537</v>
          </cell>
          <cell r="I57">
            <v>83166</v>
          </cell>
          <cell r="J57">
            <v>31159</v>
          </cell>
          <cell r="K57">
            <v>31159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31159</v>
          </cell>
          <cell r="S57">
            <v>1</v>
          </cell>
        </row>
        <row r="58">
          <cell r="E58" t="str">
            <v>ALM733890</v>
          </cell>
          <cell r="F58" t="str">
            <v>Finalizada</v>
          </cell>
          <cell r="G58">
            <v>41517</v>
          </cell>
          <cell r="H58">
            <v>41537</v>
          </cell>
          <cell r="I58">
            <v>83166</v>
          </cell>
          <cell r="J58">
            <v>11750</v>
          </cell>
          <cell r="K58">
            <v>11750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11750</v>
          </cell>
          <cell r="S58">
            <v>1</v>
          </cell>
        </row>
        <row r="59">
          <cell r="E59" t="str">
            <v>ALM733905</v>
          </cell>
          <cell r="F59" t="str">
            <v>Finalizada</v>
          </cell>
          <cell r="G59">
            <v>41487</v>
          </cell>
          <cell r="H59">
            <v>41537</v>
          </cell>
          <cell r="I59">
            <v>82964</v>
          </cell>
          <cell r="J59">
            <v>6850</v>
          </cell>
          <cell r="K59">
            <v>6850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6850</v>
          </cell>
          <cell r="S59">
            <v>1</v>
          </cell>
        </row>
        <row r="60">
          <cell r="E60" t="str">
            <v>ALM735336</v>
          </cell>
          <cell r="F60" t="str">
            <v>Finalizada</v>
          </cell>
          <cell r="G60">
            <v>41518</v>
          </cell>
          <cell r="H60">
            <v>41572</v>
          </cell>
          <cell r="I60">
            <v>83166</v>
          </cell>
          <cell r="J60">
            <v>38700</v>
          </cell>
          <cell r="K60">
            <v>38700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38700</v>
          </cell>
          <cell r="S60">
            <v>1</v>
          </cell>
        </row>
        <row r="61">
          <cell r="E61" t="str">
            <v>ALM736183</v>
          </cell>
          <cell r="F61" t="str">
            <v>Finalizada</v>
          </cell>
          <cell r="G61">
            <v>41518</v>
          </cell>
          <cell r="H61">
            <v>41572</v>
          </cell>
          <cell r="I61">
            <v>83166</v>
          </cell>
          <cell r="J61">
            <v>6850</v>
          </cell>
          <cell r="K61">
            <v>6850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6850</v>
          </cell>
          <cell r="S61">
            <v>1</v>
          </cell>
        </row>
        <row r="62">
          <cell r="E62" t="str">
            <v>ALM736185</v>
          </cell>
          <cell r="F62" t="str">
            <v>Finalizada</v>
          </cell>
          <cell r="G62">
            <v>41518</v>
          </cell>
          <cell r="H62">
            <v>41572</v>
          </cell>
          <cell r="I62">
            <v>83166</v>
          </cell>
          <cell r="J62">
            <v>8559</v>
          </cell>
          <cell r="K62">
            <v>8559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8559</v>
          </cell>
          <cell r="S62">
            <v>1</v>
          </cell>
        </row>
        <row r="63">
          <cell r="E63" t="str">
            <v>ALM743114</v>
          </cell>
          <cell r="F63" t="str">
            <v>Finalizada</v>
          </cell>
          <cell r="G63">
            <v>41564</v>
          </cell>
          <cell r="H63">
            <v>41597</v>
          </cell>
          <cell r="I63">
            <v>83967</v>
          </cell>
          <cell r="J63">
            <v>38700</v>
          </cell>
          <cell r="K63">
            <v>38700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38700</v>
          </cell>
          <cell r="S63">
            <v>1</v>
          </cell>
        </row>
        <row r="64">
          <cell r="E64" t="str">
            <v>ALM743288</v>
          </cell>
          <cell r="F64" t="str">
            <v>Finalizada</v>
          </cell>
          <cell r="G64">
            <v>41564</v>
          </cell>
          <cell r="H64">
            <v>41597</v>
          </cell>
          <cell r="I64">
            <v>83967</v>
          </cell>
          <cell r="J64">
            <v>23693</v>
          </cell>
          <cell r="K64">
            <v>23693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23693</v>
          </cell>
          <cell r="S64">
            <v>1</v>
          </cell>
        </row>
        <row r="65">
          <cell r="E65" t="str">
            <v>ALM771600</v>
          </cell>
          <cell r="F65" t="str">
            <v>Finalizada</v>
          </cell>
          <cell r="G65">
            <v>41716</v>
          </cell>
          <cell r="H65">
            <v>41751</v>
          </cell>
          <cell r="I65">
            <v>100730</v>
          </cell>
          <cell r="J65">
            <v>1271220</v>
          </cell>
          <cell r="K65">
            <v>1271220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1271220</v>
          </cell>
          <cell r="S65">
            <v>1</v>
          </cell>
        </row>
        <row r="66">
          <cell r="E66" t="str">
            <v>ALM773772</v>
          </cell>
          <cell r="F66" t="str">
            <v>Finalizada</v>
          </cell>
          <cell r="G66">
            <v>41738</v>
          </cell>
          <cell r="H66">
            <v>41781</v>
          </cell>
          <cell r="I66">
            <v>0</v>
          </cell>
          <cell r="J66">
            <v>3700</v>
          </cell>
          <cell r="K66">
            <v>3700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3700</v>
          </cell>
          <cell r="S66">
            <v>1</v>
          </cell>
        </row>
        <row r="67">
          <cell r="E67" t="str">
            <v>ALM784443</v>
          </cell>
          <cell r="F67" t="str">
            <v>Finalizada</v>
          </cell>
          <cell r="G67">
            <v>41796</v>
          </cell>
          <cell r="H67">
            <v>41836</v>
          </cell>
          <cell r="I67">
            <v>107989</v>
          </cell>
          <cell r="J67">
            <v>47130</v>
          </cell>
          <cell r="K67">
            <v>47130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47130</v>
          </cell>
          <cell r="S67">
            <v>1</v>
          </cell>
        </row>
        <row r="68">
          <cell r="E68" t="str">
            <v>ALM791751</v>
          </cell>
          <cell r="F68" t="str">
            <v>Finalizada</v>
          </cell>
          <cell r="G68">
            <v>41839</v>
          </cell>
          <cell r="H68">
            <v>41879</v>
          </cell>
          <cell r="I68">
            <v>110933</v>
          </cell>
          <cell r="J68">
            <v>112338</v>
          </cell>
          <cell r="K68">
            <v>112338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112338</v>
          </cell>
          <cell r="S68">
            <v>1</v>
          </cell>
        </row>
        <row r="69">
          <cell r="E69" t="str">
            <v>ALM797078</v>
          </cell>
          <cell r="F69" t="str">
            <v>Finalizada</v>
          </cell>
          <cell r="G69">
            <v>41874</v>
          </cell>
          <cell r="H69">
            <v>41898</v>
          </cell>
          <cell r="I69">
            <v>112581</v>
          </cell>
          <cell r="J69">
            <v>104925</v>
          </cell>
          <cell r="K69">
            <v>104925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104925</v>
          </cell>
          <cell r="S69">
            <v>1</v>
          </cell>
        </row>
        <row r="70">
          <cell r="E70" t="str">
            <v>ALM801056</v>
          </cell>
          <cell r="F70" t="str">
            <v>Finalizada</v>
          </cell>
          <cell r="G70">
            <v>41892</v>
          </cell>
          <cell r="H70">
            <v>41926</v>
          </cell>
          <cell r="I70">
            <v>114180</v>
          </cell>
          <cell r="J70">
            <v>67467</v>
          </cell>
          <cell r="K70">
            <v>67467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67467</v>
          </cell>
          <cell r="S70">
            <v>1</v>
          </cell>
        </row>
        <row r="71">
          <cell r="E71" t="str">
            <v>ALM810111</v>
          </cell>
          <cell r="F71" t="str">
            <v>Finalizada</v>
          </cell>
          <cell r="G71">
            <v>41952</v>
          </cell>
          <cell r="H71">
            <v>41983</v>
          </cell>
          <cell r="I71">
            <v>111948</v>
          </cell>
          <cell r="J71">
            <v>109510</v>
          </cell>
          <cell r="K71">
            <v>109510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109510</v>
          </cell>
          <cell r="S71">
            <v>1</v>
          </cell>
        </row>
        <row r="72">
          <cell r="E72" t="str">
            <v>ALM813083</v>
          </cell>
          <cell r="F72" t="str">
            <v>Finalizada</v>
          </cell>
          <cell r="G72">
            <v>41971</v>
          </cell>
          <cell r="H72">
            <v>41983</v>
          </cell>
          <cell r="I72">
            <v>113058</v>
          </cell>
          <cell r="J72">
            <v>58673</v>
          </cell>
          <cell r="K72">
            <v>58673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58673</v>
          </cell>
          <cell r="S72">
            <v>1</v>
          </cell>
        </row>
        <row r="73">
          <cell r="E73" t="str">
            <v>ALM837180</v>
          </cell>
          <cell r="F73" t="str">
            <v>Finalizada</v>
          </cell>
          <cell r="G73">
            <v>42101</v>
          </cell>
          <cell r="H73">
            <v>42144</v>
          </cell>
          <cell r="I73">
            <v>113546</v>
          </cell>
          <cell r="J73">
            <v>1120580</v>
          </cell>
          <cell r="K73">
            <v>1120580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1120580</v>
          </cell>
          <cell r="S73">
            <v>1</v>
          </cell>
        </row>
        <row r="74">
          <cell r="E74" t="str">
            <v>ALM837202</v>
          </cell>
          <cell r="F74" t="str">
            <v>Finalizada</v>
          </cell>
          <cell r="G74">
            <v>42119</v>
          </cell>
          <cell r="H74">
            <v>42144</v>
          </cell>
          <cell r="I74">
            <v>113733</v>
          </cell>
          <cell r="J74">
            <v>1147336</v>
          </cell>
          <cell r="K74">
            <v>1147336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1147336</v>
          </cell>
          <cell r="S74">
            <v>1</v>
          </cell>
        </row>
        <row r="75">
          <cell r="E75" t="str">
            <v>ALM837213</v>
          </cell>
          <cell r="F75" t="str">
            <v>Finalizada</v>
          </cell>
          <cell r="G75">
            <v>42114</v>
          </cell>
          <cell r="H75">
            <v>42144</v>
          </cell>
          <cell r="I75">
            <v>0</v>
          </cell>
          <cell r="J75">
            <v>17600</v>
          </cell>
          <cell r="K75">
            <v>17600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17600</v>
          </cell>
          <cell r="S75">
            <v>1</v>
          </cell>
        </row>
        <row r="76">
          <cell r="E76" t="str">
            <v>ALM837216</v>
          </cell>
          <cell r="F76" t="str">
            <v>Finalizada</v>
          </cell>
          <cell r="G76">
            <v>42114</v>
          </cell>
          <cell r="H76">
            <v>42144</v>
          </cell>
          <cell r="I76">
            <v>0</v>
          </cell>
          <cell r="J76">
            <v>83500</v>
          </cell>
          <cell r="K76">
            <v>83500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83500</v>
          </cell>
          <cell r="S76">
            <v>1</v>
          </cell>
        </row>
        <row r="77">
          <cell r="E77" t="str">
            <v>ALM837681</v>
          </cell>
          <cell r="F77" t="str">
            <v>Finalizada</v>
          </cell>
          <cell r="G77">
            <v>42129</v>
          </cell>
          <cell r="H77">
            <v>42172</v>
          </cell>
          <cell r="I77">
            <v>0</v>
          </cell>
          <cell r="J77">
            <v>62200</v>
          </cell>
          <cell r="K77">
            <v>62200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62200</v>
          </cell>
          <cell r="S77">
            <v>1</v>
          </cell>
        </row>
        <row r="78">
          <cell r="E78" t="str">
            <v>ALM841216</v>
          </cell>
          <cell r="F78" t="str">
            <v>Finalizada</v>
          </cell>
          <cell r="G78">
            <v>42152</v>
          </cell>
          <cell r="H78">
            <v>42172</v>
          </cell>
          <cell r="I78">
            <v>0</v>
          </cell>
          <cell r="J78">
            <v>31100</v>
          </cell>
          <cell r="K78">
            <v>31100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31100</v>
          </cell>
          <cell r="S78">
            <v>1</v>
          </cell>
        </row>
        <row r="79">
          <cell r="E79" t="str">
            <v>ALM896947</v>
          </cell>
          <cell r="F79" t="str">
            <v>Finalizada</v>
          </cell>
          <cell r="G79">
            <v>42504</v>
          </cell>
          <cell r="H79">
            <v>42535</v>
          </cell>
          <cell r="I79">
            <v>119324</v>
          </cell>
          <cell r="J79">
            <v>1164656</v>
          </cell>
          <cell r="K79">
            <v>1164656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1164656</v>
          </cell>
          <cell r="S79">
            <v>1</v>
          </cell>
        </row>
        <row r="80">
          <cell r="E80" t="str">
            <v>ALM908894</v>
          </cell>
          <cell r="F80" t="str">
            <v>Finalizada</v>
          </cell>
          <cell r="G80">
            <v>42586</v>
          </cell>
          <cell r="H80">
            <v>42625</v>
          </cell>
          <cell r="I80">
            <v>126539</v>
          </cell>
          <cell r="J80">
            <v>93508</v>
          </cell>
          <cell r="K80">
            <v>93508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93508</v>
          </cell>
          <cell r="S80">
            <v>1</v>
          </cell>
        </row>
        <row r="81">
          <cell r="E81" t="str">
            <v>ALME57574</v>
          </cell>
          <cell r="F81" t="str">
            <v>Finalizada</v>
          </cell>
          <cell r="G81">
            <v>44559</v>
          </cell>
          <cell r="H81">
            <v>44575</v>
          </cell>
          <cell r="I81">
            <v>163273</v>
          </cell>
          <cell r="J81">
            <v>295574</v>
          </cell>
          <cell r="K81">
            <v>295574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295574</v>
          </cell>
          <cell r="S81">
            <v>1</v>
          </cell>
        </row>
        <row r="82">
          <cell r="E82" t="str">
            <v>ALME57683</v>
          </cell>
          <cell r="F82" t="str">
            <v>Devuelta</v>
          </cell>
          <cell r="G82">
            <v>44560</v>
          </cell>
          <cell r="H82">
            <v>44575</v>
          </cell>
          <cell r="I82">
            <v>0</v>
          </cell>
          <cell r="J82">
            <v>3353600</v>
          </cell>
          <cell r="K82">
            <v>3353600</v>
          </cell>
          <cell r="L82">
            <v>0</v>
          </cell>
          <cell r="M82">
            <v>0</v>
          </cell>
          <cell r="N82">
            <v>0</v>
          </cell>
          <cell r="O82">
            <v>3353600</v>
          </cell>
          <cell r="P82">
            <v>0</v>
          </cell>
          <cell r="Q82">
            <v>0</v>
          </cell>
          <cell r="R82">
            <v>0</v>
          </cell>
          <cell r="S82">
            <v>1</v>
          </cell>
        </row>
        <row r="83">
          <cell r="E83" t="str">
            <v>SRO341212</v>
          </cell>
          <cell r="F83" t="str">
            <v>Finalizada</v>
          </cell>
          <cell r="G83">
            <v>41704</v>
          </cell>
          <cell r="H83">
            <v>41751</v>
          </cell>
          <cell r="I83">
            <v>105274</v>
          </cell>
          <cell r="J83">
            <v>124700</v>
          </cell>
          <cell r="K83">
            <v>124700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124700</v>
          </cell>
          <cell r="S83">
            <v>1</v>
          </cell>
        </row>
        <row r="84">
          <cell r="E84" t="str">
            <v>SRO346485</v>
          </cell>
          <cell r="F84" t="str">
            <v>Finalizada</v>
          </cell>
          <cell r="G84">
            <v>41810</v>
          </cell>
          <cell r="H84">
            <v>41836</v>
          </cell>
          <cell r="I84">
            <v>288064</v>
          </cell>
          <cell r="J84">
            <v>63900</v>
          </cell>
          <cell r="K84">
            <v>63900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63900</v>
          </cell>
          <cell r="S84">
            <v>2</v>
          </cell>
        </row>
        <row r="85">
          <cell r="E85" t="str">
            <v>SRO346485</v>
          </cell>
          <cell r="F85" t="str">
            <v>Finalizada</v>
          </cell>
          <cell r="G85">
            <v>41810</v>
          </cell>
          <cell r="H85">
            <v>41836</v>
          </cell>
          <cell r="I85">
            <v>288064</v>
          </cell>
          <cell r="J85">
            <v>63900</v>
          </cell>
          <cell r="K85">
            <v>63900</v>
          </cell>
          <cell r="L85">
            <v>0</v>
          </cell>
          <cell r="M85">
            <v>0</v>
          </cell>
          <cell r="N85">
            <v>0</v>
          </cell>
          <cell r="O85">
            <v>63900</v>
          </cell>
          <cell r="P85">
            <v>0</v>
          </cell>
          <cell r="Q85">
            <v>0</v>
          </cell>
          <cell r="R85">
            <v>0</v>
          </cell>
          <cell r="S85">
            <v>1</v>
          </cell>
        </row>
        <row r="86">
          <cell r="E86" t="str">
            <v>SRO346488</v>
          </cell>
          <cell r="F86" t="str">
            <v>Finalizada</v>
          </cell>
          <cell r="G86">
            <v>41816</v>
          </cell>
          <cell r="H86">
            <v>41836</v>
          </cell>
          <cell r="I86">
            <v>288064</v>
          </cell>
          <cell r="J86">
            <v>56700</v>
          </cell>
          <cell r="K86">
            <v>56700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56700</v>
          </cell>
          <cell r="S86">
            <v>2</v>
          </cell>
        </row>
        <row r="87">
          <cell r="E87" t="str">
            <v>SRO346488</v>
          </cell>
          <cell r="F87" t="str">
            <v>Finalizada</v>
          </cell>
          <cell r="G87">
            <v>41816</v>
          </cell>
          <cell r="H87">
            <v>41836</v>
          </cell>
          <cell r="I87">
            <v>288064</v>
          </cell>
          <cell r="J87">
            <v>56700</v>
          </cell>
          <cell r="K87">
            <v>56700</v>
          </cell>
          <cell r="L87">
            <v>0</v>
          </cell>
          <cell r="M87">
            <v>0</v>
          </cell>
          <cell r="N87">
            <v>0</v>
          </cell>
          <cell r="O87">
            <v>56700</v>
          </cell>
          <cell r="P87">
            <v>0</v>
          </cell>
          <cell r="Q87">
            <v>0</v>
          </cell>
          <cell r="R87">
            <v>0</v>
          </cell>
          <cell r="S87">
            <v>1</v>
          </cell>
        </row>
        <row r="88">
          <cell r="E88" t="str">
            <v>SRO356312</v>
          </cell>
          <cell r="F88" t="str">
            <v>Finalizada</v>
          </cell>
          <cell r="G88">
            <v>41970</v>
          </cell>
          <cell r="H88">
            <v>41983</v>
          </cell>
          <cell r="I88">
            <v>113058</v>
          </cell>
          <cell r="J88">
            <v>92000</v>
          </cell>
          <cell r="K88">
            <v>92000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92000</v>
          </cell>
          <cell r="S88">
            <v>1</v>
          </cell>
        </row>
        <row r="89">
          <cell r="E89" t="str">
            <v>SRO360542</v>
          </cell>
          <cell r="F89" t="str">
            <v>Finalizada</v>
          </cell>
          <cell r="G89">
            <v>42045</v>
          </cell>
          <cell r="H89">
            <v>42076</v>
          </cell>
          <cell r="I89">
            <v>113071</v>
          </cell>
          <cell r="J89">
            <v>1902800</v>
          </cell>
          <cell r="K89">
            <v>1902800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1902800</v>
          </cell>
          <cell r="S89">
            <v>1</v>
          </cell>
        </row>
        <row r="90">
          <cell r="E90" t="str">
            <v>SSE30051584</v>
          </cell>
          <cell r="F90" t="str">
            <v>Finalizada</v>
          </cell>
          <cell r="G90">
            <v>43466</v>
          </cell>
          <cell r="H90">
            <v>43511</v>
          </cell>
          <cell r="I90">
            <v>172762</v>
          </cell>
          <cell r="J90">
            <v>117623</v>
          </cell>
          <cell r="K90">
            <v>117623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117623</v>
          </cell>
          <cell r="S90">
            <v>1</v>
          </cell>
        </row>
        <row r="91">
          <cell r="E91" t="str">
            <v>SSE30061228</v>
          </cell>
          <cell r="F91" t="str">
            <v>Finalizada</v>
          </cell>
          <cell r="G91">
            <v>43597</v>
          </cell>
          <cell r="H91">
            <v>43629</v>
          </cell>
          <cell r="I91">
            <v>183913</v>
          </cell>
          <cell r="J91">
            <v>3661261</v>
          </cell>
          <cell r="K91">
            <v>3661261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3661261</v>
          </cell>
          <cell r="S91">
            <v>1</v>
          </cell>
        </row>
        <row r="92">
          <cell r="E92" t="str">
            <v>SSE419479</v>
          </cell>
          <cell r="F92" t="str">
            <v>Finalizada</v>
          </cell>
          <cell r="G92">
            <v>40836</v>
          </cell>
          <cell r="H92">
            <v>40872</v>
          </cell>
          <cell r="I92">
            <v>68877</v>
          </cell>
          <cell r="J92">
            <v>74500</v>
          </cell>
          <cell r="K92">
            <v>74500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74500</v>
          </cell>
          <cell r="S92">
            <v>1</v>
          </cell>
        </row>
        <row r="93">
          <cell r="E93" t="str">
            <v>SSE420834</v>
          </cell>
          <cell r="F93" t="str">
            <v>Finalizada</v>
          </cell>
          <cell r="G93">
            <v>40851</v>
          </cell>
          <cell r="H93">
            <v>40900</v>
          </cell>
          <cell r="I93">
            <v>69304</v>
          </cell>
          <cell r="J93">
            <v>1238129</v>
          </cell>
          <cell r="K93">
            <v>1238129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1238129</v>
          </cell>
          <cell r="S93">
            <v>1</v>
          </cell>
        </row>
        <row r="94">
          <cell r="E94" t="str">
            <v>SSE420835</v>
          </cell>
          <cell r="F94" t="str">
            <v>Finalizada</v>
          </cell>
          <cell r="G94">
            <v>40851</v>
          </cell>
          <cell r="H94">
            <v>40900</v>
          </cell>
          <cell r="I94">
            <v>0</v>
          </cell>
          <cell r="J94">
            <v>5070</v>
          </cell>
          <cell r="K94">
            <v>5070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5070</v>
          </cell>
          <cell r="S94">
            <v>1</v>
          </cell>
        </row>
        <row r="95">
          <cell r="E95" t="str">
            <v>SSE471572</v>
          </cell>
          <cell r="F95" t="str">
            <v>Finalizada</v>
          </cell>
          <cell r="G95">
            <v>41435</v>
          </cell>
          <cell r="H95">
            <v>41472</v>
          </cell>
          <cell r="I95">
            <v>82558</v>
          </cell>
          <cell r="J95">
            <v>50700</v>
          </cell>
          <cell r="K95">
            <v>50700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50700</v>
          </cell>
          <cell r="S95">
            <v>1</v>
          </cell>
        </row>
        <row r="96">
          <cell r="E96" t="str">
            <v>SSE507899</v>
          </cell>
          <cell r="F96" t="str">
            <v>Finalizada</v>
          </cell>
          <cell r="G96">
            <v>41776</v>
          </cell>
          <cell r="H96">
            <v>41809</v>
          </cell>
          <cell r="I96">
            <v>105274</v>
          </cell>
          <cell r="J96">
            <v>68446</v>
          </cell>
          <cell r="K96">
            <v>68446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68446</v>
          </cell>
          <cell r="S96">
            <v>1</v>
          </cell>
        </row>
        <row r="97">
          <cell r="E97" t="str">
            <v>SSE516770</v>
          </cell>
          <cell r="F97" t="str">
            <v>Finalizada</v>
          </cell>
          <cell r="G97">
            <v>41883</v>
          </cell>
          <cell r="H97">
            <v>41926</v>
          </cell>
          <cell r="I97">
            <v>114180</v>
          </cell>
          <cell r="J97">
            <v>118489</v>
          </cell>
          <cell r="K97">
            <v>118489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118489</v>
          </cell>
          <cell r="S97">
            <v>1</v>
          </cell>
        </row>
        <row r="98">
          <cell r="E98" t="str">
            <v>SSE518949</v>
          </cell>
          <cell r="F98" t="str">
            <v>Finalizada</v>
          </cell>
          <cell r="G98">
            <v>41926</v>
          </cell>
          <cell r="H98">
            <v>41962</v>
          </cell>
          <cell r="I98">
            <v>115958</v>
          </cell>
          <cell r="J98">
            <v>114482</v>
          </cell>
          <cell r="K98">
            <v>114482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114482</v>
          </cell>
          <cell r="S98">
            <v>1</v>
          </cell>
        </row>
        <row r="99">
          <cell r="E99" t="str">
            <v>SSE527955</v>
          </cell>
          <cell r="F99" t="str">
            <v>Finalizada</v>
          </cell>
          <cell r="G99">
            <v>42039</v>
          </cell>
          <cell r="H99">
            <v>42076</v>
          </cell>
          <cell r="I99">
            <v>113071</v>
          </cell>
          <cell r="J99">
            <v>1614045</v>
          </cell>
          <cell r="K99">
            <v>1614045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1614045</v>
          </cell>
          <cell r="S99">
            <v>1</v>
          </cell>
        </row>
        <row r="100">
          <cell r="E100" t="str">
            <v>SSE563356</v>
          </cell>
          <cell r="F100" t="str">
            <v>Finalizada</v>
          </cell>
          <cell r="G100">
            <v>42577</v>
          </cell>
          <cell r="H100">
            <v>42621</v>
          </cell>
          <cell r="I100">
            <v>232818</v>
          </cell>
          <cell r="J100">
            <v>1601799</v>
          </cell>
          <cell r="K100">
            <v>1601799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1601799</v>
          </cell>
          <cell r="S100">
            <v>2</v>
          </cell>
        </row>
        <row r="101">
          <cell r="E101" t="str">
            <v>SSE563356</v>
          </cell>
          <cell r="F101" t="str">
            <v>Finalizada</v>
          </cell>
          <cell r="G101">
            <v>42577</v>
          </cell>
          <cell r="H101">
            <v>42621</v>
          </cell>
          <cell r="I101">
            <v>232818</v>
          </cell>
          <cell r="J101">
            <v>1601799</v>
          </cell>
          <cell r="K101">
            <v>1601799</v>
          </cell>
          <cell r="L101">
            <v>0</v>
          </cell>
          <cell r="M101">
            <v>0</v>
          </cell>
          <cell r="N101">
            <v>0</v>
          </cell>
          <cell r="O101">
            <v>1601799</v>
          </cell>
          <cell r="P101">
            <v>0</v>
          </cell>
          <cell r="Q101">
            <v>0</v>
          </cell>
          <cell r="R101">
            <v>0</v>
          </cell>
          <cell r="S101">
            <v>1</v>
          </cell>
        </row>
        <row r="102">
          <cell r="E102" t="str">
            <v>SSEE1353</v>
          </cell>
          <cell r="F102" t="str">
            <v>Finalizada</v>
          </cell>
          <cell r="G102">
            <v>44212</v>
          </cell>
          <cell r="H102">
            <v>44243</v>
          </cell>
          <cell r="I102">
            <v>0</v>
          </cell>
          <cell r="J102">
            <v>105860</v>
          </cell>
          <cell r="K102">
            <v>105860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105860</v>
          </cell>
          <cell r="S102">
            <v>1</v>
          </cell>
        </row>
        <row r="103">
          <cell r="E103" t="str">
            <v>VGA10011387</v>
          </cell>
          <cell r="F103" t="str">
            <v>Finalizada</v>
          </cell>
          <cell r="G103">
            <v>42844</v>
          </cell>
          <cell r="H103">
            <v>42871</v>
          </cell>
          <cell r="I103">
            <v>135868</v>
          </cell>
          <cell r="J103">
            <v>51616</v>
          </cell>
          <cell r="K103">
            <v>51616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51616</v>
          </cell>
          <cell r="S103">
            <v>1</v>
          </cell>
        </row>
        <row r="104">
          <cell r="E104" t="str">
            <v>VGA10025878</v>
          </cell>
          <cell r="F104" t="str">
            <v>Finalizada</v>
          </cell>
          <cell r="G104">
            <v>42974</v>
          </cell>
          <cell r="H104">
            <v>42996</v>
          </cell>
          <cell r="I104">
            <v>0</v>
          </cell>
          <cell r="J104">
            <v>121297</v>
          </cell>
          <cell r="K104">
            <v>121297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121297</v>
          </cell>
          <cell r="R104">
            <v>0</v>
          </cell>
          <cell r="S104">
            <v>2</v>
          </cell>
        </row>
        <row r="105">
          <cell r="E105" t="str">
            <v>VGA10025878</v>
          </cell>
          <cell r="F105" t="str">
            <v>Finalizada</v>
          </cell>
          <cell r="G105">
            <v>42974</v>
          </cell>
          <cell r="H105">
            <v>42996</v>
          </cell>
          <cell r="I105">
            <v>0</v>
          </cell>
          <cell r="J105">
            <v>121297</v>
          </cell>
          <cell r="K105">
            <v>121297</v>
          </cell>
          <cell r="L105">
            <v>0</v>
          </cell>
          <cell r="M105">
            <v>0</v>
          </cell>
          <cell r="N105">
            <v>0</v>
          </cell>
          <cell r="O105">
            <v>121297</v>
          </cell>
          <cell r="P105">
            <v>0</v>
          </cell>
          <cell r="Q105">
            <v>0</v>
          </cell>
          <cell r="R105">
            <v>0</v>
          </cell>
          <cell r="S105">
            <v>1</v>
          </cell>
        </row>
        <row r="106">
          <cell r="E106" t="str">
            <v>VGA10029364</v>
          </cell>
          <cell r="F106" t="str">
            <v>Finalizada</v>
          </cell>
          <cell r="G106">
            <v>43010</v>
          </cell>
          <cell r="H106">
            <v>43056</v>
          </cell>
          <cell r="I106">
            <v>0</v>
          </cell>
          <cell r="J106">
            <v>134332</v>
          </cell>
          <cell r="K106">
            <v>134332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134332</v>
          </cell>
          <cell r="R106">
            <v>0</v>
          </cell>
          <cell r="S106">
            <v>2</v>
          </cell>
        </row>
        <row r="107">
          <cell r="E107" t="str">
            <v>VGA10029364</v>
          </cell>
          <cell r="F107" t="str">
            <v>Finalizada</v>
          </cell>
          <cell r="G107">
            <v>43010</v>
          </cell>
          <cell r="H107">
            <v>43056</v>
          </cell>
          <cell r="I107">
            <v>0</v>
          </cell>
          <cell r="J107">
            <v>134332</v>
          </cell>
          <cell r="K107">
            <v>134332</v>
          </cell>
          <cell r="L107">
            <v>0</v>
          </cell>
          <cell r="M107">
            <v>0</v>
          </cell>
          <cell r="N107">
            <v>0</v>
          </cell>
          <cell r="O107">
            <v>134332</v>
          </cell>
          <cell r="P107">
            <v>0</v>
          </cell>
          <cell r="Q107">
            <v>0</v>
          </cell>
          <cell r="R107">
            <v>0</v>
          </cell>
          <cell r="S107">
            <v>1</v>
          </cell>
        </row>
        <row r="108">
          <cell r="E108" t="str">
            <v>VGA10045618</v>
          </cell>
          <cell r="F108" t="str">
            <v>Finalizada</v>
          </cell>
          <cell r="G108">
            <v>43170</v>
          </cell>
          <cell r="H108">
            <v>43200</v>
          </cell>
          <cell r="I108">
            <v>144913</v>
          </cell>
          <cell r="J108">
            <v>75145</v>
          </cell>
          <cell r="K108">
            <v>75145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75145</v>
          </cell>
          <cell r="S108">
            <v>1</v>
          </cell>
        </row>
        <row r="109">
          <cell r="E109" t="str">
            <v>VGA10046036</v>
          </cell>
          <cell r="F109" t="str">
            <v>Finalizada</v>
          </cell>
          <cell r="G109">
            <v>43174</v>
          </cell>
          <cell r="H109">
            <v>43200</v>
          </cell>
          <cell r="I109">
            <v>0</v>
          </cell>
          <cell r="J109">
            <v>4700</v>
          </cell>
          <cell r="K109">
            <v>4700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4700</v>
          </cell>
          <cell r="S109">
            <v>1</v>
          </cell>
        </row>
        <row r="110">
          <cell r="E110" t="str">
            <v>VGA10046782</v>
          </cell>
          <cell r="F110" t="str">
            <v>Finalizada</v>
          </cell>
          <cell r="G110">
            <v>43178</v>
          </cell>
          <cell r="H110">
            <v>43200</v>
          </cell>
          <cell r="I110">
            <v>0</v>
          </cell>
          <cell r="J110">
            <v>4700</v>
          </cell>
          <cell r="K110">
            <v>4700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4700</v>
          </cell>
          <cell r="S110">
            <v>1</v>
          </cell>
        </row>
        <row r="111">
          <cell r="E111" t="str">
            <v>VGA10060518</v>
          </cell>
          <cell r="F111" t="str">
            <v>Finalizada</v>
          </cell>
          <cell r="G111">
            <v>43293</v>
          </cell>
          <cell r="H111">
            <v>43326</v>
          </cell>
          <cell r="I111">
            <v>311518</v>
          </cell>
          <cell r="J111">
            <v>1909969</v>
          </cell>
          <cell r="K111">
            <v>1177000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1177000</v>
          </cell>
          <cell r="S111">
            <v>2</v>
          </cell>
        </row>
        <row r="112">
          <cell r="E112" t="str">
            <v>VGA10060518</v>
          </cell>
          <cell r="F112" t="str">
            <v>Finalizada</v>
          </cell>
          <cell r="G112">
            <v>43293</v>
          </cell>
          <cell r="H112">
            <v>43326</v>
          </cell>
          <cell r="I112">
            <v>311518</v>
          </cell>
          <cell r="J112">
            <v>1909969</v>
          </cell>
          <cell r="K112">
            <v>1909969</v>
          </cell>
          <cell r="L112">
            <v>0</v>
          </cell>
          <cell r="M112">
            <v>1177000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732969</v>
          </cell>
          <cell r="S112">
            <v>1</v>
          </cell>
        </row>
        <row r="113">
          <cell r="E113" t="str">
            <v>VGA10065293</v>
          </cell>
          <cell r="F113" t="str">
            <v>Finalizada</v>
          </cell>
          <cell r="G113">
            <v>43348</v>
          </cell>
          <cell r="H113">
            <v>43383</v>
          </cell>
          <cell r="I113">
            <v>0</v>
          </cell>
          <cell r="J113">
            <v>2901137</v>
          </cell>
          <cell r="K113">
            <v>2901137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2901137</v>
          </cell>
          <cell r="R113">
            <v>0</v>
          </cell>
          <cell r="S113">
            <v>2</v>
          </cell>
        </row>
        <row r="114">
          <cell r="E114" t="str">
            <v>VGA10065293</v>
          </cell>
          <cell r="F114" t="str">
            <v>Finalizada</v>
          </cell>
          <cell r="G114">
            <v>43348</v>
          </cell>
          <cell r="H114">
            <v>43383</v>
          </cell>
          <cell r="I114">
            <v>0</v>
          </cell>
          <cell r="J114">
            <v>2901137</v>
          </cell>
          <cell r="K114">
            <v>2901137</v>
          </cell>
          <cell r="L114">
            <v>0</v>
          </cell>
          <cell r="M114">
            <v>0</v>
          </cell>
          <cell r="N114">
            <v>0</v>
          </cell>
          <cell r="O114">
            <v>2901137</v>
          </cell>
          <cell r="P114">
            <v>0</v>
          </cell>
          <cell r="Q114">
            <v>0</v>
          </cell>
          <cell r="R114">
            <v>0</v>
          </cell>
          <cell r="S114">
            <v>1</v>
          </cell>
        </row>
        <row r="115">
          <cell r="E115" t="str">
            <v>VGA10123810</v>
          </cell>
          <cell r="F115" t="str">
            <v>Finalizada</v>
          </cell>
          <cell r="G115">
            <v>43934</v>
          </cell>
          <cell r="H115">
            <v>44110</v>
          </cell>
          <cell r="I115">
            <v>0</v>
          </cell>
          <cell r="J115">
            <v>233244</v>
          </cell>
          <cell r="K115">
            <v>233244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233244</v>
          </cell>
          <cell r="S115">
            <v>1</v>
          </cell>
        </row>
        <row r="116">
          <cell r="E116" t="str">
            <v>VGA10133325</v>
          </cell>
          <cell r="F116" t="str">
            <v>Finalizada</v>
          </cell>
          <cell r="G116">
            <v>44083</v>
          </cell>
          <cell r="H116">
            <v>44122</v>
          </cell>
          <cell r="I116">
            <v>182941</v>
          </cell>
          <cell r="J116">
            <v>88087</v>
          </cell>
          <cell r="K116">
            <v>88087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88087</v>
          </cell>
          <cell r="S116">
            <v>1</v>
          </cell>
        </row>
        <row r="117">
          <cell r="E117" t="str">
            <v>VGA658697</v>
          </cell>
          <cell r="F117" t="str">
            <v>Finalizada</v>
          </cell>
          <cell r="G117">
            <v>40796</v>
          </cell>
          <cell r="H117">
            <v>41031</v>
          </cell>
          <cell r="I117">
            <v>92905</v>
          </cell>
          <cell r="J117">
            <v>21400</v>
          </cell>
          <cell r="K117">
            <v>21400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21400</v>
          </cell>
          <cell r="S117">
            <v>1</v>
          </cell>
        </row>
        <row r="118">
          <cell r="E118" t="str">
            <v>VGA658698</v>
          </cell>
          <cell r="F118" t="str">
            <v>Finalizada</v>
          </cell>
          <cell r="G118">
            <v>40796</v>
          </cell>
          <cell r="H118">
            <v>41031</v>
          </cell>
          <cell r="I118">
            <v>0</v>
          </cell>
          <cell r="J118">
            <v>3360</v>
          </cell>
          <cell r="K118">
            <v>3360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3360</v>
          </cell>
          <cell r="S118">
            <v>1</v>
          </cell>
        </row>
        <row r="119">
          <cell r="E119" t="str">
            <v>VGA658699</v>
          </cell>
          <cell r="F119" t="str">
            <v>Finalizada</v>
          </cell>
          <cell r="G119">
            <v>40796</v>
          </cell>
          <cell r="H119">
            <v>40847</v>
          </cell>
          <cell r="I119">
            <v>0</v>
          </cell>
          <cell r="J119">
            <v>28900</v>
          </cell>
          <cell r="K119">
            <v>28900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28900</v>
          </cell>
          <cell r="S119">
            <v>1</v>
          </cell>
        </row>
        <row r="120">
          <cell r="E120" t="str">
            <v>VGA662187</v>
          </cell>
          <cell r="F120" t="str">
            <v>Finalizada</v>
          </cell>
          <cell r="G120">
            <v>40840</v>
          </cell>
          <cell r="H120">
            <v>40876</v>
          </cell>
          <cell r="I120">
            <v>68877</v>
          </cell>
          <cell r="J120">
            <v>75400</v>
          </cell>
          <cell r="K120">
            <v>75400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75400</v>
          </cell>
          <cell r="S120">
            <v>1</v>
          </cell>
        </row>
        <row r="121">
          <cell r="E121" t="str">
            <v>VGA662196</v>
          </cell>
          <cell r="F121" t="str">
            <v>Finalizada</v>
          </cell>
          <cell r="G121">
            <v>40840</v>
          </cell>
          <cell r="H121">
            <v>40876</v>
          </cell>
          <cell r="I121">
            <v>0</v>
          </cell>
          <cell r="J121">
            <v>11421</v>
          </cell>
          <cell r="K121">
            <v>11421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11421</v>
          </cell>
          <cell r="S121">
            <v>1</v>
          </cell>
        </row>
        <row r="122">
          <cell r="E122" t="str">
            <v>VGA668707</v>
          </cell>
          <cell r="F122" t="str">
            <v>Finalizada</v>
          </cell>
          <cell r="G122">
            <v>40883</v>
          </cell>
          <cell r="H122">
            <v>40953</v>
          </cell>
          <cell r="I122">
            <v>70255</v>
          </cell>
          <cell r="J122">
            <v>22721</v>
          </cell>
          <cell r="K122">
            <v>22721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22721</v>
          </cell>
          <cell r="S122">
            <v>1</v>
          </cell>
        </row>
        <row r="123">
          <cell r="E123" t="str">
            <v>VGA714135</v>
          </cell>
          <cell r="F123" t="str">
            <v>Finalizada</v>
          </cell>
          <cell r="G123">
            <v>41274</v>
          </cell>
          <cell r="H123">
            <v>41291</v>
          </cell>
          <cell r="I123">
            <v>97392</v>
          </cell>
          <cell r="J123">
            <v>900100</v>
          </cell>
          <cell r="K123">
            <v>900100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900100</v>
          </cell>
          <cell r="S123">
            <v>1</v>
          </cell>
        </row>
        <row r="124">
          <cell r="E124" t="str">
            <v>VGA722018</v>
          </cell>
          <cell r="F124" t="str">
            <v>Finalizada</v>
          </cell>
          <cell r="G124">
            <v>41308</v>
          </cell>
          <cell r="H124">
            <v>41348</v>
          </cell>
          <cell r="I124">
            <v>81394</v>
          </cell>
          <cell r="J124">
            <v>45500</v>
          </cell>
          <cell r="K124">
            <v>45500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45500</v>
          </cell>
          <cell r="S124">
            <v>1</v>
          </cell>
        </row>
        <row r="125">
          <cell r="E125" t="str">
            <v>VGA722019</v>
          </cell>
          <cell r="F125" t="str">
            <v>Finalizada</v>
          </cell>
          <cell r="G125">
            <v>41308</v>
          </cell>
          <cell r="H125">
            <v>41348</v>
          </cell>
          <cell r="I125">
            <v>0</v>
          </cell>
          <cell r="J125">
            <v>11112</v>
          </cell>
          <cell r="K125">
            <v>11112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11112</v>
          </cell>
          <cell r="S125">
            <v>1</v>
          </cell>
        </row>
        <row r="126">
          <cell r="E126" t="str">
            <v>VGA744256</v>
          </cell>
          <cell r="F126" t="str">
            <v>Finalizada</v>
          </cell>
          <cell r="G126">
            <v>41513</v>
          </cell>
          <cell r="H126">
            <v>41537</v>
          </cell>
          <cell r="I126">
            <v>82964</v>
          </cell>
          <cell r="J126">
            <v>94155</v>
          </cell>
          <cell r="K126">
            <v>94155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94155</v>
          </cell>
          <cell r="S126">
            <v>1</v>
          </cell>
        </row>
        <row r="127">
          <cell r="E127" t="str">
            <v>VGA744558</v>
          </cell>
          <cell r="F127" t="str">
            <v>Finalizada</v>
          </cell>
          <cell r="G127">
            <v>41498</v>
          </cell>
          <cell r="H127">
            <v>41537</v>
          </cell>
          <cell r="I127">
            <v>82964</v>
          </cell>
          <cell r="J127">
            <v>55317</v>
          </cell>
          <cell r="K127">
            <v>55317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55317</v>
          </cell>
          <cell r="S127">
            <v>1</v>
          </cell>
        </row>
        <row r="128">
          <cell r="E128" t="str">
            <v>VGA757583</v>
          </cell>
          <cell r="F128" t="str">
            <v>Finalizada</v>
          </cell>
          <cell r="G128">
            <v>41613</v>
          </cell>
          <cell r="H128">
            <v>41653</v>
          </cell>
          <cell r="I128">
            <v>94461</v>
          </cell>
          <cell r="J128">
            <v>58744</v>
          </cell>
          <cell r="K128">
            <v>58744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58744</v>
          </cell>
          <cell r="S128">
            <v>1</v>
          </cell>
        </row>
        <row r="129">
          <cell r="E129" t="str">
            <v>VGA758851</v>
          </cell>
          <cell r="F129" t="str">
            <v>Finalizada</v>
          </cell>
          <cell r="G129">
            <v>41613</v>
          </cell>
          <cell r="H129">
            <v>41653</v>
          </cell>
          <cell r="I129">
            <v>94461</v>
          </cell>
          <cell r="J129">
            <v>114870</v>
          </cell>
          <cell r="K129">
            <v>114870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114870</v>
          </cell>
          <cell r="S129">
            <v>1</v>
          </cell>
        </row>
        <row r="130">
          <cell r="E130" t="str">
            <v>VGA760012</v>
          </cell>
          <cell r="F130" t="str">
            <v>Finalizada</v>
          </cell>
          <cell r="G130">
            <v>41643</v>
          </cell>
          <cell r="H130">
            <v>41682</v>
          </cell>
          <cell r="I130">
            <v>96147</v>
          </cell>
          <cell r="J130">
            <v>97866</v>
          </cell>
          <cell r="K130">
            <v>97866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97866</v>
          </cell>
          <cell r="S130">
            <v>1</v>
          </cell>
        </row>
        <row r="131">
          <cell r="E131" t="str">
            <v>VGA762988</v>
          </cell>
          <cell r="F131" t="str">
            <v>Finalizada</v>
          </cell>
          <cell r="G131">
            <v>41666</v>
          </cell>
          <cell r="H131">
            <v>41682</v>
          </cell>
          <cell r="I131">
            <v>98426</v>
          </cell>
          <cell r="J131">
            <v>57331</v>
          </cell>
          <cell r="K131">
            <v>57331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57331</v>
          </cell>
          <cell r="S131">
            <v>1</v>
          </cell>
        </row>
        <row r="132">
          <cell r="E132" t="str">
            <v>VGA774438</v>
          </cell>
          <cell r="F132" t="str">
            <v>Finalizada</v>
          </cell>
          <cell r="G132">
            <v>41750</v>
          </cell>
          <cell r="H132">
            <v>41781</v>
          </cell>
          <cell r="I132">
            <v>102920</v>
          </cell>
          <cell r="J132">
            <v>42266</v>
          </cell>
          <cell r="K132">
            <v>42266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42266</v>
          </cell>
          <cell r="S132">
            <v>1</v>
          </cell>
        </row>
        <row r="133">
          <cell r="E133" t="str">
            <v>VGA775707</v>
          </cell>
          <cell r="F133" t="str">
            <v>Finalizada</v>
          </cell>
          <cell r="G133">
            <v>41759</v>
          </cell>
          <cell r="H133">
            <v>41781</v>
          </cell>
          <cell r="I133">
            <v>105274</v>
          </cell>
          <cell r="J133">
            <v>108008</v>
          </cell>
          <cell r="K133">
            <v>108008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108008</v>
          </cell>
          <cell r="S133">
            <v>1</v>
          </cell>
        </row>
        <row r="134">
          <cell r="E134" t="str">
            <v>VGA776704</v>
          </cell>
          <cell r="F134" t="str">
            <v>Finalizada</v>
          </cell>
          <cell r="G134">
            <v>41762</v>
          </cell>
          <cell r="H134">
            <v>41809</v>
          </cell>
          <cell r="I134">
            <v>105274</v>
          </cell>
          <cell r="J134">
            <v>40645</v>
          </cell>
          <cell r="K134">
            <v>40645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40645</v>
          </cell>
          <cell r="S134">
            <v>1</v>
          </cell>
        </row>
        <row r="135">
          <cell r="E135" t="str">
            <v>VGA792133</v>
          </cell>
          <cell r="F135" t="str">
            <v>Finalizada</v>
          </cell>
          <cell r="G135">
            <v>41892</v>
          </cell>
          <cell r="H135">
            <v>41926</v>
          </cell>
          <cell r="I135">
            <v>114180</v>
          </cell>
          <cell r="J135">
            <v>71540</v>
          </cell>
          <cell r="K135">
            <v>71540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71540</v>
          </cell>
          <cell r="S135">
            <v>1</v>
          </cell>
        </row>
        <row r="136">
          <cell r="E136" t="str">
            <v>VGA798924</v>
          </cell>
          <cell r="F136" t="str">
            <v>Finalizada</v>
          </cell>
          <cell r="G136">
            <v>41960</v>
          </cell>
          <cell r="H136">
            <v>41983</v>
          </cell>
          <cell r="I136">
            <v>111948</v>
          </cell>
          <cell r="J136">
            <v>96200</v>
          </cell>
          <cell r="K136">
            <v>96200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96200</v>
          </cell>
          <cell r="S136">
            <v>1</v>
          </cell>
        </row>
        <row r="137">
          <cell r="E137" t="str">
            <v>VGA803136</v>
          </cell>
          <cell r="F137" t="str">
            <v>Finalizada</v>
          </cell>
          <cell r="G137">
            <v>42017</v>
          </cell>
          <cell r="H137">
            <v>42048</v>
          </cell>
          <cell r="I137">
            <v>112774</v>
          </cell>
          <cell r="J137">
            <v>82158</v>
          </cell>
          <cell r="K137">
            <v>82158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82158</v>
          </cell>
          <cell r="S137">
            <v>1</v>
          </cell>
        </row>
        <row r="138">
          <cell r="E138" t="str">
            <v>VGA818172</v>
          </cell>
          <cell r="F138" t="str">
            <v>Finalizada</v>
          </cell>
          <cell r="G138">
            <v>42185</v>
          </cell>
          <cell r="H138">
            <v>42199</v>
          </cell>
          <cell r="I138">
            <v>109412</v>
          </cell>
          <cell r="J138">
            <v>81037</v>
          </cell>
          <cell r="K138">
            <v>81037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81037</v>
          </cell>
          <cell r="S138">
            <v>1</v>
          </cell>
        </row>
        <row r="139">
          <cell r="E139" t="str">
            <v>VGA828307</v>
          </cell>
          <cell r="F139" t="str">
            <v>Finalizada</v>
          </cell>
          <cell r="G139">
            <v>42271</v>
          </cell>
          <cell r="H139">
            <v>42293</v>
          </cell>
          <cell r="I139">
            <v>112582</v>
          </cell>
          <cell r="J139">
            <v>52800</v>
          </cell>
          <cell r="K139">
            <v>52800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52800</v>
          </cell>
          <cell r="S139">
            <v>1</v>
          </cell>
        </row>
        <row r="140">
          <cell r="E140" t="str">
            <v>VGA828308</v>
          </cell>
          <cell r="F140" t="str">
            <v>Finalizada</v>
          </cell>
          <cell r="G140">
            <v>42271</v>
          </cell>
          <cell r="H140">
            <v>42293</v>
          </cell>
          <cell r="I140">
            <v>112582</v>
          </cell>
          <cell r="J140">
            <v>3900</v>
          </cell>
          <cell r="K140">
            <v>3900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3900</v>
          </cell>
          <cell r="S140">
            <v>1</v>
          </cell>
        </row>
        <row r="141">
          <cell r="E141" t="str">
            <v>VGA846255</v>
          </cell>
          <cell r="F141" t="str">
            <v>Finalizada</v>
          </cell>
          <cell r="G141">
            <v>42489</v>
          </cell>
          <cell r="H141">
            <v>42500</v>
          </cell>
          <cell r="I141">
            <v>165676</v>
          </cell>
          <cell r="J141">
            <v>176055</v>
          </cell>
          <cell r="K141">
            <v>104800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104800</v>
          </cell>
          <cell r="R141">
            <v>0</v>
          </cell>
          <cell r="S141">
            <v>2</v>
          </cell>
        </row>
        <row r="142">
          <cell r="E142" t="str">
            <v>VGA846255</v>
          </cell>
          <cell r="F142" t="str">
            <v>Finalizada</v>
          </cell>
          <cell r="G142">
            <v>42489</v>
          </cell>
          <cell r="H142">
            <v>42500</v>
          </cell>
          <cell r="I142">
            <v>165676</v>
          </cell>
          <cell r="J142">
            <v>176055</v>
          </cell>
          <cell r="K142">
            <v>176055</v>
          </cell>
          <cell r="L142">
            <v>0</v>
          </cell>
          <cell r="M142">
            <v>104800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71255</v>
          </cell>
          <cell r="S142">
            <v>1</v>
          </cell>
        </row>
        <row r="143">
          <cell r="E143" t="str">
            <v>VGA854692</v>
          </cell>
          <cell r="F143" t="str">
            <v>Finalizada</v>
          </cell>
          <cell r="G143">
            <v>42573</v>
          </cell>
          <cell r="H143">
            <v>42592</v>
          </cell>
          <cell r="I143">
            <v>125124</v>
          </cell>
          <cell r="J143">
            <v>206327</v>
          </cell>
          <cell r="K143">
            <v>206327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206327</v>
          </cell>
          <cell r="S143">
            <v>1</v>
          </cell>
        </row>
        <row r="144">
          <cell r="E144" t="str">
            <v>VGAE10365</v>
          </cell>
          <cell r="F144" t="str">
            <v>Finalizada</v>
          </cell>
          <cell r="G144">
            <v>44309</v>
          </cell>
          <cell r="H144">
            <v>44352</v>
          </cell>
          <cell r="I144">
            <v>241858</v>
          </cell>
          <cell r="J144">
            <v>145968</v>
          </cell>
          <cell r="K144">
            <v>145968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145968</v>
          </cell>
          <cell r="S144">
            <v>1</v>
          </cell>
        </row>
        <row r="145">
          <cell r="E145" t="str">
            <v>VGAE29029</v>
          </cell>
          <cell r="F145" t="str">
            <v>Devuelta</v>
          </cell>
          <cell r="G145">
            <v>44553</v>
          </cell>
          <cell r="H145">
            <v>44575</v>
          </cell>
          <cell r="I145">
            <v>0</v>
          </cell>
          <cell r="J145">
            <v>78699</v>
          </cell>
          <cell r="K145">
            <v>78699</v>
          </cell>
          <cell r="L145">
            <v>0</v>
          </cell>
          <cell r="M145">
            <v>0</v>
          </cell>
          <cell r="N145">
            <v>0</v>
          </cell>
          <cell r="O145">
            <v>78699</v>
          </cell>
          <cell r="P145">
            <v>0</v>
          </cell>
          <cell r="Q145">
            <v>0</v>
          </cell>
          <cell r="R145">
            <v>0</v>
          </cell>
          <cell r="S145">
            <v>1</v>
          </cell>
        </row>
        <row r="146">
          <cell r="E146" t="str">
            <v>VGAE29148</v>
          </cell>
          <cell r="F146" t="str">
            <v>Devuelta</v>
          </cell>
          <cell r="G146">
            <v>44559</v>
          </cell>
          <cell r="H146">
            <v>44575</v>
          </cell>
          <cell r="I146">
            <v>0</v>
          </cell>
          <cell r="J146">
            <v>145980</v>
          </cell>
          <cell r="K146">
            <v>145980</v>
          </cell>
          <cell r="L146">
            <v>0</v>
          </cell>
          <cell r="M146">
            <v>0</v>
          </cell>
          <cell r="N146">
            <v>0</v>
          </cell>
          <cell r="O146">
            <v>145980</v>
          </cell>
          <cell r="P146">
            <v>0</v>
          </cell>
          <cell r="Q146">
            <v>0</v>
          </cell>
          <cell r="R146">
            <v>0</v>
          </cell>
          <cell r="S146">
            <v>1</v>
          </cell>
        </row>
        <row r="147">
          <cell r="E147" t="str">
            <v>VGAE29894</v>
          </cell>
          <cell r="F147" t="str">
            <v>Devuelta</v>
          </cell>
          <cell r="G147">
            <v>44568</v>
          </cell>
          <cell r="H147">
            <v>44613</v>
          </cell>
          <cell r="I147">
            <v>0</v>
          </cell>
          <cell r="J147">
            <v>59700</v>
          </cell>
          <cell r="K147">
            <v>59700</v>
          </cell>
          <cell r="L147">
            <v>0</v>
          </cell>
          <cell r="M147">
            <v>0</v>
          </cell>
          <cell r="N147">
            <v>0</v>
          </cell>
          <cell r="O147">
            <v>59700</v>
          </cell>
          <cell r="P147">
            <v>0</v>
          </cell>
          <cell r="Q147">
            <v>0</v>
          </cell>
          <cell r="R147">
            <v>0</v>
          </cell>
          <cell r="S147">
            <v>1</v>
          </cell>
        </row>
        <row r="148">
          <cell r="E148" t="str">
            <v>VGAE29903</v>
          </cell>
          <cell r="F148" t="str">
            <v>Para respuesta prestador</v>
          </cell>
          <cell r="G148">
            <v>44568</v>
          </cell>
          <cell r="H148">
            <v>44613</v>
          </cell>
          <cell r="I148">
            <v>0</v>
          </cell>
          <cell r="J148">
            <v>99423</v>
          </cell>
          <cell r="K148">
            <v>99423</v>
          </cell>
          <cell r="L148">
            <v>0</v>
          </cell>
          <cell r="M148">
            <v>18591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80832</v>
          </cell>
          <cell r="S148">
            <v>1</v>
          </cell>
        </row>
        <row r="149">
          <cell r="E149" t="str">
            <v>VGAE63388</v>
          </cell>
          <cell r="F149" t="str">
            <v>Finalizada</v>
          </cell>
          <cell r="G149">
            <v>45035</v>
          </cell>
          <cell r="H149">
            <v>45077</v>
          </cell>
          <cell r="I149">
            <v>363888</v>
          </cell>
          <cell r="J149">
            <v>122585</v>
          </cell>
          <cell r="K149">
            <v>122585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122585</v>
          </cell>
          <cell r="S149">
            <v>1</v>
          </cell>
        </row>
        <row r="150">
          <cell r="E150" t="str">
            <v>VGAE9715</v>
          </cell>
          <cell r="F150" t="str">
            <v>Finalizada</v>
          </cell>
          <cell r="G150">
            <v>44304</v>
          </cell>
          <cell r="H150">
            <v>44352</v>
          </cell>
          <cell r="I150">
            <v>241858</v>
          </cell>
          <cell r="J150">
            <v>126400</v>
          </cell>
          <cell r="K150">
            <v>126400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126400</v>
          </cell>
          <cell r="S150">
            <v>1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5" x14ac:dyDescent="0.25"/>
  <sheetData>
    <row r="1" spans="1:8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56</v>
      </c>
      <c r="H1" s="1" t="s">
        <v>6</v>
      </c>
    </row>
    <row r="2" spans="1:8" ht="15" customHeight="1" x14ac:dyDescent="0.25">
      <c r="A2" t="s">
        <v>7</v>
      </c>
      <c r="B2">
        <v>900145585</v>
      </c>
      <c r="C2" t="s">
        <v>8</v>
      </c>
      <c r="D2" s="2" t="s">
        <v>9</v>
      </c>
      <c r="E2">
        <v>890303093</v>
      </c>
      <c r="F2" t="s">
        <v>55</v>
      </c>
      <c r="G2">
        <v>56000</v>
      </c>
      <c r="H2">
        <v>10007131</v>
      </c>
    </row>
    <row r="3" spans="1:8" ht="15" customHeight="1" x14ac:dyDescent="0.25">
      <c r="A3" t="s">
        <v>7</v>
      </c>
      <c r="B3">
        <v>900145585</v>
      </c>
      <c r="C3" t="s">
        <v>11</v>
      </c>
      <c r="D3" s="2" t="s">
        <v>9</v>
      </c>
      <c r="E3">
        <v>890303093</v>
      </c>
      <c r="F3" t="s">
        <v>10</v>
      </c>
      <c r="G3">
        <v>31900</v>
      </c>
      <c r="H3">
        <v>10007131</v>
      </c>
    </row>
    <row r="4" spans="1:8" ht="15" customHeight="1" x14ac:dyDescent="0.25">
      <c r="A4" t="s">
        <v>7</v>
      </c>
      <c r="B4">
        <v>900145585</v>
      </c>
      <c r="C4" t="s">
        <v>12</v>
      </c>
      <c r="D4" s="2" t="s">
        <v>13</v>
      </c>
      <c r="E4">
        <v>890303093</v>
      </c>
      <c r="F4" t="s">
        <v>10</v>
      </c>
      <c r="G4">
        <v>155200</v>
      </c>
      <c r="H4">
        <v>10007131</v>
      </c>
    </row>
    <row r="5" spans="1:8" x14ac:dyDescent="0.25">
      <c r="A5" t="s">
        <v>14</v>
      </c>
      <c r="B5">
        <v>900145585</v>
      </c>
      <c r="C5" t="s">
        <v>50</v>
      </c>
      <c r="D5" s="2" t="s">
        <v>15</v>
      </c>
      <c r="E5">
        <v>890303093</v>
      </c>
      <c r="F5" t="s">
        <v>16</v>
      </c>
      <c r="G5">
        <v>2343104</v>
      </c>
      <c r="H5">
        <v>20007558</v>
      </c>
    </row>
    <row r="6" spans="1:8" x14ac:dyDescent="0.25">
      <c r="A6" t="s">
        <v>14</v>
      </c>
      <c r="B6">
        <v>900145585</v>
      </c>
      <c r="C6" t="s">
        <v>51</v>
      </c>
      <c r="D6" s="2" t="s">
        <v>17</v>
      </c>
      <c r="E6">
        <v>890303093</v>
      </c>
      <c r="F6" t="s">
        <v>16</v>
      </c>
      <c r="G6">
        <v>5600</v>
      </c>
      <c r="H6">
        <v>20007558</v>
      </c>
    </row>
    <row r="7" spans="1:8" x14ac:dyDescent="0.25">
      <c r="A7" t="s">
        <v>7</v>
      </c>
      <c r="B7">
        <v>900145585</v>
      </c>
      <c r="C7" t="s">
        <v>52</v>
      </c>
      <c r="D7" s="2" t="s">
        <v>18</v>
      </c>
      <c r="E7">
        <v>890303093</v>
      </c>
      <c r="F7" t="s">
        <v>10</v>
      </c>
      <c r="G7">
        <v>99423</v>
      </c>
      <c r="H7">
        <v>10007736</v>
      </c>
    </row>
    <row r="8" spans="1:8" x14ac:dyDescent="0.25">
      <c r="A8" t="s">
        <v>14</v>
      </c>
      <c r="B8">
        <v>900145585</v>
      </c>
      <c r="C8" t="s">
        <v>53</v>
      </c>
      <c r="D8" s="2" t="s">
        <v>19</v>
      </c>
      <c r="E8">
        <v>890303093</v>
      </c>
      <c r="F8" t="s">
        <v>16</v>
      </c>
      <c r="G8">
        <v>22400</v>
      </c>
      <c r="H8">
        <v>20007691</v>
      </c>
    </row>
    <row r="9" spans="1:8" x14ac:dyDescent="0.25">
      <c r="A9" t="s">
        <v>14</v>
      </c>
      <c r="B9">
        <v>900145585</v>
      </c>
      <c r="C9" t="s">
        <v>54</v>
      </c>
      <c r="D9" s="2" t="s">
        <v>20</v>
      </c>
      <c r="E9">
        <v>890303093</v>
      </c>
      <c r="F9" t="s">
        <v>16</v>
      </c>
      <c r="G9">
        <v>5600</v>
      </c>
      <c r="H9">
        <v>20007691</v>
      </c>
    </row>
    <row r="10" spans="1:8" x14ac:dyDescent="0.25">
      <c r="A10" t="s">
        <v>14</v>
      </c>
      <c r="B10">
        <v>900145585</v>
      </c>
      <c r="C10" t="s">
        <v>21</v>
      </c>
      <c r="D10" s="2">
        <v>44567</v>
      </c>
      <c r="E10">
        <v>890303093</v>
      </c>
      <c r="F10" t="s">
        <v>16</v>
      </c>
      <c r="G10">
        <v>124440</v>
      </c>
      <c r="H10">
        <v>20008615</v>
      </c>
    </row>
    <row r="11" spans="1:8" x14ac:dyDescent="0.25">
      <c r="A11" t="s">
        <v>7</v>
      </c>
      <c r="B11">
        <v>900145585</v>
      </c>
      <c r="C11" t="s">
        <v>22</v>
      </c>
      <c r="D11" s="2">
        <v>44598</v>
      </c>
      <c r="E11">
        <v>890303093</v>
      </c>
      <c r="F11" t="s">
        <v>10</v>
      </c>
      <c r="G11">
        <v>214300</v>
      </c>
      <c r="H11">
        <v>10008730</v>
      </c>
    </row>
    <row r="12" spans="1:8" x14ac:dyDescent="0.25">
      <c r="A12" t="s">
        <v>7</v>
      </c>
      <c r="B12">
        <v>900145585</v>
      </c>
      <c r="C12" t="s">
        <v>23</v>
      </c>
      <c r="D12" s="2">
        <v>44598</v>
      </c>
      <c r="E12">
        <v>890303093</v>
      </c>
      <c r="F12" t="s">
        <v>10</v>
      </c>
      <c r="G12">
        <v>7680</v>
      </c>
      <c r="H12">
        <v>10008730</v>
      </c>
    </row>
    <row r="13" spans="1:8" x14ac:dyDescent="0.25">
      <c r="A13" t="s">
        <v>7</v>
      </c>
      <c r="B13">
        <v>900145585</v>
      </c>
      <c r="C13" t="s">
        <v>24</v>
      </c>
      <c r="D13" s="2">
        <v>44598</v>
      </c>
      <c r="E13">
        <v>890303093</v>
      </c>
      <c r="F13" t="s">
        <v>10</v>
      </c>
      <c r="G13">
        <v>503600</v>
      </c>
      <c r="H13">
        <v>10008730</v>
      </c>
    </row>
    <row r="14" spans="1:8" x14ac:dyDescent="0.25">
      <c r="A14" t="s">
        <v>7</v>
      </c>
      <c r="B14">
        <v>900145585</v>
      </c>
      <c r="C14" t="s">
        <v>25</v>
      </c>
      <c r="D14" s="2">
        <v>44598</v>
      </c>
      <c r="E14">
        <v>890303093</v>
      </c>
      <c r="F14" t="s">
        <v>10</v>
      </c>
      <c r="G14">
        <v>62880</v>
      </c>
      <c r="H14">
        <v>10008730</v>
      </c>
    </row>
    <row r="15" spans="1:8" x14ac:dyDescent="0.25">
      <c r="A15" t="s">
        <v>7</v>
      </c>
      <c r="B15">
        <v>900145585</v>
      </c>
      <c r="C15" t="s">
        <v>26</v>
      </c>
      <c r="D15" s="2">
        <v>44598</v>
      </c>
      <c r="E15">
        <v>890303093</v>
      </c>
      <c r="F15" t="s">
        <v>10</v>
      </c>
      <c r="G15">
        <v>58200</v>
      </c>
      <c r="H15">
        <v>10008730</v>
      </c>
    </row>
    <row r="16" spans="1:8" ht="15" customHeight="1" x14ac:dyDescent="0.25">
      <c r="A16" t="s">
        <v>7</v>
      </c>
      <c r="B16">
        <v>900145585</v>
      </c>
      <c r="C16" t="s">
        <v>27</v>
      </c>
      <c r="D16" s="2" t="s">
        <v>28</v>
      </c>
      <c r="E16">
        <v>890303093</v>
      </c>
      <c r="F16" t="s">
        <v>10</v>
      </c>
      <c r="G16">
        <v>62880</v>
      </c>
      <c r="H16">
        <v>10009391</v>
      </c>
    </row>
    <row r="17" spans="1:8" ht="15" customHeight="1" x14ac:dyDescent="0.25">
      <c r="A17" t="s">
        <v>7</v>
      </c>
      <c r="B17">
        <v>900145585</v>
      </c>
      <c r="C17" t="s">
        <v>29</v>
      </c>
      <c r="D17" s="2" t="s">
        <v>28</v>
      </c>
      <c r="E17">
        <v>890303093</v>
      </c>
      <c r="F17" t="s">
        <v>10</v>
      </c>
      <c r="G17">
        <v>503600</v>
      </c>
      <c r="H17">
        <v>10009391</v>
      </c>
    </row>
    <row r="18" spans="1:8" ht="15" customHeight="1" x14ac:dyDescent="0.25">
      <c r="A18" t="s">
        <v>7</v>
      </c>
      <c r="B18">
        <v>900145585</v>
      </c>
      <c r="C18" t="s">
        <v>30</v>
      </c>
      <c r="D18" s="2" t="s">
        <v>28</v>
      </c>
      <c r="E18">
        <v>890303093</v>
      </c>
      <c r="F18" t="s">
        <v>10</v>
      </c>
      <c r="G18">
        <v>58200</v>
      </c>
      <c r="H18">
        <v>10009391</v>
      </c>
    </row>
    <row r="19" spans="1:8" ht="15" customHeight="1" x14ac:dyDescent="0.25">
      <c r="A19" t="s">
        <v>7</v>
      </c>
      <c r="B19">
        <v>900145585</v>
      </c>
      <c r="C19" t="s">
        <v>31</v>
      </c>
      <c r="D19" s="2" t="s">
        <v>28</v>
      </c>
      <c r="E19">
        <v>890303093</v>
      </c>
      <c r="F19" t="s">
        <v>10</v>
      </c>
      <c r="G19">
        <v>31900</v>
      </c>
      <c r="H19">
        <v>10009391</v>
      </c>
    </row>
    <row r="20" spans="1:8" ht="15" customHeight="1" x14ac:dyDescent="0.25">
      <c r="A20" t="s">
        <v>7</v>
      </c>
      <c r="B20">
        <v>900145585</v>
      </c>
      <c r="C20" t="s">
        <v>32</v>
      </c>
      <c r="D20" s="2" t="s">
        <v>28</v>
      </c>
      <c r="E20">
        <v>890303093</v>
      </c>
      <c r="F20" t="s">
        <v>10</v>
      </c>
      <c r="G20">
        <v>155201</v>
      </c>
      <c r="H20">
        <v>10009391</v>
      </c>
    </row>
    <row r="21" spans="1:8" ht="15" customHeight="1" x14ac:dyDescent="0.25">
      <c r="A21" t="s">
        <v>7</v>
      </c>
      <c r="B21">
        <v>900145585</v>
      </c>
      <c r="C21" t="s">
        <v>33</v>
      </c>
      <c r="D21" s="2" t="s">
        <v>28</v>
      </c>
      <c r="E21">
        <v>890303093</v>
      </c>
      <c r="F21" t="s">
        <v>10</v>
      </c>
      <c r="G21">
        <v>214300</v>
      </c>
      <c r="H21">
        <v>10009391</v>
      </c>
    </row>
    <row r="22" spans="1:8" ht="15" customHeight="1" x14ac:dyDescent="0.25">
      <c r="A22" t="s">
        <v>7</v>
      </c>
      <c r="B22">
        <v>900145585</v>
      </c>
      <c r="C22" t="s">
        <v>34</v>
      </c>
      <c r="D22" s="2" t="s">
        <v>28</v>
      </c>
      <c r="E22">
        <v>890303093</v>
      </c>
      <c r="F22" t="s">
        <v>10</v>
      </c>
      <c r="G22">
        <v>7680</v>
      </c>
      <c r="H22">
        <v>10009391</v>
      </c>
    </row>
    <row r="23" spans="1:8" ht="15" customHeight="1" x14ac:dyDescent="0.25">
      <c r="A23" t="s">
        <v>7</v>
      </c>
      <c r="B23">
        <v>900145585</v>
      </c>
      <c r="C23" t="s">
        <v>35</v>
      </c>
      <c r="D23" s="2" t="s">
        <v>28</v>
      </c>
      <c r="E23">
        <v>890303093</v>
      </c>
      <c r="F23" t="s">
        <v>10</v>
      </c>
      <c r="G23">
        <v>56000</v>
      </c>
      <c r="H23">
        <v>10009391</v>
      </c>
    </row>
    <row r="24" spans="1:8" x14ac:dyDescent="0.25">
      <c r="A24" t="s">
        <v>14</v>
      </c>
      <c r="B24">
        <v>900145585</v>
      </c>
      <c r="C24" t="s">
        <v>36</v>
      </c>
      <c r="D24" s="2" t="s">
        <v>37</v>
      </c>
      <c r="E24">
        <v>890303093</v>
      </c>
      <c r="F24" t="s">
        <v>38</v>
      </c>
      <c r="G24">
        <v>21600</v>
      </c>
      <c r="H24">
        <v>20009302</v>
      </c>
    </row>
    <row r="25" spans="1:8" x14ac:dyDescent="0.25">
      <c r="A25" t="s">
        <v>14</v>
      </c>
      <c r="B25">
        <v>900145585</v>
      </c>
      <c r="C25" t="s">
        <v>39</v>
      </c>
      <c r="D25" s="2" t="s">
        <v>28</v>
      </c>
      <c r="E25">
        <v>890303093</v>
      </c>
      <c r="F25" t="s">
        <v>16</v>
      </c>
      <c r="G25">
        <v>1735867</v>
      </c>
      <c r="H25">
        <v>20009201</v>
      </c>
    </row>
    <row r="26" spans="1:8" x14ac:dyDescent="0.25">
      <c r="A26" t="s">
        <v>14</v>
      </c>
      <c r="B26">
        <v>900145585</v>
      </c>
      <c r="C26" t="s">
        <v>40</v>
      </c>
      <c r="D26" s="2" t="s">
        <v>28</v>
      </c>
      <c r="E26">
        <v>890303093</v>
      </c>
      <c r="F26" t="s">
        <v>16</v>
      </c>
      <c r="G26">
        <v>1273052</v>
      </c>
      <c r="H26">
        <v>20009201</v>
      </c>
    </row>
    <row r="27" spans="1:8" x14ac:dyDescent="0.25">
      <c r="A27" t="s">
        <v>14</v>
      </c>
      <c r="B27">
        <v>900145585</v>
      </c>
      <c r="C27" t="s">
        <v>41</v>
      </c>
      <c r="D27" s="2" t="s">
        <v>28</v>
      </c>
      <c r="E27">
        <v>890303093</v>
      </c>
      <c r="F27" t="s">
        <v>16</v>
      </c>
      <c r="G27">
        <v>126340</v>
      </c>
      <c r="H27">
        <v>20009201</v>
      </c>
    </row>
    <row r="28" spans="1:8" x14ac:dyDescent="0.25">
      <c r="A28" t="s">
        <v>14</v>
      </c>
      <c r="B28">
        <v>900145585</v>
      </c>
      <c r="C28" t="s">
        <v>42</v>
      </c>
      <c r="D28" s="2" t="s">
        <v>28</v>
      </c>
      <c r="E28">
        <v>890303093</v>
      </c>
      <c r="F28" t="s">
        <v>16</v>
      </c>
      <c r="G28">
        <v>24400</v>
      </c>
      <c r="H28">
        <v>20009201</v>
      </c>
    </row>
    <row r="29" spans="1:8" x14ac:dyDescent="0.25">
      <c r="A29" t="s">
        <v>14</v>
      </c>
      <c r="B29">
        <v>900145585</v>
      </c>
      <c r="C29" t="s">
        <v>43</v>
      </c>
      <c r="D29" s="2" t="s">
        <v>28</v>
      </c>
      <c r="E29">
        <v>890303093</v>
      </c>
      <c r="F29" t="s">
        <v>16</v>
      </c>
      <c r="G29">
        <v>6800</v>
      </c>
      <c r="H29">
        <v>20009201</v>
      </c>
    </row>
    <row r="30" spans="1:8" x14ac:dyDescent="0.25">
      <c r="A30" t="s">
        <v>14</v>
      </c>
      <c r="B30">
        <v>900145585</v>
      </c>
      <c r="C30" t="s">
        <v>44</v>
      </c>
      <c r="D30" s="2" t="s">
        <v>28</v>
      </c>
      <c r="E30">
        <v>890303093</v>
      </c>
      <c r="F30" t="s">
        <v>16</v>
      </c>
      <c r="G30">
        <v>6800</v>
      </c>
      <c r="H30">
        <v>20009201</v>
      </c>
    </row>
    <row r="31" spans="1:8" x14ac:dyDescent="0.25">
      <c r="A31" t="s">
        <v>14</v>
      </c>
      <c r="B31">
        <v>900145585</v>
      </c>
      <c r="C31" t="s">
        <v>45</v>
      </c>
      <c r="D31" s="2" t="s">
        <v>46</v>
      </c>
      <c r="E31">
        <v>890303093</v>
      </c>
      <c r="F31" t="s">
        <v>38</v>
      </c>
      <c r="G31">
        <v>99423</v>
      </c>
      <c r="H31">
        <v>20009386</v>
      </c>
    </row>
    <row r="32" spans="1:8" x14ac:dyDescent="0.25">
      <c r="A32" t="s">
        <v>14</v>
      </c>
      <c r="B32">
        <v>900145585</v>
      </c>
      <c r="C32" t="s">
        <v>47</v>
      </c>
      <c r="D32" s="2" t="s">
        <v>46</v>
      </c>
      <c r="E32">
        <v>890303093</v>
      </c>
      <c r="F32" t="s">
        <v>38</v>
      </c>
      <c r="G32">
        <v>2806081</v>
      </c>
      <c r="H32">
        <v>20009388</v>
      </c>
    </row>
    <row r="33" spans="1:8" x14ac:dyDescent="0.25">
      <c r="A33" t="s">
        <v>14</v>
      </c>
      <c r="B33">
        <v>900145585</v>
      </c>
      <c r="C33" t="s">
        <v>48</v>
      </c>
      <c r="D33" s="2" t="s">
        <v>49</v>
      </c>
      <c r="E33">
        <v>890303093</v>
      </c>
      <c r="F33" t="s">
        <v>38</v>
      </c>
      <c r="G33">
        <v>21600</v>
      </c>
      <c r="H33">
        <v>20009389</v>
      </c>
    </row>
    <row r="34" spans="1:8" x14ac:dyDescent="0.25">
      <c r="A34" t="s">
        <v>14</v>
      </c>
      <c r="B34">
        <v>900145585</v>
      </c>
      <c r="C34">
        <v>20110830</v>
      </c>
      <c r="D34" s="2">
        <v>40785</v>
      </c>
      <c r="E34">
        <v>890303093</v>
      </c>
      <c r="F34" t="s">
        <v>38</v>
      </c>
      <c r="G34">
        <v>28400</v>
      </c>
      <c r="H34">
        <v>20110830</v>
      </c>
    </row>
    <row r="35" spans="1:8" x14ac:dyDescent="0.25">
      <c r="A35" t="s">
        <v>14</v>
      </c>
      <c r="B35">
        <v>900145585</v>
      </c>
      <c r="C35">
        <v>20110730</v>
      </c>
      <c r="D35" s="2">
        <v>40754</v>
      </c>
      <c r="E35">
        <v>890303093</v>
      </c>
      <c r="F35" t="s">
        <v>38</v>
      </c>
      <c r="G35">
        <v>7805</v>
      </c>
      <c r="H35">
        <v>20110730</v>
      </c>
    </row>
    <row r="36" spans="1:8" x14ac:dyDescent="0.25">
      <c r="A36" t="s">
        <v>14</v>
      </c>
      <c r="B36">
        <v>900145585</v>
      </c>
      <c r="C36">
        <v>7283</v>
      </c>
      <c r="D36" s="2">
        <v>41577</v>
      </c>
      <c r="E36">
        <v>890303093</v>
      </c>
      <c r="F36" t="s">
        <v>38</v>
      </c>
      <c r="G36">
        <v>93480</v>
      </c>
      <c r="H36">
        <v>7283</v>
      </c>
    </row>
    <row r="37" spans="1:8" x14ac:dyDescent="0.25">
      <c r="A37" t="s">
        <v>14</v>
      </c>
      <c r="B37">
        <v>900145585</v>
      </c>
      <c r="C37">
        <v>20111230</v>
      </c>
      <c r="D37" s="2">
        <v>40542</v>
      </c>
      <c r="E37">
        <v>890303093</v>
      </c>
      <c r="F37" t="s">
        <v>38</v>
      </c>
      <c r="G37">
        <v>524090</v>
      </c>
      <c r="H37">
        <v>20111230</v>
      </c>
    </row>
    <row r="38" spans="1:8" x14ac:dyDescent="0.25">
      <c r="A38" t="s">
        <v>14</v>
      </c>
      <c r="B38">
        <v>900145585</v>
      </c>
      <c r="C38">
        <v>5471</v>
      </c>
      <c r="D38" s="2">
        <v>41243</v>
      </c>
      <c r="E38">
        <v>890303093</v>
      </c>
      <c r="F38" t="s">
        <v>38</v>
      </c>
      <c r="G38">
        <v>74795</v>
      </c>
      <c r="H38">
        <v>5471</v>
      </c>
    </row>
    <row r="39" spans="1:8" x14ac:dyDescent="0.25">
      <c r="A39" t="s">
        <v>14</v>
      </c>
      <c r="B39">
        <v>900145585</v>
      </c>
      <c r="C39">
        <v>20005860</v>
      </c>
      <c r="D39" s="2">
        <v>43890</v>
      </c>
      <c r="E39">
        <v>890303093</v>
      </c>
      <c r="F39" t="s">
        <v>38</v>
      </c>
      <c r="G39">
        <v>27482</v>
      </c>
      <c r="H39">
        <v>20005860</v>
      </c>
    </row>
    <row r="40" spans="1:8" x14ac:dyDescent="0.25">
      <c r="A40" t="s">
        <v>14</v>
      </c>
      <c r="B40">
        <v>900145585</v>
      </c>
      <c r="C40">
        <v>20006829</v>
      </c>
      <c r="D40" s="2">
        <v>44196</v>
      </c>
      <c r="E40">
        <v>890303093</v>
      </c>
      <c r="F40" t="s">
        <v>38</v>
      </c>
      <c r="G40">
        <v>5400</v>
      </c>
      <c r="H40">
        <v>20006829</v>
      </c>
    </row>
    <row r="41" spans="1:8" x14ac:dyDescent="0.25">
      <c r="A41" t="s">
        <v>14</v>
      </c>
      <c r="B41">
        <v>900145585</v>
      </c>
      <c r="C41">
        <v>10006622</v>
      </c>
      <c r="D41" s="2">
        <v>44074</v>
      </c>
      <c r="E41">
        <v>890303093</v>
      </c>
      <c r="F41" t="s">
        <v>38</v>
      </c>
      <c r="G41">
        <v>110020</v>
      </c>
      <c r="H41">
        <v>10006622</v>
      </c>
    </row>
    <row r="42" spans="1:8" x14ac:dyDescent="0.25">
      <c r="A42" t="s">
        <v>14</v>
      </c>
      <c r="B42">
        <v>900145585</v>
      </c>
      <c r="C42">
        <v>20006558</v>
      </c>
      <c r="D42" s="2">
        <v>44104</v>
      </c>
      <c r="E42">
        <v>890303093</v>
      </c>
      <c r="F42" t="s">
        <v>38</v>
      </c>
      <c r="G42">
        <v>246400</v>
      </c>
      <c r="H42">
        <v>20006558</v>
      </c>
    </row>
    <row r="43" spans="1:8" x14ac:dyDescent="0.25">
      <c r="A43" t="s">
        <v>14</v>
      </c>
      <c r="B43">
        <v>900145585</v>
      </c>
      <c r="C43">
        <v>20006693</v>
      </c>
      <c r="D43" s="2">
        <v>44135</v>
      </c>
      <c r="E43">
        <v>890303093</v>
      </c>
      <c r="F43" t="s">
        <v>38</v>
      </c>
      <c r="G43">
        <v>5400</v>
      </c>
      <c r="H43">
        <v>20006693</v>
      </c>
    </row>
    <row r="44" spans="1:8" x14ac:dyDescent="0.25">
      <c r="A44" t="s">
        <v>14</v>
      </c>
      <c r="B44">
        <v>900145585</v>
      </c>
      <c r="C44">
        <v>20004015</v>
      </c>
      <c r="D44" s="2">
        <v>43220</v>
      </c>
      <c r="E44">
        <v>890303093</v>
      </c>
      <c r="F44" t="s">
        <v>38</v>
      </c>
      <c r="G44">
        <v>19200</v>
      </c>
      <c r="H44">
        <v>20004015</v>
      </c>
    </row>
    <row r="45" spans="1:8" x14ac:dyDescent="0.25">
      <c r="A45" t="s">
        <v>14</v>
      </c>
      <c r="B45">
        <v>900145585</v>
      </c>
      <c r="C45">
        <v>20110330</v>
      </c>
      <c r="D45" s="2">
        <v>40632</v>
      </c>
      <c r="E45">
        <v>890303093</v>
      </c>
      <c r="F45" t="s">
        <v>38</v>
      </c>
      <c r="G45">
        <v>43700</v>
      </c>
      <c r="H45">
        <v>20110330</v>
      </c>
    </row>
    <row r="46" spans="1:8" x14ac:dyDescent="0.25">
      <c r="A46" t="s">
        <v>14</v>
      </c>
      <c r="B46">
        <v>900145585</v>
      </c>
      <c r="C46">
        <v>20007439</v>
      </c>
      <c r="D46" s="2">
        <v>44377</v>
      </c>
      <c r="E46">
        <v>890303093</v>
      </c>
      <c r="F46" t="s">
        <v>38</v>
      </c>
      <c r="G46">
        <v>1036421</v>
      </c>
      <c r="H46">
        <v>20007439</v>
      </c>
    </row>
    <row r="47" spans="1:8" x14ac:dyDescent="0.25">
      <c r="G47">
        <f>SUM(G2:G46)</f>
        <v>13124644</v>
      </c>
    </row>
  </sheetData>
  <conditionalFormatting sqref="C1">
    <cfRule type="duplicateValues" dxfId="9" priority="8"/>
  </conditionalFormatting>
  <conditionalFormatting sqref="C2:C9">
    <cfRule type="duplicateValues" dxfId="8" priority="4"/>
  </conditionalFormatting>
  <conditionalFormatting sqref="C10:C15">
    <cfRule type="duplicateValues" dxfId="7" priority="3"/>
  </conditionalFormatting>
  <conditionalFormatting sqref="C16:C33">
    <cfRule type="duplicateValues" dxfId="6" priority="2"/>
  </conditionalFormatting>
  <conditionalFormatting sqref="C1:C1048576">
    <cfRule type="duplicateValues" dxfId="5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7"/>
  <sheetViews>
    <sheetView tabSelected="1" topLeftCell="Q1" zoomScaleNormal="100" workbookViewId="0">
      <pane ySplit="1" topLeftCell="A2" activePane="bottomLeft" state="frozen"/>
      <selection activeCell="B1" sqref="B1"/>
      <selection pane="bottomLeft" activeCell="R46" sqref="R2:AD46"/>
    </sheetView>
  </sheetViews>
  <sheetFormatPr baseColWidth="10" defaultRowHeight="10.5" x14ac:dyDescent="0.15"/>
  <cols>
    <col min="1" max="1" width="11.42578125" style="11"/>
    <col min="2" max="3" width="11.5703125" style="11" bestFit="1" customWidth="1"/>
    <col min="4" max="4" width="11.85546875" style="11" bestFit="1" customWidth="1"/>
    <col min="5" max="5" width="11.5703125" style="11" bestFit="1" customWidth="1"/>
    <col min="6" max="6" width="11.42578125" style="11"/>
    <col min="7" max="7" width="13.7109375" style="15" bestFit="1" customWidth="1"/>
    <col min="8" max="16384" width="11.42578125" style="11"/>
  </cols>
  <sheetData>
    <row r="1" spans="1:30" s="10" customFormat="1" ht="31.5" x14ac:dyDescent="0.25">
      <c r="A1" s="16" t="s">
        <v>0</v>
      </c>
      <c r="B1" s="16" t="s">
        <v>79</v>
      </c>
      <c r="C1" s="16" t="s">
        <v>2</v>
      </c>
      <c r="D1" s="16" t="s">
        <v>3</v>
      </c>
      <c r="E1" s="16" t="s">
        <v>4</v>
      </c>
      <c r="F1" s="16" t="s">
        <v>5</v>
      </c>
      <c r="G1" s="17" t="s">
        <v>56</v>
      </c>
      <c r="H1" s="3" t="s">
        <v>80</v>
      </c>
      <c r="I1" s="4" t="s">
        <v>57</v>
      </c>
      <c r="J1" s="5" t="s">
        <v>58</v>
      </c>
      <c r="K1" s="6" t="s">
        <v>59</v>
      </c>
      <c r="L1" s="6" t="s">
        <v>60</v>
      </c>
      <c r="M1" s="7" t="s">
        <v>61</v>
      </c>
      <c r="N1" s="7" t="s">
        <v>62</v>
      </c>
      <c r="O1" s="8" t="s">
        <v>63</v>
      </c>
      <c r="P1" s="8" t="s">
        <v>64</v>
      </c>
      <c r="Q1" s="7" t="s">
        <v>65</v>
      </c>
      <c r="R1" s="9" t="s">
        <v>66</v>
      </c>
      <c r="S1" s="9" t="s">
        <v>67</v>
      </c>
      <c r="T1" s="9" t="s">
        <v>68</v>
      </c>
      <c r="U1" s="9" t="s">
        <v>69</v>
      </c>
      <c r="V1" s="9" t="s">
        <v>70</v>
      </c>
      <c r="W1" s="9" t="s">
        <v>71</v>
      </c>
      <c r="X1" s="9" t="s">
        <v>72</v>
      </c>
      <c r="Y1" s="9" t="s">
        <v>73</v>
      </c>
      <c r="Z1" s="9" t="s">
        <v>74</v>
      </c>
      <c r="AA1" s="9" t="s">
        <v>75</v>
      </c>
      <c r="AB1" s="9" t="s">
        <v>76</v>
      </c>
      <c r="AC1" s="9" t="s">
        <v>77</v>
      </c>
      <c r="AD1" s="9" t="s">
        <v>78</v>
      </c>
    </row>
    <row r="2" spans="1:30" x14ac:dyDescent="0.15">
      <c r="A2" s="12" t="s">
        <v>14</v>
      </c>
      <c r="B2" s="12">
        <v>900145585</v>
      </c>
      <c r="C2" s="12" t="s">
        <v>48</v>
      </c>
      <c r="D2" s="13" t="s">
        <v>49</v>
      </c>
      <c r="E2" s="12">
        <v>890303093</v>
      </c>
      <c r="F2" s="12" t="s">
        <v>38</v>
      </c>
      <c r="G2" s="14">
        <v>21600</v>
      </c>
      <c r="H2" s="12"/>
      <c r="I2" s="12"/>
      <c r="J2" s="12"/>
      <c r="K2" s="12"/>
      <c r="L2" s="12"/>
      <c r="M2" s="14">
        <v>16200</v>
      </c>
      <c r="N2" s="14">
        <v>0</v>
      </c>
      <c r="O2" s="12">
        <v>2201429403</v>
      </c>
      <c r="P2" s="13" t="s">
        <v>81</v>
      </c>
      <c r="Q2" s="14">
        <v>16200</v>
      </c>
      <c r="R2" s="12" t="str">
        <f>+VLOOKUP($C:$C,[1]Hoja1!$E:$S,2,0)</f>
        <v>Para respuesta prestador</v>
      </c>
      <c r="S2" s="13">
        <f>+VLOOKUP($C:$C,[1]Hoja1!$E:$S,3,0)</f>
        <v>45070</v>
      </c>
      <c r="T2" s="13">
        <f>+VLOOKUP($C:$C,[1]Hoja1!$E:$S,4,0)</f>
        <v>45099</v>
      </c>
      <c r="U2" s="14">
        <f>+VLOOKUP($C:$C,[1]Hoja1!$E:$S,5,0)</f>
        <v>0</v>
      </c>
      <c r="V2" s="14">
        <f>+VLOOKUP($C:$C,[1]Hoja1!$E:$S,6,0)</f>
        <v>21600</v>
      </c>
      <c r="W2" s="14">
        <f>+VLOOKUP($C:$C,[1]Hoja1!$E:$S,7,0)</f>
        <v>21600</v>
      </c>
      <c r="X2" s="14">
        <f>+VLOOKUP($C:$C,[1]Hoja1!$E:$S,8,0)</f>
        <v>0</v>
      </c>
      <c r="Y2" s="14">
        <f>+VLOOKUP($C:$C,[1]Hoja1!$E:$S,9,0)</f>
        <v>5400</v>
      </c>
      <c r="Z2" s="14">
        <f>+VLOOKUP($C:$C,[1]Hoja1!$E:$S,10,0)</f>
        <v>0</v>
      </c>
      <c r="AA2" s="14">
        <f>+VLOOKUP($C:$C,[1]Hoja1!$E:$S,11,0)</f>
        <v>0</v>
      </c>
      <c r="AB2" s="14">
        <f>+VLOOKUP($C:$C,[1]Hoja1!$E:$S,12,0)</f>
        <v>0</v>
      </c>
      <c r="AC2" s="14">
        <f>+VLOOKUP($C:$C,[1]Hoja1!$E:$S,13,0)</f>
        <v>0</v>
      </c>
      <c r="AD2" s="14">
        <f>+VLOOKUP($C:$C,[1]Hoja1!$E:$S,14,0)</f>
        <v>16200</v>
      </c>
    </row>
    <row r="3" spans="1:30" x14ac:dyDescent="0.15">
      <c r="A3" s="12" t="s">
        <v>7</v>
      </c>
      <c r="B3" s="12">
        <v>900145585</v>
      </c>
      <c r="C3" s="12" t="s">
        <v>8</v>
      </c>
      <c r="D3" s="13" t="s">
        <v>9</v>
      </c>
      <c r="E3" s="12">
        <v>890303093</v>
      </c>
      <c r="F3" s="12" t="s">
        <v>55</v>
      </c>
      <c r="G3" s="14">
        <v>56000</v>
      </c>
      <c r="H3" s="12"/>
      <c r="I3" s="12"/>
      <c r="J3" s="12"/>
      <c r="K3" s="12"/>
      <c r="L3" s="12"/>
      <c r="M3" s="14">
        <v>0</v>
      </c>
      <c r="N3" s="14">
        <v>0</v>
      </c>
      <c r="O3" s="12"/>
      <c r="P3" s="13"/>
      <c r="Q3" s="14">
        <v>0</v>
      </c>
      <c r="R3" s="12" t="e">
        <f>+VLOOKUP($C:$C,[1]Hoja1!$E:$S,2,0)</f>
        <v>#N/A</v>
      </c>
      <c r="S3" s="13" t="e">
        <f>+VLOOKUP($C:$C,[1]Hoja1!$E:$S,3,0)</f>
        <v>#N/A</v>
      </c>
      <c r="T3" s="13" t="e">
        <f>+VLOOKUP($C:$C,[1]Hoja1!$E:$S,4,0)</f>
        <v>#N/A</v>
      </c>
      <c r="U3" s="14" t="e">
        <f>+VLOOKUP($C:$C,[1]Hoja1!$E:$S,5,0)</f>
        <v>#N/A</v>
      </c>
      <c r="V3" s="14" t="e">
        <f>+VLOOKUP($C:$C,[1]Hoja1!$E:$S,6,0)</f>
        <v>#N/A</v>
      </c>
      <c r="W3" s="14" t="e">
        <f>+VLOOKUP($C:$C,[1]Hoja1!$E:$S,7,0)</f>
        <v>#N/A</v>
      </c>
      <c r="X3" s="14" t="e">
        <f>+VLOOKUP($C:$C,[1]Hoja1!$E:$S,8,0)</f>
        <v>#N/A</v>
      </c>
      <c r="Y3" s="14" t="e">
        <f>+VLOOKUP($C:$C,[1]Hoja1!$E:$S,9,0)</f>
        <v>#N/A</v>
      </c>
      <c r="Z3" s="14" t="e">
        <f>+VLOOKUP($C:$C,[1]Hoja1!$E:$S,10,0)</f>
        <v>#N/A</v>
      </c>
      <c r="AA3" s="14" t="e">
        <f>+VLOOKUP($C:$C,[1]Hoja1!$E:$S,11,0)</f>
        <v>#N/A</v>
      </c>
      <c r="AB3" s="14" t="e">
        <f>+VLOOKUP($C:$C,[1]Hoja1!$E:$S,12,0)</f>
        <v>#N/A</v>
      </c>
      <c r="AC3" s="14" t="e">
        <f>+VLOOKUP($C:$C,[1]Hoja1!$E:$S,13,0)</f>
        <v>#N/A</v>
      </c>
      <c r="AD3" s="14" t="e">
        <f>+VLOOKUP($C:$C,[1]Hoja1!$E:$S,14,0)</f>
        <v>#N/A</v>
      </c>
    </row>
    <row r="4" spans="1:30" x14ac:dyDescent="0.15">
      <c r="A4" s="12" t="s">
        <v>7</v>
      </c>
      <c r="B4" s="12">
        <v>900145585</v>
      </c>
      <c r="C4" s="12" t="s">
        <v>11</v>
      </c>
      <c r="D4" s="13" t="s">
        <v>9</v>
      </c>
      <c r="E4" s="12">
        <v>890303093</v>
      </c>
      <c r="F4" s="12" t="s">
        <v>10</v>
      </c>
      <c r="G4" s="14">
        <v>31900</v>
      </c>
      <c r="H4" s="12"/>
      <c r="I4" s="12"/>
      <c r="J4" s="12"/>
      <c r="K4" s="12"/>
      <c r="L4" s="12"/>
      <c r="M4" s="14">
        <v>0</v>
      </c>
      <c r="N4" s="14">
        <v>0</v>
      </c>
      <c r="O4" s="12"/>
      <c r="P4" s="13"/>
      <c r="Q4" s="14">
        <v>0</v>
      </c>
      <c r="R4" s="12" t="e">
        <f>+VLOOKUP($C:$C,[1]Hoja1!$E:$S,2,0)</f>
        <v>#N/A</v>
      </c>
      <c r="S4" s="13" t="e">
        <f>+VLOOKUP($C:$C,[1]Hoja1!$E:$S,3,0)</f>
        <v>#N/A</v>
      </c>
      <c r="T4" s="13" t="e">
        <f>+VLOOKUP($C:$C,[1]Hoja1!$E:$S,4,0)</f>
        <v>#N/A</v>
      </c>
      <c r="U4" s="14" t="e">
        <f>+VLOOKUP($C:$C,[1]Hoja1!$E:$S,5,0)</f>
        <v>#N/A</v>
      </c>
      <c r="V4" s="14" t="e">
        <f>+VLOOKUP($C:$C,[1]Hoja1!$E:$S,6,0)</f>
        <v>#N/A</v>
      </c>
      <c r="W4" s="14" t="e">
        <f>+VLOOKUP($C:$C,[1]Hoja1!$E:$S,7,0)</f>
        <v>#N/A</v>
      </c>
      <c r="X4" s="14" t="e">
        <f>+VLOOKUP($C:$C,[1]Hoja1!$E:$S,8,0)</f>
        <v>#N/A</v>
      </c>
      <c r="Y4" s="14" t="e">
        <f>+VLOOKUP($C:$C,[1]Hoja1!$E:$S,9,0)</f>
        <v>#N/A</v>
      </c>
      <c r="Z4" s="14" t="e">
        <f>+VLOOKUP($C:$C,[1]Hoja1!$E:$S,10,0)</f>
        <v>#N/A</v>
      </c>
      <c r="AA4" s="14" t="e">
        <f>+VLOOKUP($C:$C,[1]Hoja1!$E:$S,11,0)</f>
        <v>#N/A</v>
      </c>
      <c r="AB4" s="14" t="e">
        <f>+VLOOKUP($C:$C,[1]Hoja1!$E:$S,12,0)</f>
        <v>#N/A</v>
      </c>
      <c r="AC4" s="14" t="e">
        <f>+VLOOKUP($C:$C,[1]Hoja1!$E:$S,13,0)</f>
        <v>#N/A</v>
      </c>
      <c r="AD4" s="14" t="e">
        <f>+VLOOKUP($C:$C,[1]Hoja1!$E:$S,14,0)</f>
        <v>#N/A</v>
      </c>
    </row>
    <row r="5" spans="1:30" x14ac:dyDescent="0.15">
      <c r="A5" s="12" t="s">
        <v>7</v>
      </c>
      <c r="B5" s="12">
        <v>900145585</v>
      </c>
      <c r="C5" s="12" t="s">
        <v>12</v>
      </c>
      <c r="D5" s="13" t="s">
        <v>13</v>
      </c>
      <c r="E5" s="12">
        <v>890303093</v>
      </c>
      <c r="F5" s="12" t="s">
        <v>10</v>
      </c>
      <c r="G5" s="14">
        <v>155200</v>
      </c>
      <c r="H5" s="12"/>
      <c r="I5" s="12"/>
      <c r="J5" s="12"/>
      <c r="K5" s="12"/>
      <c r="L5" s="12"/>
      <c r="M5" s="14">
        <v>0</v>
      </c>
      <c r="N5" s="14">
        <v>0</v>
      </c>
      <c r="O5" s="12"/>
      <c r="P5" s="13"/>
      <c r="Q5" s="14">
        <v>0</v>
      </c>
      <c r="R5" s="12" t="e">
        <f>+VLOOKUP($C:$C,[1]Hoja1!$E:$S,2,0)</f>
        <v>#N/A</v>
      </c>
      <c r="S5" s="13" t="e">
        <f>+VLOOKUP($C:$C,[1]Hoja1!$E:$S,3,0)</f>
        <v>#N/A</v>
      </c>
      <c r="T5" s="13" t="e">
        <f>+VLOOKUP($C:$C,[1]Hoja1!$E:$S,4,0)</f>
        <v>#N/A</v>
      </c>
      <c r="U5" s="14" t="e">
        <f>+VLOOKUP($C:$C,[1]Hoja1!$E:$S,5,0)</f>
        <v>#N/A</v>
      </c>
      <c r="V5" s="14" t="e">
        <f>+VLOOKUP($C:$C,[1]Hoja1!$E:$S,6,0)</f>
        <v>#N/A</v>
      </c>
      <c r="W5" s="14" t="e">
        <f>+VLOOKUP($C:$C,[1]Hoja1!$E:$S,7,0)</f>
        <v>#N/A</v>
      </c>
      <c r="X5" s="14" t="e">
        <f>+VLOOKUP($C:$C,[1]Hoja1!$E:$S,8,0)</f>
        <v>#N/A</v>
      </c>
      <c r="Y5" s="14" t="e">
        <f>+VLOOKUP($C:$C,[1]Hoja1!$E:$S,9,0)</f>
        <v>#N/A</v>
      </c>
      <c r="Z5" s="14" t="e">
        <f>+VLOOKUP($C:$C,[1]Hoja1!$E:$S,10,0)</f>
        <v>#N/A</v>
      </c>
      <c r="AA5" s="14" t="e">
        <f>+VLOOKUP($C:$C,[1]Hoja1!$E:$S,11,0)</f>
        <v>#N/A</v>
      </c>
      <c r="AB5" s="14" t="e">
        <f>+VLOOKUP($C:$C,[1]Hoja1!$E:$S,12,0)</f>
        <v>#N/A</v>
      </c>
      <c r="AC5" s="14" t="e">
        <f>+VLOOKUP($C:$C,[1]Hoja1!$E:$S,13,0)</f>
        <v>#N/A</v>
      </c>
      <c r="AD5" s="14" t="e">
        <f>+VLOOKUP($C:$C,[1]Hoja1!$E:$S,14,0)</f>
        <v>#N/A</v>
      </c>
    </row>
    <row r="6" spans="1:30" x14ac:dyDescent="0.15">
      <c r="A6" s="12" t="s">
        <v>14</v>
      </c>
      <c r="B6" s="12">
        <v>900145585</v>
      </c>
      <c r="C6" s="12" t="s">
        <v>50</v>
      </c>
      <c r="D6" s="13" t="s">
        <v>15</v>
      </c>
      <c r="E6" s="12">
        <v>890303093</v>
      </c>
      <c r="F6" s="12" t="s">
        <v>16</v>
      </c>
      <c r="G6" s="14">
        <v>2343104</v>
      </c>
      <c r="H6" s="12"/>
      <c r="I6" s="12"/>
      <c r="J6" s="12"/>
      <c r="K6" s="12"/>
      <c r="L6" s="12"/>
      <c r="M6" s="14">
        <v>0</v>
      </c>
      <c r="N6" s="14">
        <v>0</v>
      </c>
      <c r="O6" s="12"/>
      <c r="P6" s="13"/>
      <c r="Q6" s="14">
        <v>0</v>
      </c>
      <c r="R6" s="12" t="e">
        <f>+VLOOKUP($C:$C,[1]Hoja1!$E:$S,2,0)</f>
        <v>#N/A</v>
      </c>
      <c r="S6" s="13" t="e">
        <f>+VLOOKUP($C:$C,[1]Hoja1!$E:$S,3,0)</f>
        <v>#N/A</v>
      </c>
      <c r="T6" s="13" t="e">
        <f>+VLOOKUP($C:$C,[1]Hoja1!$E:$S,4,0)</f>
        <v>#N/A</v>
      </c>
      <c r="U6" s="14" t="e">
        <f>+VLOOKUP($C:$C,[1]Hoja1!$E:$S,5,0)</f>
        <v>#N/A</v>
      </c>
      <c r="V6" s="14" t="e">
        <f>+VLOOKUP($C:$C,[1]Hoja1!$E:$S,6,0)</f>
        <v>#N/A</v>
      </c>
      <c r="W6" s="14" t="e">
        <f>+VLOOKUP($C:$C,[1]Hoja1!$E:$S,7,0)</f>
        <v>#N/A</v>
      </c>
      <c r="X6" s="14" t="e">
        <f>+VLOOKUP($C:$C,[1]Hoja1!$E:$S,8,0)</f>
        <v>#N/A</v>
      </c>
      <c r="Y6" s="14" t="e">
        <f>+VLOOKUP($C:$C,[1]Hoja1!$E:$S,9,0)</f>
        <v>#N/A</v>
      </c>
      <c r="Z6" s="14" t="e">
        <f>+VLOOKUP($C:$C,[1]Hoja1!$E:$S,10,0)</f>
        <v>#N/A</v>
      </c>
      <c r="AA6" s="14" t="e">
        <f>+VLOOKUP($C:$C,[1]Hoja1!$E:$S,11,0)</f>
        <v>#N/A</v>
      </c>
      <c r="AB6" s="14" t="e">
        <f>+VLOOKUP($C:$C,[1]Hoja1!$E:$S,12,0)</f>
        <v>#N/A</v>
      </c>
      <c r="AC6" s="14" t="e">
        <f>+VLOOKUP($C:$C,[1]Hoja1!$E:$S,13,0)</f>
        <v>#N/A</v>
      </c>
      <c r="AD6" s="14" t="e">
        <f>+VLOOKUP($C:$C,[1]Hoja1!$E:$S,14,0)</f>
        <v>#N/A</v>
      </c>
    </row>
    <row r="7" spans="1:30" x14ac:dyDescent="0.15">
      <c r="A7" s="12" t="s">
        <v>14</v>
      </c>
      <c r="B7" s="12">
        <v>900145585</v>
      </c>
      <c r="C7" s="12" t="s">
        <v>51</v>
      </c>
      <c r="D7" s="13" t="s">
        <v>17</v>
      </c>
      <c r="E7" s="12">
        <v>890303093</v>
      </c>
      <c r="F7" s="12" t="s">
        <v>16</v>
      </c>
      <c r="G7" s="14">
        <v>5600</v>
      </c>
      <c r="H7" s="12"/>
      <c r="I7" s="12"/>
      <c r="J7" s="12"/>
      <c r="K7" s="12"/>
      <c r="L7" s="12"/>
      <c r="M7" s="14">
        <v>0</v>
      </c>
      <c r="N7" s="14">
        <v>0</v>
      </c>
      <c r="O7" s="12"/>
      <c r="P7" s="13"/>
      <c r="Q7" s="14">
        <v>0</v>
      </c>
      <c r="R7" s="12" t="e">
        <f>+VLOOKUP($C:$C,[1]Hoja1!$E:$S,2,0)</f>
        <v>#N/A</v>
      </c>
      <c r="S7" s="13" t="e">
        <f>+VLOOKUP($C:$C,[1]Hoja1!$E:$S,3,0)</f>
        <v>#N/A</v>
      </c>
      <c r="T7" s="13" t="e">
        <f>+VLOOKUP($C:$C,[1]Hoja1!$E:$S,4,0)</f>
        <v>#N/A</v>
      </c>
      <c r="U7" s="14" t="e">
        <f>+VLOOKUP($C:$C,[1]Hoja1!$E:$S,5,0)</f>
        <v>#N/A</v>
      </c>
      <c r="V7" s="14" t="e">
        <f>+VLOOKUP($C:$C,[1]Hoja1!$E:$S,6,0)</f>
        <v>#N/A</v>
      </c>
      <c r="W7" s="14" t="e">
        <f>+VLOOKUP($C:$C,[1]Hoja1!$E:$S,7,0)</f>
        <v>#N/A</v>
      </c>
      <c r="X7" s="14" t="e">
        <f>+VLOOKUP($C:$C,[1]Hoja1!$E:$S,8,0)</f>
        <v>#N/A</v>
      </c>
      <c r="Y7" s="14" t="e">
        <f>+VLOOKUP($C:$C,[1]Hoja1!$E:$S,9,0)</f>
        <v>#N/A</v>
      </c>
      <c r="Z7" s="14" t="e">
        <f>+VLOOKUP($C:$C,[1]Hoja1!$E:$S,10,0)</f>
        <v>#N/A</v>
      </c>
      <c r="AA7" s="14" t="e">
        <f>+VLOOKUP($C:$C,[1]Hoja1!$E:$S,11,0)</f>
        <v>#N/A</v>
      </c>
      <c r="AB7" s="14" t="e">
        <f>+VLOOKUP($C:$C,[1]Hoja1!$E:$S,12,0)</f>
        <v>#N/A</v>
      </c>
      <c r="AC7" s="14" t="e">
        <f>+VLOOKUP($C:$C,[1]Hoja1!$E:$S,13,0)</f>
        <v>#N/A</v>
      </c>
      <c r="AD7" s="14" t="e">
        <f>+VLOOKUP($C:$C,[1]Hoja1!$E:$S,14,0)</f>
        <v>#N/A</v>
      </c>
    </row>
    <row r="8" spans="1:30" x14ac:dyDescent="0.15">
      <c r="A8" s="12" t="s">
        <v>7</v>
      </c>
      <c r="B8" s="12">
        <v>900145585</v>
      </c>
      <c r="C8" s="12" t="s">
        <v>52</v>
      </c>
      <c r="D8" s="13" t="s">
        <v>18</v>
      </c>
      <c r="E8" s="12">
        <v>890303093</v>
      </c>
      <c r="F8" s="12" t="s">
        <v>10</v>
      </c>
      <c r="G8" s="14">
        <v>99423</v>
      </c>
      <c r="H8" s="12"/>
      <c r="I8" s="12"/>
      <c r="J8" s="12"/>
      <c r="K8" s="12"/>
      <c r="L8" s="12"/>
      <c r="M8" s="14">
        <v>0</v>
      </c>
      <c r="N8" s="14">
        <v>0</v>
      </c>
      <c r="O8" s="12"/>
      <c r="P8" s="13"/>
      <c r="Q8" s="14">
        <v>0</v>
      </c>
      <c r="R8" s="12" t="e">
        <f>+VLOOKUP($C:$C,[1]Hoja1!$E:$S,2,0)</f>
        <v>#N/A</v>
      </c>
      <c r="S8" s="13" t="e">
        <f>+VLOOKUP($C:$C,[1]Hoja1!$E:$S,3,0)</f>
        <v>#N/A</v>
      </c>
      <c r="T8" s="13" t="e">
        <f>+VLOOKUP($C:$C,[1]Hoja1!$E:$S,4,0)</f>
        <v>#N/A</v>
      </c>
      <c r="U8" s="14" t="e">
        <f>+VLOOKUP($C:$C,[1]Hoja1!$E:$S,5,0)</f>
        <v>#N/A</v>
      </c>
      <c r="V8" s="14" t="e">
        <f>+VLOOKUP($C:$C,[1]Hoja1!$E:$S,6,0)</f>
        <v>#N/A</v>
      </c>
      <c r="W8" s="14" t="e">
        <f>+VLOOKUP($C:$C,[1]Hoja1!$E:$S,7,0)</f>
        <v>#N/A</v>
      </c>
      <c r="X8" s="14" t="e">
        <f>+VLOOKUP($C:$C,[1]Hoja1!$E:$S,8,0)</f>
        <v>#N/A</v>
      </c>
      <c r="Y8" s="14" t="e">
        <f>+VLOOKUP($C:$C,[1]Hoja1!$E:$S,9,0)</f>
        <v>#N/A</v>
      </c>
      <c r="Z8" s="14" t="e">
        <f>+VLOOKUP($C:$C,[1]Hoja1!$E:$S,10,0)</f>
        <v>#N/A</v>
      </c>
      <c r="AA8" s="14" t="e">
        <f>+VLOOKUP($C:$C,[1]Hoja1!$E:$S,11,0)</f>
        <v>#N/A</v>
      </c>
      <c r="AB8" s="14" t="e">
        <f>+VLOOKUP($C:$C,[1]Hoja1!$E:$S,12,0)</f>
        <v>#N/A</v>
      </c>
      <c r="AC8" s="14" t="e">
        <f>+VLOOKUP($C:$C,[1]Hoja1!$E:$S,13,0)</f>
        <v>#N/A</v>
      </c>
      <c r="AD8" s="14" t="e">
        <f>+VLOOKUP($C:$C,[1]Hoja1!$E:$S,14,0)</f>
        <v>#N/A</v>
      </c>
    </row>
    <row r="9" spans="1:30" x14ac:dyDescent="0.15">
      <c r="A9" s="12" t="s">
        <v>14</v>
      </c>
      <c r="B9" s="12">
        <v>900145585</v>
      </c>
      <c r="C9" s="12" t="s">
        <v>53</v>
      </c>
      <c r="D9" s="13" t="s">
        <v>19</v>
      </c>
      <c r="E9" s="12">
        <v>890303093</v>
      </c>
      <c r="F9" s="12" t="s">
        <v>16</v>
      </c>
      <c r="G9" s="14">
        <v>22400</v>
      </c>
      <c r="H9" s="12"/>
      <c r="I9" s="12"/>
      <c r="J9" s="12"/>
      <c r="K9" s="12"/>
      <c r="L9" s="12"/>
      <c r="M9" s="14">
        <v>0</v>
      </c>
      <c r="N9" s="14">
        <v>0</v>
      </c>
      <c r="O9" s="12"/>
      <c r="P9" s="13"/>
      <c r="Q9" s="14">
        <v>0</v>
      </c>
      <c r="R9" s="12" t="e">
        <f>+VLOOKUP($C:$C,[1]Hoja1!$E:$S,2,0)</f>
        <v>#N/A</v>
      </c>
      <c r="S9" s="13" t="e">
        <f>+VLOOKUP($C:$C,[1]Hoja1!$E:$S,3,0)</f>
        <v>#N/A</v>
      </c>
      <c r="T9" s="13" t="e">
        <f>+VLOOKUP($C:$C,[1]Hoja1!$E:$S,4,0)</f>
        <v>#N/A</v>
      </c>
      <c r="U9" s="14" t="e">
        <f>+VLOOKUP($C:$C,[1]Hoja1!$E:$S,5,0)</f>
        <v>#N/A</v>
      </c>
      <c r="V9" s="14" t="e">
        <f>+VLOOKUP($C:$C,[1]Hoja1!$E:$S,6,0)</f>
        <v>#N/A</v>
      </c>
      <c r="W9" s="14" t="e">
        <f>+VLOOKUP($C:$C,[1]Hoja1!$E:$S,7,0)</f>
        <v>#N/A</v>
      </c>
      <c r="X9" s="14" t="e">
        <f>+VLOOKUP($C:$C,[1]Hoja1!$E:$S,8,0)</f>
        <v>#N/A</v>
      </c>
      <c r="Y9" s="14" t="e">
        <f>+VLOOKUP($C:$C,[1]Hoja1!$E:$S,9,0)</f>
        <v>#N/A</v>
      </c>
      <c r="Z9" s="14" t="e">
        <f>+VLOOKUP($C:$C,[1]Hoja1!$E:$S,10,0)</f>
        <v>#N/A</v>
      </c>
      <c r="AA9" s="14" t="e">
        <f>+VLOOKUP($C:$C,[1]Hoja1!$E:$S,11,0)</f>
        <v>#N/A</v>
      </c>
      <c r="AB9" s="14" t="e">
        <f>+VLOOKUP($C:$C,[1]Hoja1!$E:$S,12,0)</f>
        <v>#N/A</v>
      </c>
      <c r="AC9" s="14" t="e">
        <f>+VLOOKUP($C:$C,[1]Hoja1!$E:$S,13,0)</f>
        <v>#N/A</v>
      </c>
      <c r="AD9" s="14" t="e">
        <f>+VLOOKUP($C:$C,[1]Hoja1!$E:$S,14,0)</f>
        <v>#N/A</v>
      </c>
    </row>
    <row r="10" spans="1:30" x14ac:dyDescent="0.15">
      <c r="A10" s="12" t="s">
        <v>14</v>
      </c>
      <c r="B10" s="12">
        <v>900145585</v>
      </c>
      <c r="C10" s="12" t="s">
        <v>54</v>
      </c>
      <c r="D10" s="13" t="s">
        <v>20</v>
      </c>
      <c r="E10" s="12">
        <v>890303093</v>
      </c>
      <c r="F10" s="12" t="s">
        <v>16</v>
      </c>
      <c r="G10" s="14">
        <v>5600</v>
      </c>
      <c r="H10" s="12"/>
      <c r="I10" s="12"/>
      <c r="J10" s="12"/>
      <c r="K10" s="12"/>
      <c r="L10" s="12"/>
      <c r="M10" s="14">
        <v>0</v>
      </c>
      <c r="N10" s="14">
        <v>0</v>
      </c>
      <c r="O10" s="12"/>
      <c r="P10" s="13"/>
      <c r="Q10" s="14">
        <v>0</v>
      </c>
      <c r="R10" s="12" t="e">
        <f>+VLOOKUP($C:$C,[1]Hoja1!$E:$S,2,0)</f>
        <v>#N/A</v>
      </c>
      <c r="S10" s="13" t="e">
        <f>+VLOOKUP($C:$C,[1]Hoja1!$E:$S,3,0)</f>
        <v>#N/A</v>
      </c>
      <c r="T10" s="13" t="e">
        <f>+VLOOKUP($C:$C,[1]Hoja1!$E:$S,4,0)</f>
        <v>#N/A</v>
      </c>
      <c r="U10" s="14" t="e">
        <f>+VLOOKUP($C:$C,[1]Hoja1!$E:$S,5,0)</f>
        <v>#N/A</v>
      </c>
      <c r="V10" s="14" t="e">
        <f>+VLOOKUP($C:$C,[1]Hoja1!$E:$S,6,0)</f>
        <v>#N/A</v>
      </c>
      <c r="W10" s="14" t="e">
        <f>+VLOOKUP($C:$C,[1]Hoja1!$E:$S,7,0)</f>
        <v>#N/A</v>
      </c>
      <c r="X10" s="14" t="e">
        <f>+VLOOKUP($C:$C,[1]Hoja1!$E:$S,8,0)</f>
        <v>#N/A</v>
      </c>
      <c r="Y10" s="14" t="e">
        <f>+VLOOKUP($C:$C,[1]Hoja1!$E:$S,9,0)</f>
        <v>#N/A</v>
      </c>
      <c r="Z10" s="14" t="e">
        <f>+VLOOKUP($C:$C,[1]Hoja1!$E:$S,10,0)</f>
        <v>#N/A</v>
      </c>
      <c r="AA10" s="14" t="e">
        <f>+VLOOKUP($C:$C,[1]Hoja1!$E:$S,11,0)</f>
        <v>#N/A</v>
      </c>
      <c r="AB10" s="14" t="e">
        <f>+VLOOKUP($C:$C,[1]Hoja1!$E:$S,12,0)</f>
        <v>#N/A</v>
      </c>
      <c r="AC10" s="14" t="e">
        <f>+VLOOKUP($C:$C,[1]Hoja1!$E:$S,13,0)</f>
        <v>#N/A</v>
      </c>
      <c r="AD10" s="14" t="e">
        <f>+VLOOKUP($C:$C,[1]Hoja1!$E:$S,14,0)</f>
        <v>#N/A</v>
      </c>
    </row>
    <row r="11" spans="1:30" x14ac:dyDescent="0.15">
      <c r="A11" s="12" t="s">
        <v>14</v>
      </c>
      <c r="B11" s="12">
        <v>900145585</v>
      </c>
      <c r="C11" s="12" t="s">
        <v>21</v>
      </c>
      <c r="D11" s="13">
        <v>44567</v>
      </c>
      <c r="E11" s="12">
        <v>890303093</v>
      </c>
      <c r="F11" s="12" t="s">
        <v>16</v>
      </c>
      <c r="G11" s="14">
        <v>124440</v>
      </c>
      <c r="H11" s="12"/>
      <c r="I11" s="12"/>
      <c r="J11" s="12"/>
      <c r="K11" s="12"/>
      <c r="L11" s="12"/>
      <c r="M11" s="14">
        <v>0</v>
      </c>
      <c r="N11" s="14">
        <v>0</v>
      </c>
      <c r="O11" s="12"/>
      <c r="P11" s="13"/>
      <c r="Q11" s="14">
        <v>0</v>
      </c>
      <c r="R11" s="12" t="e">
        <f>+VLOOKUP($C:$C,[1]Hoja1!$E:$S,2,0)</f>
        <v>#N/A</v>
      </c>
      <c r="S11" s="13" t="e">
        <f>+VLOOKUP($C:$C,[1]Hoja1!$E:$S,3,0)</f>
        <v>#N/A</v>
      </c>
      <c r="T11" s="13" t="e">
        <f>+VLOOKUP($C:$C,[1]Hoja1!$E:$S,4,0)</f>
        <v>#N/A</v>
      </c>
      <c r="U11" s="14" t="e">
        <f>+VLOOKUP($C:$C,[1]Hoja1!$E:$S,5,0)</f>
        <v>#N/A</v>
      </c>
      <c r="V11" s="14" t="e">
        <f>+VLOOKUP($C:$C,[1]Hoja1!$E:$S,6,0)</f>
        <v>#N/A</v>
      </c>
      <c r="W11" s="14" t="e">
        <f>+VLOOKUP($C:$C,[1]Hoja1!$E:$S,7,0)</f>
        <v>#N/A</v>
      </c>
      <c r="X11" s="14" t="e">
        <f>+VLOOKUP($C:$C,[1]Hoja1!$E:$S,8,0)</f>
        <v>#N/A</v>
      </c>
      <c r="Y11" s="14" t="e">
        <f>+VLOOKUP($C:$C,[1]Hoja1!$E:$S,9,0)</f>
        <v>#N/A</v>
      </c>
      <c r="Z11" s="14" t="e">
        <f>+VLOOKUP($C:$C,[1]Hoja1!$E:$S,10,0)</f>
        <v>#N/A</v>
      </c>
      <c r="AA11" s="14" t="e">
        <f>+VLOOKUP($C:$C,[1]Hoja1!$E:$S,11,0)</f>
        <v>#N/A</v>
      </c>
      <c r="AB11" s="14" t="e">
        <f>+VLOOKUP($C:$C,[1]Hoja1!$E:$S,12,0)</f>
        <v>#N/A</v>
      </c>
      <c r="AC11" s="14" t="e">
        <f>+VLOOKUP($C:$C,[1]Hoja1!$E:$S,13,0)</f>
        <v>#N/A</v>
      </c>
      <c r="AD11" s="14" t="e">
        <f>+VLOOKUP($C:$C,[1]Hoja1!$E:$S,14,0)</f>
        <v>#N/A</v>
      </c>
    </row>
    <row r="12" spans="1:30" x14ac:dyDescent="0.15">
      <c r="A12" s="12" t="s">
        <v>7</v>
      </c>
      <c r="B12" s="12">
        <v>900145585</v>
      </c>
      <c r="C12" s="12" t="s">
        <v>22</v>
      </c>
      <c r="D12" s="13">
        <v>44598</v>
      </c>
      <c r="E12" s="12">
        <v>890303093</v>
      </c>
      <c r="F12" s="12" t="s">
        <v>10</v>
      </c>
      <c r="G12" s="14">
        <v>214300</v>
      </c>
      <c r="H12" s="12"/>
      <c r="I12" s="12"/>
      <c r="J12" s="12"/>
      <c r="K12" s="12"/>
      <c r="L12" s="12"/>
      <c r="M12" s="14">
        <v>0</v>
      </c>
      <c r="N12" s="14">
        <v>0</v>
      </c>
      <c r="O12" s="12"/>
      <c r="P12" s="13"/>
      <c r="Q12" s="14">
        <v>0</v>
      </c>
      <c r="R12" s="12" t="e">
        <f>+VLOOKUP($C:$C,[1]Hoja1!$E:$S,2,0)</f>
        <v>#N/A</v>
      </c>
      <c r="S12" s="13" t="e">
        <f>+VLOOKUP($C:$C,[1]Hoja1!$E:$S,3,0)</f>
        <v>#N/A</v>
      </c>
      <c r="T12" s="13" t="e">
        <f>+VLOOKUP($C:$C,[1]Hoja1!$E:$S,4,0)</f>
        <v>#N/A</v>
      </c>
      <c r="U12" s="14" t="e">
        <f>+VLOOKUP($C:$C,[1]Hoja1!$E:$S,5,0)</f>
        <v>#N/A</v>
      </c>
      <c r="V12" s="14" t="e">
        <f>+VLOOKUP($C:$C,[1]Hoja1!$E:$S,6,0)</f>
        <v>#N/A</v>
      </c>
      <c r="W12" s="14" t="e">
        <f>+VLOOKUP($C:$C,[1]Hoja1!$E:$S,7,0)</f>
        <v>#N/A</v>
      </c>
      <c r="X12" s="14" t="e">
        <f>+VLOOKUP($C:$C,[1]Hoja1!$E:$S,8,0)</f>
        <v>#N/A</v>
      </c>
      <c r="Y12" s="14" t="e">
        <f>+VLOOKUP($C:$C,[1]Hoja1!$E:$S,9,0)</f>
        <v>#N/A</v>
      </c>
      <c r="Z12" s="14" t="e">
        <f>+VLOOKUP($C:$C,[1]Hoja1!$E:$S,10,0)</f>
        <v>#N/A</v>
      </c>
      <c r="AA12" s="14" t="e">
        <f>+VLOOKUP($C:$C,[1]Hoja1!$E:$S,11,0)</f>
        <v>#N/A</v>
      </c>
      <c r="AB12" s="14" t="e">
        <f>+VLOOKUP($C:$C,[1]Hoja1!$E:$S,12,0)</f>
        <v>#N/A</v>
      </c>
      <c r="AC12" s="14" t="e">
        <f>+VLOOKUP($C:$C,[1]Hoja1!$E:$S,13,0)</f>
        <v>#N/A</v>
      </c>
      <c r="AD12" s="14" t="e">
        <f>+VLOOKUP($C:$C,[1]Hoja1!$E:$S,14,0)</f>
        <v>#N/A</v>
      </c>
    </row>
    <row r="13" spans="1:30" x14ac:dyDescent="0.15">
      <c r="A13" s="12" t="s">
        <v>7</v>
      </c>
      <c r="B13" s="12">
        <v>900145585</v>
      </c>
      <c r="C13" s="12" t="s">
        <v>23</v>
      </c>
      <c r="D13" s="13">
        <v>44598</v>
      </c>
      <c r="E13" s="12">
        <v>890303093</v>
      </c>
      <c r="F13" s="12" t="s">
        <v>10</v>
      </c>
      <c r="G13" s="14">
        <v>7680</v>
      </c>
      <c r="H13" s="12"/>
      <c r="I13" s="12"/>
      <c r="J13" s="12"/>
      <c r="K13" s="12"/>
      <c r="L13" s="12"/>
      <c r="M13" s="14">
        <v>0</v>
      </c>
      <c r="N13" s="14">
        <v>0</v>
      </c>
      <c r="O13" s="12"/>
      <c r="P13" s="13"/>
      <c r="Q13" s="14">
        <v>0</v>
      </c>
      <c r="R13" s="12" t="e">
        <f>+VLOOKUP($C:$C,[1]Hoja1!$E:$S,2,0)</f>
        <v>#N/A</v>
      </c>
      <c r="S13" s="13" t="e">
        <f>+VLOOKUP($C:$C,[1]Hoja1!$E:$S,3,0)</f>
        <v>#N/A</v>
      </c>
      <c r="T13" s="13" t="e">
        <f>+VLOOKUP($C:$C,[1]Hoja1!$E:$S,4,0)</f>
        <v>#N/A</v>
      </c>
      <c r="U13" s="14" t="e">
        <f>+VLOOKUP($C:$C,[1]Hoja1!$E:$S,5,0)</f>
        <v>#N/A</v>
      </c>
      <c r="V13" s="14" t="e">
        <f>+VLOOKUP($C:$C,[1]Hoja1!$E:$S,6,0)</f>
        <v>#N/A</v>
      </c>
      <c r="W13" s="14" t="e">
        <f>+VLOOKUP($C:$C,[1]Hoja1!$E:$S,7,0)</f>
        <v>#N/A</v>
      </c>
      <c r="X13" s="14" t="e">
        <f>+VLOOKUP($C:$C,[1]Hoja1!$E:$S,8,0)</f>
        <v>#N/A</v>
      </c>
      <c r="Y13" s="14" t="e">
        <f>+VLOOKUP($C:$C,[1]Hoja1!$E:$S,9,0)</f>
        <v>#N/A</v>
      </c>
      <c r="Z13" s="14" t="e">
        <f>+VLOOKUP($C:$C,[1]Hoja1!$E:$S,10,0)</f>
        <v>#N/A</v>
      </c>
      <c r="AA13" s="14" t="e">
        <f>+VLOOKUP($C:$C,[1]Hoja1!$E:$S,11,0)</f>
        <v>#N/A</v>
      </c>
      <c r="AB13" s="14" t="e">
        <f>+VLOOKUP($C:$C,[1]Hoja1!$E:$S,12,0)</f>
        <v>#N/A</v>
      </c>
      <c r="AC13" s="14" t="e">
        <f>+VLOOKUP($C:$C,[1]Hoja1!$E:$S,13,0)</f>
        <v>#N/A</v>
      </c>
      <c r="AD13" s="14" t="e">
        <f>+VLOOKUP($C:$C,[1]Hoja1!$E:$S,14,0)</f>
        <v>#N/A</v>
      </c>
    </row>
    <row r="14" spans="1:30" x14ac:dyDescent="0.15">
      <c r="A14" s="12" t="s">
        <v>7</v>
      </c>
      <c r="B14" s="12">
        <v>900145585</v>
      </c>
      <c r="C14" s="12" t="s">
        <v>24</v>
      </c>
      <c r="D14" s="13">
        <v>44598</v>
      </c>
      <c r="E14" s="12">
        <v>890303093</v>
      </c>
      <c r="F14" s="12" t="s">
        <v>10</v>
      </c>
      <c r="G14" s="14">
        <v>503600</v>
      </c>
      <c r="H14" s="12"/>
      <c r="I14" s="12"/>
      <c r="J14" s="12"/>
      <c r="K14" s="12"/>
      <c r="L14" s="12"/>
      <c r="M14" s="14">
        <v>0</v>
      </c>
      <c r="N14" s="14">
        <v>0</v>
      </c>
      <c r="O14" s="12"/>
      <c r="P14" s="13"/>
      <c r="Q14" s="14">
        <v>0</v>
      </c>
      <c r="R14" s="12" t="e">
        <f>+VLOOKUP($C:$C,[1]Hoja1!$E:$S,2,0)</f>
        <v>#N/A</v>
      </c>
      <c r="S14" s="13" t="e">
        <f>+VLOOKUP($C:$C,[1]Hoja1!$E:$S,3,0)</f>
        <v>#N/A</v>
      </c>
      <c r="T14" s="13" t="e">
        <f>+VLOOKUP($C:$C,[1]Hoja1!$E:$S,4,0)</f>
        <v>#N/A</v>
      </c>
      <c r="U14" s="14" t="e">
        <f>+VLOOKUP($C:$C,[1]Hoja1!$E:$S,5,0)</f>
        <v>#N/A</v>
      </c>
      <c r="V14" s="14" t="e">
        <f>+VLOOKUP($C:$C,[1]Hoja1!$E:$S,6,0)</f>
        <v>#N/A</v>
      </c>
      <c r="W14" s="14" t="e">
        <f>+VLOOKUP($C:$C,[1]Hoja1!$E:$S,7,0)</f>
        <v>#N/A</v>
      </c>
      <c r="X14" s="14" t="e">
        <f>+VLOOKUP($C:$C,[1]Hoja1!$E:$S,8,0)</f>
        <v>#N/A</v>
      </c>
      <c r="Y14" s="14" t="e">
        <f>+VLOOKUP($C:$C,[1]Hoja1!$E:$S,9,0)</f>
        <v>#N/A</v>
      </c>
      <c r="Z14" s="14" t="e">
        <f>+VLOOKUP($C:$C,[1]Hoja1!$E:$S,10,0)</f>
        <v>#N/A</v>
      </c>
      <c r="AA14" s="14" t="e">
        <f>+VLOOKUP($C:$C,[1]Hoja1!$E:$S,11,0)</f>
        <v>#N/A</v>
      </c>
      <c r="AB14" s="14" t="e">
        <f>+VLOOKUP($C:$C,[1]Hoja1!$E:$S,12,0)</f>
        <v>#N/A</v>
      </c>
      <c r="AC14" s="14" t="e">
        <f>+VLOOKUP($C:$C,[1]Hoja1!$E:$S,13,0)</f>
        <v>#N/A</v>
      </c>
      <c r="AD14" s="14" t="e">
        <f>+VLOOKUP($C:$C,[1]Hoja1!$E:$S,14,0)</f>
        <v>#N/A</v>
      </c>
    </row>
    <row r="15" spans="1:30" x14ac:dyDescent="0.15">
      <c r="A15" s="12" t="s">
        <v>7</v>
      </c>
      <c r="B15" s="12">
        <v>900145585</v>
      </c>
      <c r="C15" s="12" t="s">
        <v>25</v>
      </c>
      <c r="D15" s="13">
        <v>44598</v>
      </c>
      <c r="E15" s="12">
        <v>890303093</v>
      </c>
      <c r="F15" s="12" t="s">
        <v>10</v>
      </c>
      <c r="G15" s="14">
        <v>62880</v>
      </c>
      <c r="H15" s="12"/>
      <c r="I15" s="12"/>
      <c r="J15" s="12"/>
      <c r="K15" s="12"/>
      <c r="L15" s="12"/>
      <c r="M15" s="14">
        <v>0</v>
      </c>
      <c r="N15" s="14">
        <v>0</v>
      </c>
      <c r="O15" s="12"/>
      <c r="P15" s="13"/>
      <c r="Q15" s="14">
        <v>0</v>
      </c>
      <c r="R15" s="12" t="e">
        <f>+VLOOKUP($C:$C,[1]Hoja1!$E:$S,2,0)</f>
        <v>#N/A</v>
      </c>
      <c r="S15" s="13" t="e">
        <f>+VLOOKUP($C:$C,[1]Hoja1!$E:$S,3,0)</f>
        <v>#N/A</v>
      </c>
      <c r="T15" s="13" t="e">
        <f>+VLOOKUP($C:$C,[1]Hoja1!$E:$S,4,0)</f>
        <v>#N/A</v>
      </c>
      <c r="U15" s="14" t="e">
        <f>+VLOOKUP($C:$C,[1]Hoja1!$E:$S,5,0)</f>
        <v>#N/A</v>
      </c>
      <c r="V15" s="14" t="e">
        <f>+VLOOKUP($C:$C,[1]Hoja1!$E:$S,6,0)</f>
        <v>#N/A</v>
      </c>
      <c r="W15" s="14" t="e">
        <f>+VLOOKUP($C:$C,[1]Hoja1!$E:$S,7,0)</f>
        <v>#N/A</v>
      </c>
      <c r="X15" s="14" t="e">
        <f>+VLOOKUP($C:$C,[1]Hoja1!$E:$S,8,0)</f>
        <v>#N/A</v>
      </c>
      <c r="Y15" s="14" t="e">
        <f>+VLOOKUP($C:$C,[1]Hoja1!$E:$S,9,0)</f>
        <v>#N/A</v>
      </c>
      <c r="Z15" s="14" t="e">
        <f>+VLOOKUP($C:$C,[1]Hoja1!$E:$S,10,0)</f>
        <v>#N/A</v>
      </c>
      <c r="AA15" s="14" t="e">
        <f>+VLOOKUP($C:$C,[1]Hoja1!$E:$S,11,0)</f>
        <v>#N/A</v>
      </c>
      <c r="AB15" s="14" t="e">
        <f>+VLOOKUP($C:$C,[1]Hoja1!$E:$S,12,0)</f>
        <v>#N/A</v>
      </c>
      <c r="AC15" s="14" t="e">
        <f>+VLOOKUP($C:$C,[1]Hoja1!$E:$S,13,0)</f>
        <v>#N/A</v>
      </c>
      <c r="AD15" s="14" t="e">
        <f>+VLOOKUP($C:$C,[1]Hoja1!$E:$S,14,0)</f>
        <v>#N/A</v>
      </c>
    </row>
    <row r="16" spans="1:30" x14ac:dyDescent="0.15">
      <c r="A16" s="12" t="s">
        <v>7</v>
      </c>
      <c r="B16" s="12">
        <v>900145585</v>
      </c>
      <c r="C16" s="12" t="s">
        <v>26</v>
      </c>
      <c r="D16" s="13">
        <v>44598</v>
      </c>
      <c r="E16" s="12">
        <v>890303093</v>
      </c>
      <c r="F16" s="12" t="s">
        <v>10</v>
      </c>
      <c r="G16" s="14">
        <v>58200</v>
      </c>
      <c r="H16" s="12"/>
      <c r="I16" s="12"/>
      <c r="J16" s="12"/>
      <c r="K16" s="12"/>
      <c r="L16" s="12"/>
      <c r="M16" s="14">
        <v>0</v>
      </c>
      <c r="N16" s="14">
        <v>0</v>
      </c>
      <c r="O16" s="12"/>
      <c r="P16" s="13"/>
      <c r="Q16" s="14">
        <v>0</v>
      </c>
      <c r="R16" s="12" t="e">
        <f>+VLOOKUP($C:$C,[1]Hoja1!$E:$S,2,0)</f>
        <v>#N/A</v>
      </c>
      <c r="S16" s="13" t="e">
        <f>+VLOOKUP($C:$C,[1]Hoja1!$E:$S,3,0)</f>
        <v>#N/A</v>
      </c>
      <c r="T16" s="13" t="e">
        <f>+VLOOKUP($C:$C,[1]Hoja1!$E:$S,4,0)</f>
        <v>#N/A</v>
      </c>
      <c r="U16" s="14" t="e">
        <f>+VLOOKUP($C:$C,[1]Hoja1!$E:$S,5,0)</f>
        <v>#N/A</v>
      </c>
      <c r="V16" s="14" t="e">
        <f>+VLOOKUP($C:$C,[1]Hoja1!$E:$S,6,0)</f>
        <v>#N/A</v>
      </c>
      <c r="W16" s="14" t="e">
        <f>+VLOOKUP($C:$C,[1]Hoja1!$E:$S,7,0)</f>
        <v>#N/A</v>
      </c>
      <c r="X16" s="14" t="e">
        <f>+VLOOKUP($C:$C,[1]Hoja1!$E:$S,8,0)</f>
        <v>#N/A</v>
      </c>
      <c r="Y16" s="14" t="e">
        <f>+VLOOKUP($C:$C,[1]Hoja1!$E:$S,9,0)</f>
        <v>#N/A</v>
      </c>
      <c r="Z16" s="14" t="e">
        <f>+VLOOKUP($C:$C,[1]Hoja1!$E:$S,10,0)</f>
        <v>#N/A</v>
      </c>
      <c r="AA16" s="14" t="e">
        <f>+VLOOKUP($C:$C,[1]Hoja1!$E:$S,11,0)</f>
        <v>#N/A</v>
      </c>
      <c r="AB16" s="14" t="e">
        <f>+VLOOKUP($C:$C,[1]Hoja1!$E:$S,12,0)</f>
        <v>#N/A</v>
      </c>
      <c r="AC16" s="14" t="e">
        <f>+VLOOKUP($C:$C,[1]Hoja1!$E:$S,13,0)</f>
        <v>#N/A</v>
      </c>
      <c r="AD16" s="14" t="e">
        <f>+VLOOKUP($C:$C,[1]Hoja1!$E:$S,14,0)</f>
        <v>#N/A</v>
      </c>
    </row>
    <row r="17" spans="1:30" x14ac:dyDescent="0.15">
      <c r="A17" s="12" t="s">
        <v>7</v>
      </c>
      <c r="B17" s="12">
        <v>900145585</v>
      </c>
      <c r="C17" s="12" t="s">
        <v>27</v>
      </c>
      <c r="D17" s="13" t="s">
        <v>28</v>
      </c>
      <c r="E17" s="12">
        <v>890303093</v>
      </c>
      <c r="F17" s="12" t="s">
        <v>10</v>
      </c>
      <c r="G17" s="14">
        <v>62880</v>
      </c>
      <c r="H17" s="12"/>
      <c r="I17" s="12"/>
      <c r="J17" s="12"/>
      <c r="K17" s="12"/>
      <c r="L17" s="12"/>
      <c r="M17" s="14">
        <v>0</v>
      </c>
      <c r="N17" s="14">
        <v>0</v>
      </c>
      <c r="O17" s="12"/>
      <c r="P17" s="13"/>
      <c r="Q17" s="14">
        <v>0</v>
      </c>
      <c r="R17" s="12" t="e">
        <f>+VLOOKUP($C:$C,[1]Hoja1!$E:$S,2,0)</f>
        <v>#N/A</v>
      </c>
      <c r="S17" s="13" t="e">
        <f>+VLOOKUP($C:$C,[1]Hoja1!$E:$S,3,0)</f>
        <v>#N/A</v>
      </c>
      <c r="T17" s="13" t="e">
        <f>+VLOOKUP($C:$C,[1]Hoja1!$E:$S,4,0)</f>
        <v>#N/A</v>
      </c>
      <c r="U17" s="14" t="e">
        <f>+VLOOKUP($C:$C,[1]Hoja1!$E:$S,5,0)</f>
        <v>#N/A</v>
      </c>
      <c r="V17" s="14" t="e">
        <f>+VLOOKUP($C:$C,[1]Hoja1!$E:$S,6,0)</f>
        <v>#N/A</v>
      </c>
      <c r="W17" s="14" t="e">
        <f>+VLOOKUP($C:$C,[1]Hoja1!$E:$S,7,0)</f>
        <v>#N/A</v>
      </c>
      <c r="X17" s="14" t="e">
        <f>+VLOOKUP($C:$C,[1]Hoja1!$E:$S,8,0)</f>
        <v>#N/A</v>
      </c>
      <c r="Y17" s="14" t="e">
        <f>+VLOOKUP($C:$C,[1]Hoja1!$E:$S,9,0)</f>
        <v>#N/A</v>
      </c>
      <c r="Z17" s="14" t="e">
        <f>+VLOOKUP($C:$C,[1]Hoja1!$E:$S,10,0)</f>
        <v>#N/A</v>
      </c>
      <c r="AA17" s="14" t="e">
        <f>+VLOOKUP($C:$C,[1]Hoja1!$E:$S,11,0)</f>
        <v>#N/A</v>
      </c>
      <c r="AB17" s="14" t="e">
        <f>+VLOOKUP($C:$C,[1]Hoja1!$E:$S,12,0)</f>
        <v>#N/A</v>
      </c>
      <c r="AC17" s="14" t="e">
        <f>+VLOOKUP($C:$C,[1]Hoja1!$E:$S,13,0)</f>
        <v>#N/A</v>
      </c>
      <c r="AD17" s="14" t="e">
        <f>+VLOOKUP($C:$C,[1]Hoja1!$E:$S,14,0)</f>
        <v>#N/A</v>
      </c>
    </row>
    <row r="18" spans="1:30" x14ac:dyDescent="0.15">
      <c r="A18" s="12" t="s">
        <v>7</v>
      </c>
      <c r="B18" s="12">
        <v>900145585</v>
      </c>
      <c r="C18" s="12" t="s">
        <v>29</v>
      </c>
      <c r="D18" s="13" t="s">
        <v>28</v>
      </c>
      <c r="E18" s="12">
        <v>890303093</v>
      </c>
      <c r="F18" s="12" t="s">
        <v>10</v>
      </c>
      <c r="G18" s="14">
        <v>503600</v>
      </c>
      <c r="H18" s="12"/>
      <c r="I18" s="12"/>
      <c r="J18" s="12"/>
      <c r="K18" s="12"/>
      <c r="L18" s="12"/>
      <c r="M18" s="14">
        <v>0</v>
      </c>
      <c r="N18" s="14">
        <v>0</v>
      </c>
      <c r="O18" s="12"/>
      <c r="P18" s="13"/>
      <c r="Q18" s="14">
        <v>0</v>
      </c>
      <c r="R18" s="12" t="e">
        <f>+VLOOKUP($C:$C,[1]Hoja1!$E:$S,2,0)</f>
        <v>#N/A</v>
      </c>
      <c r="S18" s="13" t="e">
        <f>+VLOOKUP($C:$C,[1]Hoja1!$E:$S,3,0)</f>
        <v>#N/A</v>
      </c>
      <c r="T18" s="13" t="e">
        <f>+VLOOKUP($C:$C,[1]Hoja1!$E:$S,4,0)</f>
        <v>#N/A</v>
      </c>
      <c r="U18" s="14" t="e">
        <f>+VLOOKUP($C:$C,[1]Hoja1!$E:$S,5,0)</f>
        <v>#N/A</v>
      </c>
      <c r="V18" s="14" t="e">
        <f>+VLOOKUP($C:$C,[1]Hoja1!$E:$S,6,0)</f>
        <v>#N/A</v>
      </c>
      <c r="W18" s="14" t="e">
        <f>+VLOOKUP($C:$C,[1]Hoja1!$E:$S,7,0)</f>
        <v>#N/A</v>
      </c>
      <c r="X18" s="14" t="e">
        <f>+VLOOKUP($C:$C,[1]Hoja1!$E:$S,8,0)</f>
        <v>#N/A</v>
      </c>
      <c r="Y18" s="14" t="e">
        <f>+VLOOKUP($C:$C,[1]Hoja1!$E:$S,9,0)</f>
        <v>#N/A</v>
      </c>
      <c r="Z18" s="14" t="e">
        <f>+VLOOKUP($C:$C,[1]Hoja1!$E:$S,10,0)</f>
        <v>#N/A</v>
      </c>
      <c r="AA18" s="14" t="e">
        <f>+VLOOKUP($C:$C,[1]Hoja1!$E:$S,11,0)</f>
        <v>#N/A</v>
      </c>
      <c r="AB18" s="14" t="e">
        <f>+VLOOKUP($C:$C,[1]Hoja1!$E:$S,12,0)</f>
        <v>#N/A</v>
      </c>
      <c r="AC18" s="14" t="e">
        <f>+VLOOKUP($C:$C,[1]Hoja1!$E:$S,13,0)</f>
        <v>#N/A</v>
      </c>
      <c r="AD18" s="14" t="e">
        <f>+VLOOKUP($C:$C,[1]Hoja1!$E:$S,14,0)</f>
        <v>#N/A</v>
      </c>
    </row>
    <row r="19" spans="1:30" x14ac:dyDescent="0.15">
      <c r="A19" s="12" t="s">
        <v>7</v>
      </c>
      <c r="B19" s="12">
        <v>900145585</v>
      </c>
      <c r="C19" s="12" t="s">
        <v>30</v>
      </c>
      <c r="D19" s="13" t="s">
        <v>28</v>
      </c>
      <c r="E19" s="12">
        <v>890303093</v>
      </c>
      <c r="F19" s="12" t="s">
        <v>10</v>
      </c>
      <c r="G19" s="14">
        <v>58200</v>
      </c>
      <c r="H19" s="12"/>
      <c r="I19" s="12"/>
      <c r="J19" s="12"/>
      <c r="K19" s="12"/>
      <c r="L19" s="12"/>
      <c r="M19" s="14">
        <v>0</v>
      </c>
      <c r="N19" s="14">
        <v>0</v>
      </c>
      <c r="O19" s="12"/>
      <c r="P19" s="13"/>
      <c r="Q19" s="14">
        <v>0</v>
      </c>
      <c r="R19" s="12" t="e">
        <f>+VLOOKUP($C:$C,[1]Hoja1!$E:$S,2,0)</f>
        <v>#N/A</v>
      </c>
      <c r="S19" s="13" t="e">
        <f>+VLOOKUP($C:$C,[1]Hoja1!$E:$S,3,0)</f>
        <v>#N/A</v>
      </c>
      <c r="T19" s="13" t="e">
        <f>+VLOOKUP($C:$C,[1]Hoja1!$E:$S,4,0)</f>
        <v>#N/A</v>
      </c>
      <c r="U19" s="14" t="e">
        <f>+VLOOKUP($C:$C,[1]Hoja1!$E:$S,5,0)</f>
        <v>#N/A</v>
      </c>
      <c r="V19" s="14" t="e">
        <f>+VLOOKUP($C:$C,[1]Hoja1!$E:$S,6,0)</f>
        <v>#N/A</v>
      </c>
      <c r="W19" s="14" t="e">
        <f>+VLOOKUP($C:$C,[1]Hoja1!$E:$S,7,0)</f>
        <v>#N/A</v>
      </c>
      <c r="X19" s="14" t="e">
        <f>+VLOOKUP($C:$C,[1]Hoja1!$E:$S,8,0)</f>
        <v>#N/A</v>
      </c>
      <c r="Y19" s="14" t="e">
        <f>+VLOOKUP($C:$C,[1]Hoja1!$E:$S,9,0)</f>
        <v>#N/A</v>
      </c>
      <c r="Z19" s="14" t="e">
        <f>+VLOOKUP($C:$C,[1]Hoja1!$E:$S,10,0)</f>
        <v>#N/A</v>
      </c>
      <c r="AA19" s="14" t="e">
        <f>+VLOOKUP($C:$C,[1]Hoja1!$E:$S,11,0)</f>
        <v>#N/A</v>
      </c>
      <c r="AB19" s="14" t="e">
        <f>+VLOOKUP($C:$C,[1]Hoja1!$E:$S,12,0)</f>
        <v>#N/A</v>
      </c>
      <c r="AC19" s="14" t="e">
        <f>+VLOOKUP($C:$C,[1]Hoja1!$E:$S,13,0)</f>
        <v>#N/A</v>
      </c>
      <c r="AD19" s="14" t="e">
        <f>+VLOOKUP($C:$C,[1]Hoja1!$E:$S,14,0)</f>
        <v>#N/A</v>
      </c>
    </row>
    <row r="20" spans="1:30" x14ac:dyDescent="0.15">
      <c r="A20" s="12" t="s">
        <v>7</v>
      </c>
      <c r="B20" s="12">
        <v>900145585</v>
      </c>
      <c r="C20" s="12" t="s">
        <v>31</v>
      </c>
      <c r="D20" s="13" t="s">
        <v>28</v>
      </c>
      <c r="E20" s="12">
        <v>890303093</v>
      </c>
      <c r="F20" s="12" t="s">
        <v>10</v>
      </c>
      <c r="G20" s="14">
        <v>31900</v>
      </c>
      <c r="H20" s="12"/>
      <c r="I20" s="12"/>
      <c r="J20" s="12"/>
      <c r="K20" s="12"/>
      <c r="L20" s="12"/>
      <c r="M20" s="14">
        <v>0</v>
      </c>
      <c r="N20" s="14">
        <v>0</v>
      </c>
      <c r="O20" s="12"/>
      <c r="P20" s="13"/>
      <c r="Q20" s="14">
        <v>0</v>
      </c>
      <c r="R20" s="12" t="e">
        <f>+VLOOKUP($C:$C,[1]Hoja1!$E:$S,2,0)</f>
        <v>#N/A</v>
      </c>
      <c r="S20" s="13" t="e">
        <f>+VLOOKUP($C:$C,[1]Hoja1!$E:$S,3,0)</f>
        <v>#N/A</v>
      </c>
      <c r="T20" s="13" t="e">
        <f>+VLOOKUP($C:$C,[1]Hoja1!$E:$S,4,0)</f>
        <v>#N/A</v>
      </c>
      <c r="U20" s="14" t="e">
        <f>+VLOOKUP($C:$C,[1]Hoja1!$E:$S,5,0)</f>
        <v>#N/A</v>
      </c>
      <c r="V20" s="14" t="e">
        <f>+VLOOKUP($C:$C,[1]Hoja1!$E:$S,6,0)</f>
        <v>#N/A</v>
      </c>
      <c r="W20" s="14" t="e">
        <f>+VLOOKUP($C:$C,[1]Hoja1!$E:$S,7,0)</f>
        <v>#N/A</v>
      </c>
      <c r="X20" s="14" t="e">
        <f>+VLOOKUP($C:$C,[1]Hoja1!$E:$S,8,0)</f>
        <v>#N/A</v>
      </c>
      <c r="Y20" s="14" t="e">
        <f>+VLOOKUP($C:$C,[1]Hoja1!$E:$S,9,0)</f>
        <v>#N/A</v>
      </c>
      <c r="Z20" s="14" t="e">
        <f>+VLOOKUP($C:$C,[1]Hoja1!$E:$S,10,0)</f>
        <v>#N/A</v>
      </c>
      <c r="AA20" s="14" t="e">
        <f>+VLOOKUP($C:$C,[1]Hoja1!$E:$S,11,0)</f>
        <v>#N/A</v>
      </c>
      <c r="AB20" s="14" t="e">
        <f>+VLOOKUP($C:$C,[1]Hoja1!$E:$S,12,0)</f>
        <v>#N/A</v>
      </c>
      <c r="AC20" s="14" t="e">
        <f>+VLOOKUP($C:$C,[1]Hoja1!$E:$S,13,0)</f>
        <v>#N/A</v>
      </c>
      <c r="AD20" s="14" t="e">
        <f>+VLOOKUP($C:$C,[1]Hoja1!$E:$S,14,0)</f>
        <v>#N/A</v>
      </c>
    </row>
    <row r="21" spans="1:30" x14ac:dyDescent="0.15">
      <c r="A21" s="12" t="s">
        <v>7</v>
      </c>
      <c r="B21" s="12">
        <v>900145585</v>
      </c>
      <c r="C21" s="12" t="s">
        <v>32</v>
      </c>
      <c r="D21" s="13" t="s">
        <v>28</v>
      </c>
      <c r="E21" s="12">
        <v>890303093</v>
      </c>
      <c r="F21" s="12" t="s">
        <v>10</v>
      </c>
      <c r="G21" s="14">
        <v>155201</v>
      </c>
      <c r="H21" s="12"/>
      <c r="I21" s="12"/>
      <c r="J21" s="12"/>
      <c r="K21" s="12"/>
      <c r="L21" s="12"/>
      <c r="M21" s="14">
        <v>0</v>
      </c>
      <c r="N21" s="14">
        <v>0</v>
      </c>
      <c r="O21" s="12"/>
      <c r="P21" s="13"/>
      <c r="Q21" s="14">
        <v>0</v>
      </c>
      <c r="R21" s="12" t="e">
        <f>+VLOOKUP($C:$C,[1]Hoja1!$E:$S,2,0)</f>
        <v>#N/A</v>
      </c>
      <c r="S21" s="13" t="e">
        <f>+VLOOKUP($C:$C,[1]Hoja1!$E:$S,3,0)</f>
        <v>#N/A</v>
      </c>
      <c r="T21" s="13" t="e">
        <f>+VLOOKUP($C:$C,[1]Hoja1!$E:$S,4,0)</f>
        <v>#N/A</v>
      </c>
      <c r="U21" s="14" t="e">
        <f>+VLOOKUP($C:$C,[1]Hoja1!$E:$S,5,0)</f>
        <v>#N/A</v>
      </c>
      <c r="V21" s="14" t="e">
        <f>+VLOOKUP($C:$C,[1]Hoja1!$E:$S,6,0)</f>
        <v>#N/A</v>
      </c>
      <c r="W21" s="14" t="e">
        <f>+VLOOKUP($C:$C,[1]Hoja1!$E:$S,7,0)</f>
        <v>#N/A</v>
      </c>
      <c r="X21" s="14" t="e">
        <f>+VLOOKUP($C:$C,[1]Hoja1!$E:$S,8,0)</f>
        <v>#N/A</v>
      </c>
      <c r="Y21" s="14" t="e">
        <f>+VLOOKUP($C:$C,[1]Hoja1!$E:$S,9,0)</f>
        <v>#N/A</v>
      </c>
      <c r="Z21" s="14" t="e">
        <f>+VLOOKUP($C:$C,[1]Hoja1!$E:$S,10,0)</f>
        <v>#N/A</v>
      </c>
      <c r="AA21" s="14" t="e">
        <f>+VLOOKUP($C:$C,[1]Hoja1!$E:$S,11,0)</f>
        <v>#N/A</v>
      </c>
      <c r="AB21" s="14" t="e">
        <f>+VLOOKUP($C:$C,[1]Hoja1!$E:$S,12,0)</f>
        <v>#N/A</v>
      </c>
      <c r="AC21" s="14" t="e">
        <f>+VLOOKUP($C:$C,[1]Hoja1!$E:$S,13,0)</f>
        <v>#N/A</v>
      </c>
      <c r="AD21" s="14" t="e">
        <f>+VLOOKUP($C:$C,[1]Hoja1!$E:$S,14,0)</f>
        <v>#N/A</v>
      </c>
    </row>
    <row r="22" spans="1:30" x14ac:dyDescent="0.15">
      <c r="A22" s="12" t="s">
        <v>7</v>
      </c>
      <c r="B22" s="12">
        <v>900145585</v>
      </c>
      <c r="C22" s="12" t="s">
        <v>33</v>
      </c>
      <c r="D22" s="13" t="s">
        <v>28</v>
      </c>
      <c r="E22" s="12">
        <v>890303093</v>
      </c>
      <c r="F22" s="12" t="s">
        <v>10</v>
      </c>
      <c r="G22" s="14">
        <v>214300</v>
      </c>
      <c r="H22" s="12"/>
      <c r="I22" s="12"/>
      <c r="J22" s="12"/>
      <c r="K22" s="12"/>
      <c r="L22" s="12"/>
      <c r="M22" s="14">
        <v>0</v>
      </c>
      <c r="N22" s="14">
        <v>0</v>
      </c>
      <c r="O22" s="12"/>
      <c r="P22" s="13"/>
      <c r="Q22" s="14">
        <v>0</v>
      </c>
      <c r="R22" s="12" t="e">
        <f>+VLOOKUP($C:$C,[1]Hoja1!$E:$S,2,0)</f>
        <v>#N/A</v>
      </c>
      <c r="S22" s="13" t="e">
        <f>+VLOOKUP($C:$C,[1]Hoja1!$E:$S,3,0)</f>
        <v>#N/A</v>
      </c>
      <c r="T22" s="13" t="e">
        <f>+VLOOKUP($C:$C,[1]Hoja1!$E:$S,4,0)</f>
        <v>#N/A</v>
      </c>
      <c r="U22" s="14" t="e">
        <f>+VLOOKUP($C:$C,[1]Hoja1!$E:$S,5,0)</f>
        <v>#N/A</v>
      </c>
      <c r="V22" s="14" t="e">
        <f>+VLOOKUP($C:$C,[1]Hoja1!$E:$S,6,0)</f>
        <v>#N/A</v>
      </c>
      <c r="W22" s="14" t="e">
        <f>+VLOOKUP($C:$C,[1]Hoja1!$E:$S,7,0)</f>
        <v>#N/A</v>
      </c>
      <c r="X22" s="14" t="e">
        <f>+VLOOKUP($C:$C,[1]Hoja1!$E:$S,8,0)</f>
        <v>#N/A</v>
      </c>
      <c r="Y22" s="14" t="e">
        <f>+VLOOKUP($C:$C,[1]Hoja1!$E:$S,9,0)</f>
        <v>#N/A</v>
      </c>
      <c r="Z22" s="14" t="e">
        <f>+VLOOKUP($C:$C,[1]Hoja1!$E:$S,10,0)</f>
        <v>#N/A</v>
      </c>
      <c r="AA22" s="14" t="e">
        <f>+VLOOKUP($C:$C,[1]Hoja1!$E:$S,11,0)</f>
        <v>#N/A</v>
      </c>
      <c r="AB22" s="14" t="e">
        <f>+VLOOKUP($C:$C,[1]Hoja1!$E:$S,12,0)</f>
        <v>#N/A</v>
      </c>
      <c r="AC22" s="14" t="e">
        <f>+VLOOKUP($C:$C,[1]Hoja1!$E:$S,13,0)</f>
        <v>#N/A</v>
      </c>
      <c r="AD22" s="14" t="e">
        <f>+VLOOKUP($C:$C,[1]Hoja1!$E:$S,14,0)</f>
        <v>#N/A</v>
      </c>
    </row>
    <row r="23" spans="1:30" x14ac:dyDescent="0.15">
      <c r="A23" s="12" t="s">
        <v>7</v>
      </c>
      <c r="B23" s="12">
        <v>900145585</v>
      </c>
      <c r="C23" s="12" t="s">
        <v>34</v>
      </c>
      <c r="D23" s="13" t="s">
        <v>28</v>
      </c>
      <c r="E23" s="12">
        <v>890303093</v>
      </c>
      <c r="F23" s="12" t="s">
        <v>10</v>
      </c>
      <c r="G23" s="14">
        <v>7680</v>
      </c>
      <c r="H23" s="12"/>
      <c r="I23" s="12"/>
      <c r="J23" s="12"/>
      <c r="K23" s="12"/>
      <c r="L23" s="12"/>
      <c r="M23" s="14">
        <v>0</v>
      </c>
      <c r="N23" s="14">
        <v>0</v>
      </c>
      <c r="O23" s="12"/>
      <c r="P23" s="13"/>
      <c r="Q23" s="14">
        <v>0</v>
      </c>
      <c r="R23" s="12" t="e">
        <f>+VLOOKUP($C:$C,[1]Hoja1!$E:$S,2,0)</f>
        <v>#N/A</v>
      </c>
      <c r="S23" s="13" t="e">
        <f>+VLOOKUP($C:$C,[1]Hoja1!$E:$S,3,0)</f>
        <v>#N/A</v>
      </c>
      <c r="T23" s="13" t="e">
        <f>+VLOOKUP($C:$C,[1]Hoja1!$E:$S,4,0)</f>
        <v>#N/A</v>
      </c>
      <c r="U23" s="14" t="e">
        <f>+VLOOKUP($C:$C,[1]Hoja1!$E:$S,5,0)</f>
        <v>#N/A</v>
      </c>
      <c r="V23" s="14" t="e">
        <f>+VLOOKUP($C:$C,[1]Hoja1!$E:$S,6,0)</f>
        <v>#N/A</v>
      </c>
      <c r="W23" s="14" t="e">
        <f>+VLOOKUP($C:$C,[1]Hoja1!$E:$S,7,0)</f>
        <v>#N/A</v>
      </c>
      <c r="X23" s="14" t="e">
        <f>+VLOOKUP($C:$C,[1]Hoja1!$E:$S,8,0)</f>
        <v>#N/A</v>
      </c>
      <c r="Y23" s="14" t="e">
        <f>+VLOOKUP($C:$C,[1]Hoja1!$E:$S,9,0)</f>
        <v>#N/A</v>
      </c>
      <c r="Z23" s="14" t="e">
        <f>+VLOOKUP($C:$C,[1]Hoja1!$E:$S,10,0)</f>
        <v>#N/A</v>
      </c>
      <c r="AA23" s="14" t="e">
        <f>+VLOOKUP($C:$C,[1]Hoja1!$E:$S,11,0)</f>
        <v>#N/A</v>
      </c>
      <c r="AB23" s="14" t="e">
        <f>+VLOOKUP($C:$C,[1]Hoja1!$E:$S,12,0)</f>
        <v>#N/A</v>
      </c>
      <c r="AC23" s="14" t="e">
        <f>+VLOOKUP($C:$C,[1]Hoja1!$E:$S,13,0)</f>
        <v>#N/A</v>
      </c>
      <c r="AD23" s="14" t="e">
        <f>+VLOOKUP($C:$C,[1]Hoja1!$E:$S,14,0)</f>
        <v>#N/A</v>
      </c>
    </row>
    <row r="24" spans="1:30" x14ac:dyDescent="0.15">
      <c r="A24" s="12" t="s">
        <v>7</v>
      </c>
      <c r="B24" s="12">
        <v>900145585</v>
      </c>
      <c r="C24" s="12" t="s">
        <v>35</v>
      </c>
      <c r="D24" s="13" t="s">
        <v>28</v>
      </c>
      <c r="E24" s="12">
        <v>890303093</v>
      </c>
      <c r="F24" s="12" t="s">
        <v>10</v>
      </c>
      <c r="G24" s="14">
        <v>56000</v>
      </c>
      <c r="H24" s="12"/>
      <c r="I24" s="12"/>
      <c r="J24" s="12"/>
      <c r="K24" s="12"/>
      <c r="L24" s="12"/>
      <c r="M24" s="14">
        <v>0</v>
      </c>
      <c r="N24" s="14">
        <v>0</v>
      </c>
      <c r="O24" s="12"/>
      <c r="P24" s="13"/>
      <c r="Q24" s="14">
        <v>0</v>
      </c>
      <c r="R24" s="12" t="e">
        <f>+VLOOKUP($C:$C,[1]Hoja1!$E:$S,2,0)</f>
        <v>#N/A</v>
      </c>
      <c r="S24" s="13" t="e">
        <f>+VLOOKUP($C:$C,[1]Hoja1!$E:$S,3,0)</f>
        <v>#N/A</v>
      </c>
      <c r="T24" s="13" t="e">
        <f>+VLOOKUP($C:$C,[1]Hoja1!$E:$S,4,0)</f>
        <v>#N/A</v>
      </c>
      <c r="U24" s="14" t="e">
        <f>+VLOOKUP($C:$C,[1]Hoja1!$E:$S,5,0)</f>
        <v>#N/A</v>
      </c>
      <c r="V24" s="14" t="e">
        <f>+VLOOKUP($C:$C,[1]Hoja1!$E:$S,6,0)</f>
        <v>#N/A</v>
      </c>
      <c r="W24" s="14" t="e">
        <f>+VLOOKUP($C:$C,[1]Hoja1!$E:$S,7,0)</f>
        <v>#N/A</v>
      </c>
      <c r="X24" s="14" t="e">
        <f>+VLOOKUP($C:$C,[1]Hoja1!$E:$S,8,0)</f>
        <v>#N/A</v>
      </c>
      <c r="Y24" s="14" t="e">
        <f>+VLOOKUP($C:$C,[1]Hoja1!$E:$S,9,0)</f>
        <v>#N/A</v>
      </c>
      <c r="Z24" s="14" t="e">
        <f>+VLOOKUP($C:$C,[1]Hoja1!$E:$S,10,0)</f>
        <v>#N/A</v>
      </c>
      <c r="AA24" s="14" t="e">
        <f>+VLOOKUP($C:$C,[1]Hoja1!$E:$S,11,0)</f>
        <v>#N/A</v>
      </c>
      <c r="AB24" s="14" t="e">
        <f>+VLOOKUP($C:$C,[1]Hoja1!$E:$S,12,0)</f>
        <v>#N/A</v>
      </c>
      <c r="AC24" s="14" t="e">
        <f>+VLOOKUP($C:$C,[1]Hoja1!$E:$S,13,0)</f>
        <v>#N/A</v>
      </c>
      <c r="AD24" s="14" t="e">
        <f>+VLOOKUP($C:$C,[1]Hoja1!$E:$S,14,0)</f>
        <v>#N/A</v>
      </c>
    </row>
    <row r="25" spans="1:30" x14ac:dyDescent="0.15">
      <c r="A25" s="12" t="s">
        <v>14</v>
      </c>
      <c r="B25" s="12">
        <v>900145585</v>
      </c>
      <c r="C25" s="12" t="s">
        <v>36</v>
      </c>
      <c r="D25" s="13" t="s">
        <v>37</v>
      </c>
      <c r="E25" s="12">
        <v>890303093</v>
      </c>
      <c r="F25" s="12" t="s">
        <v>38</v>
      </c>
      <c r="G25" s="14">
        <v>21600</v>
      </c>
      <c r="H25" s="12"/>
      <c r="I25" s="12"/>
      <c r="J25" s="12"/>
      <c r="K25" s="12"/>
      <c r="L25" s="12"/>
      <c r="M25" s="14">
        <v>0</v>
      </c>
      <c r="N25" s="14">
        <v>0</v>
      </c>
      <c r="O25" s="12"/>
      <c r="P25" s="13"/>
      <c r="Q25" s="14">
        <v>0</v>
      </c>
      <c r="R25" s="12" t="e">
        <f>+VLOOKUP($C:$C,[1]Hoja1!$E:$S,2,0)</f>
        <v>#N/A</v>
      </c>
      <c r="S25" s="13" t="e">
        <f>+VLOOKUP($C:$C,[1]Hoja1!$E:$S,3,0)</f>
        <v>#N/A</v>
      </c>
      <c r="T25" s="13" t="e">
        <f>+VLOOKUP($C:$C,[1]Hoja1!$E:$S,4,0)</f>
        <v>#N/A</v>
      </c>
      <c r="U25" s="14" t="e">
        <f>+VLOOKUP($C:$C,[1]Hoja1!$E:$S,5,0)</f>
        <v>#N/A</v>
      </c>
      <c r="V25" s="14" t="e">
        <f>+VLOOKUP($C:$C,[1]Hoja1!$E:$S,6,0)</f>
        <v>#N/A</v>
      </c>
      <c r="W25" s="14" t="e">
        <f>+VLOOKUP($C:$C,[1]Hoja1!$E:$S,7,0)</f>
        <v>#N/A</v>
      </c>
      <c r="X25" s="14" t="e">
        <f>+VLOOKUP($C:$C,[1]Hoja1!$E:$S,8,0)</f>
        <v>#N/A</v>
      </c>
      <c r="Y25" s="14" t="e">
        <f>+VLOOKUP($C:$C,[1]Hoja1!$E:$S,9,0)</f>
        <v>#N/A</v>
      </c>
      <c r="Z25" s="14" t="e">
        <f>+VLOOKUP($C:$C,[1]Hoja1!$E:$S,10,0)</f>
        <v>#N/A</v>
      </c>
      <c r="AA25" s="14" t="e">
        <f>+VLOOKUP($C:$C,[1]Hoja1!$E:$S,11,0)</f>
        <v>#N/A</v>
      </c>
      <c r="AB25" s="14" t="e">
        <f>+VLOOKUP($C:$C,[1]Hoja1!$E:$S,12,0)</f>
        <v>#N/A</v>
      </c>
      <c r="AC25" s="14" t="e">
        <f>+VLOOKUP($C:$C,[1]Hoja1!$E:$S,13,0)</f>
        <v>#N/A</v>
      </c>
      <c r="AD25" s="14" t="e">
        <f>+VLOOKUP($C:$C,[1]Hoja1!$E:$S,14,0)</f>
        <v>#N/A</v>
      </c>
    </row>
    <row r="26" spans="1:30" x14ac:dyDescent="0.15">
      <c r="A26" s="12" t="s">
        <v>14</v>
      </c>
      <c r="B26" s="12">
        <v>900145585</v>
      </c>
      <c r="C26" s="12" t="s">
        <v>39</v>
      </c>
      <c r="D26" s="13" t="s">
        <v>28</v>
      </c>
      <c r="E26" s="12">
        <v>890303093</v>
      </c>
      <c r="F26" s="12" t="s">
        <v>16</v>
      </c>
      <c r="G26" s="14">
        <v>1735867</v>
      </c>
      <c r="H26" s="12"/>
      <c r="I26" s="12"/>
      <c r="J26" s="12"/>
      <c r="K26" s="12"/>
      <c r="L26" s="12"/>
      <c r="M26" s="14">
        <v>0</v>
      </c>
      <c r="N26" s="14">
        <v>0</v>
      </c>
      <c r="O26" s="12"/>
      <c r="P26" s="13"/>
      <c r="Q26" s="14">
        <v>0</v>
      </c>
      <c r="R26" s="12" t="e">
        <f>+VLOOKUP($C:$C,[1]Hoja1!$E:$S,2,0)</f>
        <v>#N/A</v>
      </c>
      <c r="S26" s="13" t="e">
        <f>+VLOOKUP($C:$C,[1]Hoja1!$E:$S,3,0)</f>
        <v>#N/A</v>
      </c>
      <c r="T26" s="13" t="e">
        <f>+VLOOKUP($C:$C,[1]Hoja1!$E:$S,4,0)</f>
        <v>#N/A</v>
      </c>
      <c r="U26" s="14" t="e">
        <f>+VLOOKUP($C:$C,[1]Hoja1!$E:$S,5,0)</f>
        <v>#N/A</v>
      </c>
      <c r="V26" s="14" t="e">
        <f>+VLOOKUP($C:$C,[1]Hoja1!$E:$S,6,0)</f>
        <v>#N/A</v>
      </c>
      <c r="W26" s="14" t="e">
        <f>+VLOOKUP($C:$C,[1]Hoja1!$E:$S,7,0)</f>
        <v>#N/A</v>
      </c>
      <c r="X26" s="14" t="e">
        <f>+VLOOKUP($C:$C,[1]Hoja1!$E:$S,8,0)</f>
        <v>#N/A</v>
      </c>
      <c r="Y26" s="14" t="e">
        <f>+VLOOKUP($C:$C,[1]Hoja1!$E:$S,9,0)</f>
        <v>#N/A</v>
      </c>
      <c r="Z26" s="14" t="e">
        <f>+VLOOKUP($C:$C,[1]Hoja1!$E:$S,10,0)</f>
        <v>#N/A</v>
      </c>
      <c r="AA26" s="14" t="e">
        <f>+VLOOKUP($C:$C,[1]Hoja1!$E:$S,11,0)</f>
        <v>#N/A</v>
      </c>
      <c r="AB26" s="14" t="e">
        <f>+VLOOKUP($C:$C,[1]Hoja1!$E:$S,12,0)</f>
        <v>#N/A</v>
      </c>
      <c r="AC26" s="14" t="e">
        <f>+VLOOKUP($C:$C,[1]Hoja1!$E:$S,13,0)</f>
        <v>#N/A</v>
      </c>
      <c r="AD26" s="14" t="e">
        <f>+VLOOKUP($C:$C,[1]Hoja1!$E:$S,14,0)</f>
        <v>#N/A</v>
      </c>
    </row>
    <row r="27" spans="1:30" x14ac:dyDescent="0.15">
      <c r="A27" s="12" t="s">
        <v>14</v>
      </c>
      <c r="B27" s="12">
        <v>900145585</v>
      </c>
      <c r="C27" s="12" t="s">
        <v>40</v>
      </c>
      <c r="D27" s="13" t="s">
        <v>28</v>
      </c>
      <c r="E27" s="12">
        <v>890303093</v>
      </c>
      <c r="F27" s="12" t="s">
        <v>16</v>
      </c>
      <c r="G27" s="14">
        <v>1273052</v>
      </c>
      <c r="H27" s="12"/>
      <c r="I27" s="12"/>
      <c r="J27" s="12"/>
      <c r="K27" s="12"/>
      <c r="L27" s="12"/>
      <c r="M27" s="14">
        <v>0</v>
      </c>
      <c r="N27" s="14">
        <v>0</v>
      </c>
      <c r="O27" s="12"/>
      <c r="P27" s="13"/>
      <c r="Q27" s="14">
        <v>0</v>
      </c>
      <c r="R27" s="12" t="e">
        <f>+VLOOKUP($C:$C,[1]Hoja1!$E:$S,2,0)</f>
        <v>#N/A</v>
      </c>
      <c r="S27" s="13" t="e">
        <f>+VLOOKUP($C:$C,[1]Hoja1!$E:$S,3,0)</f>
        <v>#N/A</v>
      </c>
      <c r="T27" s="13" t="e">
        <f>+VLOOKUP($C:$C,[1]Hoja1!$E:$S,4,0)</f>
        <v>#N/A</v>
      </c>
      <c r="U27" s="14" t="e">
        <f>+VLOOKUP($C:$C,[1]Hoja1!$E:$S,5,0)</f>
        <v>#N/A</v>
      </c>
      <c r="V27" s="14" t="e">
        <f>+VLOOKUP($C:$C,[1]Hoja1!$E:$S,6,0)</f>
        <v>#N/A</v>
      </c>
      <c r="W27" s="14" t="e">
        <f>+VLOOKUP($C:$C,[1]Hoja1!$E:$S,7,0)</f>
        <v>#N/A</v>
      </c>
      <c r="X27" s="14" t="e">
        <f>+VLOOKUP($C:$C,[1]Hoja1!$E:$S,8,0)</f>
        <v>#N/A</v>
      </c>
      <c r="Y27" s="14" t="e">
        <f>+VLOOKUP($C:$C,[1]Hoja1!$E:$S,9,0)</f>
        <v>#N/A</v>
      </c>
      <c r="Z27" s="14" t="e">
        <f>+VLOOKUP($C:$C,[1]Hoja1!$E:$S,10,0)</f>
        <v>#N/A</v>
      </c>
      <c r="AA27" s="14" t="e">
        <f>+VLOOKUP($C:$C,[1]Hoja1!$E:$S,11,0)</f>
        <v>#N/A</v>
      </c>
      <c r="AB27" s="14" t="e">
        <f>+VLOOKUP($C:$C,[1]Hoja1!$E:$S,12,0)</f>
        <v>#N/A</v>
      </c>
      <c r="AC27" s="14" t="e">
        <f>+VLOOKUP($C:$C,[1]Hoja1!$E:$S,13,0)</f>
        <v>#N/A</v>
      </c>
      <c r="AD27" s="14" t="e">
        <f>+VLOOKUP($C:$C,[1]Hoja1!$E:$S,14,0)</f>
        <v>#N/A</v>
      </c>
    </row>
    <row r="28" spans="1:30" x14ac:dyDescent="0.15">
      <c r="A28" s="12" t="s">
        <v>14</v>
      </c>
      <c r="B28" s="12">
        <v>900145585</v>
      </c>
      <c r="C28" s="12" t="s">
        <v>41</v>
      </c>
      <c r="D28" s="13" t="s">
        <v>28</v>
      </c>
      <c r="E28" s="12">
        <v>890303093</v>
      </c>
      <c r="F28" s="12" t="s">
        <v>16</v>
      </c>
      <c r="G28" s="14">
        <v>126340</v>
      </c>
      <c r="H28" s="12"/>
      <c r="I28" s="12"/>
      <c r="J28" s="12"/>
      <c r="K28" s="12"/>
      <c r="L28" s="12"/>
      <c r="M28" s="14">
        <v>0</v>
      </c>
      <c r="N28" s="14">
        <v>0</v>
      </c>
      <c r="O28" s="12"/>
      <c r="P28" s="13"/>
      <c r="Q28" s="14">
        <v>0</v>
      </c>
      <c r="R28" s="12" t="e">
        <f>+VLOOKUP($C:$C,[1]Hoja1!$E:$S,2,0)</f>
        <v>#N/A</v>
      </c>
      <c r="S28" s="13" t="e">
        <f>+VLOOKUP($C:$C,[1]Hoja1!$E:$S,3,0)</f>
        <v>#N/A</v>
      </c>
      <c r="T28" s="13" t="e">
        <f>+VLOOKUP($C:$C,[1]Hoja1!$E:$S,4,0)</f>
        <v>#N/A</v>
      </c>
      <c r="U28" s="14" t="e">
        <f>+VLOOKUP($C:$C,[1]Hoja1!$E:$S,5,0)</f>
        <v>#N/A</v>
      </c>
      <c r="V28" s="14" t="e">
        <f>+VLOOKUP($C:$C,[1]Hoja1!$E:$S,6,0)</f>
        <v>#N/A</v>
      </c>
      <c r="W28" s="14" t="e">
        <f>+VLOOKUP($C:$C,[1]Hoja1!$E:$S,7,0)</f>
        <v>#N/A</v>
      </c>
      <c r="X28" s="14" t="e">
        <f>+VLOOKUP($C:$C,[1]Hoja1!$E:$S,8,0)</f>
        <v>#N/A</v>
      </c>
      <c r="Y28" s="14" t="e">
        <f>+VLOOKUP($C:$C,[1]Hoja1!$E:$S,9,0)</f>
        <v>#N/A</v>
      </c>
      <c r="Z28" s="14" t="e">
        <f>+VLOOKUP($C:$C,[1]Hoja1!$E:$S,10,0)</f>
        <v>#N/A</v>
      </c>
      <c r="AA28" s="14" t="e">
        <f>+VLOOKUP($C:$C,[1]Hoja1!$E:$S,11,0)</f>
        <v>#N/A</v>
      </c>
      <c r="AB28" s="14" t="e">
        <f>+VLOOKUP($C:$C,[1]Hoja1!$E:$S,12,0)</f>
        <v>#N/A</v>
      </c>
      <c r="AC28" s="14" t="e">
        <f>+VLOOKUP($C:$C,[1]Hoja1!$E:$S,13,0)</f>
        <v>#N/A</v>
      </c>
      <c r="AD28" s="14" t="e">
        <f>+VLOOKUP($C:$C,[1]Hoja1!$E:$S,14,0)</f>
        <v>#N/A</v>
      </c>
    </row>
    <row r="29" spans="1:30" x14ac:dyDescent="0.15">
      <c r="A29" s="12" t="s">
        <v>14</v>
      </c>
      <c r="B29" s="12">
        <v>900145585</v>
      </c>
      <c r="C29" s="12" t="s">
        <v>42</v>
      </c>
      <c r="D29" s="13" t="s">
        <v>28</v>
      </c>
      <c r="E29" s="12">
        <v>890303093</v>
      </c>
      <c r="F29" s="12" t="s">
        <v>16</v>
      </c>
      <c r="G29" s="14">
        <v>24400</v>
      </c>
      <c r="H29" s="12"/>
      <c r="I29" s="12"/>
      <c r="J29" s="12"/>
      <c r="K29" s="12"/>
      <c r="L29" s="12"/>
      <c r="M29" s="14">
        <v>0</v>
      </c>
      <c r="N29" s="14">
        <v>0</v>
      </c>
      <c r="O29" s="12"/>
      <c r="P29" s="13"/>
      <c r="Q29" s="14">
        <v>0</v>
      </c>
      <c r="R29" s="12" t="e">
        <f>+VLOOKUP($C:$C,[1]Hoja1!$E:$S,2,0)</f>
        <v>#N/A</v>
      </c>
      <c r="S29" s="13" t="e">
        <f>+VLOOKUP($C:$C,[1]Hoja1!$E:$S,3,0)</f>
        <v>#N/A</v>
      </c>
      <c r="T29" s="13" t="e">
        <f>+VLOOKUP($C:$C,[1]Hoja1!$E:$S,4,0)</f>
        <v>#N/A</v>
      </c>
      <c r="U29" s="14" t="e">
        <f>+VLOOKUP($C:$C,[1]Hoja1!$E:$S,5,0)</f>
        <v>#N/A</v>
      </c>
      <c r="V29" s="14" t="e">
        <f>+VLOOKUP($C:$C,[1]Hoja1!$E:$S,6,0)</f>
        <v>#N/A</v>
      </c>
      <c r="W29" s="14" t="e">
        <f>+VLOOKUP($C:$C,[1]Hoja1!$E:$S,7,0)</f>
        <v>#N/A</v>
      </c>
      <c r="X29" s="14" t="e">
        <f>+VLOOKUP($C:$C,[1]Hoja1!$E:$S,8,0)</f>
        <v>#N/A</v>
      </c>
      <c r="Y29" s="14" t="e">
        <f>+VLOOKUP($C:$C,[1]Hoja1!$E:$S,9,0)</f>
        <v>#N/A</v>
      </c>
      <c r="Z29" s="14" t="e">
        <f>+VLOOKUP($C:$C,[1]Hoja1!$E:$S,10,0)</f>
        <v>#N/A</v>
      </c>
      <c r="AA29" s="14" t="e">
        <f>+VLOOKUP($C:$C,[1]Hoja1!$E:$S,11,0)</f>
        <v>#N/A</v>
      </c>
      <c r="AB29" s="14" t="e">
        <f>+VLOOKUP($C:$C,[1]Hoja1!$E:$S,12,0)</f>
        <v>#N/A</v>
      </c>
      <c r="AC29" s="14" t="e">
        <f>+VLOOKUP($C:$C,[1]Hoja1!$E:$S,13,0)</f>
        <v>#N/A</v>
      </c>
      <c r="AD29" s="14" t="e">
        <f>+VLOOKUP($C:$C,[1]Hoja1!$E:$S,14,0)</f>
        <v>#N/A</v>
      </c>
    </row>
    <row r="30" spans="1:30" x14ac:dyDescent="0.15">
      <c r="A30" s="12" t="s">
        <v>14</v>
      </c>
      <c r="B30" s="12">
        <v>900145585</v>
      </c>
      <c r="C30" s="12" t="s">
        <v>43</v>
      </c>
      <c r="D30" s="13" t="s">
        <v>28</v>
      </c>
      <c r="E30" s="12">
        <v>890303093</v>
      </c>
      <c r="F30" s="12" t="s">
        <v>16</v>
      </c>
      <c r="G30" s="14">
        <v>6800</v>
      </c>
      <c r="H30" s="12"/>
      <c r="I30" s="12"/>
      <c r="J30" s="12"/>
      <c r="K30" s="12"/>
      <c r="L30" s="12"/>
      <c r="M30" s="14">
        <v>0</v>
      </c>
      <c r="N30" s="14">
        <v>0</v>
      </c>
      <c r="O30" s="12"/>
      <c r="P30" s="13"/>
      <c r="Q30" s="14">
        <v>0</v>
      </c>
      <c r="R30" s="12" t="e">
        <f>+VLOOKUP($C:$C,[1]Hoja1!$E:$S,2,0)</f>
        <v>#N/A</v>
      </c>
      <c r="S30" s="13" t="e">
        <f>+VLOOKUP($C:$C,[1]Hoja1!$E:$S,3,0)</f>
        <v>#N/A</v>
      </c>
      <c r="T30" s="13" t="e">
        <f>+VLOOKUP($C:$C,[1]Hoja1!$E:$S,4,0)</f>
        <v>#N/A</v>
      </c>
      <c r="U30" s="14" t="e">
        <f>+VLOOKUP($C:$C,[1]Hoja1!$E:$S,5,0)</f>
        <v>#N/A</v>
      </c>
      <c r="V30" s="14" t="e">
        <f>+VLOOKUP($C:$C,[1]Hoja1!$E:$S,6,0)</f>
        <v>#N/A</v>
      </c>
      <c r="W30" s="14" t="e">
        <f>+VLOOKUP($C:$C,[1]Hoja1!$E:$S,7,0)</f>
        <v>#N/A</v>
      </c>
      <c r="X30" s="14" t="e">
        <f>+VLOOKUP($C:$C,[1]Hoja1!$E:$S,8,0)</f>
        <v>#N/A</v>
      </c>
      <c r="Y30" s="14" t="e">
        <f>+VLOOKUP($C:$C,[1]Hoja1!$E:$S,9,0)</f>
        <v>#N/A</v>
      </c>
      <c r="Z30" s="14" t="e">
        <f>+VLOOKUP($C:$C,[1]Hoja1!$E:$S,10,0)</f>
        <v>#N/A</v>
      </c>
      <c r="AA30" s="14" t="e">
        <f>+VLOOKUP($C:$C,[1]Hoja1!$E:$S,11,0)</f>
        <v>#N/A</v>
      </c>
      <c r="AB30" s="14" t="e">
        <f>+VLOOKUP($C:$C,[1]Hoja1!$E:$S,12,0)</f>
        <v>#N/A</v>
      </c>
      <c r="AC30" s="14" t="e">
        <f>+VLOOKUP($C:$C,[1]Hoja1!$E:$S,13,0)</f>
        <v>#N/A</v>
      </c>
      <c r="AD30" s="14" t="e">
        <f>+VLOOKUP($C:$C,[1]Hoja1!$E:$S,14,0)</f>
        <v>#N/A</v>
      </c>
    </row>
    <row r="31" spans="1:30" x14ac:dyDescent="0.15">
      <c r="A31" s="12" t="s">
        <v>14</v>
      </c>
      <c r="B31" s="12">
        <v>900145585</v>
      </c>
      <c r="C31" s="12" t="s">
        <v>44</v>
      </c>
      <c r="D31" s="13" t="s">
        <v>28</v>
      </c>
      <c r="E31" s="12">
        <v>890303093</v>
      </c>
      <c r="F31" s="12" t="s">
        <v>16</v>
      </c>
      <c r="G31" s="14">
        <v>6800</v>
      </c>
      <c r="H31" s="12"/>
      <c r="I31" s="12"/>
      <c r="J31" s="12"/>
      <c r="K31" s="12"/>
      <c r="L31" s="12"/>
      <c r="M31" s="14">
        <v>0</v>
      </c>
      <c r="N31" s="14">
        <v>0</v>
      </c>
      <c r="O31" s="12"/>
      <c r="P31" s="13"/>
      <c r="Q31" s="14">
        <v>0</v>
      </c>
      <c r="R31" s="12" t="e">
        <f>+VLOOKUP($C:$C,[1]Hoja1!$E:$S,2,0)</f>
        <v>#N/A</v>
      </c>
      <c r="S31" s="13" t="e">
        <f>+VLOOKUP($C:$C,[1]Hoja1!$E:$S,3,0)</f>
        <v>#N/A</v>
      </c>
      <c r="T31" s="13" t="e">
        <f>+VLOOKUP($C:$C,[1]Hoja1!$E:$S,4,0)</f>
        <v>#N/A</v>
      </c>
      <c r="U31" s="14" t="e">
        <f>+VLOOKUP($C:$C,[1]Hoja1!$E:$S,5,0)</f>
        <v>#N/A</v>
      </c>
      <c r="V31" s="14" t="e">
        <f>+VLOOKUP($C:$C,[1]Hoja1!$E:$S,6,0)</f>
        <v>#N/A</v>
      </c>
      <c r="W31" s="14" t="e">
        <f>+VLOOKUP($C:$C,[1]Hoja1!$E:$S,7,0)</f>
        <v>#N/A</v>
      </c>
      <c r="X31" s="14" t="e">
        <f>+VLOOKUP($C:$C,[1]Hoja1!$E:$S,8,0)</f>
        <v>#N/A</v>
      </c>
      <c r="Y31" s="14" t="e">
        <f>+VLOOKUP($C:$C,[1]Hoja1!$E:$S,9,0)</f>
        <v>#N/A</v>
      </c>
      <c r="Z31" s="14" t="e">
        <f>+VLOOKUP($C:$C,[1]Hoja1!$E:$S,10,0)</f>
        <v>#N/A</v>
      </c>
      <c r="AA31" s="14" t="e">
        <f>+VLOOKUP($C:$C,[1]Hoja1!$E:$S,11,0)</f>
        <v>#N/A</v>
      </c>
      <c r="AB31" s="14" t="e">
        <f>+VLOOKUP($C:$C,[1]Hoja1!$E:$S,12,0)</f>
        <v>#N/A</v>
      </c>
      <c r="AC31" s="14" t="e">
        <f>+VLOOKUP($C:$C,[1]Hoja1!$E:$S,13,0)</f>
        <v>#N/A</v>
      </c>
      <c r="AD31" s="14" t="e">
        <f>+VLOOKUP($C:$C,[1]Hoja1!$E:$S,14,0)</f>
        <v>#N/A</v>
      </c>
    </row>
    <row r="32" spans="1:30" x14ac:dyDescent="0.15">
      <c r="A32" s="12" t="s">
        <v>14</v>
      </c>
      <c r="B32" s="12">
        <v>900145585</v>
      </c>
      <c r="C32" s="12" t="s">
        <v>45</v>
      </c>
      <c r="D32" s="13" t="s">
        <v>46</v>
      </c>
      <c r="E32" s="12">
        <v>890303093</v>
      </c>
      <c r="F32" s="12" t="s">
        <v>38</v>
      </c>
      <c r="G32" s="14">
        <v>99423</v>
      </c>
      <c r="H32" s="12"/>
      <c r="I32" s="12"/>
      <c r="J32" s="12"/>
      <c r="K32" s="12"/>
      <c r="L32" s="12"/>
      <c r="M32" s="14">
        <v>0</v>
      </c>
      <c r="N32" s="14">
        <v>0</v>
      </c>
      <c r="O32" s="12"/>
      <c r="P32" s="13"/>
      <c r="Q32" s="14">
        <v>0</v>
      </c>
      <c r="R32" s="12" t="str">
        <f>+VLOOKUP($C:$C,[1]Hoja1!$E:$S,2,0)</f>
        <v>Devuelta</v>
      </c>
      <c r="S32" s="13">
        <f>+VLOOKUP($C:$C,[1]Hoja1!$E:$S,3,0)</f>
        <v>45076</v>
      </c>
      <c r="T32" s="13">
        <f>+VLOOKUP($C:$C,[1]Hoja1!$E:$S,4,0)</f>
        <v>45099</v>
      </c>
      <c r="U32" s="14">
        <f>+VLOOKUP($C:$C,[1]Hoja1!$E:$S,5,0)</f>
        <v>0</v>
      </c>
      <c r="V32" s="14">
        <f>+VLOOKUP($C:$C,[1]Hoja1!$E:$S,6,0)</f>
        <v>99423</v>
      </c>
      <c r="W32" s="14">
        <f>+VLOOKUP($C:$C,[1]Hoja1!$E:$S,7,0)</f>
        <v>99423</v>
      </c>
      <c r="X32" s="14">
        <f>+VLOOKUP($C:$C,[1]Hoja1!$E:$S,8,0)</f>
        <v>0</v>
      </c>
      <c r="Y32" s="14">
        <f>+VLOOKUP($C:$C,[1]Hoja1!$E:$S,9,0)</f>
        <v>0</v>
      </c>
      <c r="Z32" s="14">
        <f>+VLOOKUP($C:$C,[1]Hoja1!$E:$S,10,0)</f>
        <v>0</v>
      </c>
      <c r="AA32" s="14">
        <f>+VLOOKUP($C:$C,[1]Hoja1!$E:$S,11,0)</f>
        <v>99423</v>
      </c>
      <c r="AB32" s="14">
        <f>+VLOOKUP($C:$C,[1]Hoja1!$E:$S,12,0)</f>
        <v>0</v>
      </c>
      <c r="AC32" s="14">
        <f>+VLOOKUP($C:$C,[1]Hoja1!$E:$S,13,0)</f>
        <v>0</v>
      </c>
      <c r="AD32" s="14">
        <f>+VLOOKUP($C:$C,[1]Hoja1!$E:$S,14,0)</f>
        <v>0</v>
      </c>
    </row>
    <row r="33" spans="1:30" x14ac:dyDescent="0.15">
      <c r="A33" s="12" t="s">
        <v>14</v>
      </c>
      <c r="B33" s="12">
        <v>900145585</v>
      </c>
      <c r="C33" s="12" t="s">
        <v>47</v>
      </c>
      <c r="D33" s="13" t="s">
        <v>46</v>
      </c>
      <c r="E33" s="12">
        <v>890303093</v>
      </c>
      <c r="F33" s="12" t="s">
        <v>38</v>
      </c>
      <c r="G33" s="14">
        <v>2806081</v>
      </c>
      <c r="H33" s="12"/>
      <c r="I33" s="12"/>
      <c r="J33" s="12"/>
      <c r="K33" s="12"/>
      <c r="L33" s="12"/>
      <c r="M33" s="14">
        <v>0</v>
      </c>
      <c r="N33" s="14">
        <v>0</v>
      </c>
      <c r="O33" s="12"/>
      <c r="P33" s="13"/>
      <c r="Q33" s="14">
        <v>0</v>
      </c>
      <c r="R33" s="12" t="e">
        <f>+VLOOKUP($C:$C,[1]Hoja1!$E:$S,2,0)</f>
        <v>#N/A</v>
      </c>
      <c r="S33" s="13" t="e">
        <f>+VLOOKUP($C:$C,[1]Hoja1!$E:$S,3,0)</f>
        <v>#N/A</v>
      </c>
      <c r="T33" s="13" t="e">
        <f>+VLOOKUP($C:$C,[1]Hoja1!$E:$S,4,0)</f>
        <v>#N/A</v>
      </c>
      <c r="U33" s="14" t="e">
        <f>+VLOOKUP($C:$C,[1]Hoja1!$E:$S,5,0)</f>
        <v>#N/A</v>
      </c>
      <c r="V33" s="14" t="e">
        <f>+VLOOKUP($C:$C,[1]Hoja1!$E:$S,6,0)</f>
        <v>#N/A</v>
      </c>
      <c r="W33" s="14" t="e">
        <f>+VLOOKUP($C:$C,[1]Hoja1!$E:$S,7,0)</f>
        <v>#N/A</v>
      </c>
      <c r="X33" s="14" t="e">
        <f>+VLOOKUP($C:$C,[1]Hoja1!$E:$S,8,0)</f>
        <v>#N/A</v>
      </c>
      <c r="Y33" s="14" t="e">
        <f>+VLOOKUP($C:$C,[1]Hoja1!$E:$S,9,0)</f>
        <v>#N/A</v>
      </c>
      <c r="Z33" s="14" t="e">
        <f>+VLOOKUP($C:$C,[1]Hoja1!$E:$S,10,0)</f>
        <v>#N/A</v>
      </c>
      <c r="AA33" s="14" t="e">
        <f>+VLOOKUP($C:$C,[1]Hoja1!$E:$S,11,0)</f>
        <v>#N/A</v>
      </c>
      <c r="AB33" s="14" t="e">
        <f>+VLOOKUP($C:$C,[1]Hoja1!$E:$S,12,0)</f>
        <v>#N/A</v>
      </c>
      <c r="AC33" s="14" t="e">
        <f>+VLOOKUP($C:$C,[1]Hoja1!$E:$S,13,0)</f>
        <v>#N/A</v>
      </c>
      <c r="AD33" s="14" t="e">
        <f>+VLOOKUP($C:$C,[1]Hoja1!$E:$S,14,0)</f>
        <v>#N/A</v>
      </c>
    </row>
    <row r="34" spans="1:30" x14ac:dyDescent="0.15">
      <c r="A34" s="12" t="s">
        <v>14</v>
      </c>
      <c r="B34" s="12">
        <v>900145585</v>
      </c>
      <c r="C34" s="12">
        <v>20110830</v>
      </c>
      <c r="D34" s="13">
        <v>40785</v>
      </c>
      <c r="E34" s="12">
        <v>890303093</v>
      </c>
      <c r="F34" s="12" t="s">
        <v>38</v>
      </c>
      <c r="G34" s="14">
        <v>28400</v>
      </c>
      <c r="H34" s="12"/>
      <c r="I34" s="12"/>
      <c r="J34" s="12"/>
      <c r="K34" s="12"/>
      <c r="L34" s="12"/>
      <c r="M34" s="14">
        <v>0</v>
      </c>
      <c r="N34" s="14">
        <v>0</v>
      </c>
      <c r="O34" s="12"/>
      <c r="P34" s="13"/>
      <c r="Q34" s="14">
        <v>0</v>
      </c>
      <c r="R34" s="12" t="e">
        <f>+VLOOKUP($C:$C,[1]Hoja1!$E:$S,2,0)</f>
        <v>#N/A</v>
      </c>
      <c r="S34" s="13" t="e">
        <f>+VLOOKUP($C:$C,[1]Hoja1!$E:$S,3,0)</f>
        <v>#N/A</v>
      </c>
      <c r="T34" s="13" t="e">
        <f>+VLOOKUP($C:$C,[1]Hoja1!$E:$S,4,0)</f>
        <v>#N/A</v>
      </c>
      <c r="U34" s="14" t="e">
        <f>+VLOOKUP($C:$C,[1]Hoja1!$E:$S,5,0)</f>
        <v>#N/A</v>
      </c>
      <c r="V34" s="14" t="e">
        <f>+VLOOKUP($C:$C,[1]Hoja1!$E:$S,6,0)</f>
        <v>#N/A</v>
      </c>
      <c r="W34" s="14" t="e">
        <f>+VLOOKUP($C:$C,[1]Hoja1!$E:$S,7,0)</f>
        <v>#N/A</v>
      </c>
      <c r="X34" s="14" t="e">
        <f>+VLOOKUP($C:$C,[1]Hoja1!$E:$S,8,0)</f>
        <v>#N/A</v>
      </c>
      <c r="Y34" s="14" t="e">
        <f>+VLOOKUP($C:$C,[1]Hoja1!$E:$S,9,0)</f>
        <v>#N/A</v>
      </c>
      <c r="Z34" s="14" t="e">
        <f>+VLOOKUP($C:$C,[1]Hoja1!$E:$S,10,0)</f>
        <v>#N/A</v>
      </c>
      <c r="AA34" s="14" t="e">
        <f>+VLOOKUP($C:$C,[1]Hoja1!$E:$S,11,0)</f>
        <v>#N/A</v>
      </c>
      <c r="AB34" s="14" t="e">
        <f>+VLOOKUP($C:$C,[1]Hoja1!$E:$S,12,0)</f>
        <v>#N/A</v>
      </c>
      <c r="AC34" s="14" t="e">
        <f>+VLOOKUP($C:$C,[1]Hoja1!$E:$S,13,0)</f>
        <v>#N/A</v>
      </c>
      <c r="AD34" s="14" t="e">
        <f>+VLOOKUP($C:$C,[1]Hoja1!$E:$S,14,0)</f>
        <v>#N/A</v>
      </c>
    </row>
    <row r="35" spans="1:30" x14ac:dyDescent="0.15">
      <c r="A35" s="12" t="s">
        <v>14</v>
      </c>
      <c r="B35" s="12">
        <v>900145585</v>
      </c>
      <c r="C35" s="12">
        <v>20110730</v>
      </c>
      <c r="D35" s="13">
        <v>40754</v>
      </c>
      <c r="E35" s="12">
        <v>890303093</v>
      </c>
      <c r="F35" s="12" t="s">
        <v>38</v>
      </c>
      <c r="G35" s="14">
        <v>7805</v>
      </c>
      <c r="H35" s="12"/>
      <c r="I35" s="12"/>
      <c r="J35" s="12"/>
      <c r="K35" s="12"/>
      <c r="L35" s="12"/>
      <c r="M35" s="14">
        <v>0</v>
      </c>
      <c r="N35" s="14">
        <v>0</v>
      </c>
      <c r="O35" s="12"/>
      <c r="P35" s="13"/>
      <c r="Q35" s="14">
        <v>0</v>
      </c>
      <c r="R35" s="12" t="e">
        <f>+VLOOKUP($C:$C,[1]Hoja1!$E:$S,2,0)</f>
        <v>#N/A</v>
      </c>
      <c r="S35" s="13" t="e">
        <f>+VLOOKUP($C:$C,[1]Hoja1!$E:$S,3,0)</f>
        <v>#N/A</v>
      </c>
      <c r="T35" s="13" t="e">
        <f>+VLOOKUP($C:$C,[1]Hoja1!$E:$S,4,0)</f>
        <v>#N/A</v>
      </c>
      <c r="U35" s="14" t="e">
        <f>+VLOOKUP($C:$C,[1]Hoja1!$E:$S,5,0)</f>
        <v>#N/A</v>
      </c>
      <c r="V35" s="14" t="e">
        <f>+VLOOKUP($C:$C,[1]Hoja1!$E:$S,6,0)</f>
        <v>#N/A</v>
      </c>
      <c r="W35" s="14" t="e">
        <f>+VLOOKUP($C:$C,[1]Hoja1!$E:$S,7,0)</f>
        <v>#N/A</v>
      </c>
      <c r="X35" s="14" t="e">
        <f>+VLOOKUP($C:$C,[1]Hoja1!$E:$S,8,0)</f>
        <v>#N/A</v>
      </c>
      <c r="Y35" s="14" t="e">
        <f>+VLOOKUP($C:$C,[1]Hoja1!$E:$S,9,0)</f>
        <v>#N/A</v>
      </c>
      <c r="Z35" s="14" t="e">
        <f>+VLOOKUP($C:$C,[1]Hoja1!$E:$S,10,0)</f>
        <v>#N/A</v>
      </c>
      <c r="AA35" s="14" t="e">
        <f>+VLOOKUP($C:$C,[1]Hoja1!$E:$S,11,0)</f>
        <v>#N/A</v>
      </c>
      <c r="AB35" s="14" t="e">
        <f>+VLOOKUP($C:$C,[1]Hoja1!$E:$S,12,0)</f>
        <v>#N/A</v>
      </c>
      <c r="AC35" s="14" t="e">
        <f>+VLOOKUP($C:$C,[1]Hoja1!$E:$S,13,0)</f>
        <v>#N/A</v>
      </c>
      <c r="AD35" s="14" t="e">
        <f>+VLOOKUP($C:$C,[1]Hoja1!$E:$S,14,0)</f>
        <v>#N/A</v>
      </c>
    </row>
    <row r="36" spans="1:30" x14ac:dyDescent="0.15">
      <c r="A36" s="12" t="s">
        <v>14</v>
      </c>
      <c r="B36" s="12">
        <v>900145585</v>
      </c>
      <c r="C36" s="12">
        <v>7283</v>
      </c>
      <c r="D36" s="13">
        <v>41577</v>
      </c>
      <c r="E36" s="12">
        <v>890303093</v>
      </c>
      <c r="F36" s="12" t="s">
        <v>38</v>
      </c>
      <c r="G36" s="14">
        <v>93480</v>
      </c>
      <c r="H36" s="12"/>
      <c r="I36" s="12"/>
      <c r="J36" s="12"/>
      <c r="K36" s="12"/>
      <c r="L36" s="12"/>
      <c r="M36" s="14">
        <v>0</v>
      </c>
      <c r="N36" s="14">
        <v>0</v>
      </c>
      <c r="O36" s="12"/>
      <c r="P36" s="13"/>
      <c r="Q36" s="14">
        <v>0</v>
      </c>
      <c r="R36" s="12" t="e">
        <f>+VLOOKUP($C:$C,[1]Hoja1!$E:$S,2,0)</f>
        <v>#N/A</v>
      </c>
      <c r="S36" s="13" t="e">
        <f>+VLOOKUP($C:$C,[1]Hoja1!$E:$S,3,0)</f>
        <v>#N/A</v>
      </c>
      <c r="T36" s="13" t="e">
        <f>+VLOOKUP($C:$C,[1]Hoja1!$E:$S,4,0)</f>
        <v>#N/A</v>
      </c>
      <c r="U36" s="14" t="e">
        <f>+VLOOKUP($C:$C,[1]Hoja1!$E:$S,5,0)</f>
        <v>#N/A</v>
      </c>
      <c r="V36" s="14" t="e">
        <f>+VLOOKUP($C:$C,[1]Hoja1!$E:$S,6,0)</f>
        <v>#N/A</v>
      </c>
      <c r="W36" s="14" t="e">
        <f>+VLOOKUP($C:$C,[1]Hoja1!$E:$S,7,0)</f>
        <v>#N/A</v>
      </c>
      <c r="X36" s="14" t="e">
        <f>+VLOOKUP($C:$C,[1]Hoja1!$E:$S,8,0)</f>
        <v>#N/A</v>
      </c>
      <c r="Y36" s="14" t="e">
        <f>+VLOOKUP($C:$C,[1]Hoja1!$E:$S,9,0)</f>
        <v>#N/A</v>
      </c>
      <c r="Z36" s="14" t="e">
        <f>+VLOOKUP($C:$C,[1]Hoja1!$E:$S,10,0)</f>
        <v>#N/A</v>
      </c>
      <c r="AA36" s="14" t="e">
        <f>+VLOOKUP($C:$C,[1]Hoja1!$E:$S,11,0)</f>
        <v>#N/A</v>
      </c>
      <c r="AB36" s="14" t="e">
        <f>+VLOOKUP($C:$C,[1]Hoja1!$E:$S,12,0)</f>
        <v>#N/A</v>
      </c>
      <c r="AC36" s="14" t="e">
        <f>+VLOOKUP($C:$C,[1]Hoja1!$E:$S,13,0)</f>
        <v>#N/A</v>
      </c>
      <c r="AD36" s="14" t="e">
        <f>+VLOOKUP($C:$C,[1]Hoja1!$E:$S,14,0)</f>
        <v>#N/A</v>
      </c>
    </row>
    <row r="37" spans="1:30" x14ac:dyDescent="0.15">
      <c r="A37" s="12" t="s">
        <v>14</v>
      </c>
      <c r="B37" s="12">
        <v>900145585</v>
      </c>
      <c r="C37" s="12">
        <v>20111230</v>
      </c>
      <c r="D37" s="13">
        <v>40542</v>
      </c>
      <c r="E37" s="12">
        <v>890303093</v>
      </c>
      <c r="F37" s="12" t="s">
        <v>38</v>
      </c>
      <c r="G37" s="14">
        <v>524090</v>
      </c>
      <c r="H37" s="12"/>
      <c r="I37" s="12"/>
      <c r="J37" s="12"/>
      <c r="K37" s="12"/>
      <c r="L37" s="12"/>
      <c r="M37" s="14">
        <v>0</v>
      </c>
      <c r="N37" s="14">
        <v>0</v>
      </c>
      <c r="O37" s="12"/>
      <c r="P37" s="13"/>
      <c r="Q37" s="14">
        <v>0</v>
      </c>
      <c r="R37" s="12" t="e">
        <f>+VLOOKUP($C:$C,[1]Hoja1!$E:$S,2,0)</f>
        <v>#N/A</v>
      </c>
      <c r="S37" s="13" t="e">
        <f>+VLOOKUP($C:$C,[1]Hoja1!$E:$S,3,0)</f>
        <v>#N/A</v>
      </c>
      <c r="T37" s="13" t="e">
        <f>+VLOOKUP($C:$C,[1]Hoja1!$E:$S,4,0)</f>
        <v>#N/A</v>
      </c>
      <c r="U37" s="14" t="e">
        <f>+VLOOKUP($C:$C,[1]Hoja1!$E:$S,5,0)</f>
        <v>#N/A</v>
      </c>
      <c r="V37" s="14" t="e">
        <f>+VLOOKUP($C:$C,[1]Hoja1!$E:$S,6,0)</f>
        <v>#N/A</v>
      </c>
      <c r="W37" s="14" t="e">
        <f>+VLOOKUP($C:$C,[1]Hoja1!$E:$S,7,0)</f>
        <v>#N/A</v>
      </c>
      <c r="X37" s="14" t="e">
        <f>+VLOOKUP($C:$C,[1]Hoja1!$E:$S,8,0)</f>
        <v>#N/A</v>
      </c>
      <c r="Y37" s="14" t="e">
        <f>+VLOOKUP($C:$C,[1]Hoja1!$E:$S,9,0)</f>
        <v>#N/A</v>
      </c>
      <c r="Z37" s="14" t="e">
        <f>+VLOOKUP($C:$C,[1]Hoja1!$E:$S,10,0)</f>
        <v>#N/A</v>
      </c>
      <c r="AA37" s="14" t="e">
        <f>+VLOOKUP($C:$C,[1]Hoja1!$E:$S,11,0)</f>
        <v>#N/A</v>
      </c>
      <c r="AB37" s="14" t="e">
        <f>+VLOOKUP($C:$C,[1]Hoja1!$E:$S,12,0)</f>
        <v>#N/A</v>
      </c>
      <c r="AC37" s="14" t="e">
        <f>+VLOOKUP($C:$C,[1]Hoja1!$E:$S,13,0)</f>
        <v>#N/A</v>
      </c>
      <c r="AD37" s="14" t="e">
        <f>+VLOOKUP($C:$C,[1]Hoja1!$E:$S,14,0)</f>
        <v>#N/A</v>
      </c>
    </row>
    <row r="38" spans="1:30" x14ac:dyDescent="0.15">
      <c r="A38" s="12" t="s">
        <v>14</v>
      </c>
      <c r="B38" s="12">
        <v>900145585</v>
      </c>
      <c r="C38" s="12">
        <v>5471</v>
      </c>
      <c r="D38" s="13">
        <v>41243</v>
      </c>
      <c r="E38" s="12">
        <v>890303093</v>
      </c>
      <c r="F38" s="12" t="s">
        <v>38</v>
      </c>
      <c r="G38" s="14">
        <v>74795</v>
      </c>
      <c r="H38" s="12"/>
      <c r="I38" s="12"/>
      <c r="J38" s="12"/>
      <c r="K38" s="12"/>
      <c r="L38" s="12"/>
      <c r="M38" s="14">
        <v>0</v>
      </c>
      <c r="N38" s="14">
        <v>0</v>
      </c>
      <c r="O38" s="12"/>
      <c r="P38" s="13"/>
      <c r="Q38" s="14">
        <v>0</v>
      </c>
      <c r="R38" s="12" t="e">
        <f>+VLOOKUP($C:$C,[1]Hoja1!$E:$S,2,0)</f>
        <v>#N/A</v>
      </c>
      <c r="S38" s="13" t="e">
        <f>+VLOOKUP($C:$C,[1]Hoja1!$E:$S,3,0)</f>
        <v>#N/A</v>
      </c>
      <c r="T38" s="13" t="e">
        <f>+VLOOKUP($C:$C,[1]Hoja1!$E:$S,4,0)</f>
        <v>#N/A</v>
      </c>
      <c r="U38" s="14" t="e">
        <f>+VLOOKUP($C:$C,[1]Hoja1!$E:$S,5,0)</f>
        <v>#N/A</v>
      </c>
      <c r="V38" s="14" t="e">
        <f>+VLOOKUP($C:$C,[1]Hoja1!$E:$S,6,0)</f>
        <v>#N/A</v>
      </c>
      <c r="W38" s="14" t="e">
        <f>+VLOOKUP($C:$C,[1]Hoja1!$E:$S,7,0)</f>
        <v>#N/A</v>
      </c>
      <c r="X38" s="14" t="e">
        <f>+VLOOKUP($C:$C,[1]Hoja1!$E:$S,8,0)</f>
        <v>#N/A</v>
      </c>
      <c r="Y38" s="14" t="e">
        <f>+VLOOKUP($C:$C,[1]Hoja1!$E:$S,9,0)</f>
        <v>#N/A</v>
      </c>
      <c r="Z38" s="14" t="e">
        <f>+VLOOKUP($C:$C,[1]Hoja1!$E:$S,10,0)</f>
        <v>#N/A</v>
      </c>
      <c r="AA38" s="14" t="e">
        <f>+VLOOKUP($C:$C,[1]Hoja1!$E:$S,11,0)</f>
        <v>#N/A</v>
      </c>
      <c r="AB38" s="14" t="e">
        <f>+VLOOKUP($C:$C,[1]Hoja1!$E:$S,12,0)</f>
        <v>#N/A</v>
      </c>
      <c r="AC38" s="14" t="e">
        <f>+VLOOKUP($C:$C,[1]Hoja1!$E:$S,13,0)</f>
        <v>#N/A</v>
      </c>
      <c r="AD38" s="14" t="e">
        <f>+VLOOKUP($C:$C,[1]Hoja1!$E:$S,14,0)</f>
        <v>#N/A</v>
      </c>
    </row>
    <row r="39" spans="1:30" x14ac:dyDescent="0.15">
      <c r="A39" s="12" t="s">
        <v>14</v>
      </c>
      <c r="B39" s="12">
        <v>900145585</v>
      </c>
      <c r="C39" s="12">
        <v>20005860</v>
      </c>
      <c r="D39" s="13">
        <v>43890</v>
      </c>
      <c r="E39" s="12">
        <v>890303093</v>
      </c>
      <c r="F39" s="12" t="s">
        <v>38</v>
      </c>
      <c r="G39" s="14">
        <v>27482</v>
      </c>
      <c r="H39" s="12"/>
      <c r="I39" s="12"/>
      <c r="J39" s="12"/>
      <c r="K39" s="12"/>
      <c r="L39" s="12"/>
      <c r="M39" s="14">
        <v>0</v>
      </c>
      <c r="N39" s="14">
        <v>0</v>
      </c>
      <c r="O39" s="12"/>
      <c r="P39" s="13"/>
      <c r="Q39" s="14">
        <v>0</v>
      </c>
      <c r="R39" s="12" t="e">
        <f>+VLOOKUP($C:$C,[1]Hoja1!$E:$S,2,0)</f>
        <v>#N/A</v>
      </c>
      <c r="S39" s="13" t="e">
        <f>+VLOOKUP($C:$C,[1]Hoja1!$E:$S,3,0)</f>
        <v>#N/A</v>
      </c>
      <c r="T39" s="13" t="e">
        <f>+VLOOKUP($C:$C,[1]Hoja1!$E:$S,4,0)</f>
        <v>#N/A</v>
      </c>
      <c r="U39" s="14" t="e">
        <f>+VLOOKUP($C:$C,[1]Hoja1!$E:$S,5,0)</f>
        <v>#N/A</v>
      </c>
      <c r="V39" s="14" t="e">
        <f>+VLOOKUP($C:$C,[1]Hoja1!$E:$S,6,0)</f>
        <v>#N/A</v>
      </c>
      <c r="W39" s="14" t="e">
        <f>+VLOOKUP($C:$C,[1]Hoja1!$E:$S,7,0)</f>
        <v>#N/A</v>
      </c>
      <c r="X39" s="14" t="e">
        <f>+VLOOKUP($C:$C,[1]Hoja1!$E:$S,8,0)</f>
        <v>#N/A</v>
      </c>
      <c r="Y39" s="14" t="e">
        <f>+VLOOKUP($C:$C,[1]Hoja1!$E:$S,9,0)</f>
        <v>#N/A</v>
      </c>
      <c r="Z39" s="14" t="e">
        <f>+VLOOKUP($C:$C,[1]Hoja1!$E:$S,10,0)</f>
        <v>#N/A</v>
      </c>
      <c r="AA39" s="14" t="e">
        <f>+VLOOKUP($C:$C,[1]Hoja1!$E:$S,11,0)</f>
        <v>#N/A</v>
      </c>
      <c r="AB39" s="14" t="e">
        <f>+VLOOKUP($C:$C,[1]Hoja1!$E:$S,12,0)</f>
        <v>#N/A</v>
      </c>
      <c r="AC39" s="14" t="e">
        <f>+VLOOKUP($C:$C,[1]Hoja1!$E:$S,13,0)</f>
        <v>#N/A</v>
      </c>
      <c r="AD39" s="14" t="e">
        <f>+VLOOKUP($C:$C,[1]Hoja1!$E:$S,14,0)</f>
        <v>#N/A</v>
      </c>
    </row>
    <row r="40" spans="1:30" x14ac:dyDescent="0.15">
      <c r="A40" s="12" t="s">
        <v>14</v>
      </c>
      <c r="B40" s="12">
        <v>900145585</v>
      </c>
      <c r="C40" s="12">
        <v>20006829</v>
      </c>
      <c r="D40" s="13">
        <v>44196</v>
      </c>
      <c r="E40" s="12">
        <v>890303093</v>
      </c>
      <c r="F40" s="12" t="s">
        <v>38</v>
      </c>
      <c r="G40" s="14">
        <v>5400</v>
      </c>
      <c r="H40" s="12"/>
      <c r="I40" s="12"/>
      <c r="J40" s="12"/>
      <c r="K40" s="12"/>
      <c r="L40" s="12"/>
      <c r="M40" s="14">
        <v>0</v>
      </c>
      <c r="N40" s="14">
        <v>0</v>
      </c>
      <c r="O40" s="12"/>
      <c r="P40" s="13"/>
      <c r="Q40" s="14">
        <v>0</v>
      </c>
      <c r="R40" s="12" t="e">
        <f>+VLOOKUP($C:$C,[1]Hoja1!$E:$S,2,0)</f>
        <v>#N/A</v>
      </c>
      <c r="S40" s="13" t="e">
        <f>+VLOOKUP($C:$C,[1]Hoja1!$E:$S,3,0)</f>
        <v>#N/A</v>
      </c>
      <c r="T40" s="13" t="e">
        <f>+VLOOKUP($C:$C,[1]Hoja1!$E:$S,4,0)</f>
        <v>#N/A</v>
      </c>
      <c r="U40" s="14" t="e">
        <f>+VLOOKUP($C:$C,[1]Hoja1!$E:$S,5,0)</f>
        <v>#N/A</v>
      </c>
      <c r="V40" s="14" t="e">
        <f>+VLOOKUP($C:$C,[1]Hoja1!$E:$S,6,0)</f>
        <v>#N/A</v>
      </c>
      <c r="W40" s="14" t="e">
        <f>+VLOOKUP($C:$C,[1]Hoja1!$E:$S,7,0)</f>
        <v>#N/A</v>
      </c>
      <c r="X40" s="14" t="e">
        <f>+VLOOKUP($C:$C,[1]Hoja1!$E:$S,8,0)</f>
        <v>#N/A</v>
      </c>
      <c r="Y40" s="14" t="e">
        <f>+VLOOKUP($C:$C,[1]Hoja1!$E:$S,9,0)</f>
        <v>#N/A</v>
      </c>
      <c r="Z40" s="14" t="e">
        <f>+VLOOKUP($C:$C,[1]Hoja1!$E:$S,10,0)</f>
        <v>#N/A</v>
      </c>
      <c r="AA40" s="14" t="e">
        <f>+VLOOKUP($C:$C,[1]Hoja1!$E:$S,11,0)</f>
        <v>#N/A</v>
      </c>
      <c r="AB40" s="14" t="e">
        <f>+VLOOKUP($C:$C,[1]Hoja1!$E:$S,12,0)</f>
        <v>#N/A</v>
      </c>
      <c r="AC40" s="14" t="e">
        <f>+VLOOKUP($C:$C,[1]Hoja1!$E:$S,13,0)</f>
        <v>#N/A</v>
      </c>
      <c r="AD40" s="14" t="e">
        <f>+VLOOKUP($C:$C,[1]Hoja1!$E:$S,14,0)</f>
        <v>#N/A</v>
      </c>
    </row>
    <row r="41" spans="1:30" x14ac:dyDescent="0.15">
      <c r="A41" s="12" t="s">
        <v>14</v>
      </c>
      <c r="B41" s="12">
        <v>900145585</v>
      </c>
      <c r="C41" s="12">
        <v>10006622</v>
      </c>
      <c r="D41" s="13">
        <v>44074</v>
      </c>
      <c r="E41" s="12">
        <v>890303093</v>
      </c>
      <c r="F41" s="12" t="s">
        <v>38</v>
      </c>
      <c r="G41" s="14">
        <v>110020</v>
      </c>
      <c r="H41" s="12"/>
      <c r="I41" s="12"/>
      <c r="J41" s="12"/>
      <c r="K41" s="12"/>
      <c r="L41" s="12"/>
      <c r="M41" s="14">
        <v>0</v>
      </c>
      <c r="N41" s="14">
        <v>0</v>
      </c>
      <c r="O41" s="12"/>
      <c r="P41" s="13"/>
      <c r="Q41" s="14">
        <v>0</v>
      </c>
      <c r="R41" s="12" t="e">
        <f>+VLOOKUP($C:$C,[1]Hoja1!$E:$S,2,0)</f>
        <v>#N/A</v>
      </c>
      <c r="S41" s="13" t="e">
        <f>+VLOOKUP($C:$C,[1]Hoja1!$E:$S,3,0)</f>
        <v>#N/A</v>
      </c>
      <c r="T41" s="13" t="e">
        <f>+VLOOKUP($C:$C,[1]Hoja1!$E:$S,4,0)</f>
        <v>#N/A</v>
      </c>
      <c r="U41" s="14" t="e">
        <f>+VLOOKUP($C:$C,[1]Hoja1!$E:$S,5,0)</f>
        <v>#N/A</v>
      </c>
      <c r="V41" s="14" t="e">
        <f>+VLOOKUP($C:$C,[1]Hoja1!$E:$S,6,0)</f>
        <v>#N/A</v>
      </c>
      <c r="W41" s="14" t="e">
        <f>+VLOOKUP($C:$C,[1]Hoja1!$E:$S,7,0)</f>
        <v>#N/A</v>
      </c>
      <c r="X41" s="14" t="e">
        <f>+VLOOKUP($C:$C,[1]Hoja1!$E:$S,8,0)</f>
        <v>#N/A</v>
      </c>
      <c r="Y41" s="14" t="e">
        <f>+VLOOKUP($C:$C,[1]Hoja1!$E:$S,9,0)</f>
        <v>#N/A</v>
      </c>
      <c r="Z41" s="14" t="e">
        <f>+VLOOKUP($C:$C,[1]Hoja1!$E:$S,10,0)</f>
        <v>#N/A</v>
      </c>
      <c r="AA41" s="14" t="e">
        <f>+VLOOKUP($C:$C,[1]Hoja1!$E:$S,11,0)</f>
        <v>#N/A</v>
      </c>
      <c r="AB41" s="14" t="e">
        <f>+VLOOKUP($C:$C,[1]Hoja1!$E:$S,12,0)</f>
        <v>#N/A</v>
      </c>
      <c r="AC41" s="14" t="e">
        <f>+VLOOKUP($C:$C,[1]Hoja1!$E:$S,13,0)</f>
        <v>#N/A</v>
      </c>
      <c r="AD41" s="14" t="e">
        <f>+VLOOKUP($C:$C,[1]Hoja1!$E:$S,14,0)</f>
        <v>#N/A</v>
      </c>
    </row>
    <row r="42" spans="1:30" x14ac:dyDescent="0.15">
      <c r="A42" s="12" t="s">
        <v>14</v>
      </c>
      <c r="B42" s="12">
        <v>900145585</v>
      </c>
      <c r="C42" s="12">
        <v>20006558</v>
      </c>
      <c r="D42" s="13">
        <v>44104</v>
      </c>
      <c r="E42" s="12">
        <v>890303093</v>
      </c>
      <c r="F42" s="12" t="s">
        <v>38</v>
      </c>
      <c r="G42" s="14">
        <v>246400</v>
      </c>
      <c r="H42" s="12"/>
      <c r="I42" s="12"/>
      <c r="J42" s="12"/>
      <c r="K42" s="12"/>
      <c r="L42" s="12"/>
      <c r="M42" s="14">
        <v>0</v>
      </c>
      <c r="N42" s="14">
        <v>0</v>
      </c>
      <c r="O42" s="12"/>
      <c r="P42" s="13"/>
      <c r="Q42" s="14">
        <v>0</v>
      </c>
      <c r="R42" s="12" t="e">
        <f>+VLOOKUP($C:$C,[1]Hoja1!$E:$S,2,0)</f>
        <v>#N/A</v>
      </c>
      <c r="S42" s="13" t="e">
        <f>+VLOOKUP($C:$C,[1]Hoja1!$E:$S,3,0)</f>
        <v>#N/A</v>
      </c>
      <c r="T42" s="13" t="e">
        <f>+VLOOKUP($C:$C,[1]Hoja1!$E:$S,4,0)</f>
        <v>#N/A</v>
      </c>
      <c r="U42" s="14" t="e">
        <f>+VLOOKUP($C:$C,[1]Hoja1!$E:$S,5,0)</f>
        <v>#N/A</v>
      </c>
      <c r="V42" s="14" t="e">
        <f>+VLOOKUP($C:$C,[1]Hoja1!$E:$S,6,0)</f>
        <v>#N/A</v>
      </c>
      <c r="W42" s="14" t="e">
        <f>+VLOOKUP($C:$C,[1]Hoja1!$E:$S,7,0)</f>
        <v>#N/A</v>
      </c>
      <c r="X42" s="14" t="e">
        <f>+VLOOKUP($C:$C,[1]Hoja1!$E:$S,8,0)</f>
        <v>#N/A</v>
      </c>
      <c r="Y42" s="14" t="e">
        <f>+VLOOKUP($C:$C,[1]Hoja1!$E:$S,9,0)</f>
        <v>#N/A</v>
      </c>
      <c r="Z42" s="14" t="e">
        <f>+VLOOKUP($C:$C,[1]Hoja1!$E:$S,10,0)</f>
        <v>#N/A</v>
      </c>
      <c r="AA42" s="14" t="e">
        <f>+VLOOKUP($C:$C,[1]Hoja1!$E:$S,11,0)</f>
        <v>#N/A</v>
      </c>
      <c r="AB42" s="14" t="e">
        <f>+VLOOKUP($C:$C,[1]Hoja1!$E:$S,12,0)</f>
        <v>#N/A</v>
      </c>
      <c r="AC42" s="14" t="e">
        <f>+VLOOKUP($C:$C,[1]Hoja1!$E:$S,13,0)</f>
        <v>#N/A</v>
      </c>
      <c r="AD42" s="14" t="e">
        <f>+VLOOKUP($C:$C,[1]Hoja1!$E:$S,14,0)</f>
        <v>#N/A</v>
      </c>
    </row>
    <row r="43" spans="1:30" x14ac:dyDescent="0.15">
      <c r="A43" s="12" t="s">
        <v>14</v>
      </c>
      <c r="B43" s="12">
        <v>900145585</v>
      </c>
      <c r="C43" s="12">
        <v>20006693</v>
      </c>
      <c r="D43" s="13">
        <v>44135</v>
      </c>
      <c r="E43" s="12">
        <v>890303093</v>
      </c>
      <c r="F43" s="12" t="s">
        <v>38</v>
      </c>
      <c r="G43" s="14">
        <v>5400</v>
      </c>
      <c r="H43" s="12"/>
      <c r="I43" s="12"/>
      <c r="J43" s="12"/>
      <c r="K43" s="12"/>
      <c r="L43" s="12"/>
      <c r="M43" s="14">
        <v>0</v>
      </c>
      <c r="N43" s="14">
        <v>0</v>
      </c>
      <c r="O43" s="12"/>
      <c r="P43" s="13"/>
      <c r="Q43" s="14">
        <v>0</v>
      </c>
      <c r="R43" s="12" t="e">
        <f>+VLOOKUP($C:$C,[1]Hoja1!$E:$S,2,0)</f>
        <v>#N/A</v>
      </c>
      <c r="S43" s="13" t="e">
        <f>+VLOOKUP($C:$C,[1]Hoja1!$E:$S,3,0)</f>
        <v>#N/A</v>
      </c>
      <c r="T43" s="13" t="e">
        <f>+VLOOKUP($C:$C,[1]Hoja1!$E:$S,4,0)</f>
        <v>#N/A</v>
      </c>
      <c r="U43" s="14" t="e">
        <f>+VLOOKUP($C:$C,[1]Hoja1!$E:$S,5,0)</f>
        <v>#N/A</v>
      </c>
      <c r="V43" s="14" t="e">
        <f>+VLOOKUP($C:$C,[1]Hoja1!$E:$S,6,0)</f>
        <v>#N/A</v>
      </c>
      <c r="W43" s="14" t="e">
        <f>+VLOOKUP($C:$C,[1]Hoja1!$E:$S,7,0)</f>
        <v>#N/A</v>
      </c>
      <c r="X43" s="14" t="e">
        <f>+VLOOKUP($C:$C,[1]Hoja1!$E:$S,8,0)</f>
        <v>#N/A</v>
      </c>
      <c r="Y43" s="14" t="e">
        <f>+VLOOKUP($C:$C,[1]Hoja1!$E:$S,9,0)</f>
        <v>#N/A</v>
      </c>
      <c r="Z43" s="14" t="e">
        <f>+VLOOKUP($C:$C,[1]Hoja1!$E:$S,10,0)</f>
        <v>#N/A</v>
      </c>
      <c r="AA43" s="14" t="e">
        <f>+VLOOKUP($C:$C,[1]Hoja1!$E:$S,11,0)</f>
        <v>#N/A</v>
      </c>
      <c r="AB43" s="14" t="e">
        <f>+VLOOKUP($C:$C,[1]Hoja1!$E:$S,12,0)</f>
        <v>#N/A</v>
      </c>
      <c r="AC43" s="14" t="e">
        <f>+VLOOKUP($C:$C,[1]Hoja1!$E:$S,13,0)</f>
        <v>#N/A</v>
      </c>
      <c r="AD43" s="14" t="e">
        <f>+VLOOKUP($C:$C,[1]Hoja1!$E:$S,14,0)</f>
        <v>#N/A</v>
      </c>
    </row>
    <row r="44" spans="1:30" x14ac:dyDescent="0.15">
      <c r="A44" s="12" t="s">
        <v>14</v>
      </c>
      <c r="B44" s="12">
        <v>900145585</v>
      </c>
      <c r="C44" s="12">
        <v>20004015</v>
      </c>
      <c r="D44" s="13">
        <v>43220</v>
      </c>
      <c r="E44" s="12">
        <v>890303093</v>
      </c>
      <c r="F44" s="12" t="s">
        <v>38</v>
      </c>
      <c r="G44" s="14">
        <v>19200</v>
      </c>
      <c r="H44" s="12"/>
      <c r="I44" s="12"/>
      <c r="J44" s="12"/>
      <c r="K44" s="12"/>
      <c r="L44" s="12"/>
      <c r="M44" s="14">
        <v>0</v>
      </c>
      <c r="N44" s="14">
        <v>0</v>
      </c>
      <c r="O44" s="12"/>
      <c r="P44" s="13"/>
      <c r="Q44" s="14">
        <v>0</v>
      </c>
      <c r="R44" s="12" t="e">
        <f>+VLOOKUP($C:$C,[1]Hoja1!$E:$S,2,0)</f>
        <v>#N/A</v>
      </c>
      <c r="S44" s="13" t="e">
        <f>+VLOOKUP($C:$C,[1]Hoja1!$E:$S,3,0)</f>
        <v>#N/A</v>
      </c>
      <c r="T44" s="13" t="e">
        <f>+VLOOKUP($C:$C,[1]Hoja1!$E:$S,4,0)</f>
        <v>#N/A</v>
      </c>
      <c r="U44" s="14" t="e">
        <f>+VLOOKUP($C:$C,[1]Hoja1!$E:$S,5,0)</f>
        <v>#N/A</v>
      </c>
      <c r="V44" s="14" t="e">
        <f>+VLOOKUP($C:$C,[1]Hoja1!$E:$S,6,0)</f>
        <v>#N/A</v>
      </c>
      <c r="W44" s="14" t="e">
        <f>+VLOOKUP($C:$C,[1]Hoja1!$E:$S,7,0)</f>
        <v>#N/A</v>
      </c>
      <c r="X44" s="14" t="e">
        <f>+VLOOKUP($C:$C,[1]Hoja1!$E:$S,8,0)</f>
        <v>#N/A</v>
      </c>
      <c r="Y44" s="14" t="e">
        <f>+VLOOKUP($C:$C,[1]Hoja1!$E:$S,9,0)</f>
        <v>#N/A</v>
      </c>
      <c r="Z44" s="14" t="e">
        <f>+VLOOKUP($C:$C,[1]Hoja1!$E:$S,10,0)</f>
        <v>#N/A</v>
      </c>
      <c r="AA44" s="14" t="e">
        <f>+VLOOKUP($C:$C,[1]Hoja1!$E:$S,11,0)</f>
        <v>#N/A</v>
      </c>
      <c r="AB44" s="14" t="e">
        <f>+VLOOKUP($C:$C,[1]Hoja1!$E:$S,12,0)</f>
        <v>#N/A</v>
      </c>
      <c r="AC44" s="14" t="e">
        <f>+VLOOKUP($C:$C,[1]Hoja1!$E:$S,13,0)</f>
        <v>#N/A</v>
      </c>
      <c r="AD44" s="14" t="e">
        <f>+VLOOKUP($C:$C,[1]Hoja1!$E:$S,14,0)</f>
        <v>#N/A</v>
      </c>
    </row>
    <row r="45" spans="1:30" x14ac:dyDescent="0.15">
      <c r="A45" s="12" t="s">
        <v>14</v>
      </c>
      <c r="B45" s="12">
        <v>900145585</v>
      </c>
      <c r="C45" s="12">
        <v>20110330</v>
      </c>
      <c r="D45" s="13">
        <v>40632</v>
      </c>
      <c r="E45" s="12">
        <v>890303093</v>
      </c>
      <c r="F45" s="12" t="s">
        <v>38</v>
      </c>
      <c r="G45" s="14">
        <v>43700</v>
      </c>
      <c r="H45" s="12"/>
      <c r="I45" s="12"/>
      <c r="J45" s="12"/>
      <c r="K45" s="12"/>
      <c r="L45" s="12"/>
      <c r="M45" s="14">
        <v>0</v>
      </c>
      <c r="N45" s="14">
        <v>0</v>
      </c>
      <c r="O45" s="12"/>
      <c r="P45" s="13"/>
      <c r="Q45" s="14">
        <v>0</v>
      </c>
      <c r="R45" s="12" t="e">
        <f>+VLOOKUP($C:$C,[1]Hoja1!$E:$S,2,0)</f>
        <v>#N/A</v>
      </c>
      <c r="S45" s="13" t="e">
        <f>+VLOOKUP($C:$C,[1]Hoja1!$E:$S,3,0)</f>
        <v>#N/A</v>
      </c>
      <c r="T45" s="13" t="e">
        <f>+VLOOKUP($C:$C,[1]Hoja1!$E:$S,4,0)</f>
        <v>#N/A</v>
      </c>
      <c r="U45" s="14" t="e">
        <f>+VLOOKUP($C:$C,[1]Hoja1!$E:$S,5,0)</f>
        <v>#N/A</v>
      </c>
      <c r="V45" s="14" t="e">
        <f>+VLOOKUP($C:$C,[1]Hoja1!$E:$S,6,0)</f>
        <v>#N/A</v>
      </c>
      <c r="W45" s="14" t="e">
        <f>+VLOOKUP($C:$C,[1]Hoja1!$E:$S,7,0)</f>
        <v>#N/A</v>
      </c>
      <c r="X45" s="14" t="e">
        <f>+VLOOKUP($C:$C,[1]Hoja1!$E:$S,8,0)</f>
        <v>#N/A</v>
      </c>
      <c r="Y45" s="14" t="e">
        <f>+VLOOKUP($C:$C,[1]Hoja1!$E:$S,9,0)</f>
        <v>#N/A</v>
      </c>
      <c r="Z45" s="14" t="e">
        <f>+VLOOKUP($C:$C,[1]Hoja1!$E:$S,10,0)</f>
        <v>#N/A</v>
      </c>
      <c r="AA45" s="14" t="e">
        <f>+VLOOKUP($C:$C,[1]Hoja1!$E:$S,11,0)</f>
        <v>#N/A</v>
      </c>
      <c r="AB45" s="14" t="e">
        <f>+VLOOKUP($C:$C,[1]Hoja1!$E:$S,12,0)</f>
        <v>#N/A</v>
      </c>
      <c r="AC45" s="14" t="e">
        <f>+VLOOKUP($C:$C,[1]Hoja1!$E:$S,13,0)</f>
        <v>#N/A</v>
      </c>
      <c r="AD45" s="14" t="e">
        <f>+VLOOKUP($C:$C,[1]Hoja1!$E:$S,14,0)</f>
        <v>#N/A</v>
      </c>
    </row>
    <row r="46" spans="1:30" x14ac:dyDescent="0.15">
      <c r="A46" s="12" t="s">
        <v>14</v>
      </c>
      <c r="B46" s="12">
        <v>900145585</v>
      </c>
      <c r="C46" s="12">
        <v>20007439</v>
      </c>
      <c r="D46" s="13">
        <v>44377</v>
      </c>
      <c r="E46" s="12">
        <v>890303093</v>
      </c>
      <c r="F46" s="12" t="s">
        <v>38</v>
      </c>
      <c r="G46" s="14">
        <v>1036421</v>
      </c>
      <c r="H46" s="12"/>
      <c r="I46" s="12"/>
      <c r="J46" s="12"/>
      <c r="K46" s="12"/>
      <c r="L46" s="12"/>
      <c r="M46" s="14">
        <v>0</v>
      </c>
      <c r="N46" s="14">
        <v>0</v>
      </c>
      <c r="O46" s="12"/>
      <c r="P46" s="13"/>
      <c r="Q46" s="14">
        <v>0</v>
      </c>
      <c r="R46" s="12" t="e">
        <f>+VLOOKUP($C:$C,[1]Hoja1!$E:$S,2,0)</f>
        <v>#N/A</v>
      </c>
      <c r="S46" s="13" t="e">
        <f>+VLOOKUP($C:$C,[1]Hoja1!$E:$S,3,0)</f>
        <v>#N/A</v>
      </c>
      <c r="T46" s="13" t="e">
        <f>+VLOOKUP($C:$C,[1]Hoja1!$E:$S,4,0)</f>
        <v>#N/A</v>
      </c>
      <c r="U46" s="14" t="e">
        <f>+VLOOKUP($C:$C,[1]Hoja1!$E:$S,5,0)</f>
        <v>#N/A</v>
      </c>
      <c r="V46" s="14" t="e">
        <f>+VLOOKUP($C:$C,[1]Hoja1!$E:$S,6,0)</f>
        <v>#N/A</v>
      </c>
      <c r="W46" s="14" t="e">
        <f>+VLOOKUP($C:$C,[1]Hoja1!$E:$S,7,0)</f>
        <v>#N/A</v>
      </c>
      <c r="X46" s="14" t="e">
        <f>+VLOOKUP($C:$C,[1]Hoja1!$E:$S,8,0)</f>
        <v>#N/A</v>
      </c>
      <c r="Y46" s="14" t="e">
        <f>+VLOOKUP($C:$C,[1]Hoja1!$E:$S,9,0)</f>
        <v>#N/A</v>
      </c>
      <c r="Z46" s="14" t="e">
        <f>+VLOOKUP($C:$C,[1]Hoja1!$E:$S,10,0)</f>
        <v>#N/A</v>
      </c>
      <c r="AA46" s="14" t="e">
        <f>+VLOOKUP($C:$C,[1]Hoja1!$E:$S,11,0)</f>
        <v>#N/A</v>
      </c>
      <c r="AB46" s="14" t="e">
        <f>+VLOOKUP($C:$C,[1]Hoja1!$E:$S,12,0)</f>
        <v>#N/A</v>
      </c>
      <c r="AC46" s="14" t="e">
        <f>+VLOOKUP($C:$C,[1]Hoja1!$E:$S,13,0)</f>
        <v>#N/A</v>
      </c>
      <c r="AD46" s="14" t="e">
        <f>+VLOOKUP($C:$C,[1]Hoja1!$E:$S,14,0)</f>
        <v>#N/A</v>
      </c>
    </row>
    <row r="47" spans="1:30" x14ac:dyDescent="0.15">
      <c r="G47" s="15">
        <f>SUM(G2:G46)</f>
        <v>13124644</v>
      </c>
    </row>
  </sheetData>
  <autoFilter ref="A1:AD47">
    <sortState ref="A2:AD47">
      <sortCondition ref="O1:O47"/>
    </sortState>
  </autoFilter>
  <conditionalFormatting sqref="C1">
    <cfRule type="duplicateValues" dxfId="4" priority="5"/>
  </conditionalFormatting>
  <conditionalFormatting sqref="C2:C9">
    <cfRule type="duplicateValues" dxfId="3" priority="4"/>
  </conditionalFormatting>
  <conditionalFormatting sqref="C10:C15">
    <cfRule type="duplicateValues" dxfId="2" priority="3"/>
  </conditionalFormatting>
  <conditionalFormatting sqref="C16:C33">
    <cfRule type="duplicateValues" dxfId="1" priority="2"/>
  </conditionalFormatting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 IPS</vt:lpstr>
      <vt:lpstr>ESTADO DE CADA FACTURA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</dc:creator>
  <cp:lastModifiedBy>Juan Camilo Paez Ramirez</cp:lastModifiedBy>
  <dcterms:created xsi:type="dcterms:W3CDTF">2023-08-19T02:18:51Z</dcterms:created>
  <dcterms:modified xsi:type="dcterms:W3CDTF">2023-08-31T20:47:48Z</dcterms:modified>
</cp:coreProperties>
</file>