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900034438 FUNDACION PARA EL SERVICIO INTEGRAL DE ATENCION\"/>
    </mc:Choice>
  </mc:AlternateContent>
  <bookViews>
    <workbookView xWindow="0" yWindow="0" windowWidth="20490" windowHeight="77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FACTURA'!$A$2:$V$28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" i="2" l="1"/>
  <c r="Q1" i="2"/>
  <c r="P1" i="2"/>
  <c r="O1" i="2"/>
  <c r="M1" i="2"/>
  <c r="J1" i="2"/>
  <c r="I1" i="2"/>
  <c r="I29" i="3"/>
  <c r="H29" i="3"/>
  <c r="I27" i="3"/>
  <c r="H27" i="3"/>
  <c r="I24" i="3"/>
  <c r="H24" i="3"/>
  <c r="H31" i="3" l="1"/>
  <c r="I31" i="3"/>
  <c r="H29" i="1"/>
  <c r="H28" i="1" l="1"/>
  <c r="H27" i="1"/>
  <c r="H26" i="1"/>
  <c r="H25" i="1"/>
  <c r="H24" i="1"/>
  <c r="H23" i="1"/>
  <c r="H22" i="1"/>
  <c r="H20" i="1"/>
  <c r="H19" i="1"/>
  <c r="H18" i="1"/>
  <c r="H17" i="1"/>
  <c r="H11" i="1"/>
  <c r="H12" i="1"/>
  <c r="H13" i="1"/>
  <c r="H14" i="1"/>
  <c r="H15" i="1"/>
  <c r="H16" i="1"/>
  <c r="H10" i="1" l="1"/>
  <c r="H9" i="1"/>
  <c r="H8" i="1" l="1"/>
  <c r="H7" i="1"/>
  <c r="H6" i="1"/>
  <c r="H5" i="1"/>
  <c r="H4" i="1"/>
  <c r="H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NOMBRE DE LA IPS</t>
        </r>
      </text>
    </comment>
    <comment ref="C2" authorId="0" shapeId="0">
      <text>
        <r>
          <rPr>
            <b/>
            <sz val="9"/>
            <color rgb="FF000000"/>
            <rFont val="Tahoma"/>
            <family val="2"/>
          </rPr>
          <t xml:space="preserve">Juan Camilo Paez Ramirez: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ALFA NUMERICO SI APLICA</t>
        </r>
      </text>
    </comment>
    <comment ref="D2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NUMERO DE FACTURA FISCAL
</t>
        </r>
      </text>
    </comment>
    <comment ref="E2" authorId="0" shapeId="0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<sst xmlns="http://schemas.openxmlformats.org/spreadsheetml/2006/main" count="467" uniqueCount="125">
  <si>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</si>
  <si>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</si>
  <si>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</si>
  <si>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</si>
  <si>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</si>
  <si>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</si>
  <si>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</si>
  <si>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</si>
  <si>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</si>
  <si>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</si>
  <si>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</si>
  <si>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900034438-3</t>
  </si>
  <si>
    <t>FUNDACIÓN PARA EL SERVICIO INTEGRAL DE ATENCIÓN MÉDICA (SIAM)</t>
  </si>
  <si>
    <t>FMED</t>
  </si>
  <si>
    <t>Atención integral para la población con diagnostico de VIH/SIDA</t>
  </si>
  <si>
    <t>CALI</t>
  </si>
  <si>
    <t>PEREIRA</t>
  </si>
  <si>
    <t>Paquete</t>
  </si>
  <si>
    <t>4761</t>
  </si>
  <si>
    <t>4764</t>
  </si>
  <si>
    <t>4770</t>
  </si>
  <si>
    <t>4772</t>
  </si>
  <si>
    <t>4774</t>
  </si>
  <si>
    <t>4776</t>
  </si>
  <si>
    <t>2023/06/13</t>
  </si>
  <si>
    <t>4779</t>
  </si>
  <si>
    <t>4780</t>
  </si>
  <si>
    <t>4781</t>
  </si>
  <si>
    <t>4782</t>
  </si>
  <si>
    <t>FOR-CSA-018</t>
  </si>
  <si>
    <t>HOJA 1 DE 2</t>
  </si>
  <si>
    <t>RESUMEN DE CARTERA REVISADA POR LA EPS</t>
  </si>
  <si>
    <t>VERSION 1</t>
  </si>
  <si>
    <t>SANTIAGO DE CALI , SEPTIEMBRE 13 DE 2023</t>
  </si>
  <si>
    <t>A continuacion me permito remitir nuestra respuesta al estado de cartera presentado en la fecha: 08/09/2023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</si>
  <si>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</si>
  <si>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</si>
  <si>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</si>
  <si>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</si>
  <si>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</si>
  <si>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</si>
  <si>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</si>
  <si>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</si>
  <si>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</si>
  <si>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</si>
  <si>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</si>
  <si>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</si>
  <si>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</si>
  <si>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</si>
  <si>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</si>
  <si>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</si>
  <si>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Geraldine Valencia Zambrano</t>
  </si>
  <si>
    <t>Cartera - Cuentas Salud EPS Comfenalco Valle.</t>
  </si>
  <si>
    <t>Alfa+Fac</t>
  </si>
  <si>
    <t>FMED4603</t>
  </si>
  <si>
    <t>FMED4701</t>
  </si>
  <si>
    <t>FMED4703</t>
  </si>
  <si>
    <t>FMED4705</t>
  </si>
  <si>
    <t>FMED4707</t>
  </si>
  <si>
    <t>FMED4709</t>
  </si>
  <si>
    <t>FMED4711</t>
  </si>
  <si>
    <t>FMED4714</t>
  </si>
  <si>
    <t>FMED4761</t>
  </si>
  <si>
    <t>FMED4764</t>
  </si>
  <si>
    <t>FMED4770</t>
  </si>
  <si>
    <t>FMED4772</t>
  </si>
  <si>
    <t>FMED4774</t>
  </si>
  <si>
    <t>FMED4776</t>
  </si>
  <si>
    <t>FMED4779</t>
  </si>
  <si>
    <t>FMED4780</t>
  </si>
  <si>
    <t>FMED4781</t>
  </si>
  <si>
    <t>FMED4782</t>
  </si>
  <si>
    <t>FMED4840</t>
  </si>
  <si>
    <t>FMED4841</t>
  </si>
  <si>
    <t>FMED4842</t>
  </si>
  <si>
    <t>FMED4843</t>
  </si>
  <si>
    <t>FMED4844</t>
  </si>
  <si>
    <t>FMED4845</t>
  </si>
  <si>
    <t>FMED4846</t>
  </si>
  <si>
    <t>FMED4847</t>
  </si>
  <si>
    <t>Llave</t>
  </si>
  <si>
    <t>900034438_FMED4603</t>
  </si>
  <si>
    <t>900034438_FMED4701</t>
  </si>
  <si>
    <t>900034438_FMED4703</t>
  </si>
  <si>
    <t>900034438_FMED4705</t>
  </si>
  <si>
    <t>900034438_FMED4707</t>
  </si>
  <si>
    <t>900034438_FMED4709</t>
  </si>
  <si>
    <t>900034438_FMED4711</t>
  </si>
  <si>
    <t>900034438_FMED4714</t>
  </si>
  <si>
    <t>900034438_FMED4761</t>
  </si>
  <si>
    <t>900034438_FMED4764</t>
  </si>
  <si>
    <t>900034438_FMED4770</t>
  </si>
  <si>
    <t>900034438_FMED4772</t>
  </si>
  <si>
    <t>900034438_FMED4774</t>
  </si>
  <si>
    <t>900034438_FMED4776</t>
  </si>
  <si>
    <t>900034438_FMED4779</t>
  </si>
  <si>
    <t>900034438_FMED4780</t>
  </si>
  <si>
    <t>900034438_FMED4781</t>
  </si>
  <si>
    <t>900034438_FMED4782</t>
  </si>
  <si>
    <t>900034438_FMED4840</t>
  </si>
  <si>
    <t>900034438_FMED4841</t>
  </si>
  <si>
    <t>900034438_FMED4842</t>
  </si>
  <si>
    <t>900034438_FMED4843</t>
  </si>
  <si>
    <t>900034438_FMED4844</t>
  </si>
  <si>
    <t>900034438_FMED4845</t>
  </si>
  <si>
    <t>900034438_FMED4846</t>
  </si>
  <si>
    <t>900034438_FMED4847</t>
  </si>
  <si>
    <t>Fecha radicado EPS</t>
  </si>
  <si>
    <t>Fecha de Corte</t>
  </si>
  <si>
    <t>ESTADO EPS SEPTIEMBRE 13</t>
  </si>
  <si>
    <t>Boxalud</t>
  </si>
  <si>
    <t>Señores : FUNDACIÓN PARA EL SERVICIO INTEGRAL DE ATENCIÓN MÉDICA (SIAM)</t>
  </si>
  <si>
    <t>NIT: 900034438</t>
  </si>
  <si>
    <t>Finalizada</t>
  </si>
  <si>
    <t>Para cargar RIPS o soportes</t>
  </si>
  <si>
    <t>FACTURA NO RADICADA</t>
  </si>
  <si>
    <t>Por Pagar SAP</t>
  </si>
  <si>
    <t>P. Abiertas Doc</t>
  </si>
  <si>
    <t>FACTURA PENDIENTE EN PROGRAMACION DE PAGO</t>
  </si>
  <si>
    <t>Valor Radicado</t>
  </si>
  <si>
    <t>Valor Aprobado</t>
  </si>
  <si>
    <t>Valor Pagar</t>
  </si>
  <si>
    <t>ValorTotal Bruto</t>
  </si>
  <si>
    <t>Jennifer Gòmez Muñoz</t>
  </si>
  <si>
    <t>Directora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</si>
</sst>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€_-;\-* #,##0.00\ _€_-;_-* &quot;-&quot;??\ _€_-;_-@_-"/>
    <numFmt numFmtId="164" formatCode="&quot;$&quot;#,##0.00_);\(&quot;$&quot;#,##0.00\)"/>
    <numFmt numFmtId="165" formatCode="_(&quot;$&quot;* #,##0.00_);_(&quot;$&quot;* \(#,##0.00\);_(&quot;$&quot;* &quot;-&quot;??_);_(@_)"/>
    <numFmt numFmtId="166" formatCode="m/d/yy;@"/>
    <numFmt numFmtId="167" formatCode="_(&quot;$&quot;* #,##0_);_(&quot;$&quot;* \(#,##0\);_(&quot;$&quot;* &quot;-&quot;??_);_(@_)"/>
    <numFmt numFmtId="169" formatCode="&quot;$&quot;\ #,##0;[Red]&quot;$&quot;\ #,##0"/>
    <numFmt numFmtId="170" formatCode="&quot;$&quot;\ #,##0"/>
    <numFmt numFmtId="172" formatCode="_-* #,##0\ _€_-;\-* #,##0\ _€_-;_-* &quot;-&quot;??\ _€_-;_-@_-"/>
  </numFmts>
  <fonts count="17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sz val="12"/>
      <color theme="1"/>
      <name val="Bookman Old Style"/>
      <family val="1"/>
    </font>
    <font>
      <sz val="12"/>
      <name val="Bookman Old Style"/>
      <family val="1"/>
    </font>
    <font>
      <b/>
      <sz val="12"/>
      <color theme="0"/>
      <name val="Bookman Old Style"/>
      <family val="1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3" fillId="0" borderId="0"/>
  </cellStyleXfs>
  <cellXfs count="87">
    <xf numFmtId="0" fontId="0" fillId="0" borderId="0" xfId="0"/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wrapText="1"/>
    </xf>
    <xf numFmtId="14" fontId="8" fillId="0" borderId="1" xfId="0" applyNumberFormat="1" applyFont="1" applyBorder="1" applyAlignment="1">
      <alignment horizontal="left" vertical="center"/>
    </xf>
    <xf numFmtId="164" fontId="9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166" fontId="9" fillId="0" borderId="0" xfId="0" applyNumberFormat="1" applyFont="1" applyAlignment="1">
      <alignment horizontal="left" vertical="center" wrapText="1"/>
    </xf>
    <xf numFmtId="14" fontId="8" fillId="0" borderId="0" xfId="0" applyNumberFormat="1" applyFont="1" applyAlignment="1">
      <alignment horizontal="left" vertical="center"/>
    </xf>
    <xf numFmtId="165" fontId="8" fillId="0" borderId="0" xfId="1" applyFont="1" applyFill="1" applyBorder="1" applyAlignment="1">
      <alignment horizontal="left" vertical="center"/>
    </xf>
    <xf numFmtId="165" fontId="9" fillId="0" borderId="0" xfId="1" applyFont="1" applyFill="1" applyBorder="1" applyAlignment="1">
      <alignment horizontal="left" vertical="center" wrapText="1"/>
    </xf>
    <xf numFmtId="164" fontId="9" fillId="0" borderId="0" xfId="0" applyNumberFormat="1" applyFont="1" applyAlignment="1">
      <alignment horizontal="left" vertical="center" wrapText="1"/>
    </xf>
    <xf numFmtId="167" fontId="8" fillId="0" borderId="1" xfId="1" applyNumberFormat="1" applyFont="1" applyFill="1" applyBorder="1" applyAlignment="1">
      <alignment horizontal="left" vertical="center"/>
    </xf>
    <xf numFmtId="14" fontId="9" fillId="0" borderId="1" xfId="0" applyNumberFormat="1" applyFont="1" applyBorder="1" applyAlignment="1">
      <alignment horizontal="left" vertical="center" wrapText="1"/>
    </xf>
    <xf numFmtId="14" fontId="9" fillId="0" borderId="0" xfId="0" applyNumberFormat="1" applyFont="1" applyAlignment="1">
      <alignment horizontal="left" vertical="center" wrapText="1"/>
    </xf>
    <xf numFmtId="167" fontId="8" fillId="0" borderId="0" xfId="1" applyNumberFormat="1" applyFont="1" applyFill="1" applyBorder="1" applyAlignment="1">
      <alignment horizontal="left" vertical="center"/>
    </xf>
    <xf numFmtId="14" fontId="8" fillId="0" borderId="1" xfId="0" applyNumberFormat="1" applyFont="1" applyBorder="1"/>
    <xf numFmtId="0" fontId="8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 wrapText="1"/>
    </xf>
    <xf numFmtId="0" fontId="14" fillId="0" borderId="0" xfId="3" applyFont="1"/>
    <xf numFmtId="0" fontId="14" fillId="0" borderId="2" xfId="3" applyFont="1" applyBorder="1" applyAlignment="1">
      <alignment horizontal="centerContinuous"/>
    </xf>
    <xf numFmtId="0" fontId="14" fillId="0" borderId="3" xfId="3" applyFont="1" applyBorder="1" applyAlignment="1">
      <alignment horizontal="centerContinuous"/>
    </xf>
    <xf numFmtId="0" fontId="15" fillId="0" borderId="2" xfId="3" applyFont="1" applyBorder="1" applyAlignment="1">
      <alignment horizontal="centerContinuous" vertical="center"/>
    </xf>
    <xf numFmtId="0" fontId="15" fillId="0" borderId="4" xfId="3" applyFont="1" applyBorder="1" applyAlignment="1">
      <alignment horizontal="centerContinuous" vertical="center"/>
    </xf>
    <xf numFmtId="0" fontId="15" fillId="0" borderId="3" xfId="3" applyFont="1" applyBorder="1" applyAlignment="1">
      <alignment horizontal="centerContinuous" vertical="center"/>
    </xf>
    <xf numFmtId="0" fontId="15" fillId="0" borderId="5" xfId="3" applyFont="1" applyBorder="1" applyAlignment="1">
      <alignment horizontal="centerContinuous" vertical="center"/>
    </xf>
    <xf numFmtId="0" fontId="14" fillId="0" borderId="6" xfId="3" applyFont="1" applyBorder="1" applyAlignment="1">
      <alignment horizontal="centerContinuous"/>
    </xf>
    <xf numFmtId="0" fontId="14" fillId="0" borderId="7" xfId="3" applyFont="1" applyBorder="1" applyAlignment="1">
      <alignment horizontal="centerContinuous"/>
    </xf>
    <xf numFmtId="0" fontId="15" fillId="0" borderId="8" xfId="3" applyFont="1" applyBorder="1" applyAlignment="1">
      <alignment horizontal="centerContinuous" vertical="center"/>
    </xf>
    <xf numFmtId="0" fontId="15" fillId="0" borderId="9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4" fillId="0" borderId="8" xfId="3" applyFont="1" applyBorder="1" applyAlignment="1">
      <alignment horizontal="centerContinuous"/>
    </xf>
    <xf numFmtId="0" fontId="14" fillId="0" borderId="10" xfId="3" applyFont="1" applyBorder="1" applyAlignment="1">
      <alignment horizontal="centerContinuous"/>
    </xf>
    <xf numFmtId="0" fontId="14" fillId="0" borderId="6" xfId="3" applyFont="1" applyBorder="1"/>
    <xf numFmtId="0" fontId="14" fillId="0" borderId="7" xfId="3" applyFont="1" applyBorder="1"/>
    <xf numFmtId="0" fontId="15" fillId="0" borderId="0" xfId="3" applyFont="1"/>
    <xf numFmtId="14" fontId="14" fillId="0" borderId="0" xfId="3" applyNumberFormat="1" applyFont="1"/>
    <xf numFmtId="14" fontId="14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" fontId="15" fillId="0" borderId="0" xfId="3" applyNumberFormat="1" applyFont="1" applyAlignment="1">
      <alignment horizontal="center"/>
    </xf>
    <xf numFmtId="1" fontId="14" fillId="0" borderId="0" xfId="3" applyNumberFormat="1" applyFont="1" applyAlignment="1">
      <alignment horizontal="center"/>
    </xf>
    <xf numFmtId="169" fontId="14" fillId="0" borderId="0" xfId="3" applyNumberFormat="1" applyFont="1" applyAlignment="1">
      <alignment horizontal="right"/>
    </xf>
    <xf numFmtId="170" fontId="14" fillId="0" borderId="0" xfId="3" applyNumberFormat="1" applyFont="1" applyAlignment="1">
      <alignment horizontal="right"/>
    </xf>
    <xf numFmtId="1" fontId="14" fillId="0" borderId="9" xfId="3" applyNumberFormat="1" applyFont="1" applyBorder="1" applyAlignment="1">
      <alignment horizontal="center"/>
    </xf>
    <xf numFmtId="169" fontId="14" fillId="0" borderId="9" xfId="3" applyNumberFormat="1" applyFont="1" applyBorder="1" applyAlignment="1">
      <alignment horizontal="right"/>
    </xf>
    <xf numFmtId="169" fontId="15" fillId="0" borderId="0" xfId="3" applyNumberFormat="1" applyFont="1" applyAlignment="1">
      <alignment horizontal="right"/>
    </xf>
    <xf numFmtId="0" fontId="14" fillId="0" borderId="0" xfId="3" applyFont="1" applyAlignment="1">
      <alignment horizontal="center"/>
    </xf>
    <xf numFmtId="1" fontId="15" fillId="0" borderId="13" xfId="3" applyNumberFormat="1" applyFont="1" applyBorder="1" applyAlignment="1">
      <alignment horizontal="center"/>
    </xf>
    <xf numFmtId="169" fontId="15" fillId="0" borderId="13" xfId="3" applyNumberFormat="1" applyFont="1" applyBorder="1" applyAlignment="1">
      <alignment horizontal="right"/>
    </xf>
    <xf numFmtId="169" fontId="14" fillId="0" borderId="0" xfId="3" applyNumberFormat="1" applyFont="1"/>
    <xf numFmtId="169" fontId="14" fillId="0" borderId="9" xfId="3" applyNumberFormat="1" applyFont="1" applyBorder="1"/>
    <xf numFmtId="169" fontId="15" fillId="0" borderId="9" xfId="3" applyNumberFormat="1" applyFont="1" applyBorder="1"/>
    <xf numFmtId="169" fontId="15" fillId="0" borderId="0" xfId="3" applyNumberFormat="1" applyFont="1"/>
    <xf numFmtId="0" fontId="14" fillId="0" borderId="8" xfId="3" applyFont="1" applyBorder="1"/>
    <xf numFmtId="0" fontId="14" fillId="0" borderId="9" xfId="3" applyFont="1" applyBorder="1"/>
    <xf numFmtId="0" fontId="14" fillId="0" borderId="10" xfId="3" applyFont="1" applyBorder="1"/>
    <xf numFmtId="0" fontId="0" fillId="0" borderId="1" xfId="0" applyBorder="1"/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1" xfId="0" applyNumberFormat="1" applyBorder="1"/>
    <xf numFmtId="0" fontId="12" fillId="4" borderId="1" xfId="0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72" fontId="0" fillId="0" borderId="0" xfId="2" applyNumberFormat="1" applyFont="1"/>
    <xf numFmtId="172" fontId="12" fillId="0" borderId="1" xfId="2" applyNumberFormat="1" applyFont="1" applyBorder="1" applyAlignment="1">
      <alignment horizontal="center" vertical="center" wrapText="1"/>
    </xf>
    <xf numFmtId="172" fontId="0" fillId="0" borderId="1" xfId="2" applyNumberFormat="1" applyFont="1" applyBorder="1"/>
    <xf numFmtId="14" fontId="12" fillId="0" borderId="0" xfId="0" applyNumberFormat="1" applyFont="1"/>
    <xf numFmtId="172" fontId="12" fillId="0" borderId="0" xfId="2" applyNumberFormat="1" applyFont="1"/>
    <xf numFmtId="172" fontId="12" fillId="5" borderId="1" xfId="2" applyNumberFormat="1" applyFont="1" applyFill="1" applyBorder="1" applyAlignment="1">
      <alignment horizontal="center" vertical="center" wrapText="1"/>
    </xf>
    <xf numFmtId="0" fontId="12" fillId="0" borderId="0" xfId="2" applyNumberFormat="1" applyFont="1"/>
    <xf numFmtId="0" fontId="12" fillId="5" borderId="1" xfId="2" applyNumberFormat="1" applyFont="1" applyFill="1" applyBorder="1" applyAlignment="1">
      <alignment horizontal="center" vertical="center" wrapText="1"/>
    </xf>
    <xf numFmtId="0" fontId="0" fillId="0" borderId="1" xfId="2" applyNumberFormat="1" applyFont="1" applyBorder="1"/>
    <xf numFmtId="0" fontId="0" fillId="0" borderId="0" xfId="2" applyNumberFormat="1" applyFont="1"/>
    <xf numFmtId="172" fontId="16" fillId="0" borderId="1" xfId="2" applyNumberFormat="1" applyFont="1" applyBorder="1" applyAlignment="1">
      <alignment horizontal="center" vertical="center" wrapText="1"/>
    </xf>
    <xf numFmtId="170" fontId="15" fillId="0" borderId="0" xfId="3" applyNumberFormat="1" applyFont="1" applyAlignment="1">
      <alignment horizontal="right"/>
    </xf>
  </cellXfs>
  <cellStyles count="4">
    <cellStyle name="Millares" xfId="2" builtinId="3"/>
    <cellStyle name="Moneda" xfId="1" builtinId="4"/>
    <cellStyle name="Normal" xfId="0" builtinId="0"/>
    <cellStyle name="Normal 2 2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75"/>
  <sheetViews>
    <sheetView showGridLines="0" zoomScale="60" zoomScaleNormal="60" workbookViewId="0">
      <pane ySplit="2" topLeftCell="A24" activePane="bottomLeft" state="frozen"/>
      <selection pane="bottomLeft" activeCell="A2" sqref="A2:K28"/>
    </sheetView>
  </sheetViews>
  <sheetFormatPr baseColWidth="10" defaultColWidth="10.7109375" defaultRowHeight="15" x14ac:dyDescent="0.25"/>
  <cols>
    <col min="1" max="1" width="16.28515625" style="2" customWidth="1"/>
    <col min="2" max="2" width="21.28515625" style="3" customWidth="1"/>
    <col min="3" max="3" width="14.28515625" style="2" customWidth="1"/>
    <col min="4" max="4" width="9.28515625" style="2" customWidth="1"/>
    <col min="5" max="5" width="15.28515625" style="2" customWidth="1"/>
    <col min="6" max="6" width="17.7109375" style="2" customWidth="1"/>
    <col min="7" max="7" width="22.7109375" style="2" customWidth="1"/>
    <col min="8" max="8" width="26.28515625" style="2" customWidth="1"/>
    <col min="9" max="9" width="20.28515625" style="2" customWidth="1"/>
    <col min="10" max="10" width="12.7109375" style="2" customWidth="1"/>
    <col min="11" max="11" width="14.28515625" style="2" customWidth="1"/>
    <col min="12" max="16384" width="10.7109375" style="2"/>
  </cols>
  <sheetData>
    <row r="2" spans="1:11" s="1" customFormat="1" ht="63" x14ac:dyDescent="0.25">
      <c r="A2" s="7" t="s">
        <v>6</v>
      </c>
      <c r="B2" s="7" t="s">
        <v>8</v>
      </c>
      <c r="C2" s="7" t="s">
        <v>0</v>
      </c>
      <c r="D2" s="23" t="s">
        <v>1</v>
      </c>
      <c r="E2" s="7" t="s">
        <v>2</v>
      </c>
      <c r="F2" s="7" t="s">
        <v>3</v>
      </c>
      <c r="G2" s="7" t="s">
        <v>4</v>
      </c>
      <c r="H2" s="7" t="s">
        <v>5</v>
      </c>
      <c r="I2" s="7" t="s">
        <v>7</v>
      </c>
      <c r="J2" s="7" t="s">
        <v>9</v>
      </c>
      <c r="K2" s="7" t="s">
        <v>10</v>
      </c>
    </row>
    <row r="3" spans="1:11" ht="94.5" x14ac:dyDescent="0.25">
      <c r="A3" s="6" t="s">
        <v>11</v>
      </c>
      <c r="B3" s="8" t="s">
        <v>12</v>
      </c>
      <c r="C3" s="6" t="s">
        <v>13</v>
      </c>
      <c r="D3" s="22">
        <v>4603</v>
      </c>
      <c r="E3" s="18">
        <v>45035</v>
      </c>
      <c r="F3" s="4">
        <v>45062</v>
      </c>
      <c r="G3" s="17">
        <v>5775000</v>
      </c>
      <c r="H3" s="17">
        <f t="shared" ref="H3:H28" si="0">+G3</f>
        <v>5775000</v>
      </c>
      <c r="I3" s="5" t="s">
        <v>14</v>
      </c>
      <c r="J3" s="6" t="s">
        <v>15</v>
      </c>
      <c r="K3" s="5" t="s">
        <v>17</v>
      </c>
    </row>
    <row r="4" spans="1:11" ht="94.5" x14ac:dyDescent="0.25">
      <c r="A4" s="6" t="s">
        <v>11</v>
      </c>
      <c r="B4" s="8" t="s">
        <v>12</v>
      </c>
      <c r="C4" s="6" t="s">
        <v>13</v>
      </c>
      <c r="D4" s="22">
        <v>4701</v>
      </c>
      <c r="E4" s="18">
        <v>45029</v>
      </c>
      <c r="F4" s="4">
        <v>45031</v>
      </c>
      <c r="G4" s="17">
        <v>4062200</v>
      </c>
      <c r="H4" s="17">
        <f t="shared" si="0"/>
        <v>4062200</v>
      </c>
      <c r="I4" s="5" t="s">
        <v>14</v>
      </c>
      <c r="J4" s="6" t="s">
        <v>15</v>
      </c>
      <c r="K4" s="5" t="s">
        <v>17</v>
      </c>
    </row>
    <row r="5" spans="1:11" ht="94.5" x14ac:dyDescent="0.25">
      <c r="A5" s="6" t="s">
        <v>11</v>
      </c>
      <c r="B5" s="8" t="s">
        <v>12</v>
      </c>
      <c r="C5" s="6" t="s">
        <v>13</v>
      </c>
      <c r="D5" s="22">
        <v>4703</v>
      </c>
      <c r="E5" s="18">
        <v>45029</v>
      </c>
      <c r="F5" s="4">
        <v>45031</v>
      </c>
      <c r="G5" s="17">
        <v>645460000</v>
      </c>
      <c r="H5" s="17">
        <f t="shared" si="0"/>
        <v>645460000</v>
      </c>
      <c r="I5" s="5" t="s">
        <v>14</v>
      </c>
      <c r="J5" s="6" t="s">
        <v>15</v>
      </c>
      <c r="K5" s="5" t="s">
        <v>17</v>
      </c>
    </row>
    <row r="6" spans="1:11" ht="94.5" x14ac:dyDescent="0.25">
      <c r="A6" s="6" t="s">
        <v>11</v>
      </c>
      <c r="B6" s="8" t="s">
        <v>12</v>
      </c>
      <c r="C6" s="6" t="s">
        <v>13</v>
      </c>
      <c r="D6" s="22">
        <v>4705</v>
      </c>
      <c r="E6" s="18">
        <v>45029</v>
      </c>
      <c r="F6" s="4">
        <v>45031</v>
      </c>
      <c r="G6" s="17">
        <v>15200</v>
      </c>
      <c r="H6" s="17">
        <f t="shared" si="0"/>
        <v>15200</v>
      </c>
      <c r="I6" s="5" t="s">
        <v>14</v>
      </c>
      <c r="J6" s="6" t="s">
        <v>16</v>
      </c>
      <c r="K6" s="5" t="s">
        <v>17</v>
      </c>
    </row>
    <row r="7" spans="1:11" ht="94.5" x14ac:dyDescent="0.25">
      <c r="A7" s="6" t="s">
        <v>11</v>
      </c>
      <c r="B7" s="8" t="s">
        <v>12</v>
      </c>
      <c r="C7" s="6" t="s">
        <v>13</v>
      </c>
      <c r="D7" s="22">
        <v>4707</v>
      </c>
      <c r="E7" s="18">
        <v>45029</v>
      </c>
      <c r="F7" s="4">
        <v>45031</v>
      </c>
      <c r="G7" s="17">
        <v>4130000</v>
      </c>
      <c r="H7" s="17">
        <f t="shared" si="0"/>
        <v>4130000</v>
      </c>
      <c r="I7" s="5" t="s">
        <v>14</v>
      </c>
      <c r="J7" s="6" t="s">
        <v>16</v>
      </c>
      <c r="K7" s="5" t="s">
        <v>17</v>
      </c>
    </row>
    <row r="8" spans="1:11" ht="94.5" x14ac:dyDescent="0.25">
      <c r="A8" s="6" t="s">
        <v>11</v>
      </c>
      <c r="B8" s="8" t="s">
        <v>12</v>
      </c>
      <c r="C8" s="6" t="s">
        <v>13</v>
      </c>
      <c r="D8" s="22">
        <v>4709</v>
      </c>
      <c r="E8" s="18">
        <v>45029</v>
      </c>
      <c r="F8" s="4">
        <v>45031</v>
      </c>
      <c r="G8" s="17">
        <v>2360000</v>
      </c>
      <c r="H8" s="17">
        <f t="shared" si="0"/>
        <v>2360000</v>
      </c>
      <c r="I8" s="5" t="s">
        <v>14</v>
      </c>
      <c r="J8" s="6" t="s">
        <v>16</v>
      </c>
      <c r="K8" s="5" t="s">
        <v>17</v>
      </c>
    </row>
    <row r="9" spans="1:11" ht="94.5" x14ac:dyDescent="0.25">
      <c r="A9" s="6" t="s">
        <v>11</v>
      </c>
      <c r="B9" s="8" t="s">
        <v>12</v>
      </c>
      <c r="C9" s="6" t="s">
        <v>13</v>
      </c>
      <c r="D9" s="22">
        <v>4711</v>
      </c>
      <c r="E9" s="18">
        <v>45061</v>
      </c>
      <c r="F9" s="4">
        <v>45063</v>
      </c>
      <c r="G9" s="17">
        <v>16520000</v>
      </c>
      <c r="H9" s="17">
        <f t="shared" si="0"/>
        <v>16520000</v>
      </c>
      <c r="I9" s="5" t="s">
        <v>14</v>
      </c>
      <c r="J9" s="6" t="s">
        <v>15</v>
      </c>
      <c r="K9" s="5" t="s">
        <v>17</v>
      </c>
    </row>
    <row r="10" spans="1:11" ht="94.5" x14ac:dyDescent="0.25">
      <c r="A10" s="6" t="s">
        <v>11</v>
      </c>
      <c r="B10" s="8" t="s">
        <v>12</v>
      </c>
      <c r="C10" s="6" t="s">
        <v>13</v>
      </c>
      <c r="D10" s="22">
        <v>4714</v>
      </c>
      <c r="E10" s="18">
        <v>45063</v>
      </c>
      <c r="F10" s="21">
        <v>45096</v>
      </c>
      <c r="G10" s="17">
        <v>550000</v>
      </c>
      <c r="H10" s="17">
        <f t="shared" si="0"/>
        <v>550000</v>
      </c>
      <c r="I10" s="5" t="s">
        <v>14</v>
      </c>
      <c r="J10" s="6" t="s">
        <v>15</v>
      </c>
      <c r="K10" s="5" t="s">
        <v>17</v>
      </c>
    </row>
    <row r="11" spans="1:11" ht="94.5" x14ac:dyDescent="0.25">
      <c r="A11" s="6" t="s">
        <v>11</v>
      </c>
      <c r="B11" s="8" t="s">
        <v>12</v>
      </c>
      <c r="C11" s="6" t="s">
        <v>13</v>
      </c>
      <c r="D11" s="22" t="s">
        <v>18</v>
      </c>
      <c r="E11" s="18" t="s">
        <v>24</v>
      </c>
      <c r="F11" s="21">
        <v>45096</v>
      </c>
      <c r="G11" s="17">
        <v>1925000</v>
      </c>
      <c r="H11" s="17">
        <f t="shared" si="0"/>
        <v>1925000</v>
      </c>
      <c r="I11" s="5" t="s">
        <v>14</v>
      </c>
      <c r="J11" s="6" t="s">
        <v>15</v>
      </c>
      <c r="K11" s="5" t="s">
        <v>17</v>
      </c>
    </row>
    <row r="12" spans="1:11" ht="94.5" x14ac:dyDescent="0.25">
      <c r="A12" s="6" t="s">
        <v>11</v>
      </c>
      <c r="B12" s="8" t="s">
        <v>12</v>
      </c>
      <c r="C12" s="6" t="s">
        <v>13</v>
      </c>
      <c r="D12" s="22" t="s">
        <v>19</v>
      </c>
      <c r="E12" s="18" t="s">
        <v>24</v>
      </c>
      <c r="F12" s="21">
        <v>45096</v>
      </c>
      <c r="G12" s="17">
        <v>6490000</v>
      </c>
      <c r="H12" s="17">
        <f t="shared" si="0"/>
        <v>6490000</v>
      </c>
      <c r="I12" s="5" t="s">
        <v>14</v>
      </c>
      <c r="J12" s="6" t="s">
        <v>15</v>
      </c>
      <c r="K12" s="5" t="s">
        <v>17</v>
      </c>
    </row>
    <row r="13" spans="1:11" ht="94.5" x14ac:dyDescent="0.25">
      <c r="A13" s="6" t="s">
        <v>11</v>
      </c>
      <c r="B13" s="8" t="s">
        <v>12</v>
      </c>
      <c r="C13" s="6" t="s">
        <v>13</v>
      </c>
      <c r="D13" s="22" t="s">
        <v>20</v>
      </c>
      <c r="E13" s="18" t="s">
        <v>24</v>
      </c>
      <c r="F13" s="21">
        <v>45098</v>
      </c>
      <c r="G13" s="17">
        <v>619500000</v>
      </c>
      <c r="H13" s="17">
        <f t="shared" si="0"/>
        <v>619500000</v>
      </c>
      <c r="I13" s="5" t="s">
        <v>14</v>
      </c>
      <c r="J13" s="6" t="s">
        <v>15</v>
      </c>
      <c r="K13" s="5" t="s">
        <v>17</v>
      </c>
    </row>
    <row r="14" spans="1:11" ht="94.5" x14ac:dyDescent="0.25">
      <c r="A14" s="6" t="s">
        <v>11</v>
      </c>
      <c r="B14" s="8" t="s">
        <v>12</v>
      </c>
      <c r="C14" s="6" t="s">
        <v>13</v>
      </c>
      <c r="D14" s="22" t="s">
        <v>21</v>
      </c>
      <c r="E14" s="18" t="s">
        <v>24</v>
      </c>
      <c r="F14" s="21">
        <v>45098</v>
      </c>
      <c r="G14" s="17">
        <v>3868400</v>
      </c>
      <c r="H14" s="17">
        <f t="shared" si="0"/>
        <v>3868400</v>
      </c>
      <c r="I14" s="5" t="s">
        <v>14</v>
      </c>
      <c r="J14" s="6" t="s">
        <v>15</v>
      </c>
      <c r="K14" s="5" t="s">
        <v>17</v>
      </c>
    </row>
    <row r="15" spans="1:11" ht="94.5" x14ac:dyDescent="0.25">
      <c r="A15" s="6" t="s">
        <v>11</v>
      </c>
      <c r="B15" s="8" t="s">
        <v>12</v>
      </c>
      <c r="C15" s="6" t="s">
        <v>13</v>
      </c>
      <c r="D15" s="22" t="s">
        <v>22</v>
      </c>
      <c r="E15" s="18" t="s">
        <v>24</v>
      </c>
      <c r="F15" s="21">
        <v>45098</v>
      </c>
      <c r="G15" s="17">
        <v>4130000</v>
      </c>
      <c r="H15" s="17">
        <f t="shared" si="0"/>
        <v>4130000</v>
      </c>
      <c r="I15" s="5" t="s">
        <v>14</v>
      </c>
      <c r="J15" s="6" t="s">
        <v>16</v>
      </c>
      <c r="K15" s="5" t="s">
        <v>17</v>
      </c>
    </row>
    <row r="16" spans="1:11" ht="94.5" x14ac:dyDescent="0.25">
      <c r="A16" s="6" t="s">
        <v>11</v>
      </c>
      <c r="B16" s="8" t="s">
        <v>12</v>
      </c>
      <c r="C16" s="6" t="s">
        <v>13</v>
      </c>
      <c r="D16" s="22" t="s">
        <v>23</v>
      </c>
      <c r="E16" s="18" t="s">
        <v>24</v>
      </c>
      <c r="F16" s="21">
        <v>45098</v>
      </c>
      <c r="G16" s="17">
        <v>15200</v>
      </c>
      <c r="H16" s="17">
        <f t="shared" si="0"/>
        <v>15200</v>
      </c>
      <c r="I16" s="5" t="s">
        <v>14</v>
      </c>
      <c r="J16" s="6" t="s">
        <v>16</v>
      </c>
      <c r="K16" s="5" t="s">
        <v>17</v>
      </c>
    </row>
    <row r="17" spans="1:11" ht="94.5" x14ac:dyDescent="0.25">
      <c r="A17" s="6" t="s">
        <v>11</v>
      </c>
      <c r="B17" s="8" t="s">
        <v>12</v>
      </c>
      <c r="C17" s="6" t="s">
        <v>13</v>
      </c>
      <c r="D17" s="22" t="s">
        <v>25</v>
      </c>
      <c r="E17" s="18">
        <v>45107</v>
      </c>
      <c r="F17" s="21">
        <v>45124</v>
      </c>
      <c r="G17" s="17">
        <v>11800000</v>
      </c>
      <c r="H17" s="17">
        <f t="shared" si="0"/>
        <v>11800000</v>
      </c>
      <c r="I17" s="5" t="s">
        <v>14</v>
      </c>
      <c r="J17" s="6" t="s">
        <v>15</v>
      </c>
      <c r="K17" s="5" t="s">
        <v>17</v>
      </c>
    </row>
    <row r="18" spans="1:11" ht="94.5" x14ac:dyDescent="0.25">
      <c r="A18" s="6" t="s">
        <v>11</v>
      </c>
      <c r="B18" s="8" t="s">
        <v>12</v>
      </c>
      <c r="C18" s="6" t="s">
        <v>13</v>
      </c>
      <c r="D18" s="22" t="s">
        <v>26</v>
      </c>
      <c r="E18" s="18">
        <v>45107</v>
      </c>
      <c r="F18" s="21">
        <v>45124</v>
      </c>
      <c r="G18" s="17">
        <v>2360000</v>
      </c>
      <c r="H18" s="17">
        <f t="shared" si="0"/>
        <v>2360000</v>
      </c>
      <c r="I18" s="5" t="s">
        <v>14</v>
      </c>
      <c r="J18" s="6" t="s">
        <v>15</v>
      </c>
      <c r="K18" s="5" t="s">
        <v>17</v>
      </c>
    </row>
    <row r="19" spans="1:11" ht="94.5" x14ac:dyDescent="0.25">
      <c r="A19" s="6" t="s">
        <v>11</v>
      </c>
      <c r="B19" s="8" t="s">
        <v>12</v>
      </c>
      <c r="C19" s="6" t="s">
        <v>13</v>
      </c>
      <c r="D19" s="22" t="s">
        <v>27</v>
      </c>
      <c r="E19" s="18">
        <v>45107</v>
      </c>
      <c r="F19" s="21">
        <v>45124</v>
      </c>
      <c r="G19" s="17">
        <v>76000</v>
      </c>
      <c r="H19" s="17">
        <f t="shared" si="0"/>
        <v>76000</v>
      </c>
      <c r="I19" s="5" t="s">
        <v>14</v>
      </c>
      <c r="J19" s="6" t="s">
        <v>15</v>
      </c>
      <c r="K19" s="5" t="s">
        <v>17</v>
      </c>
    </row>
    <row r="20" spans="1:11" ht="94.5" x14ac:dyDescent="0.25">
      <c r="A20" s="6" t="s">
        <v>11</v>
      </c>
      <c r="B20" s="8" t="s">
        <v>12</v>
      </c>
      <c r="C20" s="6" t="s">
        <v>13</v>
      </c>
      <c r="D20" s="22" t="s">
        <v>28</v>
      </c>
      <c r="E20" s="18">
        <v>45107</v>
      </c>
      <c r="F20" s="21">
        <v>45124</v>
      </c>
      <c r="G20" s="17">
        <v>15200</v>
      </c>
      <c r="H20" s="17">
        <f t="shared" si="0"/>
        <v>15200</v>
      </c>
      <c r="I20" s="5" t="s">
        <v>14</v>
      </c>
      <c r="J20" s="6" t="s">
        <v>15</v>
      </c>
      <c r="K20" s="5" t="s">
        <v>17</v>
      </c>
    </row>
    <row r="21" spans="1:11" ht="94.5" x14ac:dyDescent="0.25">
      <c r="A21" s="6" t="s">
        <v>11</v>
      </c>
      <c r="B21" s="8" t="s">
        <v>12</v>
      </c>
      <c r="C21" s="6" t="s">
        <v>13</v>
      </c>
      <c r="D21" s="22">
        <v>4840</v>
      </c>
      <c r="E21" s="18">
        <v>45120</v>
      </c>
      <c r="F21" s="21">
        <v>45124</v>
      </c>
      <c r="G21" s="17">
        <v>644280</v>
      </c>
      <c r="H21" s="17">
        <v>106280000</v>
      </c>
      <c r="I21" s="5" t="s">
        <v>14</v>
      </c>
      <c r="J21" s="6" t="s">
        <v>15</v>
      </c>
      <c r="K21" s="5" t="s">
        <v>17</v>
      </c>
    </row>
    <row r="22" spans="1:11" ht="94.5" x14ac:dyDescent="0.25">
      <c r="A22" s="6" t="s">
        <v>11</v>
      </c>
      <c r="B22" s="8" t="s">
        <v>12</v>
      </c>
      <c r="C22" s="6" t="s">
        <v>13</v>
      </c>
      <c r="D22" s="22">
        <v>4841</v>
      </c>
      <c r="E22" s="18">
        <v>45120</v>
      </c>
      <c r="F22" s="21">
        <v>45125</v>
      </c>
      <c r="G22" s="17">
        <v>106200000</v>
      </c>
      <c r="H22" s="17">
        <f t="shared" si="0"/>
        <v>106200000</v>
      </c>
      <c r="I22" s="5" t="s">
        <v>14</v>
      </c>
      <c r="J22" s="6" t="s">
        <v>15</v>
      </c>
      <c r="K22" s="5" t="s">
        <v>17</v>
      </c>
    </row>
    <row r="23" spans="1:11" ht="94.5" x14ac:dyDescent="0.25">
      <c r="A23" s="6" t="s">
        <v>11</v>
      </c>
      <c r="B23" s="8" t="s">
        <v>12</v>
      </c>
      <c r="C23" s="6" t="s">
        <v>13</v>
      </c>
      <c r="D23" s="22">
        <v>4842</v>
      </c>
      <c r="E23" s="18">
        <v>45120</v>
      </c>
      <c r="F23" s="21">
        <v>45125</v>
      </c>
      <c r="G23" s="17">
        <v>4066000</v>
      </c>
      <c r="H23" s="17">
        <f t="shared" si="0"/>
        <v>4066000</v>
      </c>
      <c r="I23" s="5" t="s">
        <v>14</v>
      </c>
      <c r="J23" s="6" t="s">
        <v>15</v>
      </c>
      <c r="K23" s="5" t="s">
        <v>17</v>
      </c>
    </row>
    <row r="24" spans="1:11" ht="94.5" x14ac:dyDescent="0.25">
      <c r="A24" s="6" t="s">
        <v>11</v>
      </c>
      <c r="B24" s="8" t="s">
        <v>12</v>
      </c>
      <c r="C24" s="6" t="s">
        <v>13</v>
      </c>
      <c r="D24" s="22">
        <v>4843</v>
      </c>
      <c r="E24" s="18">
        <v>45120</v>
      </c>
      <c r="F24" s="21">
        <v>45125</v>
      </c>
      <c r="G24" s="17">
        <v>684000</v>
      </c>
      <c r="H24" s="17">
        <f t="shared" si="0"/>
        <v>684000</v>
      </c>
      <c r="I24" s="5" t="s">
        <v>14</v>
      </c>
      <c r="J24" s="6" t="s">
        <v>15</v>
      </c>
      <c r="K24" s="5" t="s">
        <v>17</v>
      </c>
    </row>
    <row r="25" spans="1:11" ht="94.5" x14ac:dyDescent="0.25">
      <c r="A25" s="6" t="s">
        <v>11</v>
      </c>
      <c r="B25" s="8" t="s">
        <v>12</v>
      </c>
      <c r="C25" s="6" t="s">
        <v>13</v>
      </c>
      <c r="D25" s="22">
        <v>4844</v>
      </c>
      <c r="E25" s="18">
        <v>45120</v>
      </c>
      <c r="F25" s="21">
        <v>45125</v>
      </c>
      <c r="G25" s="17">
        <v>4130000</v>
      </c>
      <c r="H25" s="17">
        <f t="shared" si="0"/>
        <v>4130000</v>
      </c>
      <c r="I25" s="5" t="s">
        <v>14</v>
      </c>
      <c r="J25" s="6" t="s">
        <v>16</v>
      </c>
      <c r="K25" s="5" t="s">
        <v>17</v>
      </c>
    </row>
    <row r="26" spans="1:11" ht="94.5" x14ac:dyDescent="0.25">
      <c r="A26" s="6" t="s">
        <v>11</v>
      </c>
      <c r="B26" s="8" t="s">
        <v>12</v>
      </c>
      <c r="C26" s="6" t="s">
        <v>13</v>
      </c>
      <c r="D26" s="22">
        <v>4845</v>
      </c>
      <c r="E26" s="18">
        <v>45120</v>
      </c>
      <c r="F26" s="21">
        <v>45125</v>
      </c>
      <c r="G26" s="17">
        <v>7080000</v>
      </c>
      <c r="H26" s="17">
        <f t="shared" si="0"/>
        <v>7080000</v>
      </c>
      <c r="I26" s="5" t="s">
        <v>14</v>
      </c>
      <c r="J26" s="6" t="s">
        <v>16</v>
      </c>
      <c r="K26" s="5" t="s">
        <v>17</v>
      </c>
    </row>
    <row r="27" spans="1:11" ht="94.5" x14ac:dyDescent="0.25">
      <c r="A27" s="6" t="s">
        <v>11</v>
      </c>
      <c r="B27" s="8" t="s">
        <v>12</v>
      </c>
      <c r="C27" s="6" t="s">
        <v>13</v>
      </c>
      <c r="D27" s="22">
        <v>4846</v>
      </c>
      <c r="E27" s="18">
        <v>45120</v>
      </c>
      <c r="F27" s="21">
        <v>45125</v>
      </c>
      <c r="G27" s="17">
        <v>19000</v>
      </c>
      <c r="H27" s="17">
        <f t="shared" si="0"/>
        <v>19000</v>
      </c>
      <c r="I27" s="5" t="s">
        <v>14</v>
      </c>
      <c r="J27" s="6" t="s">
        <v>16</v>
      </c>
      <c r="K27" s="5" t="s">
        <v>17</v>
      </c>
    </row>
    <row r="28" spans="1:11" ht="94.5" x14ac:dyDescent="0.25">
      <c r="A28" s="6" t="s">
        <v>11</v>
      </c>
      <c r="B28" s="8" t="s">
        <v>12</v>
      </c>
      <c r="C28" s="6" t="s">
        <v>13</v>
      </c>
      <c r="D28" s="22">
        <v>4847</v>
      </c>
      <c r="E28" s="18">
        <v>45120</v>
      </c>
      <c r="F28" s="21">
        <v>45125</v>
      </c>
      <c r="G28" s="17">
        <v>38000</v>
      </c>
      <c r="H28" s="17">
        <f t="shared" si="0"/>
        <v>38000</v>
      </c>
      <c r="I28" s="5" t="s">
        <v>14</v>
      </c>
      <c r="J28" s="6" t="s">
        <v>16</v>
      </c>
      <c r="K28" s="5" t="s">
        <v>17</v>
      </c>
    </row>
    <row r="29" spans="1:11" ht="79.150000000000006" customHeight="1" x14ac:dyDescent="0.25">
      <c r="A29" s="6"/>
      <c r="B29" s="10"/>
      <c r="C29" s="9"/>
      <c r="D29" s="9"/>
      <c r="E29" s="19"/>
      <c r="F29" s="13"/>
      <c r="G29" s="20"/>
      <c r="H29" s="20">
        <f>SUM(H3:H28)</f>
        <v>1557549200</v>
      </c>
      <c r="I29" s="16"/>
      <c r="J29" s="9"/>
      <c r="K29" s="16"/>
    </row>
    <row r="30" spans="1:11" ht="89.65" customHeight="1" x14ac:dyDescent="0.25">
      <c r="A30" s="9"/>
      <c r="B30" s="10"/>
      <c r="C30" s="9"/>
      <c r="D30" s="9"/>
      <c r="E30" s="19"/>
      <c r="F30" s="13"/>
      <c r="G30" s="20"/>
      <c r="H30" s="20"/>
      <c r="I30" s="16"/>
      <c r="J30" s="9"/>
      <c r="K30" s="16"/>
    </row>
    <row r="31" spans="1:11" ht="15.75" x14ac:dyDescent="0.25">
      <c r="A31" s="9"/>
      <c r="B31" s="10"/>
      <c r="C31" s="9"/>
      <c r="D31" s="9"/>
      <c r="E31" s="19"/>
      <c r="F31" s="13"/>
      <c r="G31" s="20"/>
      <c r="H31" s="20"/>
      <c r="I31" s="16"/>
      <c r="J31" s="9"/>
      <c r="K31" s="16"/>
    </row>
    <row r="32" spans="1:11" ht="15.75" x14ac:dyDescent="0.25">
      <c r="A32" s="9"/>
      <c r="B32" s="10"/>
      <c r="C32" s="9"/>
      <c r="D32" s="9"/>
      <c r="E32" s="19"/>
      <c r="F32" s="13"/>
      <c r="G32" s="20"/>
      <c r="H32" s="20"/>
      <c r="I32" s="16"/>
      <c r="J32" s="9"/>
      <c r="K32" s="16"/>
    </row>
    <row r="33" spans="1:11" ht="15.75" x14ac:dyDescent="0.25">
      <c r="A33" s="9"/>
      <c r="B33" s="10"/>
      <c r="C33" s="9"/>
      <c r="D33" s="9"/>
      <c r="E33" s="19"/>
      <c r="F33" s="13"/>
      <c r="G33" s="20"/>
      <c r="H33" s="20"/>
      <c r="I33" s="16"/>
      <c r="J33" s="9"/>
      <c r="K33" s="16"/>
    </row>
    <row r="34" spans="1:11" ht="15.75" x14ac:dyDescent="0.25">
      <c r="A34" s="9"/>
      <c r="B34" s="10"/>
      <c r="C34" s="9"/>
      <c r="D34" s="9"/>
      <c r="E34" s="19"/>
      <c r="F34" s="13"/>
      <c r="G34" s="20"/>
      <c r="H34" s="20"/>
      <c r="I34" s="16"/>
      <c r="J34" s="9"/>
      <c r="K34" s="16"/>
    </row>
    <row r="35" spans="1:11" ht="15.75" x14ac:dyDescent="0.25">
      <c r="A35" s="9"/>
      <c r="B35" s="10"/>
      <c r="C35" s="9"/>
      <c r="D35" s="9"/>
      <c r="E35" s="19"/>
      <c r="F35" s="13"/>
      <c r="G35" s="20"/>
      <c r="H35" s="20"/>
      <c r="I35" s="16"/>
      <c r="J35" s="9"/>
      <c r="K35" s="16"/>
    </row>
    <row r="36" spans="1:11" ht="15.75" x14ac:dyDescent="0.25">
      <c r="A36" s="9"/>
      <c r="B36" s="10"/>
      <c r="C36" s="9"/>
      <c r="D36" s="9"/>
      <c r="E36" s="19"/>
      <c r="F36" s="13"/>
      <c r="G36" s="20"/>
      <c r="H36" s="20"/>
      <c r="I36" s="16"/>
      <c r="J36" s="9"/>
      <c r="K36" s="16"/>
    </row>
    <row r="37" spans="1:11" ht="15.75" x14ac:dyDescent="0.25">
      <c r="A37" s="9"/>
      <c r="B37" s="10"/>
      <c r="C37" s="9"/>
      <c r="D37" s="9"/>
      <c r="E37" s="19"/>
      <c r="F37" s="13"/>
      <c r="G37" s="20"/>
      <c r="H37" s="20"/>
      <c r="I37" s="16"/>
      <c r="J37" s="9"/>
      <c r="K37" s="16"/>
    </row>
    <row r="38" spans="1:11" ht="15.75" x14ac:dyDescent="0.25">
      <c r="A38" s="9"/>
      <c r="B38" s="10"/>
      <c r="C38" s="9"/>
      <c r="D38" s="9"/>
      <c r="E38" s="19"/>
      <c r="F38" s="13"/>
      <c r="G38" s="20"/>
      <c r="H38" s="20"/>
      <c r="I38" s="16"/>
      <c r="J38" s="9"/>
      <c r="K38" s="16"/>
    </row>
    <row r="39" spans="1:11" ht="15.75" x14ac:dyDescent="0.25">
      <c r="A39" s="9"/>
      <c r="B39" s="10"/>
      <c r="C39" s="9"/>
      <c r="D39" s="9"/>
      <c r="E39" s="19"/>
      <c r="F39" s="13"/>
      <c r="G39" s="20"/>
      <c r="H39" s="20"/>
      <c r="I39" s="16"/>
      <c r="J39" s="9"/>
      <c r="K39" s="16"/>
    </row>
    <row r="40" spans="1:11" ht="15.75" x14ac:dyDescent="0.25">
      <c r="A40" s="9"/>
      <c r="B40" s="10"/>
      <c r="C40" s="9"/>
      <c r="D40" s="9"/>
      <c r="E40" s="19"/>
      <c r="F40" s="13"/>
      <c r="G40" s="20"/>
      <c r="H40" s="20"/>
      <c r="I40" s="16"/>
      <c r="J40" s="9"/>
      <c r="K40" s="16"/>
    </row>
    <row r="41" spans="1:11" ht="15.75" x14ac:dyDescent="0.25">
      <c r="A41" s="9"/>
      <c r="B41" s="10"/>
      <c r="C41" s="9"/>
      <c r="D41" s="9"/>
      <c r="E41" s="19"/>
      <c r="F41" s="13"/>
      <c r="G41" s="20"/>
      <c r="H41" s="20"/>
      <c r="I41" s="16"/>
      <c r="J41" s="9"/>
      <c r="K41" s="16"/>
    </row>
    <row r="42" spans="1:11" ht="15.75" x14ac:dyDescent="0.25">
      <c r="A42" s="9"/>
      <c r="B42" s="10"/>
      <c r="C42" s="9"/>
      <c r="D42" s="9"/>
      <c r="E42" s="19"/>
      <c r="F42" s="13"/>
      <c r="G42" s="20"/>
      <c r="H42" s="20"/>
      <c r="I42" s="16"/>
      <c r="J42" s="9"/>
      <c r="K42" s="16"/>
    </row>
    <row r="43" spans="1:11" ht="15.75" x14ac:dyDescent="0.25">
      <c r="A43" s="9"/>
      <c r="B43" s="10"/>
      <c r="C43" s="9"/>
      <c r="D43" s="9"/>
      <c r="E43" s="19"/>
      <c r="F43" s="13"/>
      <c r="G43" s="20"/>
      <c r="H43" s="20"/>
      <c r="I43" s="16"/>
      <c r="J43" s="9"/>
      <c r="K43" s="16"/>
    </row>
    <row r="44" spans="1:11" ht="15.75" x14ac:dyDescent="0.25">
      <c r="A44" s="9"/>
      <c r="B44" s="10"/>
      <c r="C44" s="9"/>
      <c r="D44" s="11"/>
      <c r="E44" s="12"/>
      <c r="F44" s="13"/>
      <c r="G44" s="14"/>
      <c r="H44" s="15"/>
      <c r="I44" s="16"/>
      <c r="J44" s="9"/>
      <c r="K44" s="16"/>
    </row>
    <row r="45" spans="1:11" ht="15.75" x14ac:dyDescent="0.25">
      <c r="A45" s="9"/>
      <c r="B45" s="10"/>
      <c r="C45" s="9"/>
      <c r="D45" s="11"/>
      <c r="E45" s="12"/>
      <c r="F45" s="13"/>
      <c r="G45" s="14"/>
      <c r="H45" s="15"/>
      <c r="I45" s="16"/>
      <c r="J45" s="9"/>
      <c r="K45" s="16"/>
    </row>
    <row r="46" spans="1:11" ht="15.75" x14ac:dyDescent="0.25">
      <c r="A46" s="9"/>
      <c r="H46" s="15"/>
      <c r="I46" s="16"/>
      <c r="J46" s="9"/>
      <c r="K46" s="16"/>
    </row>
    <row r="47" spans="1:11" ht="15.75" x14ac:dyDescent="0.25">
      <c r="H47" s="15"/>
      <c r="I47" s="16"/>
      <c r="J47" s="9"/>
      <c r="K47" s="16"/>
    </row>
    <row r="48" spans="1:11" ht="15.75" x14ac:dyDescent="0.25">
      <c r="B48" s="10"/>
      <c r="C48" s="9"/>
      <c r="D48" s="11"/>
      <c r="E48" s="12"/>
      <c r="F48" s="13"/>
      <c r="G48" s="14"/>
      <c r="H48" s="15"/>
      <c r="I48" s="16"/>
      <c r="J48" s="9"/>
      <c r="K48" s="16"/>
    </row>
    <row r="49" spans="1:11" ht="15.75" x14ac:dyDescent="0.25">
      <c r="A49" s="9"/>
      <c r="B49" s="10"/>
      <c r="C49" s="9"/>
      <c r="D49" s="11"/>
      <c r="E49" s="12"/>
      <c r="F49" s="13"/>
      <c r="G49" s="14"/>
      <c r="H49" s="15"/>
      <c r="I49" s="16"/>
      <c r="J49" s="9"/>
      <c r="K49" s="16"/>
    </row>
    <row r="50" spans="1:11" ht="15.75" x14ac:dyDescent="0.25">
      <c r="A50" s="9"/>
      <c r="B50" s="10"/>
      <c r="C50" s="9"/>
      <c r="D50" s="11"/>
      <c r="E50" s="12"/>
      <c r="F50" s="13"/>
      <c r="G50" s="14"/>
      <c r="H50" s="15"/>
      <c r="I50" s="16"/>
      <c r="J50" s="9"/>
      <c r="K50" s="16"/>
    </row>
    <row r="51" spans="1:11" ht="15.75" x14ac:dyDescent="0.25">
      <c r="A51" s="9"/>
      <c r="B51" s="10"/>
      <c r="C51" s="9"/>
      <c r="D51" s="11"/>
      <c r="E51" s="12"/>
      <c r="F51" s="13"/>
      <c r="G51" s="14"/>
      <c r="H51" s="15"/>
      <c r="I51" s="16"/>
      <c r="J51" s="9"/>
      <c r="K51" s="16"/>
    </row>
    <row r="52" spans="1:11" ht="15.75" x14ac:dyDescent="0.25">
      <c r="A52" s="9"/>
      <c r="B52" s="10"/>
      <c r="C52" s="9"/>
      <c r="D52" s="11"/>
      <c r="E52" s="12"/>
      <c r="F52" s="13"/>
      <c r="G52" s="14"/>
      <c r="H52" s="15"/>
      <c r="I52" s="16"/>
      <c r="J52" s="9"/>
      <c r="K52" s="16"/>
    </row>
    <row r="53" spans="1:11" ht="15.75" x14ac:dyDescent="0.25">
      <c r="A53" s="9"/>
      <c r="B53" s="10"/>
      <c r="C53" s="9"/>
      <c r="D53" s="11"/>
      <c r="E53" s="12"/>
      <c r="F53" s="13"/>
      <c r="G53" s="14"/>
      <c r="H53" s="15"/>
      <c r="I53" s="16"/>
      <c r="J53" s="9"/>
      <c r="K53" s="16"/>
    </row>
    <row r="54" spans="1:11" ht="15.75" x14ac:dyDescent="0.25">
      <c r="A54" s="9"/>
      <c r="B54" s="10"/>
      <c r="C54" s="9"/>
      <c r="D54" s="11"/>
      <c r="E54" s="12"/>
      <c r="F54" s="13"/>
      <c r="G54" s="14"/>
      <c r="H54" s="15"/>
      <c r="I54" s="16"/>
      <c r="J54" s="9"/>
      <c r="K54" s="16"/>
    </row>
    <row r="55" spans="1:11" ht="15.75" x14ac:dyDescent="0.25">
      <c r="A55" s="9"/>
      <c r="B55" s="10"/>
      <c r="C55" s="9"/>
      <c r="D55" s="11"/>
      <c r="E55" s="12"/>
      <c r="F55" s="13"/>
      <c r="G55" s="14"/>
      <c r="H55" s="15"/>
      <c r="I55" s="16"/>
      <c r="J55" s="9"/>
      <c r="K55" s="16"/>
    </row>
    <row r="56" spans="1:11" ht="15.75" x14ac:dyDescent="0.25">
      <c r="A56" s="9"/>
      <c r="B56" s="10"/>
      <c r="C56" s="9"/>
      <c r="D56" s="11"/>
      <c r="E56" s="12"/>
      <c r="F56" s="13"/>
      <c r="G56" s="14"/>
      <c r="H56" s="15"/>
      <c r="I56" s="16"/>
      <c r="J56" s="9"/>
      <c r="K56" s="16"/>
    </row>
    <row r="57" spans="1:11" ht="15.75" x14ac:dyDescent="0.25">
      <c r="A57" s="9"/>
      <c r="B57" s="10"/>
      <c r="C57" s="9"/>
      <c r="D57" s="11"/>
      <c r="E57" s="12"/>
      <c r="F57" s="13"/>
      <c r="G57" s="14"/>
      <c r="H57" s="15"/>
      <c r="I57" s="16"/>
      <c r="J57" s="9"/>
      <c r="K57" s="16"/>
    </row>
    <row r="58" spans="1:11" ht="15.75" x14ac:dyDescent="0.25">
      <c r="A58" s="9"/>
      <c r="B58" s="10"/>
      <c r="C58" s="9"/>
      <c r="D58" s="11"/>
      <c r="E58" s="12"/>
      <c r="F58" s="13"/>
      <c r="G58" s="14"/>
      <c r="H58" s="15"/>
      <c r="I58" s="16"/>
      <c r="J58" s="9"/>
      <c r="K58" s="16"/>
    </row>
    <row r="59" spans="1:11" ht="15.75" x14ac:dyDescent="0.25">
      <c r="A59" s="9"/>
      <c r="B59" s="10"/>
      <c r="C59" s="9"/>
      <c r="D59" s="11"/>
      <c r="E59" s="12"/>
      <c r="F59" s="13"/>
      <c r="G59" s="14"/>
      <c r="H59" s="15"/>
      <c r="I59" s="16"/>
      <c r="J59" s="9"/>
      <c r="K59" s="16"/>
    </row>
    <row r="60" spans="1:11" ht="15.75" x14ac:dyDescent="0.25">
      <c r="A60" s="9"/>
      <c r="B60" s="10"/>
      <c r="C60" s="9"/>
      <c r="D60" s="11"/>
      <c r="E60" s="12"/>
      <c r="F60" s="13"/>
      <c r="G60" s="14"/>
      <c r="H60" s="15"/>
      <c r="I60" s="16"/>
      <c r="J60" s="9"/>
      <c r="K60" s="16"/>
    </row>
    <row r="61" spans="1:11" ht="15.75" x14ac:dyDescent="0.25">
      <c r="A61" s="9"/>
      <c r="B61" s="10"/>
      <c r="C61" s="9"/>
      <c r="D61" s="11"/>
      <c r="E61" s="12"/>
      <c r="F61" s="13"/>
      <c r="G61" s="14"/>
      <c r="H61" s="15"/>
      <c r="I61" s="16"/>
      <c r="J61" s="9"/>
      <c r="K61" s="16"/>
    </row>
    <row r="62" spans="1:11" ht="15.75" x14ac:dyDescent="0.25">
      <c r="A62" s="9"/>
      <c r="B62" s="10"/>
      <c r="C62" s="9"/>
      <c r="D62" s="11"/>
      <c r="E62" s="12"/>
      <c r="F62" s="13"/>
      <c r="G62" s="14"/>
      <c r="H62" s="15"/>
      <c r="I62" s="16"/>
      <c r="J62" s="9"/>
      <c r="K62" s="16"/>
    </row>
    <row r="63" spans="1:11" ht="15.75" x14ac:dyDescent="0.25">
      <c r="A63" s="9"/>
      <c r="B63" s="10"/>
      <c r="C63" s="9"/>
      <c r="D63" s="11"/>
      <c r="E63" s="12"/>
      <c r="F63" s="13"/>
      <c r="G63" s="14"/>
      <c r="H63" s="15"/>
      <c r="I63" s="16"/>
      <c r="J63" s="9"/>
      <c r="K63" s="16"/>
    </row>
    <row r="64" spans="1:11" ht="15.75" x14ac:dyDescent="0.25">
      <c r="A64" s="9"/>
      <c r="B64" s="10"/>
      <c r="C64" s="9"/>
      <c r="D64" s="11"/>
      <c r="E64" s="12"/>
      <c r="F64" s="13"/>
      <c r="G64" s="14"/>
      <c r="H64" s="15"/>
      <c r="I64" s="16"/>
      <c r="J64" s="9"/>
      <c r="K64" s="16"/>
    </row>
    <row r="65" spans="1:11" ht="15.75" x14ac:dyDescent="0.25">
      <c r="A65" s="9"/>
      <c r="B65" s="10"/>
      <c r="C65" s="9"/>
      <c r="D65" s="11"/>
      <c r="E65" s="12"/>
      <c r="F65" s="13"/>
      <c r="G65" s="14"/>
      <c r="H65" s="15"/>
      <c r="I65" s="16"/>
      <c r="J65" s="9"/>
      <c r="K65" s="16"/>
    </row>
    <row r="66" spans="1:11" ht="15.75" x14ac:dyDescent="0.25">
      <c r="A66" s="9"/>
      <c r="B66" s="10"/>
      <c r="C66" s="9"/>
      <c r="D66" s="11"/>
      <c r="E66" s="12"/>
      <c r="F66" s="13"/>
      <c r="G66" s="14"/>
      <c r="H66" s="15"/>
      <c r="I66" s="16"/>
      <c r="J66" s="9"/>
      <c r="K66" s="16"/>
    </row>
    <row r="67" spans="1:11" ht="15.75" x14ac:dyDescent="0.25">
      <c r="A67" s="9"/>
      <c r="B67" s="10"/>
      <c r="C67" s="9"/>
      <c r="D67" s="11"/>
      <c r="E67" s="12"/>
      <c r="F67" s="13"/>
      <c r="G67" s="14"/>
      <c r="H67" s="15"/>
      <c r="I67" s="16"/>
      <c r="J67" s="9"/>
      <c r="K67" s="16"/>
    </row>
    <row r="68" spans="1:11" ht="15.75" x14ac:dyDescent="0.25">
      <c r="A68" s="9"/>
      <c r="B68" s="10"/>
      <c r="C68" s="9"/>
      <c r="D68" s="11"/>
      <c r="E68" s="12"/>
      <c r="F68" s="13"/>
      <c r="G68" s="14"/>
      <c r="H68" s="15"/>
      <c r="I68" s="16"/>
      <c r="J68" s="9"/>
      <c r="K68" s="16"/>
    </row>
    <row r="69" spans="1:11" ht="15.75" x14ac:dyDescent="0.25">
      <c r="A69" s="9"/>
      <c r="B69" s="10"/>
      <c r="C69" s="9"/>
      <c r="D69" s="11"/>
      <c r="E69" s="12"/>
      <c r="F69" s="13"/>
      <c r="G69" s="14"/>
      <c r="H69" s="15"/>
      <c r="I69" s="16"/>
      <c r="J69" s="9"/>
      <c r="K69" s="16"/>
    </row>
    <row r="70" spans="1:11" ht="15.75" x14ac:dyDescent="0.25">
      <c r="A70" s="9"/>
      <c r="B70" s="10"/>
      <c r="C70" s="9"/>
      <c r="D70" s="11"/>
      <c r="E70" s="12"/>
      <c r="F70" s="13"/>
      <c r="G70" s="14"/>
      <c r="H70" s="15"/>
      <c r="I70" s="16"/>
      <c r="J70" s="9"/>
      <c r="K70" s="16"/>
    </row>
    <row r="71" spans="1:11" ht="15.75" x14ac:dyDescent="0.25">
      <c r="A71" s="9"/>
      <c r="B71" s="10"/>
      <c r="C71" s="9"/>
      <c r="D71" s="11"/>
      <c r="E71" s="12"/>
      <c r="F71" s="13"/>
      <c r="G71" s="14"/>
      <c r="H71" s="15"/>
      <c r="I71" s="16"/>
      <c r="J71" s="9"/>
      <c r="K71" s="16"/>
    </row>
    <row r="72" spans="1:11" ht="15.75" x14ac:dyDescent="0.25">
      <c r="A72" s="9"/>
      <c r="B72" s="10"/>
      <c r="C72" s="9"/>
      <c r="D72" s="11"/>
      <c r="E72" s="12"/>
      <c r="F72" s="13"/>
      <c r="G72" s="14"/>
      <c r="H72" s="15"/>
      <c r="I72" s="16"/>
      <c r="J72" s="9"/>
      <c r="K72" s="16"/>
    </row>
    <row r="73" spans="1:11" ht="15.75" x14ac:dyDescent="0.25">
      <c r="A73" s="9"/>
      <c r="B73" s="10"/>
      <c r="C73" s="9"/>
      <c r="D73" s="11"/>
      <c r="E73" s="12"/>
      <c r="F73" s="13"/>
      <c r="G73" s="14"/>
      <c r="H73" s="15"/>
      <c r="I73" s="16"/>
      <c r="J73" s="9"/>
      <c r="K73" s="16"/>
    </row>
    <row r="74" spans="1:11" ht="15.75" x14ac:dyDescent="0.25">
      <c r="A74" s="9"/>
      <c r="B74" s="10"/>
      <c r="C74" s="9"/>
      <c r="D74" s="11"/>
      <c r="E74" s="12"/>
      <c r="F74" s="13"/>
      <c r="G74" s="14"/>
      <c r="H74" s="15"/>
      <c r="I74" s="16"/>
      <c r="J74" s="9"/>
      <c r="K74" s="16"/>
    </row>
    <row r="75" spans="1:11" ht="15.75" x14ac:dyDescent="0.25">
      <c r="A75" s="9"/>
    </row>
  </sheetData>
  <phoneticPr fontId="11" type="noConversion"/>
  <conditionalFormatting sqref="D3:D43">
    <cfRule type="duplicateValues" dxfId="1" priority="45"/>
    <cfRule type="duplicateValues" dxfId="0" priority="46"/>
  </conditionalFormatting>
  <dataValidations count="1">
    <dataValidation type="whole" operator="greaterThan" allowBlank="1" showInputMessage="1" showErrorMessage="1" errorTitle="DATO ERRADO" error="El valor debe ser diferente de cero" sqref="G48:H1048576 H46:H47 G2:H4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showGridLines="0" zoomScale="73" zoomScaleNormal="73" workbookViewId="0">
      <selection activeCell="I27" sqref="I27"/>
    </sheetView>
  </sheetViews>
  <sheetFormatPr baseColWidth="10" defaultRowHeight="15" x14ac:dyDescent="0.25"/>
  <cols>
    <col min="1" max="1" width="13.7109375" bestFit="1" customWidth="1"/>
    <col min="2" max="2" width="64.7109375" bestFit="1" customWidth="1"/>
    <col min="6" max="6" width="22.85546875" bestFit="1" customWidth="1"/>
    <col min="7" max="7" width="16.42578125" style="74" bestFit="1" customWidth="1"/>
    <col min="8" max="8" width="14.85546875" bestFit="1" customWidth="1"/>
    <col min="9" max="10" width="20.7109375" style="75" bestFit="1" customWidth="1"/>
    <col min="11" max="11" width="48.42578125" style="75" bestFit="1" customWidth="1"/>
    <col min="12" max="13" width="20.7109375" style="75" customWidth="1"/>
    <col min="14" max="14" width="20.7109375" style="84" customWidth="1"/>
    <col min="15" max="18" width="20.7109375" style="75" customWidth="1"/>
    <col min="19" max="19" width="11.42578125" customWidth="1"/>
    <col min="22" max="22" width="14.85546875" bestFit="1" customWidth="1"/>
  </cols>
  <sheetData>
    <row r="1" spans="1:22" s="67" customFormat="1" x14ac:dyDescent="0.25">
      <c r="G1" s="78"/>
      <c r="I1" s="79">
        <f>SUBTOTAL(9,I3:I28)</f>
        <v>1451913480</v>
      </c>
      <c r="J1" s="79">
        <f>SUBTOTAL(9,J3:J28)</f>
        <v>1557549200</v>
      </c>
      <c r="K1" s="79"/>
      <c r="L1" s="79"/>
      <c r="M1" s="79">
        <f>SUBTOTAL(9,M3:M28)</f>
        <v>228497000</v>
      </c>
      <c r="N1" s="81"/>
      <c r="O1" s="79">
        <f>SUBTOTAL(9,O3:O28)</f>
        <v>2081298000</v>
      </c>
      <c r="P1" s="79">
        <f>SUBTOTAL(9,P3:P28)</f>
        <v>2081298000</v>
      </c>
      <c r="Q1" s="79">
        <f>SUBTOTAL(9,Q3:Q28)</f>
        <v>1314801000</v>
      </c>
      <c r="R1" s="79">
        <f>SUBTOTAL(9,R3:R28)</f>
        <v>2081298000</v>
      </c>
    </row>
    <row r="2" spans="1:22" s="69" customFormat="1" ht="30" x14ac:dyDescent="0.25">
      <c r="A2" s="68" t="s">
        <v>6</v>
      </c>
      <c r="B2" s="68" t="s">
        <v>8</v>
      </c>
      <c r="C2" s="68" t="s">
        <v>0</v>
      </c>
      <c r="D2" s="68" t="s">
        <v>1</v>
      </c>
      <c r="E2" s="68" t="s">
        <v>53</v>
      </c>
      <c r="F2" s="71" t="s">
        <v>80</v>
      </c>
      <c r="G2" s="72" t="s">
        <v>2</v>
      </c>
      <c r="H2" s="72" t="s">
        <v>107</v>
      </c>
      <c r="I2" s="76" t="s">
        <v>4</v>
      </c>
      <c r="J2" s="76" t="s">
        <v>5</v>
      </c>
      <c r="K2" s="80" t="s">
        <v>109</v>
      </c>
      <c r="L2" s="80" t="s">
        <v>110</v>
      </c>
      <c r="M2" s="80" t="s">
        <v>116</v>
      </c>
      <c r="N2" s="82" t="s">
        <v>117</v>
      </c>
      <c r="O2" s="85" t="s">
        <v>122</v>
      </c>
      <c r="P2" s="85" t="s">
        <v>119</v>
      </c>
      <c r="Q2" s="85" t="s">
        <v>120</v>
      </c>
      <c r="R2" s="85" t="s">
        <v>121</v>
      </c>
      <c r="S2" s="68" t="s">
        <v>7</v>
      </c>
      <c r="T2" s="68" t="s">
        <v>9</v>
      </c>
      <c r="U2" s="68" t="s">
        <v>10</v>
      </c>
      <c r="V2" s="68" t="s">
        <v>108</v>
      </c>
    </row>
    <row r="3" spans="1:22" x14ac:dyDescent="0.25">
      <c r="A3" s="66">
        <v>900034438</v>
      </c>
      <c r="B3" s="66" t="s">
        <v>12</v>
      </c>
      <c r="C3" s="66" t="s">
        <v>13</v>
      </c>
      <c r="D3" s="66">
        <v>4603</v>
      </c>
      <c r="E3" s="66" t="s">
        <v>54</v>
      </c>
      <c r="F3" s="66" t="s">
        <v>81</v>
      </c>
      <c r="G3" s="73">
        <v>45035</v>
      </c>
      <c r="H3" s="73">
        <v>45062</v>
      </c>
      <c r="I3" s="77">
        <v>5775000</v>
      </c>
      <c r="J3" s="77">
        <v>5775000</v>
      </c>
      <c r="K3" s="77" t="s">
        <v>118</v>
      </c>
      <c r="L3" s="77" t="s">
        <v>113</v>
      </c>
      <c r="M3" s="77">
        <v>0</v>
      </c>
      <c r="N3" s="83"/>
      <c r="O3" s="77">
        <v>5775000</v>
      </c>
      <c r="P3" s="77">
        <v>5775000</v>
      </c>
      <c r="Q3" s="77">
        <v>5775000</v>
      </c>
      <c r="R3" s="77">
        <v>5775000</v>
      </c>
      <c r="S3" s="66" t="s">
        <v>14</v>
      </c>
      <c r="T3" s="66" t="s">
        <v>15</v>
      </c>
      <c r="U3" s="66" t="s">
        <v>17</v>
      </c>
      <c r="V3" s="73">
        <v>45169</v>
      </c>
    </row>
    <row r="4" spans="1:22" x14ac:dyDescent="0.25">
      <c r="A4" s="66">
        <v>900034438</v>
      </c>
      <c r="B4" s="66" t="s">
        <v>12</v>
      </c>
      <c r="C4" s="66" t="s">
        <v>13</v>
      </c>
      <c r="D4" s="66">
        <v>4701</v>
      </c>
      <c r="E4" s="66" t="s">
        <v>55</v>
      </c>
      <c r="F4" s="66" t="s">
        <v>82</v>
      </c>
      <c r="G4" s="73">
        <v>45029</v>
      </c>
      <c r="H4" s="73">
        <v>45062</v>
      </c>
      <c r="I4" s="77">
        <v>4062200</v>
      </c>
      <c r="J4" s="77">
        <v>4062200</v>
      </c>
      <c r="K4" s="77" t="s">
        <v>118</v>
      </c>
      <c r="L4" s="77" t="s">
        <v>113</v>
      </c>
      <c r="M4" s="77">
        <v>0</v>
      </c>
      <c r="N4" s="83"/>
      <c r="O4" s="77">
        <v>4062200</v>
      </c>
      <c r="P4" s="77">
        <v>4062200</v>
      </c>
      <c r="Q4" s="77">
        <v>4062200</v>
      </c>
      <c r="R4" s="77">
        <v>4062200</v>
      </c>
      <c r="S4" s="66" t="s">
        <v>14</v>
      </c>
      <c r="T4" s="66" t="s">
        <v>15</v>
      </c>
      <c r="U4" s="66" t="s">
        <v>17</v>
      </c>
      <c r="V4" s="73">
        <v>45169</v>
      </c>
    </row>
    <row r="5" spans="1:22" x14ac:dyDescent="0.25">
      <c r="A5" s="66">
        <v>900034438</v>
      </c>
      <c r="B5" s="66" t="s">
        <v>12</v>
      </c>
      <c r="C5" s="66" t="s">
        <v>13</v>
      </c>
      <c r="D5" s="66">
        <v>4703</v>
      </c>
      <c r="E5" s="66" t="s">
        <v>56</v>
      </c>
      <c r="F5" s="66" t="s">
        <v>83</v>
      </c>
      <c r="G5" s="73">
        <v>45029</v>
      </c>
      <c r="H5" s="73">
        <v>45062</v>
      </c>
      <c r="I5" s="77">
        <v>645460000</v>
      </c>
      <c r="J5" s="77">
        <v>645460000</v>
      </c>
      <c r="K5" s="77" t="s">
        <v>118</v>
      </c>
      <c r="L5" s="77" t="s">
        <v>113</v>
      </c>
      <c r="M5" s="77">
        <v>0</v>
      </c>
      <c r="N5" s="83"/>
      <c r="O5" s="77">
        <v>645460000</v>
      </c>
      <c r="P5" s="77">
        <v>645460000</v>
      </c>
      <c r="Q5" s="77">
        <v>645460000</v>
      </c>
      <c r="R5" s="77">
        <v>645460000</v>
      </c>
      <c r="S5" s="66" t="s">
        <v>14</v>
      </c>
      <c r="T5" s="66" t="s">
        <v>15</v>
      </c>
      <c r="U5" s="66" t="s">
        <v>17</v>
      </c>
      <c r="V5" s="73">
        <v>45169</v>
      </c>
    </row>
    <row r="6" spans="1:22" x14ac:dyDescent="0.25">
      <c r="A6" s="66">
        <v>900034438</v>
      </c>
      <c r="B6" s="66" t="s">
        <v>12</v>
      </c>
      <c r="C6" s="66" t="s">
        <v>13</v>
      </c>
      <c r="D6" s="66">
        <v>4705</v>
      </c>
      <c r="E6" s="66" t="s">
        <v>57</v>
      </c>
      <c r="F6" s="66" t="s">
        <v>84</v>
      </c>
      <c r="G6" s="73">
        <v>45029</v>
      </c>
      <c r="H6" s="73">
        <v>45062</v>
      </c>
      <c r="I6" s="77">
        <v>15200</v>
      </c>
      <c r="J6" s="77">
        <v>15200</v>
      </c>
      <c r="K6" s="77" t="s">
        <v>118</v>
      </c>
      <c r="L6" s="77" t="s">
        <v>113</v>
      </c>
      <c r="M6" s="77">
        <v>0</v>
      </c>
      <c r="N6" s="83"/>
      <c r="O6" s="77">
        <v>15200</v>
      </c>
      <c r="P6" s="77">
        <v>15200</v>
      </c>
      <c r="Q6" s="77">
        <v>15200</v>
      </c>
      <c r="R6" s="77">
        <v>15200</v>
      </c>
      <c r="S6" s="66" t="s">
        <v>14</v>
      </c>
      <c r="T6" s="66" t="s">
        <v>16</v>
      </c>
      <c r="U6" s="66" t="s">
        <v>17</v>
      </c>
      <c r="V6" s="73">
        <v>45169</v>
      </c>
    </row>
    <row r="7" spans="1:22" x14ac:dyDescent="0.25">
      <c r="A7" s="66">
        <v>900034438</v>
      </c>
      <c r="B7" s="66" t="s">
        <v>12</v>
      </c>
      <c r="C7" s="66" t="s">
        <v>13</v>
      </c>
      <c r="D7" s="66">
        <v>4707</v>
      </c>
      <c r="E7" s="66" t="s">
        <v>58</v>
      </c>
      <c r="F7" s="66" t="s">
        <v>85</v>
      </c>
      <c r="G7" s="73">
        <v>45029</v>
      </c>
      <c r="H7" s="73">
        <v>45062</v>
      </c>
      <c r="I7" s="77">
        <v>4130000</v>
      </c>
      <c r="J7" s="77">
        <v>4130000</v>
      </c>
      <c r="K7" s="77" t="s">
        <v>118</v>
      </c>
      <c r="L7" s="77" t="s">
        <v>113</v>
      </c>
      <c r="M7" s="77">
        <v>0</v>
      </c>
      <c r="N7" s="83"/>
      <c r="O7" s="77">
        <v>4130000</v>
      </c>
      <c r="P7" s="77">
        <v>4130000</v>
      </c>
      <c r="Q7" s="77">
        <v>4130000</v>
      </c>
      <c r="R7" s="77">
        <v>4130000</v>
      </c>
      <c r="S7" s="66" t="s">
        <v>14</v>
      </c>
      <c r="T7" s="66" t="s">
        <v>16</v>
      </c>
      <c r="U7" s="66" t="s">
        <v>17</v>
      </c>
      <c r="V7" s="73">
        <v>45169</v>
      </c>
    </row>
    <row r="8" spans="1:22" x14ac:dyDescent="0.25">
      <c r="A8" s="66">
        <v>900034438</v>
      </c>
      <c r="B8" s="66" t="s">
        <v>12</v>
      </c>
      <c r="C8" s="66" t="s">
        <v>13</v>
      </c>
      <c r="D8" s="66">
        <v>4709</v>
      </c>
      <c r="E8" s="66" t="s">
        <v>59</v>
      </c>
      <c r="F8" s="66" t="s">
        <v>86</v>
      </c>
      <c r="G8" s="73">
        <v>45029</v>
      </c>
      <c r="H8" s="73">
        <v>45062</v>
      </c>
      <c r="I8" s="77">
        <v>2360000</v>
      </c>
      <c r="J8" s="77">
        <v>2360000</v>
      </c>
      <c r="K8" s="77" t="s">
        <v>118</v>
      </c>
      <c r="L8" s="77" t="s">
        <v>113</v>
      </c>
      <c r="M8" s="77">
        <v>0</v>
      </c>
      <c r="N8" s="83"/>
      <c r="O8" s="77">
        <v>2360000</v>
      </c>
      <c r="P8" s="77">
        <v>2360000</v>
      </c>
      <c r="Q8" s="77">
        <v>2360000</v>
      </c>
      <c r="R8" s="77">
        <v>2360000</v>
      </c>
      <c r="S8" s="66" t="s">
        <v>14</v>
      </c>
      <c r="T8" s="66" t="s">
        <v>16</v>
      </c>
      <c r="U8" s="66" t="s">
        <v>17</v>
      </c>
      <c r="V8" s="73">
        <v>45169</v>
      </c>
    </row>
    <row r="9" spans="1:22" x14ac:dyDescent="0.25">
      <c r="A9" s="66">
        <v>900034438</v>
      </c>
      <c r="B9" s="66" t="s">
        <v>12</v>
      </c>
      <c r="C9" s="66" t="s">
        <v>13</v>
      </c>
      <c r="D9" s="66">
        <v>4711</v>
      </c>
      <c r="E9" s="66" t="s">
        <v>60</v>
      </c>
      <c r="F9" s="66" t="s">
        <v>87</v>
      </c>
      <c r="G9" s="73">
        <v>45061</v>
      </c>
      <c r="H9" s="73">
        <v>45062</v>
      </c>
      <c r="I9" s="77">
        <v>16520000</v>
      </c>
      <c r="J9" s="77">
        <v>16520000</v>
      </c>
      <c r="K9" s="77" t="s">
        <v>118</v>
      </c>
      <c r="L9" s="77" t="s">
        <v>113</v>
      </c>
      <c r="M9" s="77">
        <v>0</v>
      </c>
      <c r="N9" s="83"/>
      <c r="O9" s="77">
        <v>16520000</v>
      </c>
      <c r="P9" s="77">
        <v>16520000</v>
      </c>
      <c r="Q9" s="77">
        <v>16520000</v>
      </c>
      <c r="R9" s="77">
        <v>16520000</v>
      </c>
      <c r="S9" s="66" t="s">
        <v>14</v>
      </c>
      <c r="T9" s="66" t="s">
        <v>15</v>
      </c>
      <c r="U9" s="66" t="s">
        <v>17</v>
      </c>
      <c r="V9" s="73">
        <v>45169</v>
      </c>
    </row>
    <row r="10" spans="1:22" x14ac:dyDescent="0.25">
      <c r="A10" s="66">
        <v>900034438</v>
      </c>
      <c r="B10" s="66" t="s">
        <v>12</v>
      </c>
      <c r="C10" s="66" t="s">
        <v>13</v>
      </c>
      <c r="D10" s="66">
        <v>4714</v>
      </c>
      <c r="E10" s="66" t="s">
        <v>61</v>
      </c>
      <c r="F10" s="66" t="s">
        <v>88</v>
      </c>
      <c r="G10" s="73">
        <v>45063</v>
      </c>
      <c r="H10" s="73">
        <v>45096</v>
      </c>
      <c r="I10" s="77">
        <v>550000</v>
      </c>
      <c r="J10" s="77">
        <v>550000</v>
      </c>
      <c r="K10" s="77" t="s">
        <v>118</v>
      </c>
      <c r="L10" s="77" t="s">
        <v>113</v>
      </c>
      <c r="M10" s="77">
        <v>0</v>
      </c>
      <c r="N10" s="83"/>
      <c r="O10" s="77">
        <v>550000</v>
      </c>
      <c r="P10" s="77">
        <v>550000</v>
      </c>
      <c r="Q10" s="77">
        <v>550000</v>
      </c>
      <c r="R10" s="77">
        <v>550000</v>
      </c>
      <c r="S10" s="66" t="s">
        <v>14</v>
      </c>
      <c r="T10" s="66" t="s">
        <v>15</v>
      </c>
      <c r="U10" s="66" t="s">
        <v>17</v>
      </c>
      <c r="V10" s="73">
        <v>45169</v>
      </c>
    </row>
    <row r="11" spans="1:22" x14ac:dyDescent="0.25">
      <c r="A11" s="66">
        <v>900034438</v>
      </c>
      <c r="B11" s="66" t="s">
        <v>12</v>
      </c>
      <c r="C11" s="66" t="s">
        <v>13</v>
      </c>
      <c r="D11" s="70">
        <v>4761</v>
      </c>
      <c r="E11" s="66" t="s">
        <v>62</v>
      </c>
      <c r="F11" s="66" t="s">
        <v>89</v>
      </c>
      <c r="G11" s="73">
        <v>45090</v>
      </c>
      <c r="H11" s="73">
        <v>45096</v>
      </c>
      <c r="I11" s="77">
        <v>1925000</v>
      </c>
      <c r="J11" s="77">
        <v>1925000</v>
      </c>
      <c r="K11" s="77" t="s">
        <v>118</v>
      </c>
      <c r="L11" s="77" t="s">
        <v>113</v>
      </c>
      <c r="M11" s="77">
        <v>0</v>
      </c>
      <c r="N11" s="83"/>
      <c r="O11" s="77">
        <v>1925000</v>
      </c>
      <c r="P11" s="77">
        <v>1925000</v>
      </c>
      <c r="Q11" s="77">
        <v>1925000</v>
      </c>
      <c r="R11" s="77">
        <v>1925000</v>
      </c>
      <c r="S11" s="66" t="s">
        <v>14</v>
      </c>
      <c r="T11" s="66" t="s">
        <v>15</v>
      </c>
      <c r="U11" s="66" t="s">
        <v>17</v>
      </c>
      <c r="V11" s="73">
        <v>45169</v>
      </c>
    </row>
    <row r="12" spans="1:22" x14ac:dyDescent="0.25">
      <c r="A12" s="66">
        <v>900034438</v>
      </c>
      <c r="B12" s="66" t="s">
        <v>12</v>
      </c>
      <c r="C12" s="66" t="s">
        <v>13</v>
      </c>
      <c r="D12" s="70">
        <v>4764</v>
      </c>
      <c r="E12" s="66" t="s">
        <v>63</v>
      </c>
      <c r="F12" s="66" t="s">
        <v>90</v>
      </c>
      <c r="G12" s="73">
        <v>45090</v>
      </c>
      <c r="H12" s="73">
        <v>45096</v>
      </c>
      <c r="I12" s="77">
        <v>6490000</v>
      </c>
      <c r="J12" s="77">
        <v>6490000</v>
      </c>
      <c r="K12" s="77" t="s">
        <v>118</v>
      </c>
      <c r="L12" s="77" t="s">
        <v>113</v>
      </c>
      <c r="M12" s="77">
        <v>0</v>
      </c>
      <c r="N12" s="83"/>
      <c r="O12" s="77">
        <v>6490000</v>
      </c>
      <c r="P12" s="77">
        <v>6490000</v>
      </c>
      <c r="Q12" s="77">
        <v>6490000</v>
      </c>
      <c r="R12" s="77">
        <v>6490000</v>
      </c>
      <c r="S12" s="66" t="s">
        <v>14</v>
      </c>
      <c r="T12" s="66" t="s">
        <v>15</v>
      </c>
      <c r="U12" s="66" t="s">
        <v>17</v>
      </c>
      <c r="V12" s="73">
        <v>45169</v>
      </c>
    </row>
    <row r="13" spans="1:22" x14ac:dyDescent="0.25">
      <c r="A13" s="66">
        <v>900034438</v>
      </c>
      <c r="B13" s="66" t="s">
        <v>12</v>
      </c>
      <c r="C13" s="66" t="s">
        <v>13</v>
      </c>
      <c r="D13" s="70">
        <v>4770</v>
      </c>
      <c r="E13" s="66" t="s">
        <v>64</v>
      </c>
      <c r="F13" s="66" t="s">
        <v>91</v>
      </c>
      <c r="G13" s="73">
        <v>45090</v>
      </c>
      <c r="H13" s="73">
        <v>45098</v>
      </c>
      <c r="I13" s="77">
        <v>619500000</v>
      </c>
      <c r="J13" s="77">
        <v>619500000</v>
      </c>
      <c r="K13" s="77" t="s">
        <v>118</v>
      </c>
      <c r="L13" s="77" t="s">
        <v>113</v>
      </c>
      <c r="M13" s="77">
        <v>0</v>
      </c>
      <c r="N13" s="83"/>
      <c r="O13" s="77">
        <v>619500000</v>
      </c>
      <c r="P13" s="77">
        <v>619500000</v>
      </c>
      <c r="Q13" s="77">
        <v>619500000</v>
      </c>
      <c r="R13" s="77">
        <v>619500000</v>
      </c>
      <c r="S13" s="66" t="s">
        <v>14</v>
      </c>
      <c r="T13" s="66" t="s">
        <v>15</v>
      </c>
      <c r="U13" s="66" t="s">
        <v>17</v>
      </c>
      <c r="V13" s="73">
        <v>45169</v>
      </c>
    </row>
    <row r="14" spans="1:22" x14ac:dyDescent="0.25">
      <c r="A14" s="66">
        <v>900034438</v>
      </c>
      <c r="B14" s="66" t="s">
        <v>12</v>
      </c>
      <c r="C14" s="66" t="s">
        <v>13</v>
      </c>
      <c r="D14" s="70">
        <v>4772</v>
      </c>
      <c r="E14" s="66" t="s">
        <v>65</v>
      </c>
      <c r="F14" s="66" t="s">
        <v>92</v>
      </c>
      <c r="G14" s="73">
        <v>45090</v>
      </c>
      <c r="H14" s="73">
        <v>45098</v>
      </c>
      <c r="I14" s="77">
        <v>3868400</v>
      </c>
      <c r="J14" s="77">
        <v>3868400</v>
      </c>
      <c r="K14" s="77" t="s">
        <v>118</v>
      </c>
      <c r="L14" s="77" t="s">
        <v>113</v>
      </c>
      <c r="M14" s="77">
        <v>0</v>
      </c>
      <c r="N14" s="83"/>
      <c r="O14" s="77">
        <v>3868400</v>
      </c>
      <c r="P14" s="77">
        <v>3868400</v>
      </c>
      <c r="Q14" s="77">
        <v>3868400</v>
      </c>
      <c r="R14" s="77">
        <v>3868400</v>
      </c>
      <c r="S14" s="66" t="s">
        <v>14</v>
      </c>
      <c r="T14" s="66" t="s">
        <v>15</v>
      </c>
      <c r="U14" s="66" t="s">
        <v>17</v>
      </c>
      <c r="V14" s="73">
        <v>45169</v>
      </c>
    </row>
    <row r="15" spans="1:22" x14ac:dyDescent="0.25">
      <c r="A15" s="66">
        <v>900034438</v>
      </c>
      <c r="B15" s="66" t="s">
        <v>12</v>
      </c>
      <c r="C15" s="66" t="s">
        <v>13</v>
      </c>
      <c r="D15" s="70">
        <v>4774</v>
      </c>
      <c r="E15" s="66" t="s">
        <v>66</v>
      </c>
      <c r="F15" s="66" t="s">
        <v>93</v>
      </c>
      <c r="G15" s="73">
        <v>45090</v>
      </c>
      <c r="H15" s="73">
        <v>45098</v>
      </c>
      <c r="I15" s="77">
        <v>4130000</v>
      </c>
      <c r="J15" s="77">
        <v>4130000</v>
      </c>
      <c r="K15" s="77" t="s">
        <v>118</v>
      </c>
      <c r="L15" s="77" t="s">
        <v>113</v>
      </c>
      <c r="M15" s="77">
        <v>0</v>
      </c>
      <c r="N15" s="83"/>
      <c r="O15" s="77">
        <v>4130000</v>
      </c>
      <c r="P15" s="77">
        <v>4130000</v>
      </c>
      <c r="Q15" s="77">
        <v>4130000</v>
      </c>
      <c r="R15" s="77">
        <v>4130000</v>
      </c>
      <c r="S15" s="66" t="s">
        <v>14</v>
      </c>
      <c r="T15" s="66" t="s">
        <v>16</v>
      </c>
      <c r="U15" s="66" t="s">
        <v>17</v>
      </c>
      <c r="V15" s="73">
        <v>45169</v>
      </c>
    </row>
    <row r="16" spans="1:22" x14ac:dyDescent="0.25">
      <c r="A16" s="66">
        <v>900034438</v>
      </c>
      <c r="B16" s="66" t="s">
        <v>12</v>
      </c>
      <c r="C16" s="66" t="s">
        <v>13</v>
      </c>
      <c r="D16" s="70">
        <v>4776</v>
      </c>
      <c r="E16" s="66" t="s">
        <v>67</v>
      </c>
      <c r="F16" s="66" t="s">
        <v>94</v>
      </c>
      <c r="G16" s="73">
        <v>45090</v>
      </c>
      <c r="H16" s="73">
        <v>45098</v>
      </c>
      <c r="I16" s="77">
        <v>15200</v>
      </c>
      <c r="J16" s="77">
        <v>15200</v>
      </c>
      <c r="K16" s="77" t="s">
        <v>118</v>
      </c>
      <c r="L16" s="77" t="s">
        <v>113</v>
      </c>
      <c r="M16" s="77">
        <v>0</v>
      </c>
      <c r="N16" s="83"/>
      <c r="O16" s="77">
        <v>15200</v>
      </c>
      <c r="P16" s="77">
        <v>15200</v>
      </c>
      <c r="Q16" s="77">
        <v>15200</v>
      </c>
      <c r="R16" s="77">
        <v>15200</v>
      </c>
      <c r="S16" s="66" t="s">
        <v>14</v>
      </c>
      <c r="T16" s="66" t="s">
        <v>16</v>
      </c>
      <c r="U16" s="66" t="s">
        <v>17</v>
      </c>
      <c r="V16" s="73">
        <v>45169</v>
      </c>
    </row>
    <row r="17" spans="1:22" x14ac:dyDescent="0.25">
      <c r="A17" s="66">
        <v>900034438</v>
      </c>
      <c r="B17" s="66" t="s">
        <v>12</v>
      </c>
      <c r="C17" s="66" t="s">
        <v>13</v>
      </c>
      <c r="D17" s="70">
        <v>4779</v>
      </c>
      <c r="E17" s="66" t="s">
        <v>68</v>
      </c>
      <c r="F17" s="66" t="s">
        <v>95</v>
      </c>
      <c r="G17" s="73">
        <v>45107</v>
      </c>
      <c r="H17" s="73">
        <v>0</v>
      </c>
      <c r="I17" s="77">
        <v>11800000</v>
      </c>
      <c r="J17" s="77">
        <v>11800000</v>
      </c>
      <c r="K17" s="77" t="s">
        <v>115</v>
      </c>
      <c r="L17" s="77" t="s">
        <v>114</v>
      </c>
      <c r="M17" s="77">
        <v>0</v>
      </c>
      <c r="N17" s="83"/>
      <c r="O17" s="77">
        <v>0</v>
      </c>
      <c r="P17" s="77">
        <v>0</v>
      </c>
      <c r="Q17" s="77">
        <v>0</v>
      </c>
      <c r="R17" s="77">
        <v>0</v>
      </c>
      <c r="S17" s="66" t="s">
        <v>14</v>
      </c>
      <c r="T17" s="66" t="s">
        <v>15</v>
      </c>
      <c r="U17" s="66" t="s">
        <v>17</v>
      </c>
      <c r="V17" s="73">
        <v>45169</v>
      </c>
    </row>
    <row r="18" spans="1:22" x14ac:dyDescent="0.25">
      <c r="A18" s="66">
        <v>900034438</v>
      </c>
      <c r="B18" s="66" t="s">
        <v>12</v>
      </c>
      <c r="C18" s="66" t="s">
        <v>13</v>
      </c>
      <c r="D18" s="70">
        <v>4780</v>
      </c>
      <c r="E18" s="66" t="s">
        <v>69</v>
      </c>
      <c r="F18" s="66" t="s">
        <v>96</v>
      </c>
      <c r="G18" s="73">
        <v>45107</v>
      </c>
      <c r="H18" s="73">
        <v>0</v>
      </c>
      <c r="I18" s="77">
        <v>2360000</v>
      </c>
      <c r="J18" s="77">
        <v>2360000</v>
      </c>
      <c r="K18" s="77" t="s">
        <v>115</v>
      </c>
      <c r="L18" s="77" t="s">
        <v>114</v>
      </c>
      <c r="M18" s="77">
        <v>0</v>
      </c>
      <c r="N18" s="83"/>
      <c r="O18" s="77">
        <v>0</v>
      </c>
      <c r="P18" s="77">
        <v>0</v>
      </c>
      <c r="Q18" s="77">
        <v>0</v>
      </c>
      <c r="R18" s="77">
        <v>0</v>
      </c>
      <c r="S18" s="66" t="s">
        <v>14</v>
      </c>
      <c r="T18" s="66" t="s">
        <v>15</v>
      </c>
      <c r="U18" s="66" t="s">
        <v>17</v>
      </c>
      <c r="V18" s="73">
        <v>45169</v>
      </c>
    </row>
    <row r="19" spans="1:22" x14ac:dyDescent="0.25">
      <c r="A19" s="66">
        <v>900034438</v>
      </c>
      <c r="B19" s="66" t="s">
        <v>12</v>
      </c>
      <c r="C19" s="66" t="s">
        <v>13</v>
      </c>
      <c r="D19" s="70">
        <v>4781</v>
      </c>
      <c r="E19" s="66" t="s">
        <v>70</v>
      </c>
      <c r="F19" s="66" t="s">
        <v>97</v>
      </c>
      <c r="G19" s="73">
        <v>45107</v>
      </c>
      <c r="H19" s="73">
        <v>0</v>
      </c>
      <c r="I19" s="77">
        <v>76000</v>
      </c>
      <c r="J19" s="77">
        <v>76000</v>
      </c>
      <c r="K19" s="77" t="s">
        <v>115</v>
      </c>
      <c r="L19" s="77" t="s">
        <v>114</v>
      </c>
      <c r="M19" s="77">
        <v>0</v>
      </c>
      <c r="N19" s="83"/>
      <c r="O19" s="77">
        <v>0</v>
      </c>
      <c r="P19" s="77">
        <v>0</v>
      </c>
      <c r="Q19" s="77">
        <v>0</v>
      </c>
      <c r="R19" s="77">
        <v>0</v>
      </c>
      <c r="S19" s="66" t="s">
        <v>14</v>
      </c>
      <c r="T19" s="66" t="s">
        <v>15</v>
      </c>
      <c r="U19" s="66" t="s">
        <v>17</v>
      </c>
      <c r="V19" s="73">
        <v>45169</v>
      </c>
    </row>
    <row r="20" spans="1:22" x14ac:dyDescent="0.25">
      <c r="A20" s="66">
        <v>900034438</v>
      </c>
      <c r="B20" s="66" t="s">
        <v>12</v>
      </c>
      <c r="C20" s="66" t="s">
        <v>13</v>
      </c>
      <c r="D20" s="70">
        <v>4782</v>
      </c>
      <c r="E20" s="66" t="s">
        <v>71</v>
      </c>
      <c r="F20" s="66" t="s">
        <v>98</v>
      </c>
      <c r="G20" s="73">
        <v>45107</v>
      </c>
      <c r="H20" s="73">
        <v>0</v>
      </c>
      <c r="I20" s="77">
        <v>15200</v>
      </c>
      <c r="J20" s="77">
        <v>15200</v>
      </c>
      <c r="K20" s="77" t="s">
        <v>115</v>
      </c>
      <c r="L20" s="77" t="s">
        <v>114</v>
      </c>
      <c r="M20" s="77">
        <v>0</v>
      </c>
      <c r="N20" s="83"/>
      <c r="O20" s="77">
        <v>0</v>
      </c>
      <c r="P20" s="77">
        <v>0</v>
      </c>
      <c r="Q20" s="77">
        <v>0</v>
      </c>
      <c r="R20" s="77">
        <v>0</v>
      </c>
      <c r="S20" s="66" t="s">
        <v>14</v>
      </c>
      <c r="T20" s="66" t="s">
        <v>15</v>
      </c>
      <c r="U20" s="66" t="s">
        <v>17</v>
      </c>
      <c r="V20" s="73">
        <v>45169</v>
      </c>
    </row>
    <row r="21" spans="1:22" x14ac:dyDescent="0.25">
      <c r="A21" s="66">
        <v>900034438</v>
      </c>
      <c r="B21" s="66" t="s">
        <v>12</v>
      </c>
      <c r="C21" s="66" t="s">
        <v>13</v>
      </c>
      <c r="D21" s="66">
        <v>4840</v>
      </c>
      <c r="E21" s="66" t="s">
        <v>72</v>
      </c>
      <c r="F21" s="66" t="s">
        <v>99</v>
      </c>
      <c r="G21" s="73">
        <v>45120</v>
      </c>
      <c r="H21" s="73">
        <v>45124.623818321757</v>
      </c>
      <c r="I21" s="77">
        <v>644280</v>
      </c>
      <c r="J21" s="77">
        <v>106280000</v>
      </c>
      <c r="K21" s="77" t="s">
        <v>118</v>
      </c>
      <c r="L21" s="77" t="s">
        <v>113</v>
      </c>
      <c r="M21" s="77">
        <v>106280000</v>
      </c>
      <c r="N21" s="83">
        <v>1222287776</v>
      </c>
      <c r="O21" s="77">
        <v>644280000</v>
      </c>
      <c r="P21" s="77">
        <v>644280000</v>
      </c>
      <c r="Q21" s="77">
        <v>0</v>
      </c>
      <c r="R21" s="77">
        <v>644280000</v>
      </c>
      <c r="S21" s="66" t="s">
        <v>14</v>
      </c>
      <c r="T21" s="66" t="s">
        <v>15</v>
      </c>
      <c r="U21" s="66" t="s">
        <v>17</v>
      </c>
      <c r="V21" s="73">
        <v>45169</v>
      </c>
    </row>
    <row r="22" spans="1:22" x14ac:dyDescent="0.25">
      <c r="A22" s="66">
        <v>900034438</v>
      </c>
      <c r="B22" s="66" t="s">
        <v>12</v>
      </c>
      <c r="C22" s="66" t="s">
        <v>13</v>
      </c>
      <c r="D22" s="66">
        <v>4841</v>
      </c>
      <c r="E22" s="66" t="s">
        <v>73</v>
      </c>
      <c r="F22" s="66" t="s">
        <v>100</v>
      </c>
      <c r="G22" s="73">
        <v>45120</v>
      </c>
      <c r="H22" s="73">
        <v>45125.291666666664</v>
      </c>
      <c r="I22" s="77">
        <v>106200000</v>
      </c>
      <c r="J22" s="77">
        <v>106200000</v>
      </c>
      <c r="K22" s="77" t="s">
        <v>118</v>
      </c>
      <c r="L22" s="77" t="s">
        <v>113</v>
      </c>
      <c r="M22" s="77">
        <v>106200000</v>
      </c>
      <c r="N22" s="83">
        <v>1222286446</v>
      </c>
      <c r="O22" s="77">
        <v>106200000</v>
      </c>
      <c r="P22" s="77">
        <v>106200000</v>
      </c>
      <c r="Q22" s="77">
        <v>0</v>
      </c>
      <c r="R22" s="77">
        <v>106200000</v>
      </c>
      <c r="S22" s="66" t="s">
        <v>14</v>
      </c>
      <c r="T22" s="66" t="s">
        <v>15</v>
      </c>
      <c r="U22" s="66" t="s">
        <v>17</v>
      </c>
      <c r="V22" s="73">
        <v>45169</v>
      </c>
    </row>
    <row r="23" spans="1:22" x14ac:dyDescent="0.25">
      <c r="A23" s="66">
        <v>900034438</v>
      </c>
      <c r="B23" s="66" t="s">
        <v>12</v>
      </c>
      <c r="C23" s="66" t="s">
        <v>13</v>
      </c>
      <c r="D23" s="66">
        <v>4842</v>
      </c>
      <c r="E23" s="66" t="s">
        <v>74</v>
      </c>
      <c r="F23" s="66" t="s">
        <v>101</v>
      </c>
      <c r="G23" s="73">
        <v>45120</v>
      </c>
      <c r="H23" s="73">
        <v>45125.291666666664</v>
      </c>
      <c r="I23" s="77">
        <v>4066000</v>
      </c>
      <c r="J23" s="77">
        <v>4066000</v>
      </c>
      <c r="K23" s="77" t="s">
        <v>118</v>
      </c>
      <c r="L23" s="77" t="s">
        <v>113</v>
      </c>
      <c r="M23" s="77">
        <v>4066000</v>
      </c>
      <c r="N23" s="83">
        <v>1222286439</v>
      </c>
      <c r="O23" s="77">
        <v>4066000</v>
      </c>
      <c r="P23" s="77">
        <v>4066000</v>
      </c>
      <c r="Q23" s="77">
        <v>0</v>
      </c>
      <c r="R23" s="77">
        <v>4066000</v>
      </c>
      <c r="S23" s="66" t="s">
        <v>14</v>
      </c>
      <c r="T23" s="66" t="s">
        <v>15</v>
      </c>
      <c r="U23" s="66" t="s">
        <v>17</v>
      </c>
      <c r="V23" s="73">
        <v>45169</v>
      </c>
    </row>
    <row r="24" spans="1:22" x14ac:dyDescent="0.25">
      <c r="A24" s="66">
        <v>900034438</v>
      </c>
      <c r="B24" s="66" t="s">
        <v>12</v>
      </c>
      <c r="C24" s="66" t="s">
        <v>13</v>
      </c>
      <c r="D24" s="66">
        <v>4843</v>
      </c>
      <c r="E24" s="66" t="s">
        <v>75</v>
      </c>
      <c r="F24" s="66" t="s">
        <v>102</v>
      </c>
      <c r="G24" s="73">
        <v>45120</v>
      </c>
      <c r="H24" s="73">
        <v>45125.355807638887</v>
      </c>
      <c r="I24" s="77">
        <v>684000</v>
      </c>
      <c r="J24" s="77">
        <v>684000</v>
      </c>
      <c r="K24" s="77" t="s">
        <v>118</v>
      </c>
      <c r="L24" s="77" t="s">
        <v>113</v>
      </c>
      <c r="M24" s="77">
        <v>684000</v>
      </c>
      <c r="N24" s="83">
        <v>1222286449</v>
      </c>
      <c r="O24" s="77">
        <v>684000</v>
      </c>
      <c r="P24" s="77">
        <v>684000</v>
      </c>
      <c r="Q24" s="77">
        <v>0</v>
      </c>
      <c r="R24" s="77">
        <v>684000</v>
      </c>
      <c r="S24" s="66" t="s">
        <v>14</v>
      </c>
      <c r="T24" s="66" t="s">
        <v>15</v>
      </c>
      <c r="U24" s="66" t="s">
        <v>17</v>
      </c>
      <c r="V24" s="73">
        <v>45169</v>
      </c>
    </row>
    <row r="25" spans="1:22" x14ac:dyDescent="0.25">
      <c r="A25" s="66">
        <v>900034438</v>
      </c>
      <c r="B25" s="66" t="s">
        <v>12</v>
      </c>
      <c r="C25" s="66" t="s">
        <v>13</v>
      </c>
      <c r="D25" s="66">
        <v>4844</v>
      </c>
      <c r="E25" s="66" t="s">
        <v>76</v>
      </c>
      <c r="F25" s="66" t="s">
        <v>103</v>
      </c>
      <c r="G25" s="73">
        <v>45120</v>
      </c>
      <c r="H25" s="73">
        <v>45125.37166971065</v>
      </c>
      <c r="I25" s="77">
        <v>4130000</v>
      </c>
      <c r="J25" s="77">
        <v>4130000</v>
      </c>
      <c r="K25" s="77" t="s">
        <v>118</v>
      </c>
      <c r="L25" s="77" t="s">
        <v>113</v>
      </c>
      <c r="M25" s="77">
        <v>4130000</v>
      </c>
      <c r="N25" s="83">
        <v>1222286455</v>
      </c>
      <c r="O25" s="77">
        <v>4130000</v>
      </c>
      <c r="P25" s="77">
        <v>4130000</v>
      </c>
      <c r="Q25" s="77">
        <v>0</v>
      </c>
      <c r="R25" s="77">
        <v>4130000</v>
      </c>
      <c r="S25" s="66" t="s">
        <v>14</v>
      </c>
      <c r="T25" s="66" t="s">
        <v>16</v>
      </c>
      <c r="U25" s="66" t="s">
        <v>17</v>
      </c>
      <c r="V25" s="73">
        <v>45169</v>
      </c>
    </row>
    <row r="26" spans="1:22" x14ac:dyDescent="0.25">
      <c r="A26" s="66">
        <v>900034438</v>
      </c>
      <c r="B26" s="66" t="s">
        <v>12</v>
      </c>
      <c r="C26" s="66" t="s">
        <v>13</v>
      </c>
      <c r="D26" s="66">
        <v>4845</v>
      </c>
      <c r="E26" s="66" t="s">
        <v>77</v>
      </c>
      <c r="F26" s="66" t="s">
        <v>104</v>
      </c>
      <c r="G26" s="73">
        <v>45120</v>
      </c>
      <c r="H26" s="73">
        <v>45125.371705787038</v>
      </c>
      <c r="I26" s="77">
        <v>7080000</v>
      </c>
      <c r="J26" s="77">
        <v>7080000</v>
      </c>
      <c r="K26" s="77" t="s">
        <v>118</v>
      </c>
      <c r="L26" s="77" t="s">
        <v>113</v>
      </c>
      <c r="M26" s="77">
        <v>7080000</v>
      </c>
      <c r="N26" s="83">
        <v>1222286453</v>
      </c>
      <c r="O26" s="77">
        <v>7080000</v>
      </c>
      <c r="P26" s="77">
        <v>7080000</v>
      </c>
      <c r="Q26" s="77">
        <v>0</v>
      </c>
      <c r="R26" s="77">
        <v>7080000</v>
      </c>
      <c r="S26" s="66" t="s">
        <v>14</v>
      </c>
      <c r="T26" s="66" t="s">
        <v>16</v>
      </c>
      <c r="U26" s="66" t="s">
        <v>17</v>
      </c>
      <c r="V26" s="73">
        <v>45169</v>
      </c>
    </row>
    <row r="27" spans="1:22" x14ac:dyDescent="0.25">
      <c r="A27" s="66">
        <v>900034438</v>
      </c>
      <c r="B27" s="66" t="s">
        <v>12</v>
      </c>
      <c r="C27" s="66" t="s">
        <v>13</v>
      </c>
      <c r="D27" s="66">
        <v>4846</v>
      </c>
      <c r="E27" s="66" t="s">
        <v>78</v>
      </c>
      <c r="F27" s="66" t="s">
        <v>105</v>
      </c>
      <c r="G27" s="73">
        <v>45120</v>
      </c>
      <c r="H27" s="73">
        <v>45125.379047303242</v>
      </c>
      <c r="I27" s="77">
        <v>19000</v>
      </c>
      <c r="J27" s="77">
        <v>19000</v>
      </c>
      <c r="K27" s="77" t="s">
        <v>118</v>
      </c>
      <c r="L27" s="77" t="s">
        <v>113</v>
      </c>
      <c r="M27" s="77">
        <v>19000</v>
      </c>
      <c r="N27" s="83">
        <v>1222286457</v>
      </c>
      <c r="O27" s="77">
        <v>19000</v>
      </c>
      <c r="P27" s="77">
        <v>19000</v>
      </c>
      <c r="Q27" s="77">
        <v>0</v>
      </c>
      <c r="R27" s="77">
        <v>19000</v>
      </c>
      <c r="S27" s="66" t="s">
        <v>14</v>
      </c>
      <c r="T27" s="66" t="s">
        <v>16</v>
      </c>
      <c r="U27" s="66" t="s">
        <v>17</v>
      </c>
      <c r="V27" s="73">
        <v>45169</v>
      </c>
    </row>
    <row r="28" spans="1:22" x14ac:dyDescent="0.25">
      <c r="A28" s="66">
        <v>900034438</v>
      </c>
      <c r="B28" s="66" t="s">
        <v>12</v>
      </c>
      <c r="C28" s="66" t="s">
        <v>13</v>
      </c>
      <c r="D28" s="66">
        <v>4847</v>
      </c>
      <c r="E28" s="66" t="s">
        <v>79</v>
      </c>
      <c r="F28" s="66" t="s">
        <v>106</v>
      </c>
      <c r="G28" s="73">
        <v>45120</v>
      </c>
      <c r="H28" s="73">
        <v>45125.382198032406</v>
      </c>
      <c r="I28" s="77">
        <v>38000</v>
      </c>
      <c r="J28" s="77">
        <v>38000</v>
      </c>
      <c r="K28" s="77" t="s">
        <v>118</v>
      </c>
      <c r="L28" s="77" t="s">
        <v>113</v>
      </c>
      <c r="M28" s="77">
        <v>38000</v>
      </c>
      <c r="N28" s="83">
        <v>1222286459</v>
      </c>
      <c r="O28" s="77">
        <v>38000</v>
      </c>
      <c r="P28" s="77">
        <v>38000</v>
      </c>
      <c r="Q28" s="77">
        <v>0</v>
      </c>
      <c r="R28" s="77">
        <v>38000</v>
      </c>
      <c r="S28" s="66" t="s">
        <v>14</v>
      </c>
      <c r="T28" s="66" t="s">
        <v>16</v>
      </c>
      <c r="U28" s="66" t="s">
        <v>17</v>
      </c>
      <c r="V28" s="73">
        <v>45169</v>
      </c>
    </row>
  </sheetData>
  <autoFilter ref="A2:V2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showGridLines="0" tabSelected="1" topLeftCell="A8" zoomScale="90" zoomScaleNormal="90" zoomScaleSheetLayoutView="100" workbookViewId="0">
      <selection activeCell="N34" sqref="N34"/>
    </sheetView>
  </sheetViews>
  <sheetFormatPr baseColWidth="10" defaultRowHeight="12.75" x14ac:dyDescent="0.2"/>
  <cols>
    <col min="1" max="1" width="1" style="24" customWidth="1"/>
    <col min="2" max="2" width="11.42578125" style="24"/>
    <col min="3" max="3" width="17.5703125" style="24" customWidth="1"/>
    <col min="4" max="4" width="11.5703125" style="24" customWidth="1"/>
    <col min="5" max="8" width="11.42578125" style="24"/>
    <col min="9" max="9" width="22.5703125" style="24" customWidth="1"/>
    <col min="10" max="10" width="14" style="24" customWidth="1"/>
    <col min="11" max="11" width="1.7109375" style="24" customWidth="1"/>
    <col min="12" max="225" width="11.42578125" style="24"/>
    <col min="226" max="226" width="4.42578125" style="24" customWidth="1"/>
    <col min="227" max="227" width="11.42578125" style="24"/>
    <col min="228" max="228" width="17.5703125" style="24" customWidth="1"/>
    <col min="229" max="229" width="11.5703125" style="24" customWidth="1"/>
    <col min="230" max="233" width="11.42578125" style="24"/>
    <col min="234" max="234" width="22.5703125" style="24" customWidth="1"/>
    <col min="235" max="235" width="14" style="24" customWidth="1"/>
    <col min="236" max="236" width="1.7109375" style="24" customWidth="1"/>
    <col min="237" max="481" width="11.42578125" style="24"/>
    <col min="482" max="482" width="4.42578125" style="24" customWidth="1"/>
    <col min="483" max="483" width="11.42578125" style="24"/>
    <col min="484" max="484" width="17.5703125" style="24" customWidth="1"/>
    <col min="485" max="485" width="11.5703125" style="24" customWidth="1"/>
    <col min="486" max="489" width="11.42578125" style="24"/>
    <col min="490" max="490" width="22.5703125" style="24" customWidth="1"/>
    <col min="491" max="491" width="14" style="24" customWidth="1"/>
    <col min="492" max="492" width="1.7109375" style="24" customWidth="1"/>
    <col min="493" max="737" width="11.42578125" style="24"/>
    <col min="738" max="738" width="4.42578125" style="24" customWidth="1"/>
    <col min="739" max="739" width="11.42578125" style="24"/>
    <col min="740" max="740" width="17.5703125" style="24" customWidth="1"/>
    <col min="741" max="741" width="11.5703125" style="24" customWidth="1"/>
    <col min="742" max="745" width="11.42578125" style="24"/>
    <col min="746" max="746" width="22.5703125" style="24" customWidth="1"/>
    <col min="747" max="747" width="14" style="24" customWidth="1"/>
    <col min="748" max="748" width="1.7109375" style="24" customWidth="1"/>
    <col min="749" max="993" width="11.42578125" style="24"/>
    <col min="994" max="994" width="4.42578125" style="24" customWidth="1"/>
    <col min="995" max="995" width="11.42578125" style="24"/>
    <col min="996" max="996" width="17.5703125" style="24" customWidth="1"/>
    <col min="997" max="997" width="11.5703125" style="24" customWidth="1"/>
    <col min="998" max="1001" width="11.42578125" style="24"/>
    <col min="1002" max="1002" width="22.5703125" style="24" customWidth="1"/>
    <col min="1003" max="1003" width="14" style="24" customWidth="1"/>
    <col min="1004" max="1004" width="1.7109375" style="24" customWidth="1"/>
    <col min="1005" max="1249" width="11.42578125" style="24"/>
    <col min="1250" max="1250" width="4.42578125" style="24" customWidth="1"/>
    <col min="1251" max="1251" width="11.42578125" style="24"/>
    <col min="1252" max="1252" width="17.5703125" style="24" customWidth="1"/>
    <col min="1253" max="1253" width="11.5703125" style="24" customWidth="1"/>
    <col min="1254" max="1257" width="11.42578125" style="24"/>
    <col min="1258" max="1258" width="22.5703125" style="24" customWidth="1"/>
    <col min="1259" max="1259" width="14" style="24" customWidth="1"/>
    <col min="1260" max="1260" width="1.7109375" style="24" customWidth="1"/>
    <col min="1261" max="1505" width="11.42578125" style="24"/>
    <col min="1506" max="1506" width="4.42578125" style="24" customWidth="1"/>
    <col min="1507" max="1507" width="11.42578125" style="24"/>
    <col min="1508" max="1508" width="17.5703125" style="24" customWidth="1"/>
    <col min="1509" max="1509" width="11.5703125" style="24" customWidth="1"/>
    <col min="1510" max="1513" width="11.42578125" style="24"/>
    <col min="1514" max="1514" width="22.5703125" style="24" customWidth="1"/>
    <col min="1515" max="1515" width="14" style="24" customWidth="1"/>
    <col min="1516" max="1516" width="1.7109375" style="24" customWidth="1"/>
    <col min="1517" max="1761" width="11.42578125" style="24"/>
    <col min="1762" max="1762" width="4.42578125" style="24" customWidth="1"/>
    <col min="1763" max="1763" width="11.42578125" style="24"/>
    <col min="1764" max="1764" width="17.5703125" style="24" customWidth="1"/>
    <col min="1765" max="1765" width="11.5703125" style="24" customWidth="1"/>
    <col min="1766" max="1769" width="11.42578125" style="24"/>
    <col min="1770" max="1770" width="22.5703125" style="24" customWidth="1"/>
    <col min="1771" max="1771" width="14" style="24" customWidth="1"/>
    <col min="1772" max="1772" width="1.7109375" style="24" customWidth="1"/>
    <col min="1773" max="2017" width="11.42578125" style="24"/>
    <col min="2018" max="2018" width="4.42578125" style="24" customWidth="1"/>
    <col min="2019" max="2019" width="11.42578125" style="24"/>
    <col min="2020" max="2020" width="17.5703125" style="24" customWidth="1"/>
    <col min="2021" max="2021" width="11.5703125" style="24" customWidth="1"/>
    <col min="2022" max="2025" width="11.42578125" style="24"/>
    <col min="2026" max="2026" width="22.5703125" style="24" customWidth="1"/>
    <col min="2027" max="2027" width="14" style="24" customWidth="1"/>
    <col min="2028" max="2028" width="1.7109375" style="24" customWidth="1"/>
    <col min="2029" max="2273" width="11.42578125" style="24"/>
    <col min="2274" max="2274" width="4.42578125" style="24" customWidth="1"/>
    <col min="2275" max="2275" width="11.42578125" style="24"/>
    <col min="2276" max="2276" width="17.5703125" style="24" customWidth="1"/>
    <col min="2277" max="2277" width="11.5703125" style="24" customWidth="1"/>
    <col min="2278" max="2281" width="11.42578125" style="24"/>
    <col min="2282" max="2282" width="22.5703125" style="24" customWidth="1"/>
    <col min="2283" max="2283" width="14" style="24" customWidth="1"/>
    <col min="2284" max="2284" width="1.7109375" style="24" customWidth="1"/>
    <col min="2285" max="2529" width="11.42578125" style="24"/>
    <col min="2530" max="2530" width="4.42578125" style="24" customWidth="1"/>
    <col min="2531" max="2531" width="11.42578125" style="24"/>
    <col min="2532" max="2532" width="17.5703125" style="24" customWidth="1"/>
    <col min="2533" max="2533" width="11.5703125" style="24" customWidth="1"/>
    <col min="2534" max="2537" width="11.42578125" style="24"/>
    <col min="2538" max="2538" width="22.5703125" style="24" customWidth="1"/>
    <col min="2539" max="2539" width="14" style="24" customWidth="1"/>
    <col min="2540" max="2540" width="1.7109375" style="24" customWidth="1"/>
    <col min="2541" max="2785" width="11.42578125" style="24"/>
    <col min="2786" max="2786" width="4.42578125" style="24" customWidth="1"/>
    <col min="2787" max="2787" width="11.42578125" style="24"/>
    <col min="2788" max="2788" width="17.5703125" style="24" customWidth="1"/>
    <col min="2789" max="2789" width="11.5703125" style="24" customWidth="1"/>
    <col min="2790" max="2793" width="11.42578125" style="24"/>
    <col min="2794" max="2794" width="22.5703125" style="24" customWidth="1"/>
    <col min="2795" max="2795" width="14" style="24" customWidth="1"/>
    <col min="2796" max="2796" width="1.7109375" style="24" customWidth="1"/>
    <col min="2797" max="3041" width="11.42578125" style="24"/>
    <col min="3042" max="3042" width="4.42578125" style="24" customWidth="1"/>
    <col min="3043" max="3043" width="11.42578125" style="24"/>
    <col min="3044" max="3044" width="17.5703125" style="24" customWidth="1"/>
    <col min="3045" max="3045" width="11.5703125" style="24" customWidth="1"/>
    <col min="3046" max="3049" width="11.42578125" style="24"/>
    <col min="3050" max="3050" width="22.5703125" style="24" customWidth="1"/>
    <col min="3051" max="3051" width="14" style="24" customWidth="1"/>
    <col min="3052" max="3052" width="1.7109375" style="24" customWidth="1"/>
    <col min="3053" max="3297" width="11.42578125" style="24"/>
    <col min="3298" max="3298" width="4.42578125" style="24" customWidth="1"/>
    <col min="3299" max="3299" width="11.42578125" style="24"/>
    <col min="3300" max="3300" width="17.5703125" style="24" customWidth="1"/>
    <col min="3301" max="3301" width="11.5703125" style="24" customWidth="1"/>
    <col min="3302" max="3305" width="11.42578125" style="24"/>
    <col min="3306" max="3306" width="22.5703125" style="24" customWidth="1"/>
    <col min="3307" max="3307" width="14" style="24" customWidth="1"/>
    <col min="3308" max="3308" width="1.7109375" style="24" customWidth="1"/>
    <col min="3309" max="3553" width="11.42578125" style="24"/>
    <col min="3554" max="3554" width="4.42578125" style="24" customWidth="1"/>
    <col min="3555" max="3555" width="11.42578125" style="24"/>
    <col min="3556" max="3556" width="17.5703125" style="24" customWidth="1"/>
    <col min="3557" max="3557" width="11.5703125" style="24" customWidth="1"/>
    <col min="3558" max="3561" width="11.42578125" style="24"/>
    <col min="3562" max="3562" width="22.5703125" style="24" customWidth="1"/>
    <col min="3563" max="3563" width="14" style="24" customWidth="1"/>
    <col min="3564" max="3564" width="1.7109375" style="24" customWidth="1"/>
    <col min="3565" max="3809" width="11.42578125" style="24"/>
    <col min="3810" max="3810" width="4.42578125" style="24" customWidth="1"/>
    <col min="3811" max="3811" width="11.42578125" style="24"/>
    <col min="3812" max="3812" width="17.5703125" style="24" customWidth="1"/>
    <col min="3813" max="3813" width="11.5703125" style="24" customWidth="1"/>
    <col min="3814" max="3817" width="11.42578125" style="24"/>
    <col min="3818" max="3818" width="22.5703125" style="24" customWidth="1"/>
    <col min="3819" max="3819" width="14" style="24" customWidth="1"/>
    <col min="3820" max="3820" width="1.7109375" style="24" customWidth="1"/>
    <col min="3821" max="4065" width="11.42578125" style="24"/>
    <col min="4066" max="4066" width="4.42578125" style="24" customWidth="1"/>
    <col min="4067" max="4067" width="11.42578125" style="24"/>
    <col min="4068" max="4068" width="17.5703125" style="24" customWidth="1"/>
    <col min="4069" max="4069" width="11.5703125" style="24" customWidth="1"/>
    <col min="4070" max="4073" width="11.42578125" style="24"/>
    <col min="4074" max="4074" width="22.5703125" style="24" customWidth="1"/>
    <col min="4075" max="4075" width="14" style="24" customWidth="1"/>
    <col min="4076" max="4076" width="1.7109375" style="24" customWidth="1"/>
    <col min="4077" max="4321" width="11.42578125" style="24"/>
    <col min="4322" max="4322" width="4.42578125" style="24" customWidth="1"/>
    <col min="4323" max="4323" width="11.42578125" style="24"/>
    <col min="4324" max="4324" width="17.5703125" style="24" customWidth="1"/>
    <col min="4325" max="4325" width="11.5703125" style="24" customWidth="1"/>
    <col min="4326" max="4329" width="11.42578125" style="24"/>
    <col min="4330" max="4330" width="22.5703125" style="24" customWidth="1"/>
    <col min="4331" max="4331" width="14" style="24" customWidth="1"/>
    <col min="4332" max="4332" width="1.7109375" style="24" customWidth="1"/>
    <col min="4333" max="4577" width="11.42578125" style="24"/>
    <col min="4578" max="4578" width="4.42578125" style="24" customWidth="1"/>
    <col min="4579" max="4579" width="11.42578125" style="24"/>
    <col min="4580" max="4580" width="17.5703125" style="24" customWidth="1"/>
    <col min="4581" max="4581" width="11.5703125" style="24" customWidth="1"/>
    <col min="4582" max="4585" width="11.42578125" style="24"/>
    <col min="4586" max="4586" width="22.5703125" style="24" customWidth="1"/>
    <col min="4587" max="4587" width="14" style="24" customWidth="1"/>
    <col min="4588" max="4588" width="1.7109375" style="24" customWidth="1"/>
    <col min="4589" max="4833" width="11.42578125" style="24"/>
    <col min="4834" max="4834" width="4.42578125" style="24" customWidth="1"/>
    <col min="4835" max="4835" width="11.42578125" style="24"/>
    <col min="4836" max="4836" width="17.5703125" style="24" customWidth="1"/>
    <col min="4837" max="4837" width="11.5703125" style="24" customWidth="1"/>
    <col min="4838" max="4841" width="11.42578125" style="24"/>
    <col min="4842" max="4842" width="22.5703125" style="24" customWidth="1"/>
    <col min="4843" max="4843" width="14" style="24" customWidth="1"/>
    <col min="4844" max="4844" width="1.7109375" style="24" customWidth="1"/>
    <col min="4845" max="5089" width="11.42578125" style="24"/>
    <col min="5090" max="5090" width="4.42578125" style="24" customWidth="1"/>
    <col min="5091" max="5091" width="11.42578125" style="24"/>
    <col min="5092" max="5092" width="17.5703125" style="24" customWidth="1"/>
    <col min="5093" max="5093" width="11.5703125" style="24" customWidth="1"/>
    <col min="5094" max="5097" width="11.42578125" style="24"/>
    <col min="5098" max="5098" width="22.5703125" style="24" customWidth="1"/>
    <col min="5099" max="5099" width="14" style="24" customWidth="1"/>
    <col min="5100" max="5100" width="1.7109375" style="24" customWidth="1"/>
    <col min="5101" max="5345" width="11.42578125" style="24"/>
    <col min="5346" max="5346" width="4.42578125" style="24" customWidth="1"/>
    <col min="5347" max="5347" width="11.42578125" style="24"/>
    <col min="5348" max="5348" width="17.5703125" style="24" customWidth="1"/>
    <col min="5349" max="5349" width="11.5703125" style="24" customWidth="1"/>
    <col min="5350" max="5353" width="11.42578125" style="24"/>
    <col min="5354" max="5354" width="22.5703125" style="24" customWidth="1"/>
    <col min="5355" max="5355" width="14" style="24" customWidth="1"/>
    <col min="5356" max="5356" width="1.7109375" style="24" customWidth="1"/>
    <col min="5357" max="5601" width="11.42578125" style="24"/>
    <col min="5602" max="5602" width="4.42578125" style="24" customWidth="1"/>
    <col min="5603" max="5603" width="11.42578125" style="24"/>
    <col min="5604" max="5604" width="17.5703125" style="24" customWidth="1"/>
    <col min="5605" max="5605" width="11.5703125" style="24" customWidth="1"/>
    <col min="5606" max="5609" width="11.42578125" style="24"/>
    <col min="5610" max="5610" width="22.5703125" style="24" customWidth="1"/>
    <col min="5611" max="5611" width="14" style="24" customWidth="1"/>
    <col min="5612" max="5612" width="1.7109375" style="24" customWidth="1"/>
    <col min="5613" max="5857" width="11.42578125" style="24"/>
    <col min="5858" max="5858" width="4.42578125" style="24" customWidth="1"/>
    <col min="5859" max="5859" width="11.42578125" style="24"/>
    <col min="5860" max="5860" width="17.5703125" style="24" customWidth="1"/>
    <col min="5861" max="5861" width="11.5703125" style="24" customWidth="1"/>
    <col min="5862" max="5865" width="11.42578125" style="24"/>
    <col min="5866" max="5866" width="22.5703125" style="24" customWidth="1"/>
    <col min="5867" max="5867" width="14" style="24" customWidth="1"/>
    <col min="5868" max="5868" width="1.7109375" style="24" customWidth="1"/>
    <col min="5869" max="6113" width="11.42578125" style="24"/>
    <col min="6114" max="6114" width="4.42578125" style="24" customWidth="1"/>
    <col min="6115" max="6115" width="11.42578125" style="24"/>
    <col min="6116" max="6116" width="17.5703125" style="24" customWidth="1"/>
    <col min="6117" max="6117" width="11.5703125" style="24" customWidth="1"/>
    <col min="6118" max="6121" width="11.42578125" style="24"/>
    <col min="6122" max="6122" width="22.5703125" style="24" customWidth="1"/>
    <col min="6123" max="6123" width="14" style="24" customWidth="1"/>
    <col min="6124" max="6124" width="1.7109375" style="24" customWidth="1"/>
    <col min="6125" max="6369" width="11.42578125" style="24"/>
    <col min="6370" max="6370" width="4.42578125" style="24" customWidth="1"/>
    <col min="6371" max="6371" width="11.42578125" style="24"/>
    <col min="6372" max="6372" width="17.5703125" style="24" customWidth="1"/>
    <col min="6373" max="6373" width="11.5703125" style="24" customWidth="1"/>
    <col min="6374" max="6377" width="11.42578125" style="24"/>
    <col min="6378" max="6378" width="22.5703125" style="24" customWidth="1"/>
    <col min="6379" max="6379" width="14" style="24" customWidth="1"/>
    <col min="6380" max="6380" width="1.7109375" style="24" customWidth="1"/>
    <col min="6381" max="6625" width="11.42578125" style="24"/>
    <col min="6626" max="6626" width="4.42578125" style="24" customWidth="1"/>
    <col min="6627" max="6627" width="11.42578125" style="24"/>
    <col min="6628" max="6628" width="17.5703125" style="24" customWidth="1"/>
    <col min="6629" max="6629" width="11.5703125" style="24" customWidth="1"/>
    <col min="6630" max="6633" width="11.42578125" style="24"/>
    <col min="6634" max="6634" width="22.5703125" style="24" customWidth="1"/>
    <col min="6635" max="6635" width="14" style="24" customWidth="1"/>
    <col min="6636" max="6636" width="1.7109375" style="24" customWidth="1"/>
    <col min="6637" max="6881" width="11.42578125" style="24"/>
    <col min="6882" max="6882" width="4.42578125" style="24" customWidth="1"/>
    <col min="6883" max="6883" width="11.42578125" style="24"/>
    <col min="6884" max="6884" width="17.5703125" style="24" customWidth="1"/>
    <col min="6885" max="6885" width="11.5703125" style="24" customWidth="1"/>
    <col min="6886" max="6889" width="11.42578125" style="24"/>
    <col min="6890" max="6890" width="22.5703125" style="24" customWidth="1"/>
    <col min="6891" max="6891" width="14" style="24" customWidth="1"/>
    <col min="6892" max="6892" width="1.7109375" style="24" customWidth="1"/>
    <col min="6893" max="7137" width="11.42578125" style="24"/>
    <col min="7138" max="7138" width="4.42578125" style="24" customWidth="1"/>
    <col min="7139" max="7139" width="11.42578125" style="24"/>
    <col min="7140" max="7140" width="17.5703125" style="24" customWidth="1"/>
    <col min="7141" max="7141" width="11.5703125" style="24" customWidth="1"/>
    <col min="7142" max="7145" width="11.42578125" style="24"/>
    <col min="7146" max="7146" width="22.5703125" style="24" customWidth="1"/>
    <col min="7147" max="7147" width="14" style="24" customWidth="1"/>
    <col min="7148" max="7148" width="1.7109375" style="24" customWidth="1"/>
    <col min="7149" max="7393" width="11.42578125" style="24"/>
    <col min="7394" max="7394" width="4.42578125" style="24" customWidth="1"/>
    <col min="7395" max="7395" width="11.42578125" style="24"/>
    <col min="7396" max="7396" width="17.5703125" style="24" customWidth="1"/>
    <col min="7397" max="7397" width="11.5703125" style="24" customWidth="1"/>
    <col min="7398" max="7401" width="11.42578125" style="24"/>
    <col min="7402" max="7402" width="22.5703125" style="24" customWidth="1"/>
    <col min="7403" max="7403" width="14" style="24" customWidth="1"/>
    <col min="7404" max="7404" width="1.7109375" style="24" customWidth="1"/>
    <col min="7405" max="7649" width="11.42578125" style="24"/>
    <col min="7650" max="7650" width="4.42578125" style="24" customWidth="1"/>
    <col min="7651" max="7651" width="11.42578125" style="24"/>
    <col min="7652" max="7652" width="17.5703125" style="24" customWidth="1"/>
    <col min="7653" max="7653" width="11.5703125" style="24" customWidth="1"/>
    <col min="7654" max="7657" width="11.42578125" style="24"/>
    <col min="7658" max="7658" width="22.5703125" style="24" customWidth="1"/>
    <col min="7659" max="7659" width="14" style="24" customWidth="1"/>
    <col min="7660" max="7660" width="1.7109375" style="24" customWidth="1"/>
    <col min="7661" max="7905" width="11.42578125" style="24"/>
    <col min="7906" max="7906" width="4.42578125" style="24" customWidth="1"/>
    <col min="7907" max="7907" width="11.42578125" style="24"/>
    <col min="7908" max="7908" width="17.5703125" style="24" customWidth="1"/>
    <col min="7909" max="7909" width="11.5703125" style="24" customWidth="1"/>
    <col min="7910" max="7913" width="11.42578125" style="24"/>
    <col min="7914" max="7914" width="22.5703125" style="24" customWidth="1"/>
    <col min="7915" max="7915" width="14" style="24" customWidth="1"/>
    <col min="7916" max="7916" width="1.7109375" style="24" customWidth="1"/>
    <col min="7917" max="8161" width="11.42578125" style="24"/>
    <col min="8162" max="8162" width="4.42578125" style="24" customWidth="1"/>
    <col min="8163" max="8163" width="11.42578125" style="24"/>
    <col min="8164" max="8164" width="17.5703125" style="24" customWidth="1"/>
    <col min="8165" max="8165" width="11.5703125" style="24" customWidth="1"/>
    <col min="8166" max="8169" width="11.42578125" style="24"/>
    <col min="8170" max="8170" width="22.5703125" style="24" customWidth="1"/>
    <col min="8171" max="8171" width="14" style="24" customWidth="1"/>
    <col min="8172" max="8172" width="1.7109375" style="24" customWidth="1"/>
    <col min="8173" max="8417" width="11.42578125" style="24"/>
    <col min="8418" max="8418" width="4.42578125" style="24" customWidth="1"/>
    <col min="8419" max="8419" width="11.42578125" style="24"/>
    <col min="8420" max="8420" width="17.5703125" style="24" customWidth="1"/>
    <col min="8421" max="8421" width="11.5703125" style="24" customWidth="1"/>
    <col min="8422" max="8425" width="11.42578125" style="24"/>
    <col min="8426" max="8426" width="22.5703125" style="24" customWidth="1"/>
    <col min="8427" max="8427" width="14" style="24" customWidth="1"/>
    <col min="8428" max="8428" width="1.7109375" style="24" customWidth="1"/>
    <col min="8429" max="8673" width="11.42578125" style="24"/>
    <col min="8674" max="8674" width="4.42578125" style="24" customWidth="1"/>
    <col min="8675" max="8675" width="11.42578125" style="24"/>
    <col min="8676" max="8676" width="17.5703125" style="24" customWidth="1"/>
    <col min="8677" max="8677" width="11.5703125" style="24" customWidth="1"/>
    <col min="8678" max="8681" width="11.42578125" style="24"/>
    <col min="8682" max="8682" width="22.5703125" style="24" customWidth="1"/>
    <col min="8683" max="8683" width="14" style="24" customWidth="1"/>
    <col min="8684" max="8684" width="1.7109375" style="24" customWidth="1"/>
    <col min="8685" max="8929" width="11.42578125" style="24"/>
    <col min="8930" max="8930" width="4.42578125" style="24" customWidth="1"/>
    <col min="8931" max="8931" width="11.42578125" style="24"/>
    <col min="8932" max="8932" width="17.5703125" style="24" customWidth="1"/>
    <col min="8933" max="8933" width="11.5703125" style="24" customWidth="1"/>
    <col min="8934" max="8937" width="11.42578125" style="24"/>
    <col min="8938" max="8938" width="22.5703125" style="24" customWidth="1"/>
    <col min="8939" max="8939" width="14" style="24" customWidth="1"/>
    <col min="8940" max="8940" width="1.7109375" style="24" customWidth="1"/>
    <col min="8941" max="9185" width="11.42578125" style="24"/>
    <col min="9186" max="9186" width="4.42578125" style="24" customWidth="1"/>
    <col min="9187" max="9187" width="11.42578125" style="24"/>
    <col min="9188" max="9188" width="17.5703125" style="24" customWidth="1"/>
    <col min="9189" max="9189" width="11.5703125" style="24" customWidth="1"/>
    <col min="9190" max="9193" width="11.42578125" style="24"/>
    <col min="9194" max="9194" width="22.5703125" style="24" customWidth="1"/>
    <col min="9195" max="9195" width="14" style="24" customWidth="1"/>
    <col min="9196" max="9196" width="1.7109375" style="24" customWidth="1"/>
    <col min="9197" max="9441" width="11.42578125" style="24"/>
    <col min="9442" max="9442" width="4.42578125" style="24" customWidth="1"/>
    <col min="9443" max="9443" width="11.42578125" style="24"/>
    <col min="9444" max="9444" width="17.5703125" style="24" customWidth="1"/>
    <col min="9445" max="9445" width="11.5703125" style="24" customWidth="1"/>
    <col min="9446" max="9449" width="11.42578125" style="24"/>
    <col min="9450" max="9450" width="22.5703125" style="24" customWidth="1"/>
    <col min="9451" max="9451" width="14" style="24" customWidth="1"/>
    <col min="9452" max="9452" width="1.7109375" style="24" customWidth="1"/>
    <col min="9453" max="9697" width="11.42578125" style="24"/>
    <col min="9698" max="9698" width="4.42578125" style="24" customWidth="1"/>
    <col min="9699" max="9699" width="11.42578125" style="24"/>
    <col min="9700" max="9700" width="17.5703125" style="24" customWidth="1"/>
    <col min="9701" max="9701" width="11.5703125" style="24" customWidth="1"/>
    <col min="9702" max="9705" width="11.42578125" style="24"/>
    <col min="9706" max="9706" width="22.5703125" style="24" customWidth="1"/>
    <col min="9707" max="9707" width="14" style="24" customWidth="1"/>
    <col min="9708" max="9708" width="1.7109375" style="24" customWidth="1"/>
    <col min="9709" max="9953" width="11.42578125" style="24"/>
    <col min="9954" max="9954" width="4.42578125" style="24" customWidth="1"/>
    <col min="9955" max="9955" width="11.42578125" style="24"/>
    <col min="9956" max="9956" width="17.5703125" style="24" customWidth="1"/>
    <col min="9957" max="9957" width="11.5703125" style="24" customWidth="1"/>
    <col min="9958" max="9961" width="11.42578125" style="24"/>
    <col min="9962" max="9962" width="22.5703125" style="24" customWidth="1"/>
    <col min="9963" max="9963" width="14" style="24" customWidth="1"/>
    <col min="9964" max="9964" width="1.7109375" style="24" customWidth="1"/>
    <col min="9965" max="10209" width="11.42578125" style="24"/>
    <col min="10210" max="10210" width="4.42578125" style="24" customWidth="1"/>
    <col min="10211" max="10211" width="11.42578125" style="24"/>
    <col min="10212" max="10212" width="17.5703125" style="24" customWidth="1"/>
    <col min="10213" max="10213" width="11.5703125" style="24" customWidth="1"/>
    <col min="10214" max="10217" width="11.42578125" style="24"/>
    <col min="10218" max="10218" width="22.5703125" style="24" customWidth="1"/>
    <col min="10219" max="10219" width="14" style="24" customWidth="1"/>
    <col min="10220" max="10220" width="1.7109375" style="24" customWidth="1"/>
    <col min="10221" max="10465" width="11.42578125" style="24"/>
    <col min="10466" max="10466" width="4.42578125" style="24" customWidth="1"/>
    <col min="10467" max="10467" width="11.42578125" style="24"/>
    <col min="10468" max="10468" width="17.5703125" style="24" customWidth="1"/>
    <col min="10469" max="10469" width="11.5703125" style="24" customWidth="1"/>
    <col min="10470" max="10473" width="11.42578125" style="24"/>
    <col min="10474" max="10474" width="22.5703125" style="24" customWidth="1"/>
    <col min="10475" max="10475" width="14" style="24" customWidth="1"/>
    <col min="10476" max="10476" width="1.7109375" style="24" customWidth="1"/>
    <col min="10477" max="10721" width="11.42578125" style="24"/>
    <col min="10722" max="10722" width="4.42578125" style="24" customWidth="1"/>
    <col min="10723" max="10723" width="11.42578125" style="24"/>
    <col min="10724" max="10724" width="17.5703125" style="24" customWidth="1"/>
    <col min="10725" max="10725" width="11.5703125" style="24" customWidth="1"/>
    <col min="10726" max="10729" width="11.42578125" style="24"/>
    <col min="10730" max="10730" width="22.5703125" style="24" customWidth="1"/>
    <col min="10731" max="10731" width="14" style="24" customWidth="1"/>
    <col min="10732" max="10732" width="1.7109375" style="24" customWidth="1"/>
    <col min="10733" max="10977" width="11.42578125" style="24"/>
    <col min="10978" max="10978" width="4.42578125" style="24" customWidth="1"/>
    <col min="10979" max="10979" width="11.42578125" style="24"/>
    <col min="10980" max="10980" width="17.5703125" style="24" customWidth="1"/>
    <col min="10981" max="10981" width="11.5703125" style="24" customWidth="1"/>
    <col min="10982" max="10985" width="11.42578125" style="24"/>
    <col min="10986" max="10986" width="22.5703125" style="24" customWidth="1"/>
    <col min="10987" max="10987" width="14" style="24" customWidth="1"/>
    <col min="10988" max="10988" width="1.7109375" style="24" customWidth="1"/>
    <col min="10989" max="11233" width="11.42578125" style="24"/>
    <col min="11234" max="11234" width="4.42578125" style="24" customWidth="1"/>
    <col min="11235" max="11235" width="11.42578125" style="24"/>
    <col min="11236" max="11236" width="17.5703125" style="24" customWidth="1"/>
    <col min="11237" max="11237" width="11.5703125" style="24" customWidth="1"/>
    <col min="11238" max="11241" width="11.42578125" style="24"/>
    <col min="11242" max="11242" width="22.5703125" style="24" customWidth="1"/>
    <col min="11243" max="11243" width="14" style="24" customWidth="1"/>
    <col min="11244" max="11244" width="1.7109375" style="24" customWidth="1"/>
    <col min="11245" max="11489" width="11.42578125" style="24"/>
    <col min="11490" max="11490" width="4.42578125" style="24" customWidth="1"/>
    <col min="11491" max="11491" width="11.42578125" style="24"/>
    <col min="11492" max="11492" width="17.5703125" style="24" customWidth="1"/>
    <col min="11493" max="11493" width="11.5703125" style="24" customWidth="1"/>
    <col min="11494" max="11497" width="11.42578125" style="24"/>
    <col min="11498" max="11498" width="22.5703125" style="24" customWidth="1"/>
    <col min="11499" max="11499" width="14" style="24" customWidth="1"/>
    <col min="11500" max="11500" width="1.7109375" style="24" customWidth="1"/>
    <col min="11501" max="11745" width="11.42578125" style="24"/>
    <col min="11746" max="11746" width="4.42578125" style="24" customWidth="1"/>
    <col min="11747" max="11747" width="11.42578125" style="24"/>
    <col min="11748" max="11748" width="17.5703125" style="24" customWidth="1"/>
    <col min="11749" max="11749" width="11.5703125" style="24" customWidth="1"/>
    <col min="11750" max="11753" width="11.42578125" style="24"/>
    <col min="11754" max="11754" width="22.5703125" style="24" customWidth="1"/>
    <col min="11755" max="11755" width="14" style="24" customWidth="1"/>
    <col min="11756" max="11756" width="1.7109375" style="24" customWidth="1"/>
    <col min="11757" max="12001" width="11.42578125" style="24"/>
    <col min="12002" max="12002" width="4.42578125" style="24" customWidth="1"/>
    <col min="12003" max="12003" width="11.42578125" style="24"/>
    <col min="12004" max="12004" width="17.5703125" style="24" customWidth="1"/>
    <col min="12005" max="12005" width="11.5703125" style="24" customWidth="1"/>
    <col min="12006" max="12009" width="11.42578125" style="24"/>
    <col min="12010" max="12010" width="22.5703125" style="24" customWidth="1"/>
    <col min="12011" max="12011" width="14" style="24" customWidth="1"/>
    <col min="12012" max="12012" width="1.7109375" style="24" customWidth="1"/>
    <col min="12013" max="12257" width="11.42578125" style="24"/>
    <col min="12258" max="12258" width="4.42578125" style="24" customWidth="1"/>
    <col min="12259" max="12259" width="11.42578125" style="24"/>
    <col min="12260" max="12260" width="17.5703125" style="24" customWidth="1"/>
    <col min="12261" max="12261" width="11.5703125" style="24" customWidth="1"/>
    <col min="12262" max="12265" width="11.42578125" style="24"/>
    <col min="12266" max="12266" width="22.5703125" style="24" customWidth="1"/>
    <col min="12267" max="12267" width="14" style="24" customWidth="1"/>
    <col min="12268" max="12268" width="1.7109375" style="24" customWidth="1"/>
    <col min="12269" max="12513" width="11.42578125" style="24"/>
    <col min="12514" max="12514" width="4.42578125" style="24" customWidth="1"/>
    <col min="12515" max="12515" width="11.42578125" style="24"/>
    <col min="12516" max="12516" width="17.5703125" style="24" customWidth="1"/>
    <col min="12517" max="12517" width="11.5703125" style="24" customWidth="1"/>
    <col min="12518" max="12521" width="11.42578125" style="24"/>
    <col min="12522" max="12522" width="22.5703125" style="24" customWidth="1"/>
    <col min="12523" max="12523" width="14" style="24" customWidth="1"/>
    <col min="12524" max="12524" width="1.7109375" style="24" customWidth="1"/>
    <col min="12525" max="12769" width="11.42578125" style="24"/>
    <col min="12770" max="12770" width="4.42578125" style="24" customWidth="1"/>
    <col min="12771" max="12771" width="11.42578125" style="24"/>
    <col min="12772" max="12772" width="17.5703125" style="24" customWidth="1"/>
    <col min="12773" max="12773" width="11.5703125" style="24" customWidth="1"/>
    <col min="12774" max="12777" width="11.42578125" style="24"/>
    <col min="12778" max="12778" width="22.5703125" style="24" customWidth="1"/>
    <col min="12779" max="12779" width="14" style="24" customWidth="1"/>
    <col min="12780" max="12780" width="1.7109375" style="24" customWidth="1"/>
    <col min="12781" max="13025" width="11.42578125" style="24"/>
    <col min="13026" max="13026" width="4.42578125" style="24" customWidth="1"/>
    <col min="13027" max="13027" width="11.42578125" style="24"/>
    <col min="13028" max="13028" width="17.5703125" style="24" customWidth="1"/>
    <col min="13029" max="13029" width="11.5703125" style="24" customWidth="1"/>
    <col min="13030" max="13033" width="11.42578125" style="24"/>
    <col min="13034" max="13034" width="22.5703125" style="24" customWidth="1"/>
    <col min="13035" max="13035" width="14" style="24" customWidth="1"/>
    <col min="13036" max="13036" width="1.7109375" style="24" customWidth="1"/>
    <col min="13037" max="13281" width="11.42578125" style="24"/>
    <col min="13282" max="13282" width="4.42578125" style="24" customWidth="1"/>
    <col min="13283" max="13283" width="11.42578125" style="24"/>
    <col min="13284" max="13284" width="17.5703125" style="24" customWidth="1"/>
    <col min="13285" max="13285" width="11.5703125" style="24" customWidth="1"/>
    <col min="13286" max="13289" width="11.42578125" style="24"/>
    <col min="13290" max="13290" width="22.5703125" style="24" customWidth="1"/>
    <col min="13291" max="13291" width="14" style="24" customWidth="1"/>
    <col min="13292" max="13292" width="1.7109375" style="24" customWidth="1"/>
    <col min="13293" max="13537" width="11.42578125" style="24"/>
    <col min="13538" max="13538" width="4.42578125" style="24" customWidth="1"/>
    <col min="13539" max="13539" width="11.42578125" style="24"/>
    <col min="13540" max="13540" width="17.5703125" style="24" customWidth="1"/>
    <col min="13541" max="13541" width="11.5703125" style="24" customWidth="1"/>
    <col min="13542" max="13545" width="11.42578125" style="24"/>
    <col min="13546" max="13546" width="22.5703125" style="24" customWidth="1"/>
    <col min="13547" max="13547" width="14" style="24" customWidth="1"/>
    <col min="13548" max="13548" width="1.7109375" style="24" customWidth="1"/>
    <col min="13549" max="13793" width="11.42578125" style="24"/>
    <col min="13794" max="13794" width="4.42578125" style="24" customWidth="1"/>
    <col min="13795" max="13795" width="11.42578125" style="24"/>
    <col min="13796" max="13796" width="17.5703125" style="24" customWidth="1"/>
    <col min="13797" max="13797" width="11.5703125" style="24" customWidth="1"/>
    <col min="13798" max="13801" width="11.42578125" style="24"/>
    <col min="13802" max="13802" width="22.5703125" style="24" customWidth="1"/>
    <col min="13803" max="13803" width="14" style="24" customWidth="1"/>
    <col min="13804" max="13804" width="1.7109375" style="24" customWidth="1"/>
    <col min="13805" max="14049" width="11.42578125" style="24"/>
    <col min="14050" max="14050" width="4.42578125" style="24" customWidth="1"/>
    <col min="14051" max="14051" width="11.42578125" style="24"/>
    <col min="14052" max="14052" width="17.5703125" style="24" customWidth="1"/>
    <col min="14053" max="14053" width="11.5703125" style="24" customWidth="1"/>
    <col min="14054" max="14057" width="11.42578125" style="24"/>
    <col min="14058" max="14058" width="22.5703125" style="24" customWidth="1"/>
    <col min="14059" max="14059" width="14" style="24" customWidth="1"/>
    <col min="14060" max="14060" width="1.7109375" style="24" customWidth="1"/>
    <col min="14061" max="14305" width="11.42578125" style="24"/>
    <col min="14306" max="14306" width="4.42578125" style="24" customWidth="1"/>
    <col min="14307" max="14307" width="11.42578125" style="24"/>
    <col min="14308" max="14308" width="17.5703125" style="24" customWidth="1"/>
    <col min="14309" max="14309" width="11.5703125" style="24" customWidth="1"/>
    <col min="14310" max="14313" width="11.42578125" style="24"/>
    <col min="14314" max="14314" width="22.5703125" style="24" customWidth="1"/>
    <col min="14315" max="14315" width="14" style="24" customWidth="1"/>
    <col min="14316" max="14316" width="1.7109375" style="24" customWidth="1"/>
    <col min="14317" max="14561" width="11.42578125" style="24"/>
    <col min="14562" max="14562" width="4.42578125" style="24" customWidth="1"/>
    <col min="14563" max="14563" width="11.42578125" style="24"/>
    <col min="14564" max="14564" width="17.5703125" style="24" customWidth="1"/>
    <col min="14565" max="14565" width="11.5703125" style="24" customWidth="1"/>
    <col min="14566" max="14569" width="11.42578125" style="24"/>
    <col min="14570" max="14570" width="22.5703125" style="24" customWidth="1"/>
    <col min="14571" max="14571" width="14" style="24" customWidth="1"/>
    <col min="14572" max="14572" width="1.7109375" style="24" customWidth="1"/>
    <col min="14573" max="14817" width="11.42578125" style="24"/>
    <col min="14818" max="14818" width="4.42578125" style="24" customWidth="1"/>
    <col min="14819" max="14819" width="11.42578125" style="24"/>
    <col min="14820" max="14820" width="17.5703125" style="24" customWidth="1"/>
    <col min="14821" max="14821" width="11.5703125" style="24" customWidth="1"/>
    <col min="14822" max="14825" width="11.42578125" style="24"/>
    <col min="14826" max="14826" width="22.5703125" style="24" customWidth="1"/>
    <col min="14827" max="14827" width="14" style="24" customWidth="1"/>
    <col min="14828" max="14828" width="1.7109375" style="24" customWidth="1"/>
    <col min="14829" max="15073" width="11.42578125" style="24"/>
    <col min="15074" max="15074" width="4.42578125" style="24" customWidth="1"/>
    <col min="15075" max="15075" width="11.42578125" style="24"/>
    <col min="15076" max="15076" width="17.5703125" style="24" customWidth="1"/>
    <col min="15077" max="15077" width="11.5703125" style="24" customWidth="1"/>
    <col min="15078" max="15081" width="11.42578125" style="24"/>
    <col min="15082" max="15082" width="22.5703125" style="24" customWidth="1"/>
    <col min="15083" max="15083" width="14" style="24" customWidth="1"/>
    <col min="15084" max="15084" width="1.7109375" style="24" customWidth="1"/>
    <col min="15085" max="15329" width="11.42578125" style="24"/>
    <col min="15330" max="15330" width="4.42578125" style="24" customWidth="1"/>
    <col min="15331" max="15331" width="11.42578125" style="24"/>
    <col min="15332" max="15332" width="17.5703125" style="24" customWidth="1"/>
    <col min="15333" max="15333" width="11.5703125" style="24" customWidth="1"/>
    <col min="15334" max="15337" width="11.42578125" style="24"/>
    <col min="15338" max="15338" width="22.5703125" style="24" customWidth="1"/>
    <col min="15339" max="15339" width="14" style="24" customWidth="1"/>
    <col min="15340" max="15340" width="1.7109375" style="24" customWidth="1"/>
    <col min="15341" max="15585" width="11.42578125" style="24"/>
    <col min="15586" max="15586" width="4.42578125" style="24" customWidth="1"/>
    <col min="15587" max="15587" width="11.42578125" style="24"/>
    <col min="15588" max="15588" width="17.5703125" style="24" customWidth="1"/>
    <col min="15589" max="15589" width="11.5703125" style="24" customWidth="1"/>
    <col min="15590" max="15593" width="11.42578125" style="24"/>
    <col min="15594" max="15594" width="22.5703125" style="24" customWidth="1"/>
    <col min="15595" max="15595" width="14" style="24" customWidth="1"/>
    <col min="15596" max="15596" width="1.7109375" style="24" customWidth="1"/>
    <col min="15597" max="15841" width="11.42578125" style="24"/>
    <col min="15842" max="15842" width="4.42578125" style="24" customWidth="1"/>
    <col min="15843" max="15843" width="11.42578125" style="24"/>
    <col min="15844" max="15844" width="17.5703125" style="24" customWidth="1"/>
    <col min="15845" max="15845" width="11.5703125" style="24" customWidth="1"/>
    <col min="15846" max="15849" width="11.42578125" style="24"/>
    <col min="15850" max="15850" width="22.5703125" style="24" customWidth="1"/>
    <col min="15851" max="15851" width="14" style="24" customWidth="1"/>
    <col min="15852" max="15852" width="1.7109375" style="24" customWidth="1"/>
    <col min="15853" max="16097" width="11.42578125" style="24"/>
    <col min="16098" max="16098" width="4.42578125" style="24" customWidth="1"/>
    <col min="16099" max="16099" width="11.42578125" style="24"/>
    <col min="16100" max="16100" width="17.5703125" style="24" customWidth="1"/>
    <col min="16101" max="16101" width="11.5703125" style="24" customWidth="1"/>
    <col min="16102" max="16105" width="11.42578125" style="24"/>
    <col min="16106" max="16106" width="22.5703125" style="24" customWidth="1"/>
    <col min="16107" max="16107" width="14" style="24" customWidth="1"/>
    <col min="16108" max="16108" width="1.7109375" style="24" customWidth="1"/>
    <col min="16109" max="16384" width="11.42578125" style="24"/>
  </cols>
  <sheetData>
    <row r="1" spans="2:10" ht="6" customHeight="1" thickBot="1" x14ac:dyDescent="0.25"/>
    <row r="2" spans="2:10" ht="19.5" customHeight="1" x14ac:dyDescent="0.2">
      <c r="B2" s="25"/>
      <c r="C2" s="26"/>
      <c r="D2" s="27" t="s">
        <v>29</v>
      </c>
      <c r="E2" s="28"/>
      <c r="F2" s="28"/>
      <c r="G2" s="28"/>
      <c r="H2" s="28"/>
      <c r="I2" s="29"/>
      <c r="J2" s="30" t="s">
        <v>30</v>
      </c>
    </row>
    <row r="3" spans="2:10" ht="13.5" thickBot="1" x14ac:dyDescent="0.25">
      <c r="B3" s="31"/>
      <c r="C3" s="32"/>
      <c r="D3" s="33"/>
      <c r="E3" s="34"/>
      <c r="F3" s="34"/>
      <c r="G3" s="34"/>
      <c r="H3" s="34"/>
      <c r="I3" s="35"/>
      <c r="J3" s="36"/>
    </row>
    <row r="4" spans="2:10" x14ac:dyDescent="0.2">
      <c r="B4" s="31"/>
      <c r="C4" s="32"/>
      <c r="D4" s="27" t="s">
        <v>31</v>
      </c>
      <c r="E4" s="28"/>
      <c r="F4" s="28"/>
      <c r="G4" s="28"/>
      <c r="H4" s="28"/>
      <c r="I4" s="29"/>
      <c r="J4" s="30" t="s">
        <v>32</v>
      </c>
    </row>
    <row r="5" spans="2:10" x14ac:dyDescent="0.2">
      <c r="B5" s="31"/>
      <c r="C5" s="32"/>
      <c r="D5" s="37"/>
      <c r="E5" s="38"/>
      <c r="F5" s="38"/>
      <c r="G5" s="38"/>
      <c r="H5" s="38"/>
      <c r="I5" s="39"/>
      <c r="J5" s="40"/>
    </row>
    <row r="6" spans="2:10" ht="13.5" thickBot="1" x14ac:dyDescent="0.25">
      <c r="B6" s="41"/>
      <c r="C6" s="42"/>
      <c r="D6" s="33"/>
      <c r="E6" s="34"/>
      <c r="F6" s="34"/>
      <c r="G6" s="34"/>
      <c r="H6" s="34"/>
      <c r="I6" s="35"/>
      <c r="J6" s="36"/>
    </row>
    <row r="7" spans="2:10" x14ac:dyDescent="0.2">
      <c r="B7" s="43"/>
      <c r="J7" s="44"/>
    </row>
    <row r="8" spans="2:10" x14ac:dyDescent="0.2">
      <c r="B8" s="43"/>
      <c r="J8" s="44"/>
    </row>
    <row r="9" spans="2:10" x14ac:dyDescent="0.2">
      <c r="B9" s="43"/>
      <c r="J9" s="44"/>
    </row>
    <row r="10" spans="2:10" x14ac:dyDescent="0.2">
      <c r="B10" s="43"/>
      <c r="C10" s="45" t="s">
        <v>33</v>
      </c>
      <c r="E10" s="46"/>
      <c r="J10" s="44"/>
    </row>
    <row r="11" spans="2:10" x14ac:dyDescent="0.2">
      <c r="B11" s="43"/>
      <c r="J11" s="44"/>
    </row>
    <row r="12" spans="2:10" x14ac:dyDescent="0.2">
      <c r="B12" s="43"/>
      <c r="C12" s="45" t="s">
        <v>111</v>
      </c>
      <c r="J12" s="44"/>
    </row>
    <row r="13" spans="2:10" x14ac:dyDescent="0.2">
      <c r="B13" s="43"/>
      <c r="C13" s="45" t="s">
        <v>112</v>
      </c>
      <c r="J13" s="44"/>
    </row>
    <row r="14" spans="2:10" x14ac:dyDescent="0.2">
      <c r="B14" s="43"/>
      <c r="J14" s="44"/>
    </row>
    <row r="15" spans="2:10" x14ac:dyDescent="0.2">
      <c r="B15" s="43"/>
      <c r="C15" s="24" t="s">
        <v>34</v>
      </c>
      <c r="J15" s="44"/>
    </row>
    <row r="16" spans="2:10" x14ac:dyDescent="0.2">
      <c r="B16" s="43"/>
      <c r="C16" s="47"/>
      <c r="J16" s="44"/>
    </row>
    <row r="17" spans="2:10" x14ac:dyDescent="0.2">
      <c r="B17" s="43"/>
      <c r="C17" s="24" t="s">
        <v>35</v>
      </c>
      <c r="D17" s="46"/>
      <c r="H17" s="48" t="s">
        <v>36</v>
      </c>
      <c r="I17" s="48" t="s">
        <v>37</v>
      </c>
      <c r="J17" s="44"/>
    </row>
    <row r="18" spans="2:10" x14ac:dyDescent="0.2">
      <c r="B18" s="43"/>
      <c r="C18" s="45" t="s">
        <v>38</v>
      </c>
      <c r="D18" s="45"/>
      <c r="E18" s="45"/>
      <c r="F18" s="45"/>
      <c r="H18" s="49">
        <v>26</v>
      </c>
      <c r="I18" s="86">
        <v>1557549200</v>
      </c>
      <c r="J18" s="44"/>
    </row>
    <row r="19" spans="2:10" x14ac:dyDescent="0.2">
      <c r="B19" s="43"/>
      <c r="C19" s="24" t="s">
        <v>39</v>
      </c>
      <c r="H19" s="50">
        <v>0</v>
      </c>
      <c r="I19" s="51">
        <v>0</v>
      </c>
      <c r="J19" s="44"/>
    </row>
    <row r="20" spans="2:10" x14ac:dyDescent="0.2">
      <c r="B20" s="43"/>
      <c r="C20" s="24" t="s">
        <v>40</v>
      </c>
      <c r="H20" s="50">
        <v>0</v>
      </c>
      <c r="I20" s="51">
        <v>0</v>
      </c>
      <c r="J20" s="44"/>
    </row>
    <row r="21" spans="2:10" x14ac:dyDescent="0.2">
      <c r="B21" s="43"/>
      <c r="C21" s="24" t="s">
        <v>41</v>
      </c>
      <c r="H21" s="50">
        <v>4</v>
      </c>
      <c r="I21" s="52">
        <v>14251200</v>
      </c>
      <c r="J21" s="44"/>
    </row>
    <row r="22" spans="2:10" x14ac:dyDescent="0.2">
      <c r="B22" s="43"/>
      <c r="C22" s="24" t="s">
        <v>42</v>
      </c>
      <c r="H22" s="50">
        <v>0</v>
      </c>
      <c r="I22" s="51">
        <v>0</v>
      </c>
      <c r="J22" s="44"/>
    </row>
    <row r="23" spans="2:10" ht="13.5" thickBot="1" x14ac:dyDescent="0.25">
      <c r="B23" s="43"/>
      <c r="C23" s="24" t="s">
        <v>43</v>
      </c>
      <c r="H23" s="53">
        <v>0</v>
      </c>
      <c r="I23" s="54">
        <v>0</v>
      </c>
      <c r="J23" s="44"/>
    </row>
    <row r="24" spans="2:10" x14ac:dyDescent="0.2">
      <c r="B24" s="43"/>
      <c r="C24" s="45" t="s">
        <v>44</v>
      </c>
      <c r="D24" s="45"/>
      <c r="E24" s="45"/>
      <c r="F24" s="45"/>
      <c r="H24" s="49">
        <f>H19+H20+H21+H22+H23</f>
        <v>4</v>
      </c>
      <c r="I24" s="55">
        <f>I19+I20+I21+I22+I23</f>
        <v>14251200</v>
      </c>
      <c r="J24" s="44"/>
    </row>
    <row r="25" spans="2:10" x14ac:dyDescent="0.2">
      <c r="B25" s="43"/>
      <c r="C25" s="24" t="s">
        <v>45</v>
      </c>
      <c r="H25" s="50">
        <v>22</v>
      </c>
      <c r="I25" s="51">
        <v>1543298000</v>
      </c>
      <c r="J25" s="44"/>
    </row>
    <row r="26" spans="2:10" ht="13.5" thickBot="1" x14ac:dyDescent="0.25">
      <c r="B26" s="43"/>
      <c r="C26" s="24" t="s">
        <v>46</v>
      </c>
      <c r="H26" s="53">
        <v>0</v>
      </c>
      <c r="I26" s="54">
        <v>0</v>
      </c>
      <c r="J26" s="44"/>
    </row>
    <row r="27" spans="2:10" x14ac:dyDescent="0.2">
      <c r="B27" s="43"/>
      <c r="C27" s="45" t="s">
        <v>47</v>
      </c>
      <c r="D27" s="45"/>
      <c r="E27" s="45"/>
      <c r="F27" s="45"/>
      <c r="H27" s="49">
        <f>H25+H26</f>
        <v>22</v>
      </c>
      <c r="I27" s="55">
        <f>I25+I26</f>
        <v>1543298000</v>
      </c>
      <c r="J27" s="44"/>
    </row>
    <row r="28" spans="2:10" ht="13.5" thickBot="1" x14ac:dyDescent="0.25">
      <c r="B28" s="43"/>
      <c r="C28" s="24" t="s">
        <v>48</v>
      </c>
      <c r="D28" s="45"/>
      <c r="E28" s="45"/>
      <c r="F28" s="45"/>
      <c r="H28" s="53">
        <v>0</v>
      </c>
      <c r="I28" s="54">
        <v>0</v>
      </c>
      <c r="J28" s="44"/>
    </row>
    <row r="29" spans="2:10" x14ac:dyDescent="0.2">
      <c r="B29" s="43"/>
      <c r="C29" s="45" t="s">
        <v>49</v>
      </c>
      <c r="D29" s="45"/>
      <c r="E29" s="45"/>
      <c r="F29" s="45"/>
      <c r="H29" s="50">
        <f>H28</f>
        <v>0</v>
      </c>
      <c r="I29" s="51">
        <f>I28</f>
        <v>0</v>
      </c>
      <c r="J29" s="44"/>
    </row>
    <row r="30" spans="2:10" x14ac:dyDescent="0.2">
      <c r="B30" s="43"/>
      <c r="C30" s="45"/>
      <c r="D30" s="45"/>
      <c r="E30" s="45"/>
      <c r="F30" s="45"/>
      <c r="H30" s="56"/>
      <c r="I30" s="55"/>
      <c r="J30" s="44"/>
    </row>
    <row r="31" spans="2:10" ht="13.5" thickBot="1" x14ac:dyDescent="0.25">
      <c r="B31" s="43"/>
      <c r="C31" s="45" t="s">
        <v>50</v>
      </c>
      <c r="D31" s="45"/>
      <c r="H31" s="57">
        <f>H24+H27+H29</f>
        <v>26</v>
      </c>
      <c r="I31" s="58">
        <f>I24+I27+I29</f>
        <v>1557549200</v>
      </c>
      <c r="J31" s="44"/>
    </row>
    <row r="32" spans="2:10" ht="13.5" thickTop="1" x14ac:dyDescent="0.2">
      <c r="B32" s="43"/>
      <c r="C32" s="45"/>
      <c r="D32" s="45"/>
      <c r="H32" s="59"/>
      <c r="I32" s="51"/>
      <c r="J32" s="44"/>
    </row>
    <row r="33" spans="2:10" x14ac:dyDescent="0.2">
      <c r="B33" s="43"/>
      <c r="G33" s="59"/>
      <c r="H33" s="59"/>
      <c r="I33" s="59"/>
      <c r="J33" s="44"/>
    </row>
    <row r="34" spans="2:10" x14ac:dyDescent="0.2">
      <c r="B34" s="43"/>
      <c r="G34" s="59"/>
      <c r="H34" s="59"/>
      <c r="I34" s="59"/>
      <c r="J34" s="44"/>
    </row>
    <row r="35" spans="2:10" x14ac:dyDescent="0.2">
      <c r="B35" s="43"/>
      <c r="G35" s="59"/>
      <c r="H35" s="59"/>
      <c r="I35" s="59"/>
      <c r="J35" s="44"/>
    </row>
    <row r="36" spans="2:10" ht="13.5" thickBot="1" x14ac:dyDescent="0.25">
      <c r="B36" s="43"/>
      <c r="C36" s="61" t="s">
        <v>123</v>
      </c>
      <c r="D36" s="60"/>
      <c r="G36" s="61" t="s">
        <v>51</v>
      </c>
      <c r="H36" s="60"/>
      <c r="I36" s="59"/>
      <c r="J36" s="44"/>
    </row>
    <row r="37" spans="2:10" ht="4.5" customHeight="1" x14ac:dyDescent="0.2">
      <c r="B37" s="43"/>
      <c r="C37" s="59"/>
      <c r="D37" s="59"/>
      <c r="G37" s="59"/>
      <c r="H37" s="59"/>
      <c r="I37" s="59"/>
      <c r="J37" s="44"/>
    </row>
    <row r="38" spans="2:10" x14ac:dyDescent="0.2">
      <c r="B38" s="43"/>
      <c r="C38" s="45" t="s">
        <v>124</v>
      </c>
      <c r="G38" s="62" t="s">
        <v>52</v>
      </c>
      <c r="H38" s="59"/>
      <c r="I38" s="59"/>
      <c r="J38" s="44"/>
    </row>
    <row r="39" spans="2:10" x14ac:dyDescent="0.2">
      <c r="B39" s="43"/>
      <c r="G39" s="59"/>
      <c r="H39" s="59"/>
      <c r="I39" s="59"/>
      <c r="J39" s="44"/>
    </row>
    <row r="40" spans="2:10" ht="18.75" customHeight="1" thickBot="1" x14ac:dyDescent="0.25">
      <c r="B40" s="63"/>
      <c r="C40" s="64"/>
      <c r="D40" s="64"/>
      <c r="E40" s="64"/>
      <c r="F40" s="64"/>
      <c r="G40" s="60"/>
      <c r="H40" s="60"/>
      <c r="I40" s="60"/>
      <c r="J40" s="65"/>
    </row>
  </sheetData>
  <pageMargins left="0.25" right="0.25" top="0.75" bottom="0.75" header="0.3" footer="0.3"/>
  <pageSetup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F71A143AED8DD4BAA373EFC096011D5" ma:contentTypeVersion="2" ma:contentTypeDescription="Crear nuevo documento." ma:contentTypeScope="" ma:versionID="04337701c6652c38760b7cf513a2b253">
  <xsd:schema xmlns:xsd="http://www.w3.org/2001/XMLSchema" xmlns:xs="http://www.w3.org/2001/XMLSchema" xmlns:p="http://schemas.microsoft.com/office/2006/metadata/properties" xmlns:ns3="134a4b65-14a2-4ec6-8084-90f9b8530a29" targetNamespace="http://schemas.microsoft.com/office/2006/metadata/properties" ma:root="true" ma:fieldsID="e3a5d3166b0005850ec465fd6484d462" ns3:_="">
    <xsd:import namespace="134a4b65-14a2-4ec6-8084-90f9b8530a2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4a4b65-14a2-4ec6-8084-90f9b8530a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324712-FACA-4467-A0D3-B5E3DDE2A76C}">
  <ds:schemaRefs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www.w3.org/XML/1998/namespace"/>
    <ds:schemaRef ds:uri="134a4b65-14a2-4ec6-8084-90f9b8530a29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1B62CAE-3040-42FF-BAE5-40E8B9B92EA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4a4b65-14a2-4ec6-8084-90f9b8530a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CAE6055-3913-4046-A39F-99267F696AB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Geraldine Valencia Zambrano</cp:lastModifiedBy>
  <cp:lastPrinted>2023-09-13T19:00:08Z</cp:lastPrinted>
  <dcterms:created xsi:type="dcterms:W3CDTF">2022-06-01T14:39:12Z</dcterms:created>
  <dcterms:modified xsi:type="dcterms:W3CDTF">2023-09-13T19:03:03Z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0x010100DF71A143AED8DD4BAA373EFC096011D5</vt:lpwstr>
  </property>
</Properties>
</file>