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91301121 HOSPITAL SAN ROQUE E.S.E (PRADERA)\"/>
    </mc:Choice>
  </mc:AlternateContent>
  <bookViews>
    <workbookView xWindow="0" yWindow="0" windowWidth="20460" windowHeight="6645" activeTab="1"/>
  </bookViews>
  <sheets>
    <sheet name="INFO IPS" sheetId="13" r:id="rId1"/>
    <sheet name="ESTADO DE CADA FACTURA" sheetId="14" r:id="rId2"/>
    <sheet name="FOR-CSA-018" sheetId="16" r:id="rId3"/>
    <sheet name="CIRCULAR 030" sheetId="17" r:id="rId4"/>
  </sheets>
  <definedNames>
    <definedName name="_xlnm._FilterDatabase" localSheetId="1" hidden="1">'ESTADO DE CADA FACTURA'!$A$2:$T$178</definedName>
    <definedName name="_xlnm._FilterDatabase" localSheetId="0" hidden="1">'INFO IPS'!$A$2:$L$76</definedName>
  </definedNames>
  <calcPr calcId="152511"/>
</workbook>
</file>

<file path=xl/calcChain.xml><?xml version="1.0" encoding="utf-8"?>
<calcChain xmlns="http://schemas.openxmlformats.org/spreadsheetml/2006/main">
  <c r="I23" i="17" l="1"/>
  <c r="H23" i="17"/>
  <c r="WUK6" i="17"/>
  <c r="I27" i="16"/>
  <c r="H27" i="16"/>
  <c r="I25" i="16"/>
  <c r="H25" i="16"/>
  <c r="I22" i="16"/>
  <c r="I29" i="16" s="1"/>
  <c r="H22" i="16"/>
  <c r="H29" i="16" s="1"/>
  <c r="G178" i="14" l="1"/>
  <c r="G177" i="14"/>
  <c r="G176" i="14"/>
  <c r="G175" i="14"/>
  <c r="G174" i="14"/>
  <c r="G173" i="14"/>
  <c r="G172" i="14"/>
  <c r="G171" i="14"/>
  <c r="G170" i="14"/>
  <c r="G169" i="14"/>
  <c r="G168" i="14"/>
  <c r="G167" i="14"/>
  <c r="G166" i="14"/>
  <c r="G165" i="14"/>
  <c r="G164" i="14"/>
  <c r="G163" i="14"/>
  <c r="G162" i="14"/>
  <c r="G161" i="14"/>
  <c r="G160" i="14"/>
  <c r="G159" i="14"/>
  <c r="G158" i="14"/>
  <c r="G157" i="14"/>
  <c r="G156" i="14"/>
  <c r="G155" i="14"/>
  <c r="G154" i="14"/>
  <c r="G153" i="14"/>
  <c r="G152" i="14"/>
  <c r="G151" i="14"/>
  <c r="G150" i="14"/>
  <c r="G149" i="14"/>
  <c r="G148" i="14"/>
  <c r="G147" i="14"/>
  <c r="G146" i="14"/>
  <c r="G145" i="14"/>
  <c r="G144" i="14"/>
  <c r="G143" i="14"/>
  <c r="G142" i="14"/>
  <c r="G141" i="14"/>
  <c r="G140" i="14"/>
  <c r="G139" i="14"/>
  <c r="G138" i="14"/>
  <c r="G137" i="14"/>
  <c r="G136" i="14"/>
  <c r="G135" i="14"/>
  <c r="G134" i="14"/>
  <c r="G133" i="14"/>
  <c r="G132" i="14"/>
  <c r="G131" i="14"/>
  <c r="G130" i="14"/>
  <c r="G129" i="14"/>
  <c r="G128" i="14"/>
  <c r="G127" i="14"/>
  <c r="G126" i="14"/>
  <c r="G125" i="14"/>
  <c r="G124" i="14"/>
  <c r="G123" i="14"/>
  <c r="G122" i="14"/>
  <c r="G121" i="14"/>
  <c r="G120" i="14"/>
  <c r="G119" i="14"/>
  <c r="G118" i="14"/>
  <c r="G117" i="14"/>
  <c r="G116" i="14"/>
  <c r="G115" i="14"/>
  <c r="G114" i="14"/>
  <c r="G113" i="14"/>
  <c r="G112" i="14"/>
  <c r="G111" i="14"/>
  <c r="G110" i="14"/>
  <c r="G109" i="14"/>
  <c r="G108" i="14"/>
  <c r="G107" i="14"/>
  <c r="G106" i="14"/>
  <c r="G105" i="14"/>
  <c r="G104" i="14"/>
  <c r="G103" i="14"/>
  <c r="G102" i="14"/>
  <c r="G101" i="14"/>
  <c r="G100" i="14"/>
  <c r="G99" i="14"/>
  <c r="G98" i="14"/>
  <c r="G97" i="14"/>
  <c r="G96" i="14"/>
  <c r="G95" i="14"/>
  <c r="G93" i="14"/>
  <c r="G85" i="14"/>
  <c r="G84" i="14"/>
  <c r="G83" i="14"/>
  <c r="G82" i="14"/>
  <c r="G81" i="14"/>
  <c r="G80" i="14"/>
  <c r="G79" i="14"/>
  <c r="G78" i="14"/>
  <c r="G77" i="14"/>
  <c r="G72" i="14"/>
  <c r="G71" i="14"/>
  <c r="G70" i="14"/>
  <c r="G69" i="14"/>
  <c r="G55" i="14"/>
  <c r="G54" i="14"/>
  <c r="G53" i="14"/>
  <c r="G52" i="14"/>
  <c r="G50" i="14"/>
  <c r="G49" i="14"/>
  <c r="G48" i="14"/>
  <c r="G35" i="14"/>
  <c r="G30" i="14"/>
  <c r="G24" i="14"/>
  <c r="G23" i="14"/>
  <c r="G14" i="14"/>
  <c r="G9" i="14"/>
  <c r="G8" i="14"/>
  <c r="G5" i="14"/>
  <c r="Q1" i="14"/>
  <c r="P1" i="14"/>
  <c r="O1" i="14"/>
  <c r="N1" i="14"/>
  <c r="M1" i="14"/>
  <c r="L1" i="14"/>
  <c r="I1" i="14" l="1"/>
  <c r="J178" i="14"/>
  <c r="J177" i="14"/>
  <c r="J176" i="14"/>
  <c r="J175" i="14"/>
  <c r="J174" i="14"/>
  <c r="J173" i="14"/>
  <c r="J172" i="14"/>
  <c r="J171" i="14"/>
  <c r="J170" i="14"/>
  <c r="J169" i="14"/>
  <c r="J168" i="14"/>
  <c r="J167" i="14"/>
  <c r="J166" i="14"/>
  <c r="J165" i="14"/>
  <c r="J164" i="14"/>
  <c r="J163" i="14"/>
  <c r="J162" i="14"/>
  <c r="J161" i="14"/>
  <c r="J160" i="14"/>
  <c r="J159" i="14"/>
  <c r="J158" i="14"/>
  <c r="J157" i="14"/>
  <c r="J156" i="14"/>
  <c r="J155" i="14"/>
  <c r="J154" i="14"/>
  <c r="J153" i="14"/>
  <c r="J152" i="14"/>
  <c r="J151" i="14"/>
  <c r="J150" i="14"/>
  <c r="J149" i="14"/>
  <c r="J148" i="14"/>
  <c r="J147" i="14"/>
  <c r="J146" i="14"/>
  <c r="J145" i="14"/>
  <c r="J144" i="14"/>
  <c r="J143" i="14"/>
  <c r="J142" i="14"/>
  <c r="J141" i="14"/>
  <c r="J140" i="14"/>
  <c r="J139" i="14"/>
  <c r="J138" i="14"/>
  <c r="J137" i="14"/>
  <c r="J136" i="14"/>
  <c r="J135" i="14"/>
  <c r="J134" i="14"/>
  <c r="J133" i="14"/>
  <c r="J132" i="14"/>
  <c r="J131" i="14"/>
  <c r="J130" i="14"/>
  <c r="J129" i="14"/>
  <c r="J128" i="14"/>
  <c r="J127" i="14"/>
  <c r="J126" i="14"/>
  <c r="J125" i="14"/>
  <c r="J124" i="14"/>
  <c r="J123" i="14"/>
  <c r="J122" i="14"/>
  <c r="J121" i="14"/>
  <c r="J120" i="14"/>
  <c r="J119" i="14"/>
  <c r="J118" i="14"/>
  <c r="J117" i="14"/>
  <c r="J116" i="14"/>
  <c r="J115" i="14"/>
  <c r="J114" i="14"/>
  <c r="J113" i="14"/>
  <c r="J112" i="14"/>
  <c r="J111" i="14"/>
  <c r="J110" i="14"/>
  <c r="J109" i="14"/>
  <c r="J108" i="14"/>
  <c r="J107" i="14"/>
  <c r="J106" i="14"/>
  <c r="J105" i="14"/>
  <c r="J104" i="14"/>
  <c r="J103" i="14"/>
  <c r="J102" i="14"/>
  <c r="J101" i="14"/>
  <c r="J100" i="14"/>
  <c r="J99" i="14"/>
  <c r="J98" i="14"/>
  <c r="J97" i="14"/>
  <c r="J96" i="14"/>
  <c r="J95" i="14"/>
  <c r="J94" i="14"/>
  <c r="J93" i="14"/>
  <c r="J92" i="14"/>
  <c r="J91" i="14"/>
  <c r="J90" i="14"/>
  <c r="J89" i="14"/>
  <c r="J88" i="14"/>
  <c r="J87" i="14"/>
  <c r="J86" i="14"/>
  <c r="J85" i="14"/>
  <c r="J84" i="14"/>
  <c r="J83" i="14"/>
  <c r="J82" i="14"/>
  <c r="J81" i="14"/>
  <c r="J80" i="14"/>
  <c r="J79" i="14"/>
  <c r="J78" i="14"/>
  <c r="J77" i="14"/>
  <c r="J76" i="14"/>
  <c r="J75" i="14"/>
  <c r="J74" i="14"/>
  <c r="J73" i="14"/>
  <c r="J72" i="14"/>
  <c r="J71" i="14"/>
  <c r="J70" i="14"/>
  <c r="J69" i="14"/>
  <c r="J68" i="14"/>
  <c r="J67" i="14"/>
  <c r="J66" i="14"/>
  <c r="J65" i="14"/>
  <c r="J64" i="14"/>
  <c r="J63" i="14"/>
  <c r="J62" i="14"/>
  <c r="J61" i="14"/>
  <c r="J60" i="14"/>
  <c r="J59" i="14"/>
  <c r="J58" i="14"/>
  <c r="J57" i="14"/>
  <c r="J56" i="14"/>
  <c r="J55" i="14"/>
  <c r="J54" i="14"/>
  <c r="J53" i="14"/>
  <c r="J52" i="14"/>
  <c r="J51" i="14"/>
  <c r="J50" i="14"/>
  <c r="J49" i="14"/>
  <c r="J48" i="14"/>
  <c r="J47" i="14"/>
  <c r="J46" i="14"/>
  <c r="J45" i="14"/>
  <c r="J44" i="14"/>
  <c r="J43" i="14"/>
  <c r="J42" i="14"/>
  <c r="J41" i="14"/>
  <c r="J40" i="14"/>
  <c r="J39" i="14"/>
  <c r="J38" i="14"/>
  <c r="J37" i="14"/>
  <c r="J36" i="14"/>
  <c r="J35" i="14"/>
  <c r="J34" i="14"/>
  <c r="J33" i="14"/>
  <c r="J32" i="14"/>
  <c r="J31" i="14"/>
  <c r="J30" i="14"/>
  <c r="J29" i="14"/>
  <c r="J28" i="14"/>
  <c r="J27" i="14"/>
  <c r="J26" i="14"/>
  <c r="J25" i="14"/>
  <c r="J24" i="14"/>
  <c r="J23" i="14"/>
  <c r="J22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J6" i="14"/>
  <c r="J5" i="14"/>
  <c r="J4" i="14"/>
  <c r="J3" i="14"/>
  <c r="J1" i="14" l="1"/>
  <c r="L106" i="13"/>
  <c r="L107" i="13"/>
  <c r="L108" i="13"/>
  <c r="L109" i="13"/>
  <c r="L110" i="13"/>
  <c r="L111" i="13"/>
  <c r="L112" i="13"/>
  <c r="L113" i="13"/>
  <c r="L114" i="13"/>
  <c r="L115" i="13"/>
  <c r="L116" i="13"/>
  <c r="L117" i="13"/>
  <c r="L118" i="13"/>
  <c r="L119" i="13"/>
  <c r="L120" i="13"/>
  <c r="L121" i="13"/>
  <c r="L122" i="13"/>
  <c r="L123" i="13"/>
  <c r="L124" i="13"/>
  <c r="L125" i="13"/>
  <c r="L126" i="13"/>
  <c r="L127" i="13"/>
  <c r="L128" i="13"/>
  <c r="L129" i="13"/>
  <c r="L130" i="13"/>
  <c r="L131" i="13"/>
  <c r="L132" i="13"/>
  <c r="L133" i="13"/>
  <c r="L134" i="13"/>
  <c r="L135" i="13"/>
  <c r="L136" i="13"/>
  <c r="L137" i="13"/>
  <c r="L138" i="13"/>
  <c r="L139" i="13"/>
  <c r="L140" i="13"/>
  <c r="L141" i="13"/>
  <c r="L142" i="13"/>
  <c r="L143" i="13"/>
  <c r="L144" i="13"/>
  <c r="L145" i="13"/>
  <c r="L146" i="13"/>
  <c r="L147" i="13"/>
  <c r="L148" i="13"/>
  <c r="L149" i="13"/>
  <c r="L150" i="13"/>
  <c r="L151" i="13"/>
  <c r="L152" i="13"/>
  <c r="L153" i="13"/>
  <c r="L154" i="13"/>
  <c r="L155" i="13"/>
  <c r="L156" i="13"/>
  <c r="L157" i="13"/>
  <c r="L158" i="13"/>
  <c r="L159" i="13"/>
  <c r="L160" i="13"/>
  <c r="L161" i="13"/>
  <c r="L162" i="13"/>
  <c r="L163" i="13"/>
  <c r="L164" i="13"/>
  <c r="L165" i="13"/>
  <c r="L166" i="13"/>
  <c r="L167" i="13"/>
  <c r="L168" i="13"/>
  <c r="L169" i="13"/>
  <c r="L170" i="13"/>
  <c r="L171" i="13"/>
  <c r="L172" i="13"/>
  <c r="L173" i="13"/>
  <c r="L174" i="13"/>
  <c r="L175" i="13"/>
  <c r="L176" i="13"/>
  <c r="L177" i="13"/>
  <c r="L178" i="13"/>
  <c r="L105" i="13"/>
  <c r="L98" i="13" l="1"/>
  <c r="L99" i="13"/>
  <c r="L100" i="13"/>
  <c r="L101" i="13"/>
  <c r="L102" i="13"/>
  <c r="L103" i="13"/>
  <c r="L104" i="13"/>
  <c r="L97" i="13"/>
  <c r="L78" i="13"/>
  <c r="L79" i="13"/>
  <c r="L80" i="13"/>
  <c r="L81" i="13"/>
  <c r="L82" i="13"/>
  <c r="L83" i="13"/>
  <c r="L84" i="13"/>
  <c r="L85" i="13"/>
  <c r="L86" i="13"/>
  <c r="L87" i="13"/>
  <c r="L88" i="13"/>
  <c r="L89" i="13"/>
  <c r="L90" i="13"/>
  <c r="L91" i="13"/>
  <c r="L92" i="13"/>
  <c r="L93" i="13"/>
  <c r="L94" i="13"/>
  <c r="L95" i="13"/>
  <c r="L96" i="13"/>
  <c r="L77" i="13"/>
  <c r="L4" i="13"/>
  <c r="L5" i="13"/>
  <c r="L6" i="13"/>
  <c r="L7" i="13"/>
  <c r="L8" i="13"/>
  <c r="L9" i="13"/>
  <c r="L10" i="13"/>
  <c r="L11" i="13"/>
  <c r="L12" i="13"/>
  <c r="L13" i="13"/>
  <c r="L14" i="13"/>
  <c r="L15" i="13"/>
  <c r="L16" i="13"/>
  <c r="L17" i="13"/>
  <c r="L18" i="13"/>
  <c r="L19" i="13"/>
  <c r="L20" i="13"/>
  <c r="L21" i="13"/>
  <c r="L22" i="13"/>
  <c r="L23" i="13"/>
  <c r="L24" i="13"/>
  <c r="L25" i="13"/>
  <c r="L26" i="13"/>
  <c r="L27" i="13"/>
  <c r="L28" i="13"/>
  <c r="L29" i="13"/>
  <c r="L30" i="13"/>
  <c r="L31" i="13"/>
  <c r="L32" i="13"/>
  <c r="L33" i="13"/>
  <c r="L34" i="13"/>
  <c r="L35" i="13"/>
  <c r="L36" i="13"/>
  <c r="L37" i="13"/>
  <c r="L38" i="13"/>
  <c r="L39" i="13"/>
  <c r="L40" i="13"/>
  <c r="L41" i="13"/>
  <c r="L42" i="13"/>
  <c r="L43" i="13"/>
  <c r="L44" i="13"/>
  <c r="L45" i="13"/>
  <c r="L46" i="13"/>
  <c r="L47" i="13"/>
  <c r="L48" i="13"/>
  <c r="L49" i="13"/>
  <c r="L50" i="13"/>
  <c r="L51" i="13"/>
  <c r="L52" i="13"/>
  <c r="L53" i="13"/>
  <c r="L54" i="13"/>
  <c r="L55" i="13"/>
  <c r="L56" i="13"/>
  <c r="L57" i="13"/>
  <c r="L58" i="13"/>
  <c r="L59" i="13"/>
  <c r="L60" i="13"/>
  <c r="L61" i="13"/>
  <c r="L62" i="13"/>
  <c r="L63" i="13"/>
  <c r="L64" i="13"/>
  <c r="L65" i="13"/>
  <c r="L66" i="13"/>
  <c r="L67" i="13"/>
  <c r="L68" i="13"/>
  <c r="L69" i="13"/>
  <c r="L70" i="13"/>
  <c r="L71" i="13"/>
  <c r="L72" i="13"/>
  <c r="L73" i="13"/>
  <c r="L74" i="13"/>
  <c r="L75" i="13"/>
  <c r="L76" i="13"/>
  <c r="L3" i="13"/>
</calcChain>
</file>

<file path=xl/sharedStrings.xml><?xml version="1.0" encoding="utf-8"?>
<sst xmlns="http://schemas.openxmlformats.org/spreadsheetml/2006/main" count="2073" uniqueCount="439">
  <si>
    <t>FACTURA</t>
  </si>
  <si>
    <t>FECHA</t>
  </si>
  <si>
    <t>CONTRATO</t>
  </si>
  <si>
    <t xml:space="preserve">SALDO </t>
  </si>
  <si>
    <t>EPS012</t>
  </si>
  <si>
    <t>POS - S</t>
  </si>
  <si>
    <t>CONTRIBUTIVO</t>
  </si>
  <si>
    <t>NIT</t>
  </si>
  <si>
    <t>PREFIJO</t>
  </si>
  <si>
    <t>EP`S</t>
  </si>
  <si>
    <t>SERVICIO</t>
  </si>
  <si>
    <t>REGIMEN</t>
  </si>
  <si>
    <t>FECHA DE RADICADO</t>
  </si>
  <si>
    <t>VALOR FACTURA</t>
  </si>
  <si>
    <t>CTA DE COBRO</t>
  </si>
  <si>
    <t>COMFENALCO EPS</t>
  </si>
  <si>
    <t>FESR297724</t>
  </si>
  <si>
    <t>COMFENALCO VALLE EPS</t>
  </si>
  <si>
    <t>POS</t>
  </si>
  <si>
    <t>FESR300561</t>
  </si>
  <si>
    <t>FESR303288</t>
  </si>
  <si>
    <t>FESR296852</t>
  </si>
  <si>
    <t>FESR298150</t>
  </si>
  <si>
    <t>FESR298595</t>
  </si>
  <si>
    <t>FESR299658</t>
  </si>
  <si>
    <t>FESR300329</t>
  </si>
  <si>
    <t>FESR300635</t>
  </si>
  <si>
    <t>FESR300719</t>
  </si>
  <si>
    <t>FESR302422</t>
  </si>
  <si>
    <t>FESR303857</t>
  </si>
  <si>
    <t>FESR305057</t>
  </si>
  <si>
    <t>FESR305493</t>
  </si>
  <si>
    <t>FESR305494</t>
  </si>
  <si>
    <t>FESR312001</t>
  </si>
  <si>
    <t>FESR314371</t>
  </si>
  <si>
    <t>FESR314372</t>
  </si>
  <si>
    <t>FESR306188</t>
  </si>
  <si>
    <t>FESR306467</t>
  </si>
  <si>
    <t>FESR308267</t>
  </si>
  <si>
    <t>FESR309317</t>
  </si>
  <si>
    <t>FESR311547</t>
  </si>
  <si>
    <t>FESR311997</t>
  </si>
  <si>
    <t>FESR303970</t>
  </si>
  <si>
    <t>FESR304222</t>
  </si>
  <si>
    <t>FESR304639</t>
  </si>
  <si>
    <t>FESR310405</t>
  </si>
  <si>
    <t>FESR312049</t>
  </si>
  <si>
    <t>FESR286477</t>
  </si>
  <si>
    <t>FESR286848</t>
  </si>
  <si>
    <t>FESR287200</t>
  </si>
  <si>
    <t>FESR287992</t>
  </si>
  <si>
    <t>FESR292151</t>
  </si>
  <si>
    <t>FESR294457</t>
  </si>
  <si>
    <t>FESR277536</t>
  </si>
  <si>
    <t>FESR281316</t>
  </si>
  <si>
    <t>FESR281752</t>
  </si>
  <si>
    <t>FESR283148</t>
  </si>
  <si>
    <t>FESR283729</t>
  </si>
  <si>
    <t>FESR284183</t>
  </si>
  <si>
    <t>FESR284548</t>
  </si>
  <si>
    <t>FESR284666</t>
  </si>
  <si>
    <t>FESR286071</t>
  </si>
  <si>
    <t>FESR286106</t>
  </si>
  <si>
    <t>FESR276680</t>
  </si>
  <si>
    <t>FESR277193</t>
  </si>
  <si>
    <t>FESR277238</t>
  </si>
  <si>
    <t>FESR277573</t>
  </si>
  <si>
    <t>FESR278944</t>
  </si>
  <si>
    <t>FESR283372</t>
  </si>
  <si>
    <t>FESR285292</t>
  </si>
  <si>
    <t>FESR285293</t>
  </si>
  <si>
    <t>FESR267081</t>
  </si>
  <si>
    <t>FESR268717</t>
  </si>
  <si>
    <t>FESR269917</t>
  </si>
  <si>
    <t>FESR270437</t>
  </si>
  <si>
    <t>FESR270503</t>
  </si>
  <si>
    <t>FESR270543</t>
  </si>
  <si>
    <t>FESR271489</t>
  </si>
  <si>
    <t>FESR274402</t>
  </si>
  <si>
    <t>FESR274535</t>
  </si>
  <si>
    <t>FESR275938</t>
  </si>
  <si>
    <t>FESR267750</t>
  </si>
  <si>
    <t>FESR269301</t>
  </si>
  <si>
    <t>FESR271182</t>
  </si>
  <si>
    <t>FESR271952</t>
  </si>
  <si>
    <t>FESR274264</t>
  </si>
  <si>
    <t>FESR274807</t>
  </si>
  <si>
    <t>FESR276430</t>
  </si>
  <si>
    <t>FESR303722</t>
  </si>
  <si>
    <t>COMFENALCO VALLE EPS SUBSIDIAD</t>
  </si>
  <si>
    <t>FESR296806</t>
  </si>
  <si>
    <t>FESR300766</t>
  </si>
  <si>
    <t>FESR303593</t>
  </si>
  <si>
    <t>FESR</t>
  </si>
  <si>
    <t>FESR314767</t>
  </si>
  <si>
    <t>FESR318147</t>
  </si>
  <si>
    <t>FESR321725</t>
  </si>
  <si>
    <t>FESR321739</t>
  </si>
  <si>
    <t>FESR316926</t>
  </si>
  <si>
    <t>FESR318972</t>
  </si>
  <si>
    <t>FESR315077</t>
  </si>
  <si>
    <t>FESR322415</t>
  </si>
  <si>
    <t>FESR323289</t>
  </si>
  <si>
    <t>FESR294946</t>
  </si>
  <si>
    <t>FESR286741</t>
  </si>
  <si>
    <t>FESR288185</t>
  </si>
  <si>
    <t>FESR291840</t>
  </si>
  <si>
    <t>FESR276990</t>
  </si>
  <si>
    <t>FESR281857</t>
  </si>
  <si>
    <t>FESR285527</t>
  </si>
  <si>
    <t>FESR277621</t>
  </si>
  <si>
    <t>FESR278451</t>
  </si>
  <si>
    <t>FESR282839</t>
  </si>
  <si>
    <t>FESR282845</t>
  </si>
  <si>
    <t>FESR315993</t>
  </si>
  <si>
    <t>FESR316500</t>
  </si>
  <si>
    <t>FESR318529</t>
  </si>
  <si>
    <t>FESR318531</t>
  </si>
  <si>
    <t>FESR319380</t>
  </si>
  <si>
    <t>FESR320729</t>
  </si>
  <si>
    <t>FESR321198</t>
  </si>
  <si>
    <t>FESR321938</t>
  </si>
  <si>
    <t>FESR261891</t>
  </si>
  <si>
    <t>FESR261050</t>
  </si>
  <si>
    <t>FESR263561</t>
  </si>
  <si>
    <t>FESR263955</t>
  </si>
  <si>
    <t>FESR264225</t>
  </si>
  <si>
    <t>FESR265672</t>
  </si>
  <si>
    <t>FESR266024</t>
  </si>
  <si>
    <t>FESR266560</t>
  </si>
  <si>
    <t>FESR255046</t>
  </si>
  <si>
    <t>FESR256134</t>
  </si>
  <si>
    <t>FESR256884</t>
  </si>
  <si>
    <t>FESR257941</t>
  </si>
  <si>
    <t>FESR257946</t>
  </si>
  <si>
    <t>FESR259297</t>
  </si>
  <si>
    <t>FESR259556</t>
  </si>
  <si>
    <t>FESR261194</t>
  </si>
  <si>
    <t>FESR263626</t>
  </si>
  <si>
    <t>FESR264663</t>
  </si>
  <si>
    <t>FESR264739</t>
  </si>
  <si>
    <t>FESR264915</t>
  </si>
  <si>
    <t>FESR265096</t>
  </si>
  <si>
    <t>FESR248776</t>
  </si>
  <si>
    <t>FESR246513</t>
  </si>
  <si>
    <t>FESR247100</t>
  </si>
  <si>
    <t>FESR248611</t>
  </si>
  <si>
    <t>FESR249950</t>
  </si>
  <si>
    <t>FESR249995</t>
  </si>
  <si>
    <t>FESR251658</t>
  </si>
  <si>
    <t>FESR252655</t>
  </si>
  <si>
    <t>FESR252144</t>
  </si>
  <si>
    <t>FESR243445</t>
  </si>
  <si>
    <t>FESR244957</t>
  </si>
  <si>
    <t>FESR244993</t>
  </si>
  <si>
    <t>FESR246081</t>
  </si>
  <si>
    <t>FESR246901</t>
  </si>
  <si>
    <t>FESR252625</t>
  </si>
  <si>
    <t>FESR250793</t>
  </si>
  <si>
    <t>FESR232752</t>
  </si>
  <si>
    <t>FESR236525</t>
  </si>
  <si>
    <t>FESR241666</t>
  </si>
  <si>
    <t>FESR241907</t>
  </si>
  <si>
    <t>FESR233039</t>
  </si>
  <si>
    <t>FESR233049</t>
  </si>
  <si>
    <t>FESR234798</t>
  </si>
  <si>
    <t>FESR235948</t>
  </si>
  <si>
    <t>FESR235969</t>
  </si>
  <si>
    <t>FESR236822</t>
  </si>
  <si>
    <t>FESR238433</t>
  </si>
  <si>
    <t>FESR239058</t>
  </si>
  <si>
    <t>FESR239061</t>
  </si>
  <si>
    <t>FESR239520</t>
  </si>
  <si>
    <t>FESR240622</t>
  </si>
  <si>
    <t>FESR240907</t>
  </si>
  <si>
    <t>FESR241698</t>
  </si>
  <si>
    <t>FESR238197</t>
  </si>
  <si>
    <t>FESR241873</t>
  </si>
  <si>
    <t>FESR232002</t>
  </si>
  <si>
    <t>FESR232506</t>
  </si>
  <si>
    <t>FESR219538</t>
  </si>
  <si>
    <t>FESR220458</t>
  </si>
  <si>
    <t>FESR223991</t>
  </si>
  <si>
    <t>FESR225159</t>
  </si>
  <si>
    <t>FESR229658</t>
  </si>
  <si>
    <t>FESR230411</t>
  </si>
  <si>
    <t>FESR219389</t>
  </si>
  <si>
    <t>FESR223179</t>
  </si>
  <si>
    <t>FESR225612</t>
  </si>
  <si>
    <t>FESR228459</t>
  </si>
  <si>
    <t>FESR229016</t>
  </si>
  <si>
    <t>FESR229017</t>
  </si>
  <si>
    <t>FESR229581</t>
  </si>
  <si>
    <t>FESR230715</t>
  </si>
  <si>
    <t>FESR231407</t>
  </si>
  <si>
    <t>FESR219499</t>
  </si>
  <si>
    <t>FECHA DE RADICADO IPS</t>
  </si>
  <si>
    <t>FECHA IPS</t>
  </si>
  <si>
    <t>Fecha de radicacion EPS</t>
  </si>
  <si>
    <t>Estado de factura EPS Septiembre 18</t>
  </si>
  <si>
    <t>891301121_FESR297724</t>
  </si>
  <si>
    <t>891301121_FESR300561</t>
  </si>
  <si>
    <t>891301121_FESR303288</t>
  </si>
  <si>
    <t>891301121_FESR296852</t>
  </si>
  <si>
    <t>891301121_FESR298150</t>
  </si>
  <si>
    <t>891301121_FESR298595</t>
  </si>
  <si>
    <t>891301121_FESR299658</t>
  </si>
  <si>
    <t>891301121_FESR300329</t>
  </si>
  <si>
    <t>891301121_FESR300635</t>
  </si>
  <si>
    <t>891301121_FESR300719</t>
  </si>
  <si>
    <t>891301121_FESR302422</t>
  </si>
  <si>
    <t>891301121_FESR303857</t>
  </si>
  <si>
    <t>891301121_FESR305057</t>
  </si>
  <si>
    <t>891301121_FESR305493</t>
  </si>
  <si>
    <t>891301121_FESR305494</t>
  </si>
  <si>
    <t>891301121_FESR312001</t>
  </si>
  <si>
    <t>891301121_FESR314371</t>
  </si>
  <si>
    <t>891301121_FESR314372</t>
  </si>
  <si>
    <t>891301121_FESR306188</t>
  </si>
  <si>
    <t>891301121_FESR306467</t>
  </si>
  <si>
    <t>891301121_FESR308267</t>
  </si>
  <si>
    <t>891301121_FESR309317</t>
  </si>
  <si>
    <t>891301121_FESR311547</t>
  </si>
  <si>
    <t>891301121_FESR311997</t>
  </si>
  <si>
    <t>891301121_FESR303970</t>
  </si>
  <si>
    <t>891301121_FESR304222</t>
  </si>
  <si>
    <t>891301121_FESR304639</t>
  </si>
  <si>
    <t>891301121_FESR310405</t>
  </si>
  <si>
    <t>891301121_FESR312049</t>
  </si>
  <si>
    <t>891301121_FESR286477</t>
  </si>
  <si>
    <t>891301121_FESR286848</t>
  </si>
  <si>
    <t>891301121_FESR287200</t>
  </si>
  <si>
    <t>891301121_FESR287992</t>
  </si>
  <si>
    <t>891301121_FESR292151</t>
  </si>
  <si>
    <t>891301121_FESR294457</t>
  </si>
  <si>
    <t>891301121_FESR277536</t>
  </si>
  <si>
    <t>891301121_FESR281316</t>
  </si>
  <si>
    <t>891301121_FESR281752</t>
  </si>
  <si>
    <t>891301121_FESR283148</t>
  </si>
  <si>
    <t>891301121_FESR283729</t>
  </si>
  <si>
    <t>891301121_FESR284183</t>
  </si>
  <si>
    <t>891301121_FESR284548</t>
  </si>
  <si>
    <t>891301121_FESR284666</t>
  </si>
  <si>
    <t>891301121_FESR286071</t>
  </si>
  <si>
    <t>891301121_FESR286106</t>
  </si>
  <si>
    <t>891301121_FESR276680</t>
  </si>
  <si>
    <t>891301121_FESR277193</t>
  </si>
  <si>
    <t>891301121_FESR277238</t>
  </si>
  <si>
    <t>891301121_FESR277573</t>
  </si>
  <si>
    <t>891301121_FESR278944</t>
  </si>
  <si>
    <t>891301121_FESR283372</t>
  </si>
  <si>
    <t>891301121_FESR285292</t>
  </si>
  <si>
    <t>891301121_FESR285293</t>
  </si>
  <si>
    <t>891301121_FESR267081</t>
  </si>
  <si>
    <t>891301121_FESR268717</t>
  </si>
  <si>
    <t>891301121_FESR269917</t>
  </si>
  <si>
    <t>891301121_FESR270437</t>
  </si>
  <si>
    <t>891301121_FESR270503</t>
  </si>
  <si>
    <t>891301121_FESR270543</t>
  </si>
  <si>
    <t>891301121_FESR271489</t>
  </si>
  <si>
    <t>891301121_FESR274402</t>
  </si>
  <si>
    <t>891301121_FESR274535</t>
  </si>
  <si>
    <t>891301121_FESR275938</t>
  </si>
  <si>
    <t>891301121_FESR267750</t>
  </si>
  <si>
    <t>891301121_FESR269301</t>
  </si>
  <si>
    <t>891301121_FESR271182</t>
  </si>
  <si>
    <t>891301121_FESR271952</t>
  </si>
  <si>
    <t>891301121_FESR274264</t>
  </si>
  <si>
    <t>891301121_FESR274807</t>
  </si>
  <si>
    <t>891301121_FESR276430</t>
  </si>
  <si>
    <t>891301121_FESR303722</t>
  </si>
  <si>
    <t>891301121_FESR296806</t>
  </si>
  <si>
    <t>891301121_FESR300766</t>
  </si>
  <si>
    <t>891301121_FESR303593</t>
  </si>
  <si>
    <t>891301121_FESR314767</t>
  </si>
  <si>
    <t>891301121_FESR318147</t>
  </si>
  <si>
    <t>891301121_FESR321725</t>
  </si>
  <si>
    <t>891301121_FESR321739</t>
  </si>
  <si>
    <t>891301121_FESR316926</t>
  </si>
  <si>
    <t>891301121_FESR318972</t>
  </si>
  <si>
    <t>891301121_FESR315077</t>
  </si>
  <si>
    <t>891301121_FESR322415</t>
  </si>
  <si>
    <t>891301121_FESR323289</t>
  </si>
  <si>
    <t>891301121_FESR294946</t>
  </si>
  <si>
    <t>891301121_FESR286741</t>
  </si>
  <si>
    <t>891301121_FESR288185</t>
  </si>
  <si>
    <t>891301121_FESR291840</t>
  </si>
  <si>
    <t>891301121_FESR276990</t>
  </si>
  <si>
    <t>891301121_FESR281857</t>
  </si>
  <si>
    <t>891301121_FESR285527</t>
  </si>
  <si>
    <t>891301121_FESR277621</t>
  </si>
  <si>
    <t>891301121_FESR278451</t>
  </si>
  <si>
    <t>891301121_FESR282839</t>
  </si>
  <si>
    <t>891301121_FESR282845</t>
  </si>
  <si>
    <t>891301121_FESR315993</t>
  </si>
  <si>
    <t>891301121_FESR316500</t>
  </si>
  <si>
    <t>891301121_FESR318529</t>
  </si>
  <si>
    <t>891301121_FESR318531</t>
  </si>
  <si>
    <t>891301121_FESR319380</t>
  </si>
  <si>
    <t>891301121_FESR320729</t>
  </si>
  <si>
    <t>891301121_FESR321198</t>
  </si>
  <si>
    <t>891301121_FESR321938</t>
  </si>
  <si>
    <t>891301121_FESR261891</t>
  </si>
  <si>
    <t>891301121_FESR261050</t>
  </si>
  <si>
    <t>891301121_FESR263561</t>
  </si>
  <si>
    <t>891301121_FESR263955</t>
  </si>
  <si>
    <t>891301121_FESR264225</t>
  </si>
  <si>
    <t>891301121_FESR265672</t>
  </si>
  <si>
    <t>891301121_FESR266024</t>
  </si>
  <si>
    <t>891301121_FESR266560</t>
  </si>
  <si>
    <t>891301121_FESR255046</t>
  </si>
  <si>
    <t>891301121_FESR256134</t>
  </si>
  <si>
    <t>891301121_FESR256884</t>
  </si>
  <si>
    <t>891301121_FESR257941</t>
  </si>
  <si>
    <t>891301121_FESR257946</t>
  </si>
  <si>
    <t>891301121_FESR259297</t>
  </si>
  <si>
    <t>891301121_FESR259556</t>
  </si>
  <si>
    <t>891301121_FESR261194</t>
  </si>
  <si>
    <t>891301121_FESR263626</t>
  </si>
  <si>
    <t>891301121_FESR264663</t>
  </si>
  <si>
    <t>891301121_FESR264739</t>
  </si>
  <si>
    <t>891301121_FESR264915</t>
  </si>
  <si>
    <t>891301121_FESR265096</t>
  </si>
  <si>
    <t>891301121_FESR248776</t>
  </si>
  <si>
    <t>891301121_FESR246513</t>
  </si>
  <si>
    <t>891301121_FESR247100</t>
  </si>
  <si>
    <t>891301121_FESR248611</t>
  </si>
  <si>
    <t>891301121_FESR249950</t>
  </si>
  <si>
    <t>891301121_FESR249995</t>
  </si>
  <si>
    <t>891301121_FESR251658</t>
  </si>
  <si>
    <t>891301121_FESR252655</t>
  </si>
  <si>
    <t>891301121_FESR252144</t>
  </si>
  <si>
    <t>891301121_FESR243445</t>
  </si>
  <si>
    <t>891301121_FESR244957</t>
  </si>
  <si>
    <t>891301121_FESR244993</t>
  </si>
  <si>
    <t>891301121_FESR246081</t>
  </si>
  <si>
    <t>891301121_FESR246901</t>
  </si>
  <si>
    <t>891301121_FESR252625</t>
  </si>
  <si>
    <t>891301121_FESR250793</t>
  </si>
  <si>
    <t>891301121_FESR232752</t>
  </si>
  <si>
    <t>891301121_FESR236525</t>
  </si>
  <si>
    <t>891301121_FESR241666</t>
  </si>
  <si>
    <t>891301121_FESR241907</t>
  </si>
  <si>
    <t>891301121_FESR233039</t>
  </si>
  <si>
    <t>891301121_FESR233049</t>
  </si>
  <si>
    <t>891301121_FESR234798</t>
  </si>
  <si>
    <t>891301121_FESR235948</t>
  </si>
  <si>
    <t>891301121_FESR235969</t>
  </si>
  <si>
    <t>891301121_FESR236822</t>
  </si>
  <si>
    <t>891301121_FESR238433</t>
  </si>
  <si>
    <t>891301121_FESR239058</t>
  </si>
  <si>
    <t>891301121_FESR239061</t>
  </si>
  <si>
    <t>891301121_FESR239520</t>
  </si>
  <si>
    <t>891301121_FESR240622</t>
  </si>
  <si>
    <t>891301121_FESR240907</t>
  </si>
  <si>
    <t>891301121_FESR241698</t>
  </si>
  <si>
    <t>891301121_FESR238197</t>
  </si>
  <si>
    <t>891301121_FESR241873</t>
  </si>
  <si>
    <t>891301121_FESR232002</t>
  </si>
  <si>
    <t>891301121_FESR232506</t>
  </si>
  <si>
    <t>891301121_FESR219538</t>
  </si>
  <si>
    <t>891301121_FESR220458</t>
  </si>
  <si>
    <t>891301121_FESR223991</t>
  </si>
  <si>
    <t>891301121_FESR225159</t>
  </si>
  <si>
    <t>891301121_FESR229658</t>
  </si>
  <si>
    <t>891301121_FESR230411</t>
  </si>
  <si>
    <t>891301121_FESR219389</t>
  </si>
  <si>
    <t>891301121_FESR223179</t>
  </si>
  <si>
    <t>891301121_FESR225612</t>
  </si>
  <si>
    <t>891301121_FESR228459</t>
  </si>
  <si>
    <t>891301121_FESR229016</t>
  </si>
  <si>
    <t>891301121_FESR229017</t>
  </si>
  <si>
    <t>891301121_FESR229581</t>
  </si>
  <si>
    <t>891301121_FESR230715</t>
  </si>
  <si>
    <t>891301121_FESR231407</t>
  </si>
  <si>
    <t>891301121_FESR219499</t>
  </si>
  <si>
    <t>Llave</t>
  </si>
  <si>
    <t>22.03.2023</t>
  </si>
  <si>
    <t>18.04.2023</t>
  </si>
  <si>
    <t>Valor cancelado SAP</t>
  </si>
  <si>
    <t>Doc. Compensacion</t>
  </si>
  <si>
    <t>Fecha de compensacion</t>
  </si>
  <si>
    <t xml:space="preserve">Fecha de corte </t>
  </si>
  <si>
    <t>FACTURA NO RADICADA</t>
  </si>
  <si>
    <t>FACTURA DEVUELTA</t>
  </si>
  <si>
    <t>Valor Devolucion</t>
  </si>
  <si>
    <t>Valor Radicado</t>
  </si>
  <si>
    <t>Valor Pagar</t>
  </si>
  <si>
    <t>Valor Glosa Pendiente</t>
  </si>
  <si>
    <t>Valor Total Bruto</t>
  </si>
  <si>
    <t>FACTURA CANCELADA</t>
  </si>
  <si>
    <t>FACTURA CANCELADA PARCIALMENTE - GLOSA PENDIENTE POR CONCILIAR</t>
  </si>
  <si>
    <t>Prestador</t>
  </si>
  <si>
    <t>HOSPITAL SAN ROQUE E.S.E (PRADERA)</t>
  </si>
  <si>
    <t>SALDO IPS</t>
  </si>
  <si>
    <t>VALOR FACTURA IPS</t>
  </si>
  <si>
    <t>FOR-CSA-018</t>
  </si>
  <si>
    <t>HOJA 1 DE 2</t>
  </si>
  <si>
    <t>RESUMEN DE CARTERA REVISADA POR LA EPS</t>
  </si>
  <si>
    <t>VERSION 1</t>
  </si>
  <si>
    <t>SANTIAGO DE CALI , SEPTIEMBRE 18 DE 2023</t>
  </si>
  <si>
    <t>Con Corte al dia :31/08/2023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</si>
  <si>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</si>
  <si>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</si>
  <si>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</si>
  <si>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</si>
  <si>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</si>
  <si>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</si>
  <si>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</si>
  <si>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</si>
  <si>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</si>
  <si>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</si>
  <si>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</si>
  <si>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</si>
  <si>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</si>
  <si>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</si>
  <si>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</si>
  <si>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</si>
  <si>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</si>
  <si>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</si>
  <si>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</si>
  <si>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</si>
  <si>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</si>
  <si>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</si>
  <si>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</si>
  <si>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</si>
  <si>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SEPTIEMBRE DEL 2023</t>
  </si>
  <si>
    <t>A continuacion me permito remitir nuestra respuesta al estado de cartera reportada en la Circular 030</t>
  </si>
  <si>
    <t>Corte al dia: 31 DE AGOSTO DEL 2023</t>
  </si>
  <si>
    <t>GLOSA POR CONCILIAR</t>
  </si>
  <si>
    <t>TOTAL CARTERA REVISADA CIRCULAR 030</t>
  </si>
  <si>
    <t>Señores : Hospital santa margarita ESE</t>
  </si>
  <si>
    <t>Cartera - EPS Comfenalco Valle Delagente</t>
  </si>
  <si>
    <t>Señores : HOSPITAL SAN ROQUE E.S.E (PRADERA)</t>
  </si>
  <si>
    <t>SEÑORES: HOSPITAL SAN ROQUE E.S.E (PRADERA)</t>
  </si>
  <si>
    <t>NIT: 891301121</t>
  </si>
  <si>
    <t>MONICA PINZON</t>
  </si>
  <si>
    <t>COORDINADORA DE FACTURACION Y CARTERA</t>
  </si>
  <si>
    <t>A continuacion me permito remitir nuestra respuesta al estado de cartera presentado en la fecha: 11/09/2023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</si>
</sst>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-;\-* #,##0_-;_-* &quot;-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\ _€_-;\-* #,##0\ _€_-;_-* &quot;-&quot;??\ _€_-;_-@_-"/>
    <numFmt numFmtId="167" formatCode="&quot;$&quot;\ #,##0;[Red]&quot;$&quot;\ #,##0"/>
    <numFmt numFmtId="168" formatCode="&quot;$&quot;\ #,##0"/>
    <numFmt numFmtId="169" formatCode="[$-240A]d&quot; de &quot;mmmm&quot; de &quot;yyyy;@"/>
    <numFmt numFmtId="170" formatCode="[$$-240A]\ #,##0;\-[$$-240A]\ #,##0"/>
    <numFmt numFmtId="171" formatCode="_-* #,##0_-;\-* #,##0_-;_-* &quot;-&quot;??_-;_-@_-"/>
  </numFmts>
  <fonts count="28" x14ac:knownFonts="1"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8">
    <xf numFmtId="0" fontId="0" fillId="0" borderId="0"/>
    <xf numFmtId="164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1" applyNumberFormat="0" applyFill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4" applyNumberFormat="0" applyAlignment="0" applyProtection="0"/>
    <xf numFmtId="0" fontId="14" fillId="6" borderId="5" applyNumberFormat="0" applyAlignment="0" applyProtection="0"/>
    <xf numFmtId="0" fontId="15" fillId="6" borderId="4" applyNumberFormat="0" applyAlignment="0" applyProtection="0"/>
    <xf numFmtId="0" fontId="16" fillId="0" borderId="6" applyNumberFormat="0" applyFill="0" applyAlignment="0" applyProtection="0"/>
    <xf numFmtId="0" fontId="17" fillId="7" borderId="7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1" fillId="32" borderId="0" applyNumberFormat="0" applyBorder="0" applyAlignment="0" applyProtection="0"/>
    <xf numFmtId="0" fontId="2" fillId="0" borderId="0"/>
    <xf numFmtId="41" fontId="2" fillId="0" borderId="0" applyFont="0" applyFill="0" applyBorder="0" applyAlignment="0" applyProtection="0"/>
    <xf numFmtId="0" fontId="2" fillId="8" borderId="8" applyNumberFormat="0" applyFont="0" applyAlignment="0" applyProtection="0"/>
    <xf numFmtId="0" fontId="24" fillId="0" borderId="0"/>
    <xf numFmtId="43" fontId="1" fillId="0" borderId="0" applyFont="0" applyFill="0" applyBorder="0" applyAlignment="0" applyProtection="0"/>
  </cellStyleXfs>
  <cellXfs count="86">
    <xf numFmtId="0" fontId="0" fillId="0" borderId="0" xfId="0"/>
    <xf numFmtId="0" fontId="3" fillId="0" borderId="0" xfId="0" applyFont="1" applyAlignment="1">
      <alignment horizontal="center" vertical="center" wrapText="1"/>
    </xf>
    <xf numFmtId="14" fontId="0" fillId="0" borderId="0" xfId="0" applyNumberFormat="1"/>
    <xf numFmtId="165" fontId="0" fillId="0" borderId="0" xfId="1" applyNumberFormat="1" applyFont="1"/>
    <xf numFmtId="0" fontId="3" fillId="0" borderId="0" xfId="0" applyFont="1" applyAlignment="1">
      <alignment horizontal="center" vertical="center"/>
    </xf>
    <xf numFmtId="165" fontId="0" fillId="0" borderId="0" xfId="1" applyNumberFormat="1" applyFont="1" applyFill="1"/>
    <xf numFmtId="165" fontId="3" fillId="0" borderId="0" xfId="1" applyNumberFormat="1" applyFont="1" applyFill="1" applyAlignment="1">
      <alignment horizontal="center" vertical="center"/>
    </xf>
    <xf numFmtId="41" fontId="3" fillId="0" borderId="0" xfId="2" applyFont="1" applyAlignment="1">
      <alignment horizontal="center" vertical="center" wrapText="1"/>
    </xf>
    <xf numFmtId="41" fontId="0" fillId="0" borderId="0" xfId="2" applyFont="1"/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41" fontId="3" fillId="0" borderId="10" xfId="2" applyFont="1" applyBorder="1" applyAlignment="1">
      <alignment horizontal="center" vertical="center" wrapText="1"/>
    </xf>
    <xf numFmtId="0" fontId="0" fillId="0" borderId="10" xfId="0" applyBorder="1"/>
    <xf numFmtId="14" fontId="0" fillId="0" borderId="10" xfId="0" applyNumberFormat="1" applyBorder="1"/>
    <xf numFmtId="165" fontId="0" fillId="0" borderId="10" xfId="1" applyNumberFormat="1" applyFont="1" applyBorder="1"/>
    <xf numFmtId="41" fontId="0" fillId="0" borderId="10" xfId="2" applyFont="1" applyBorder="1"/>
    <xf numFmtId="0" fontId="3" fillId="0" borderId="0" xfId="0" applyFont="1"/>
    <xf numFmtId="41" fontId="3" fillId="0" borderId="0" xfId="2" applyFont="1"/>
    <xf numFmtId="165" fontId="3" fillId="0" borderId="0" xfId="1" applyNumberFormat="1" applyFont="1"/>
    <xf numFmtId="41" fontId="3" fillId="0" borderId="10" xfId="2" applyFont="1" applyFill="1" applyBorder="1" applyAlignment="1">
      <alignment horizontal="center" vertical="center"/>
    </xf>
    <xf numFmtId="41" fontId="0" fillId="0" borderId="0" xfId="2" applyFont="1" applyFill="1"/>
    <xf numFmtId="0" fontId="3" fillId="33" borderId="10" xfId="0" applyFont="1" applyFill="1" applyBorder="1" applyAlignment="1">
      <alignment horizontal="center" vertical="center" wrapText="1"/>
    </xf>
    <xf numFmtId="165" fontId="3" fillId="35" borderId="10" xfId="1" applyNumberFormat="1" applyFont="1" applyFill="1" applyBorder="1" applyAlignment="1">
      <alignment horizontal="center" vertical="center" wrapText="1"/>
    </xf>
    <xf numFmtId="0" fontId="3" fillId="34" borderId="10" xfId="0" applyFont="1" applyFill="1" applyBorder="1" applyAlignment="1">
      <alignment horizontal="center" vertical="center"/>
    </xf>
    <xf numFmtId="41" fontId="3" fillId="35" borderId="10" xfId="2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1" fontId="22" fillId="0" borderId="10" xfId="2" applyFont="1" applyBorder="1" applyAlignment="1">
      <alignment horizontal="center" vertical="center" wrapText="1"/>
    </xf>
    <xf numFmtId="0" fontId="23" fillId="0" borderId="10" xfId="0" applyFont="1" applyBorder="1" applyAlignment="1" applyProtection="1">
      <alignment horizontal="left" vertical="center"/>
      <protection locked="0"/>
    </xf>
    <xf numFmtId="0" fontId="25" fillId="0" borderId="0" xfId="46" applyFont="1"/>
    <xf numFmtId="0" fontId="25" fillId="0" borderId="11" xfId="46" applyFont="1" applyBorder="1" applyAlignment="1">
      <alignment horizontal="centerContinuous"/>
    </xf>
    <xf numFmtId="0" fontId="25" fillId="0" borderId="12" xfId="46" applyFont="1" applyBorder="1" applyAlignment="1">
      <alignment horizontal="centerContinuous"/>
    </xf>
    <xf numFmtId="0" fontId="26" fillId="0" borderId="11" xfId="46" applyFont="1" applyBorder="1" applyAlignment="1">
      <alignment horizontal="centerContinuous" vertical="center"/>
    </xf>
    <xf numFmtId="0" fontId="26" fillId="0" borderId="13" xfId="46" applyFont="1" applyBorder="1" applyAlignment="1">
      <alignment horizontal="centerContinuous" vertical="center"/>
    </xf>
    <xf numFmtId="0" fontId="26" fillId="0" borderId="12" xfId="46" applyFont="1" applyBorder="1" applyAlignment="1">
      <alignment horizontal="centerContinuous" vertical="center"/>
    </xf>
    <xf numFmtId="0" fontId="26" fillId="0" borderId="14" xfId="46" applyFont="1" applyBorder="1" applyAlignment="1">
      <alignment horizontal="centerContinuous" vertical="center"/>
    </xf>
    <xf numFmtId="0" fontId="25" fillId="0" borderId="15" xfId="46" applyFont="1" applyBorder="1" applyAlignment="1">
      <alignment horizontal="centerContinuous"/>
    </xf>
    <xf numFmtId="0" fontId="25" fillId="0" borderId="16" xfId="46" applyFont="1" applyBorder="1" applyAlignment="1">
      <alignment horizontal="centerContinuous"/>
    </xf>
    <xf numFmtId="0" fontId="26" fillId="0" borderId="17" xfId="46" applyFont="1" applyBorder="1" applyAlignment="1">
      <alignment horizontal="centerContinuous" vertical="center"/>
    </xf>
    <xf numFmtId="0" fontId="26" fillId="0" borderId="18" xfId="46" applyFont="1" applyBorder="1" applyAlignment="1">
      <alignment horizontal="centerContinuous" vertical="center"/>
    </xf>
    <xf numFmtId="0" fontId="26" fillId="0" borderId="19" xfId="46" applyFont="1" applyBorder="1" applyAlignment="1">
      <alignment horizontal="centerContinuous" vertical="center"/>
    </xf>
    <xf numFmtId="0" fontId="26" fillId="0" borderId="20" xfId="46" applyFont="1" applyBorder="1" applyAlignment="1">
      <alignment horizontal="centerContinuous" vertical="center"/>
    </xf>
    <xf numFmtId="0" fontId="26" fillId="0" borderId="15" xfId="46" applyFont="1" applyBorder="1" applyAlignment="1">
      <alignment horizontal="centerContinuous" vertical="center"/>
    </xf>
    <xf numFmtId="0" fontId="26" fillId="0" borderId="0" xfId="46" applyFont="1" applyAlignment="1">
      <alignment horizontal="centerContinuous" vertical="center"/>
    </xf>
    <xf numFmtId="0" fontId="26" fillId="0" borderId="16" xfId="46" applyFont="1" applyBorder="1" applyAlignment="1">
      <alignment horizontal="centerContinuous" vertical="center"/>
    </xf>
    <xf numFmtId="0" fontId="26" fillId="0" borderId="21" xfId="46" applyFont="1" applyBorder="1" applyAlignment="1">
      <alignment horizontal="centerContinuous" vertical="center"/>
    </xf>
    <xf numFmtId="0" fontId="25" fillId="0" borderId="17" xfId="46" applyFont="1" applyBorder="1" applyAlignment="1">
      <alignment horizontal="centerContinuous"/>
    </xf>
    <xf numFmtId="0" fontId="25" fillId="0" borderId="19" xfId="46" applyFont="1" applyBorder="1" applyAlignment="1">
      <alignment horizontal="centerContinuous"/>
    </xf>
    <xf numFmtId="0" fontId="25" fillId="0" borderId="15" xfId="46" applyFont="1" applyBorder="1"/>
    <xf numFmtId="0" fontId="25" fillId="0" borderId="16" xfId="46" applyFont="1" applyBorder="1"/>
    <xf numFmtId="0" fontId="26" fillId="0" borderId="0" xfId="46" applyFont="1"/>
    <xf numFmtId="14" fontId="25" fillId="0" borderId="0" xfId="46" applyNumberFormat="1" applyFont="1"/>
    <xf numFmtId="14" fontId="25" fillId="0" borderId="0" xfId="46" applyNumberFormat="1" applyFont="1" applyAlignment="1">
      <alignment horizontal="left"/>
    </xf>
    <xf numFmtId="0" fontId="26" fillId="0" borderId="0" xfId="46" applyFont="1" applyAlignment="1">
      <alignment horizontal="center"/>
    </xf>
    <xf numFmtId="1" fontId="26" fillId="0" borderId="0" xfId="46" applyNumberFormat="1" applyFont="1" applyAlignment="1">
      <alignment horizontal="center"/>
    </xf>
    <xf numFmtId="1" fontId="25" fillId="0" borderId="0" xfId="46" applyNumberFormat="1" applyFont="1" applyAlignment="1">
      <alignment horizontal="center"/>
    </xf>
    <xf numFmtId="167" fontId="25" fillId="0" borderId="0" xfId="46" applyNumberFormat="1" applyFont="1" applyAlignment="1">
      <alignment horizontal="right"/>
    </xf>
    <xf numFmtId="168" fontId="25" fillId="0" borderId="0" xfId="46" applyNumberFormat="1" applyFont="1" applyAlignment="1">
      <alignment horizontal="right"/>
    </xf>
    <xf numFmtId="1" fontId="25" fillId="0" borderId="18" xfId="46" applyNumberFormat="1" applyFont="1" applyBorder="1" applyAlignment="1">
      <alignment horizontal="center"/>
    </xf>
    <xf numFmtId="167" fontId="25" fillId="0" borderId="18" xfId="46" applyNumberFormat="1" applyFont="1" applyBorder="1" applyAlignment="1">
      <alignment horizontal="right"/>
    </xf>
    <xf numFmtId="167" fontId="26" fillId="0" borderId="0" xfId="46" applyNumberFormat="1" applyFont="1" applyAlignment="1">
      <alignment horizontal="right"/>
    </xf>
    <xf numFmtId="0" fontId="25" fillId="0" borderId="0" xfId="46" applyFont="1" applyAlignment="1">
      <alignment horizontal="center"/>
    </xf>
    <xf numFmtId="1" fontId="26" fillId="0" borderId="22" xfId="46" applyNumberFormat="1" applyFont="1" applyBorder="1" applyAlignment="1">
      <alignment horizontal="center"/>
    </xf>
    <xf numFmtId="167" fontId="26" fillId="0" borderId="22" xfId="46" applyNumberFormat="1" applyFont="1" applyBorder="1" applyAlignment="1">
      <alignment horizontal="right"/>
    </xf>
    <xf numFmtId="167" fontId="25" fillId="0" borderId="0" xfId="46" applyNumberFormat="1" applyFont="1"/>
    <xf numFmtId="167" fontId="26" fillId="0" borderId="18" xfId="46" applyNumberFormat="1" applyFont="1" applyBorder="1"/>
    <xf numFmtId="167" fontId="25" fillId="0" borderId="18" xfId="46" applyNumberFormat="1" applyFont="1" applyBorder="1"/>
    <xf numFmtId="167" fontId="26" fillId="0" borderId="0" xfId="46" applyNumberFormat="1" applyFont="1"/>
    <xf numFmtId="0" fontId="25" fillId="0" borderId="17" xfId="46" applyFont="1" applyBorder="1"/>
    <xf numFmtId="0" fontId="25" fillId="0" borderId="18" xfId="46" applyFont="1" applyBorder="1"/>
    <xf numFmtId="0" fontId="25" fillId="0" borderId="19" xfId="46" applyFont="1" applyBorder="1"/>
    <xf numFmtId="0" fontId="26" fillId="0" borderId="15" xfId="46" applyFont="1" applyBorder="1" applyAlignment="1">
      <alignment horizontal="center" vertical="center" wrapText="1"/>
    </xf>
    <xf numFmtId="0" fontId="26" fillId="0" borderId="0" xfId="46" applyFont="1" applyAlignment="1">
      <alignment horizontal="center" vertical="center" wrapText="1"/>
    </xf>
    <xf numFmtId="0" fontId="26" fillId="0" borderId="16" xfId="46" applyFont="1" applyBorder="1" applyAlignment="1">
      <alignment horizontal="center" vertical="center" wrapText="1"/>
    </xf>
    <xf numFmtId="169" fontId="25" fillId="0" borderId="0" xfId="46" applyNumberFormat="1" applyFont="1"/>
    <xf numFmtId="0" fontId="25" fillId="36" borderId="0" xfId="46" applyFont="1" applyFill="1"/>
    <xf numFmtId="0" fontId="26" fillId="0" borderId="0" xfId="47" applyNumberFormat="1" applyFont="1" applyAlignment="1">
      <alignment horizontal="center"/>
    </xf>
    <xf numFmtId="170" fontId="26" fillId="0" borderId="0" xfId="47" applyNumberFormat="1" applyFont="1" applyAlignment="1">
      <alignment horizontal="right"/>
    </xf>
    <xf numFmtId="0" fontId="25" fillId="0" borderId="0" xfId="47" applyNumberFormat="1" applyFont="1" applyAlignment="1">
      <alignment horizontal="center"/>
    </xf>
    <xf numFmtId="170" fontId="25" fillId="0" borderId="0" xfId="47" applyNumberFormat="1" applyFont="1" applyAlignment="1">
      <alignment horizontal="right"/>
    </xf>
    <xf numFmtId="0" fontId="25" fillId="0" borderId="23" xfId="47" applyNumberFormat="1" applyFont="1" applyBorder="1" applyAlignment="1">
      <alignment horizontal="center"/>
    </xf>
    <xf numFmtId="170" fontId="25" fillId="0" borderId="23" xfId="47" applyNumberFormat="1" applyFont="1" applyBorder="1" applyAlignment="1">
      <alignment horizontal="right"/>
    </xf>
    <xf numFmtId="171" fontId="25" fillId="0" borderId="22" xfId="47" applyNumberFormat="1" applyFont="1" applyBorder="1" applyAlignment="1">
      <alignment horizontal="center"/>
    </xf>
    <xf numFmtId="170" fontId="25" fillId="0" borderId="22" xfId="47" applyNumberFormat="1" applyFont="1" applyBorder="1" applyAlignment="1">
      <alignment horizontal="right"/>
    </xf>
    <xf numFmtId="0" fontId="0" fillId="0" borderId="0" xfId="46" applyFont="1"/>
    <xf numFmtId="168" fontId="26" fillId="0" borderId="0" xfId="46" applyNumberFormat="1" applyFont="1" applyAlignment="1">
      <alignment horizontal="right"/>
    </xf>
    <xf numFmtId="0" fontId="27" fillId="0" borderId="18" xfId="46" applyFont="1" applyBorder="1" applyAlignment="1">
      <alignment vertical="top"/>
    </xf>
  </cellXfs>
  <cellStyles count="48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1" xfId="4" builtinId="16" customBuiltin="1"/>
    <cellStyle name="Encabezado 4" xfId="7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1" builtinId="20" customBuiltin="1"/>
    <cellStyle name="Incorrecto" xfId="9" builtinId="27" customBuiltin="1"/>
    <cellStyle name="Millares" xfId="1" builtinId="3"/>
    <cellStyle name="Millares [0]" xfId="2" builtinId="6"/>
    <cellStyle name="Millares [0] 2" xfId="44"/>
    <cellStyle name="Millares 2" xfId="47"/>
    <cellStyle name="Neutral" xfId="10" builtinId="28" customBuiltin="1"/>
    <cellStyle name="Normal" xfId="0" builtinId="0"/>
    <cellStyle name="Normal 2" xfId="43"/>
    <cellStyle name="Normal 2 2" xfId="46"/>
    <cellStyle name="Notas 2" xfId="45"/>
    <cellStyle name="Salida" xfId="12" builtinId="21" customBuiltin="1"/>
    <cellStyle name="Texto de advertencia" xfId="16" builtinId="11" customBuiltin="1"/>
    <cellStyle name="Texto explicativo" xfId="17" builtinId="53" customBuiltin="1"/>
    <cellStyle name="Título" xfId="3" builtinId="15" customBuiltin="1"/>
    <cellStyle name="Título 2" xfId="5" builtinId="17" customBuiltin="1"/>
    <cellStyle name="Título 3" xfId="6" builtinId="18" customBuiltin="1"/>
    <cellStyle name="Total" xfId="18" builtinId="25" customBuiltin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306359" y="5019676"/>
          <a:ext cx="2582333" cy="3827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23850"/>
          <a:ext cx="1494064" cy="7724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4891768" y="43805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891768" y="4380593"/>
          <a:ext cx="2589136" cy="3859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8"/>
  <sheetViews>
    <sheetView workbookViewId="0">
      <selection activeCell="D178" sqref="D178"/>
    </sheetView>
  </sheetViews>
  <sheetFormatPr baseColWidth="10" defaultRowHeight="12.75" x14ac:dyDescent="0.2"/>
  <cols>
    <col min="2" max="2" width="10.42578125" customWidth="1"/>
    <col min="8" max="8" width="16.42578125" customWidth="1"/>
    <col min="10" max="10" width="12.42578125" style="8" bestFit="1" customWidth="1"/>
    <col min="11" max="11" width="11.85546875" customWidth="1"/>
    <col min="12" max="12" width="12.42578125" style="5" bestFit="1" customWidth="1"/>
    <col min="13" max="13" width="13.85546875" style="3" bestFit="1" customWidth="1"/>
  </cols>
  <sheetData>
    <row r="1" spans="1:13" ht="35.25" customHeight="1" x14ac:dyDescent="0.2">
      <c r="A1" s="25" t="s">
        <v>15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3" s="4" customFormat="1" ht="25.5" x14ac:dyDescent="0.2">
      <c r="A2" s="4" t="s">
        <v>7</v>
      </c>
      <c r="B2" s="4" t="s">
        <v>8</v>
      </c>
      <c r="C2" s="4" t="s">
        <v>0</v>
      </c>
      <c r="D2" s="4" t="s">
        <v>1</v>
      </c>
      <c r="E2" s="4" t="s">
        <v>2</v>
      </c>
      <c r="F2" s="4" t="s">
        <v>9</v>
      </c>
      <c r="G2" s="4" t="s">
        <v>10</v>
      </c>
      <c r="H2" s="4" t="s">
        <v>11</v>
      </c>
      <c r="I2" s="1" t="s">
        <v>12</v>
      </c>
      <c r="J2" s="7" t="s">
        <v>13</v>
      </c>
      <c r="K2" s="1" t="s">
        <v>14</v>
      </c>
      <c r="L2" s="6" t="s">
        <v>3</v>
      </c>
      <c r="M2" s="6"/>
    </row>
    <row r="3" spans="1:13" x14ac:dyDescent="0.2">
      <c r="A3">
        <v>891301121</v>
      </c>
      <c r="B3" t="s">
        <v>93</v>
      </c>
      <c r="C3" t="s">
        <v>16</v>
      </c>
      <c r="D3" s="2">
        <v>44901</v>
      </c>
      <c r="E3" t="s">
        <v>4</v>
      </c>
      <c r="F3" s="3" t="s">
        <v>17</v>
      </c>
      <c r="G3" t="s">
        <v>18</v>
      </c>
      <c r="H3" s="5" t="s">
        <v>6</v>
      </c>
      <c r="I3" s="2">
        <v>44967</v>
      </c>
      <c r="J3" s="8">
        <v>9600</v>
      </c>
      <c r="K3">
        <v>13847</v>
      </c>
      <c r="L3">
        <f>+J3</f>
        <v>9600</v>
      </c>
    </row>
    <row r="4" spans="1:13" x14ac:dyDescent="0.2">
      <c r="A4">
        <v>891301121</v>
      </c>
      <c r="B4" t="s">
        <v>93</v>
      </c>
      <c r="C4" t="s">
        <v>19</v>
      </c>
      <c r="D4" s="2">
        <v>44911</v>
      </c>
      <c r="E4" t="s">
        <v>4</v>
      </c>
      <c r="F4" s="3" t="s">
        <v>17</v>
      </c>
      <c r="G4" t="s">
        <v>18</v>
      </c>
      <c r="H4" s="5" t="s">
        <v>6</v>
      </c>
      <c r="I4" s="2">
        <v>44967</v>
      </c>
      <c r="J4" s="8">
        <v>9600</v>
      </c>
      <c r="K4">
        <v>13847</v>
      </c>
      <c r="L4">
        <f t="shared" ref="L4:L67" si="0">+J4</f>
        <v>9600</v>
      </c>
    </row>
    <row r="5" spans="1:13" x14ac:dyDescent="0.2">
      <c r="A5">
        <v>891301121</v>
      </c>
      <c r="B5" t="s">
        <v>93</v>
      </c>
      <c r="C5" t="s">
        <v>20</v>
      </c>
      <c r="D5" s="2">
        <v>44923</v>
      </c>
      <c r="E5" t="s">
        <v>4</v>
      </c>
      <c r="F5" s="3" t="s">
        <v>17</v>
      </c>
      <c r="G5" t="s">
        <v>18</v>
      </c>
      <c r="H5" s="5" t="s">
        <v>6</v>
      </c>
      <c r="I5" s="2">
        <v>44967</v>
      </c>
      <c r="J5" s="8">
        <v>9600</v>
      </c>
      <c r="K5">
        <v>13847</v>
      </c>
      <c r="L5">
        <f t="shared" si="0"/>
        <v>9600</v>
      </c>
    </row>
    <row r="6" spans="1:13" x14ac:dyDescent="0.2">
      <c r="A6">
        <v>891301121</v>
      </c>
      <c r="B6" t="s">
        <v>93</v>
      </c>
      <c r="C6" t="s">
        <v>21</v>
      </c>
      <c r="D6" s="2">
        <v>44899</v>
      </c>
      <c r="E6" t="s">
        <v>4</v>
      </c>
      <c r="F6" s="3" t="s">
        <v>17</v>
      </c>
      <c r="G6" t="s">
        <v>18</v>
      </c>
      <c r="H6" s="5" t="s">
        <v>6</v>
      </c>
      <c r="I6" s="2">
        <v>44967</v>
      </c>
      <c r="J6" s="8">
        <v>168503</v>
      </c>
      <c r="K6">
        <v>13848</v>
      </c>
      <c r="L6">
        <f t="shared" si="0"/>
        <v>168503</v>
      </c>
    </row>
    <row r="7" spans="1:13" x14ac:dyDescent="0.2">
      <c r="A7">
        <v>891301121</v>
      </c>
      <c r="B7" t="s">
        <v>93</v>
      </c>
      <c r="C7" t="s">
        <v>22</v>
      </c>
      <c r="D7" s="2">
        <v>44903</v>
      </c>
      <c r="E7" t="s">
        <v>4</v>
      </c>
      <c r="F7" s="3" t="s">
        <v>17</v>
      </c>
      <c r="G7" t="s">
        <v>18</v>
      </c>
      <c r="H7" s="5" t="s">
        <v>6</v>
      </c>
      <c r="I7" s="2">
        <v>44967</v>
      </c>
      <c r="J7" s="8">
        <v>68075</v>
      </c>
      <c r="K7">
        <v>13848</v>
      </c>
      <c r="L7">
        <f t="shared" si="0"/>
        <v>68075</v>
      </c>
    </row>
    <row r="8" spans="1:13" x14ac:dyDescent="0.2">
      <c r="A8">
        <v>891301121</v>
      </c>
      <c r="B8" t="s">
        <v>93</v>
      </c>
      <c r="C8" t="s">
        <v>23</v>
      </c>
      <c r="D8" s="2">
        <v>44905</v>
      </c>
      <c r="E8" t="s">
        <v>4</v>
      </c>
      <c r="F8" s="3" t="s">
        <v>17</v>
      </c>
      <c r="G8" t="s">
        <v>18</v>
      </c>
      <c r="H8" s="5" t="s">
        <v>6</v>
      </c>
      <c r="I8" s="2">
        <v>44967</v>
      </c>
      <c r="J8" s="8">
        <v>67078</v>
      </c>
      <c r="K8">
        <v>13848</v>
      </c>
      <c r="L8">
        <f t="shared" si="0"/>
        <v>67078</v>
      </c>
    </row>
    <row r="9" spans="1:13" x14ac:dyDescent="0.2">
      <c r="A9">
        <v>891301121</v>
      </c>
      <c r="B9" t="s">
        <v>93</v>
      </c>
      <c r="C9" t="s">
        <v>24</v>
      </c>
      <c r="D9" s="2">
        <v>44908</v>
      </c>
      <c r="E9" t="s">
        <v>4</v>
      </c>
      <c r="F9" s="3" t="s">
        <v>17</v>
      </c>
      <c r="G9" t="s">
        <v>18</v>
      </c>
      <c r="H9" s="5" t="s">
        <v>6</v>
      </c>
      <c r="I9" s="2">
        <v>44967</v>
      </c>
      <c r="J9" s="8">
        <v>140577</v>
      </c>
      <c r="K9">
        <v>13848</v>
      </c>
      <c r="L9">
        <f t="shared" si="0"/>
        <v>140577</v>
      </c>
    </row>
    <row r="10" spans="1:13" x14ac:dyDescent="0.2">
      <c r="A10">
        <v>891301121</v>
      </c>
      <c r="B10" t="s">
        <v>93</v>
      </c>
      <c r="C10" t="s">
        <v>25</v>
      </c>
      <c r="D10" s="2">
        <v>44910</v>
      </c>
      <c r="E10" t="s">
        <v>4</v>
      </c>
      <c r="F10" s="3" t="s">
        <v>17</v>
      </c>
      <c r="G10" t="s">
        <v>18</v>
      </c>
      <c r="H10" s="5" t="s">
        <v>6</v>
      </c>
      <c r="I10" s="2">
        <v>44967</v>
      </c>
      <c r="J10" s="8">
        <v>90785</v>
      </c>
      <c r="K10">
        <v>13848</v>
      </c>
      <c r="L10">
        <f t="shared" si="0"/>
        <v>90785</v>
      </c>
    </row>
    <row r="11" spans="1:13" x14ac:dyDescent="0.2">
      <c r="A11">
        <v>891301121</v>
      </c>
      <c r="B11" t="s">
        <v>93</v>
      </c>
      <c r="C11" t="s">
        <v>26</v>
      </c>
      <c r="D11" s="2">
        <v>44912</v>
      </c>
      <c r="E11" t="s">
        <v>4</v>
      </c>
      <c r="F11" s="3" t="s">
        <v>17</v>
      </c>
      <c r="G11" t="s">
        <v>18</v>
      </c>
      <c r="H11" s="5" t="s">
        <v>6</v>
      </c>
      <c r="I11" s="2">
        <v>44967</v>
      </c>
      <c r="J11" s="8">
        <v>181722</v>
      </c>
      <c r="K11">
        <v>13848</v>
      </c>
      <c r="L11">
        <f t="shared" si="0"/>
        <v>181722</v>
      </c>
    </row>
    <row r="12" spans="1:13" x14ac:dyDescent="0.2">
      <c r="A12">
        <v>891301121</v>
      </c>
      <c r="B12" t="s">
        <v>93</v>
      </c>
      <c r="C12" t="s">
        <v>27</v>
      </c>
      <c r="D12" s="2">
        <v>44912</v>
      </c>
      <c r="E12" t="s">
        <v>4</v>
      </c>
      <c r="F12" s="3" t="s">
        <v>17</v>
      </c>
      <c r="G12" t="s">
        <v>18</v>
      </c>
      <c r="H12" s="5" t="s">
        <v>6</v>
      </c>
      <c r="I12" s="2">
        <v>44967</v>
      </c>
      <c r="J12" s="8">
        <v>65700</v>
      </c>
      <c r="K12">
        <v>13848</v>
      </c>
      <c r="L12">
        <f t="shared" si="0"/>
        <v>65700</v>
      </c>
    </row>
    <row r="13" spans="1:13" x14ac:dyDescent="0.2">
      <c r="A13">
        <v>891301121</v>
      </c>
      <c r="B13" t="s">
        <v>93</v>
      </c>
      <c r="C13" t="s">
        <v>28</v>
      </c>
      <c r="D13" s="2">
        <v>44920</v>
      </c>
      <c r="E13" t="s">
        <v>4</v>
      </c>
      <c r="F13" s="3" t="s">
        <v>17</v>
      </c>
      <c r="G13" t="s">
        <v>18</v>
      </c>
      <c r="H13" s="5" t="s">
        <v>6</v>
      </c>
      <c r="I13" s="2">
        <v>44967</v>
      </c>
      <c r="J13" s="8">
        <v>152513</v>
      </c>
      <c r="K13">
        <v>13848</v>
      </c>
      <c r="L13">
        <f t="shared" si="0"/>
        <v>152513</v>
      </c>
    </row>
    <row r="14" spans="1:13" x14ac:dyDescent="0.2">
      <c r="A14">
        <v>891301121</v>
      </c>
      <c r="B14" t="s">
        <v>93</v>
      </c>
      <c r="C14" t="s">
        <v>29</v>
      </c>
      <c r="D14" s="2">
        <v>44925</v>
      </c>
      <c r="E14" t="s">
        <v>4</v>
      </c>
      <c r="F14" s="3" t="s">
        <v>17</v>
      </c>
      <c r="G14" t="s">
        <v>18</v>
      </c>
      <c r="H14" s="5" t="s">
        <v>6</v>
      </c>
      <c r="I14" s="2">
        <v>44967</v>
      </c>
      <c r="J14" s="8">
        <v>65700</v>
      </c>
      <c r="K14">
        <v>13848</v>
      </c>
      <c r="L14">
        <f t="shared" si="0"/>
        <v>65700</v>
      </c>
    </row>
    <row r="15" spans="1:13" x14ac:dyDescent="0.2">
      <c r="A15">
        <v>891301121</v>
      </c>
      <c r="B15" t="s">
        <v>93</v>
      </c>
      <c r="C15" t="s">
        <v>30</v>
      </c>
      <c r="D15" s="2">
        <v>44930</v>
      </c>
      <c r="E15" t="s">
        <v>4</v>
      </c>
      <c r="F15" s="3" t="s">
        <v>17</v>
      </c>
      <c r="G15" t="s">
        <v>18</v>
      </c>
      <c r="H15" s="5" t="s">
        <v>6</v>
      </c>
      <c r="I15" s="2">
        <v>44967</v>
      </c>
      <c r="J15" s="8">
        <v>9600</v>
      </c>
      <c r="K15">
        <v>13851</v>
      </c>
      <c r="L15">
        <f t="shared" si="0"/>
        <v>9600</v>
      </c>
    </row>
    <row r="16" spans="1:13" x14ac:dyDescent="0.2">
      <c r="A16">
        <v>891301121</v>
      </c>
      <c r="B16" t="s">
        <v>93</v>
      </c>
      <c r="C16" t="s">
        <v>31</v>
      </c>
      <c r="D16" s="2">
        <v>44931</v>
      </c>
      <c r="E16" t="s">
        <v>4</v>
      </c>
      <c r="F16" s="3" t="s">
        <v>17</v>
      </c>
      <c r="G16" t="s">
        <v>18</v>
      </c>
      <c r="H16" s="5" t="s">
        <v>6</v>
      </c>
      <c r="I16" s="2">
        <v>44967</v>
      </c>
      <c r="J16" s="8">
        <v>19200</v>
      </c>
      <c r="K16">
        <v>13851</v>
      </c>
      <c r="L16">
        <f t="shared" si="0"/>
        <v>19200</v>
      </c>
    </row>
    <row r="17" spans="1:12" x14ac:dyDescent="0.2">
      <c r="A17">
        <v>891301121</v>
      </c>
      <c r="B17" t="s">
        <v>93</v>
      </c>
      <c r="C17" t="s">
        <v>32</v>
      </c>
      <c r="D17" s="2">
        <v>44931</v>
      </c>
      <c r="E17" t="s">
        <v>4</v>
      </c>
      <c r="F17" s="3" t="s">
        <v>17</v>
      </c>
      <c r="G17" t="s">
        <v>18</v>
      </c>
      <c r="H17" s="5" t="s">
        <v>6</v>
      </c>
      <c r="I17" s="2">
        <v>44967</v>
      </c>
      <c r="J17" s="8">
        <v>9600</v>
      </c>
      <c r="K17">
        <v>13851</v>
      </c>
      <c r="L17">
        <f t="shared" si="0"/>
        <v>9600</v>
      </c>
    </row>
    <row r="18" spans="1:12" x14ac:dyDescent="0.2">
      <c r="A18">
        <v>891301121</v>
      </c>
      <c r="B18" t="s">
        <v>93</v>
      </c>
      <c r="C18" t="s">
        <v>33</v>
      </c>
      <c r="D18" s="2">
        <v>44950</v>
      </c>
      <c r="E18" t="s">
        <v>4</v>
      </c>
      <c r="F18" s="3" t="s">
        <v>17</v>
      </c>
      <c r="G18" t="s">
        <v>18</v>
      </c>
      <c r="H18" s="5" t="s">
        <v>6</v>
      </c>
      <c r="I18" s="2">
        <v>44967</v>
      </c>
      <c r="J18" s="8">
        <v>19200</v>
      </c>
      <c r="K18">
        <v>13851</v>
      </c>
      <c r="L18">
        <f t="shared" si="0"/>
        <v>19200</v>
      </c>
    </row>
    <row r="19" spans="1:12" x14ac:dyDescent="0.2">
      <c r="A19">
        <v>891301121</v>
      </c>
      <c r="B19" t="s">
        <v>93</v>
      </c>
      <c r="C19" t="s">
        <v>34</v>
      </c>
      <c r="D19" s="2">
        <v>44957</v>
      </c>
      <c r="E19" t="s">
        <v>4</v>
      </c>
      <c r="F19" s="3" t="s">
        <v>17</v>
      </c>
      <c r="G19" t="s">
        <v>18</v>
      </c>
      <c r="H19" s="5" t="s">
        <v>6</v>
      </c>
      <c r="I19" s="2">
        <v>44967</v>
      </c>
      <c r="J19" s="8">
        <v>37900</v>
      </c>
      <c r="K19">
        <v>13851</v>
      </c>
      <c r="L19">
        <f t="shared" si="0"/>
        <v>37900</v>
      </c>
    </row>
    <row r="20" spans="1:12" x14ac:dyDescent="0.2">
      <c r="A20">
        <v>891301121</v>
      </c>
      <c r="B20" t="s">
        <v>93</v>
      </c>
      <c r="C20" t="s">
        <v>35</v>
      </c>
      <c r="D20" s="2">
        <v>44957</v>
      </c>
      <c r="E20" t="s">
        <v>4</v>
      </c>
      <c r="F20" s="3" t="s">
        <v>17</v>
      </c>
      <c r="G20" t="s">
        <v>18</v>
      </c>
      <c r="H20" s="5" t="s">
        <v>6</v>
      </c>
      <c r="I20" s="2">
        <v>44967</v>
      </c>
      <c r="J20" s="8">
        <v>9600</v>
      </c>
      <c r="K20">
        <v>13851</v>
      </c>
      <c r="L20">
        <f t="shared" si="0"/>
        <v>9600</v>
      </c>
    </row>
    <row r="21" spans="1:12" x14ac:dyDescent="0.2">
      <c r="A21">
        <v>891301121</v>
      </c>
      <c r="B21" t="s">
        <v>93</v>
      </c>
      <c r="C21" t="s">
        <v>36</v>
      </c>
      <c r="D21" s="2">
        <v>44935</v>
      </c>
      <c r="E21" t="s">
        <v>4</v>
      </c>
      <c r="F21" s="3" t="s">
        <v>17</v>
      </c>
      <c r="G21" t="s">
        <v>18</v>
      </c>
      <c r="H21" s="5" t="s">
        <v>6</v>
      </c>
      <c r="I21" s="2">
        <v>44967</v>
      </c>
      <c r="J21" s="8">
        <v>68441</v>
      </c>
      <c r="K21">
        <v>13852</v>
      </c>
      <c r="L21">
        <f t="shared" si="0"/>
        <v>68441</v>
      </c>
    </row>
    <row r="22" spans="1:12" x14ac:dyDescent="0.2">
      <c r="A22">
        <v>891301121</v>
      </c>
      <c r="B22" t="s">
        <v>93</v>
      </c>
      <c r="C22" t="s">
        <v>37</v>
      </c>
      <c r="D22" s="2">
        <v>44936</v>
      </c>
      <c r="E22" t="s">
        <v>4</v>
      </c>
      <c r="F22" s="3" t="s">
        <v>17</v>
      </c>
      <c r="G22" t="s">
        <v>18</v>
      </c>
      <c r="H22" s="5" t="s">
        <v>6</v>
      </c>
      <c r="I22" s="2">
        <v>44967</v>
      </c>
      <c r="J22" s="8">
        <v>71182</v>
      </c>
      <c r="K22">
        <v>13852</v>
      </c>
      <c r="L22">
        <f t="shared" si="0"/>
        <v>71182</v>
      </c>
    </row>
    <row r="23" spans="1:12" x14ac:dyDescent="0.2">
      <c r="A23">
        <v>891301121</v>
      </c>
      <c r="B23" t="s">
        <v>93</v>
      </c>
      <c r="C23" t="s">
        <v>38</v>
      </c>
      <c r="D23" s="2">
        <v>44941</v>
      </c>
      <c r="E23" t="s">
        <v>4</v>
      </c>
      <c r="F23" s="3" t="s">
        <v>17</v>
      </c>
      <c r="G23" t="s">
        <v>18</v>
      </c>
      <c r="H23" s="5" t="s">
        <v>6</v>
      </c>
      <c r="I23" s="2">
        <v>44967</v>
      </c>
      <c r="J23" s="8">
        <v>68891</v>
      </c>
      <c r="K23">
        <v>13852</v>
      </c>
      <c r="L23">
        <f t="shared" si="0"/>
        <v>68891</v>
      </c>
    </row>
    <row r="24" spans="1:12" x14ac:dyDescent="0.2">
      <c r="A24">
        <v>891301121</v>
      </c>
      <c r="B24" t="s">
        <v>93</v>
      </c>
      <c r="C24" t="s">
        <v>39</v>
      </c>
      <c r="D24" s="2">
        <v>44944</v>
      </c>
      <c r="E24" t="s">
        <v>4</v>
      </c>
      <c r="F24" s="3" t="s">
        <v>17</v>
      </c>
      <c r="G24" t="s">
        <v>18</v>
      </c>
      <c r="H24" s="5" t="s">
        <v>6</v>
      </c>
      <c r="I24" s="2">
        <v>44967</v>
      </c>
      <c r="J24" s="8">
        <v>65700</v>
      </c>
      <c r="K24">
        <v>13852</v>
      </c>
      <c r="L24">
        <f t="shared" si="0"/>
        <v>65700</v>
      </c>
    </row>
    <row r="25" spans="1:12" x14ac:dyDescent="0.2">
      <c r="A25">
        <v>891301121</v>
      </c>
      <c r="B25" t="s">
        <v>93</v>
      </c>
      <c r="C25" t="s">
        <v>40</v>
      </c>
      <c r="D25" s="2">
        <v>44950</v>
      </c>
      <c r="E25" t="s">
        <v>4</v>
      </c>
      <c r="F25" s="3" t="s">
        <v>17</v>
      </c>
      <c r="G25" t="s">
        <v>18</v>
      </c>
      <c r="H25" s="5" t="s">
        <v>6</v>
      </c>
      <c r="I25" s="2">
        <v>44967</v>
      </c>
      <c r="J25" s="8">
        <v>70940</v>
      </c>
      <c r="K25">
        <v>13852</v>
      </c>
      <c r="L25">
        <f t="shared" si="0"/>
        <v>70940</v>
      </c>
    </row>
    <row r="26" spans="1:12" x14ac:dyDescent="0.2">
      <c r="A26">
        <v>891301121</v>
      </c>
      <c r="B26" t="s">
        <v>93</v>
      </c>
      <c r="C26" t="s">
        <v>41</v>
      </c>
      <c r="D26" s="2">
        <v>44950</v>
      </c>
      <c r="E26" t="s">
        <v>4</v>
      </c>
      <c r="F26" s="3" t="s">
        <v>17</v>
      </c>
      <c r="G26" t="s">
        <v>18</v>
      </c>
      <c r="H26" s="5" t="s">
        <v>6</v>
      </c>
      <c r="I26" s="2">
        <v>44967</v>
      </c>
      <c r="J26" s="8">
        <v>137316</v>
      </c>
      <c r="K26">
        <v>13852</v>
      </c>
      <c r="L26">
        <f t="shared" si="0"/>
        <v>137316</v>
      </c>
    </row>
    <row r="27" spans="1:12" x14ac:dyDescent="0.2">
      <c r="A27">
        <v>891301121</v>
      </c>
      <c r="B27" t="s">
        <v>93</v>
      </c>
      <c r="C27" t="s">
        <v>42</v>
      </c>
      <c r="D27" s="2">
        <v>44928</v>
      </c>
      <c r="E27" t="s">
        <v>4</v>
      </c>
      <c r="F27" s="3" t="s">
        <v>17</v>
      </c>
      <c r="G27" t="s">
        <v>18</v>
      </c>
      <c r="H27" s="5" t="s">
        <v>5</v>
      </c>
      <c r="I27" s="2">
        <v>44967</v>
      </c>
      <c r="J27" s="8">
        <v>154077</v>
      </c>
      <c r="K27">
        <v>13853</v>
      </c>
      <c r="L27">
        <f t="shared" si="0"/>
        <v>154077</v>
      </c>
    </row>
    <row r="28" spans="1:12" x14ac:dyDescent="0.2">
      <c r="A28">
        <v>891301121</v>
      </c>
      <c r="B28" t="s">
        <v>93</v>
      </c>
      <c r="C28" t="s">
        <v>43</v>
      </c>
      <c r="D28" s="2">
        <v>44928</v>
      </c>
      <c r="E28" t="s">
        <v>4</v>
      </c>
      <c r="F28" s="3" t="s">
        <v>17</v>
      </c>
      <c r="G28" t="s">
        <v>18</v>
      </c>
      <c r="H28" s="5" t="s">
        <v>5</v>
      </c>
      <c r="I28" s="2">
        <v>44967</v>
      </c>
      <c r="J28" s="8">
        <v>68011</v>
      </c>
      <c r="K28">
        <v>13853</v>
      </c>
      <c r="L28">
        <f t="shared" si="0"/>
        <v>68011</v>
      </c>
    </row>
    <row r="29" spans="1:12" x14ac:dyDescent="0.2">
      <c r="A29">
        <v>891301121</v>
      </c>
      <c r="B29" t="s">
        <v>93</v>
      </c>
      <c r="C29" t="s">
        <v>44</v>
      </c>
      <c r="D29" s="2">
        <v>44930</v>
      </c>
      <c r="E29" t="s">
        <v>4</v>
      </c>
      <c r="F29" s="3" t="s">
        <v>17</v>
      </c>
      <c r="G29" t="s">
        <v>18</v>
      </c>
      <c r="H29" s="5" t="s">
        <v>5</v>
      </c>
      <c r="I29" s="2">
        <v>44967</v>
      </c>
      <c r="J29" s="8">
        <v>125739</v>
      </c>
      <c r="K29">
        <v>13853</v>
      </c>
      <c r="L29">
        <f t="shared" si="0"/>
        <v>125739</v>
      </c>
    </row>
    <row r="30" spans="1:12" x14ac:dyDescent="0.2">
      <c r="A30">
        <v>891301121</v>
      </c>
      <c r="B30" t="s">
        <v>93</v>
      </c>
      <c r="C30" t="s">
        <v>45</v>
      </c>
      <c r="D30" s="2">
        <v>44946</v>
      </c>
      <c r="E30" t="s">
        <v>4</v>
      </c>
      <c r="F30" s="3" t="s">
        <v>17</v>
      </c>
      <c r="G30" t="s">
        <v>18</v>
      </c>
      <c r="H30" s="5" t="s">
        <v>5</v>
      </c>
      <c r="I30" s="2">
        <v>44967</v>
      </c>
      <c r="J30" s="8">
        <v>80098</v>
      </c>
      <c r="K30">
        <v>13853</v>
      </c>
      <c r="L30">
        <f t="shared" si="0"/>
        <v>80098</v>
      </c>
    </row>
    <row r="31" spans="1:12" x14ac:dyDescent="0.2">
      <c r="A31">
        <v>891301121</v>
      </c>
      <c r="B31" t="s">
        <v>93</v>
      </c>
      <c r="C31" t="s">
        <v>46</v>
      </c>
      <c r="D31" s="2">
        <v>44951</v>
      </c>
      <c r="E31" t="s">
        <v>4</v>
      </c>
      <c r="F31" s="3" t="s">
        <v>17</v>
      </c>
      <c r="G31" t="s">
        <v>18</v>
      </c>
      <c r="H31" s="5" t="s">
        <v>5</v>
      </c>
      <c r="I31" s="2">
        <v>44967</v>
      </c>
      <c r="J31" s="8">
        <v>83184</v>
      </c>
      <c r="K31">
        <v>13853</v>
      </c>
      <c r="L31">
        <f t="shared" si="0"/>
        <v>83184</v>
      </c>
    </row>
    <row r="32" spans="1:12" x14ac:dyDescent="0.2">
      <c r="A32">
        <v>891301121</v>
      </c>
      <c r="B32" t="s">
        <v>93</v>
      </c>
      <c r="C32" t="s">
        <v>47</v>
      </c>
      <c r="D32" s="2">
        <v>44866</v>
      </c>
      <c r="E32" t="s">
        <v>4</v>
      </c>
      <c r="F32" s="3" t="s">
        <v>17</v>
      </c>
      <c r="G32" t="s">
        <v>18</v>
      </c>
      <c r="H32" s="5" t="s">
        <v>6</v>
      </c>
      <c r="I32" s="2">
        <v>44967</v>
      </c>
      <c r="J32" s="8">
        <v>9600</v>
      </c>
      <c r="K32">
        <v>13835</v>
      </c>
      <c r="L32">
        <f t="shared" si="0"/>
        <v>9600</v>
      </c>
    </row>
    <row r="33" spans="1:12" x14ac:dyDescent="0.2">
      <c r="A33">
        <v>891301121</v>
      </c>
      <c r="B33" t="s">
        <v>93</v>
      </c>
      <c r="C33" t="s">
        <v>48</v>
      </c>
      <c r="D33" s="2">
        <v>44867</v>
      </c>
      <c r="E33" t="s">
        <v>4</v>
      </c>
      <c r="F33" s="3" t="s">
        <v>17</v>
      </c>
      <c r="G33" t="s">
        <v>18</v>
      </c>
      <c r="H33" s="5" t="s">
        <v>6</v>
      </c>
      <c r="I33" s="2">
        <v>44967</v>
      </c>
      <c r="J33" s="8">
        <v>28800</v>
      </c>
      <c r="K33">
        <v>13835</v>
      </c>
      <c r="L33">
        <f t="shared" si="0"/>
        <v>28800</v>
      </c>
    </row>
    <row r="34" spans="1:12" x14ac:dyDescent="0.2">
      <c r="A34">
        <v>891301121</v>
      </c>
      <c r="B34" t="s">
        <v>93</v>
      </c>
      <c r="C34" t="s">
        <v>49</v>
      </c>
      <c r="D34" s="2">
        <v>44867</v>
      </c>
      <c r="E34" t="s">
        <v>4</v>
      </c>
      <c r="F34" s="3" t="s">
        <v>17</v>
      </c>
      <c r="G34" t="s">
        <v>18</v>
      </c>
      <c r="H34" s="5" t="s">
        <v>6</v>
      </c>
      <c r="I34" s="2">
        <v>44967</v>
      </c>
      <c r="J34" s="8">
        <v>9600</v>
      </c>
      <c r="K34">
        <v>13835</v>
      </c>
      <c r="L34">
        <f t="shared" si="0"/>
        <v>9600</v>
      </c>
    </row>
    <row r="35" spans="1:12" x14ac:dyDescent="0.2">
      <c r="A35">
        <v>891301121</v>
      </c>
      <c r="B35" t="s">
        <v>93</v>
      </c>
      <c r="C35" t="s">
        <v>50</v>
      </c>
      <c r="D35" s="2">
        <v>44869</v>
      </c>
      <c r="E35" t="s">
        <v>4</v>
      </c>
      <c r="F35" s="3" t="s">
        <v>17</v>
      </c>
      <c r="G35" t="s">
        <v>18</v>
      </c>
      <c r="H35" s="5" t="s">
        <v>6</v>
      </c>
      <c r="I35" s="2">
        <v>44967</v>
      </c>
      <c r="J35" s="8">
        <v>65700</v>
      </c>
      <c r="K35">
        <v>13843</v>
      </c>
      <c r="L35">
        <f t="shared" si="0"/>
        <v>65700</v>
      </c>
    </row>
    <row r="36" spans="1:12" x14ac:dyDescent="0.2">
      <c r="A36">
        <v>891301121</v>
      </c>
      <c r="B36" t="s">
        <v>93</v>
      </c>
      <c r="C36" t="s">
        <v>51</v>
      </c>
      <c r="D36" s="2">
        <v>44884</v>
      </c>
      <c r="E36" t="s">
        <v>4</v>
      </c>
      <c r="F36" s="3" t="s">
        <v>17</v>
      </c>
      <c r="G36" t="s">
        <v>18</v>
      </c>
      <c r="H36" s="5" t="s">
        <v>6</v>
      </c>
      <c r="I36" s="2">
        <v>44967</v>
      </c>
      <c r="J36" s="8">
        <v>66705</v>
      </c>
      <c r="K36">
        <v>13843</v>
      </c>
      <c r="L36">
        <f t="shared" si="0"/>
        <v>66705</v>
      </c>
    </row>
    <row r="37" spans="1:12" x14ac:dyDescent="0.2">
      <c r="A37">
        <v>891301121</v>
      </c>
      <c r="B37" t="s">
        <v>93</v>
      </c>
      <c r="C37" t="s">
        <v>52</v>
      </c>
      <c r="D37" s="2">
        <v>44890</v>
      </c>
      <c r="E37" t="s">
        <v>4</v>
      </c>
      <c r="F37" s="3" t="s">
        <v>17</v>
      </c>
      <c r="G37" t="s">
        <v>18</v>
      </c>
      <c r="H37" s="5" t="s">
        <v>6</v>
      </c>
      <c r="I37" s="2">
        <v>44967</v>
      </c>
      <c r="J37" s="8">
        <v>120400</v>
      </c>
      <c r="K37">
        <v>13843</v>
      </c>
      <c r="L37">
        <f t="shared" si="0"/>
        <v>120400</v>
      </c>
    </row>
    <row r="38" spans="1:12" x14ac:dyDescent="0.2">
      <c r="A38">
        <v>891301121</v>
      </c>
      <c r="B38" t="s">
        <v>93</v>
      </c>
      <c r="C38" t="s">
        <v>53</v>
      </c>
      <c r="D38" s="2">
        <v>44838</v>
      </c>
      <c r="E38" t="s">
        <v>4</v>
      </c>
      <c r="F38" s="3" t="s">
        <v>17</v>
      </c>
      <c r="G38" t="s">
        <v>18</v>
      </c>
      <c r="H38" s="5" t="s">
        <v>6</v>
      </c>
      <c r="I38" s="2">
        <v>44967</v>
      </c>
      <c r="J38" s="8">
        <v>9600</v>
      </c>
      <c r="K38">
        <v>13833</v>
      </c>
      <c r="L38">
        <f t="shared" si="0"/>
        <v>9600</v>
      </c>
    </row>
    <row r="39" spans="1:12" x14ac:dyDescent="0.2">
      <c r="A39">
        <v>891301121</v>
      </c>
      <c r="B39" t="s">
        <v>93</v>
      </c>
      <c r="C39" t="s">
        <v>54</v>
      </c>
      <c r="D39" s="2">
        <v>44848</v>
      </c>
      <c r="E39" t="s">
        <v>4</v>
      </c>
      <c r="F39" s="3" t="s">
        <v>17</v>
      </c>
      <c r="G39" t="s">
        <v>18</v>
      </c>
      <c r="H39" s="5" t="s">
        <v>6</v>
      </c>
      <c r="I39" s="2">
        <v>44967</v>
      </c>
      <c r="J39" s="8">
        <v>9600</v>
      </c>
      <c r="K39">
        <v>13833</v>
      </c>
      <c r="L39">
        <f t="shared" si="0"/>
        <v>9600</v>
      </c>
    </row>
    <row r="40" spans="1:12" x14ac:dyDescent="0.2">
      <c r="A40">
        <v>891301121</v>
      </c>
      <c r="B40" t="s">
        <v>93</v>
      </c>
      <c r="C40" t="s">
        <v>55</v>
      </c>
      <c r="D40" s="2">
        <v>44852</v>
      </c>
      <c r="E40" t="s">
        <v>4</v>
      </c>
      <c r="F40" s="3" t="s">
        <v>17</v>
      </c>
      <c r="G40" t="s">
        <v>18</v>
      </c>
      <c r="H40" s="5" t="s">
        <v>6</v>
      </c>
      <c r="I40" s="2">
        <v>44967</v>
      </c>
      <c r="J40" s="8">
        <v>38400</v>
      </c>
      <c r="K40">
        <v>13833</v>
      </c>
      <c r="L40">
        <f t="shared" si="0"/>
        <v>38400</v>
      </c>
    </row>
    <row r="41" spans="1:12" x14ac:dyDescent="0.2">
      <c r="A41">
        <v>891301121</v>
      </c>
      <c r="B41" t="s">
        <v>93</v>
      </c>
      <c r="C41" t="s">
        <v>56</v>
      </c>
      <c r="D41" s="2">
        <v>44855</v>
      </c>
      <c r="E41" t="s">
        <v>4</v>
      </c>
      <c r="F41" s="3" t="s">
        <v>17</v>
      </c>
      <c r="G41" t="s">
        <v>18</v>
      </c>
      <c r="H41" s="5" t="s">
        <v>6</v>
      </c>
      <c r="I41" s="2">
        <v>44967</v>
      </c>
      <c r="J41" s="8">
        <v>9600</v>
      </c>
      <c r="K41">
        <v>13833</v>
      </c>
      <c r="L41">
        <f t="shared" si="0"/>
        <v>9600</v>
      </c>
    </row>
    <row r="42" spans="1:12" x14ac:dyDescent="0.2">
      <c r="A42">
        <v>891301121</v>
      </c>
      <c r="B42" t="s">
        <v>93</v>
      </c>
      <c r="C42" t="s">
        <v>57</v>
      </c>
      <c r="D42" s="2">
        <v>44858</v>
      </c>
      <c r="E42" t="s">
        <v>4</v>
      </c>
      <c r="F42" s="3" t="s">
        <v>17</v>
      </c>
      <c r="G42" t="s">
        <v>18</v>
      </c>
      <c r="H42" s="5" t="s">
        <v>6</v>
      </c>
      <c r="I42" s="2">
        <v>44967</v>
      </c>
      <c r="J42" s="8">
        <v>19200</v>
      </c>
      <c r="K42">
        <v>13833</v>
      </c>
      <c r="L42">
        <f t="shared" si="0"/>
        <v>19200</v>
      </c>
    </row>
    <row r="43" spans="1:12" x14ac:dyDescent="0.2">
      <c r="A43">
        <v>891301121</v>
      </c>
      <c r="B43" t="s">
        <v>93</v>
      </c>
      <c r="C43" t="s">
        <v>58</v>
      </c>
      <c r="D43" s="2">
        <v>44859</v>
      </c>
      <c r="E43" t="s">
        <v>4</v>
      </c>
      <c r="F43" s="3" t="s">
        <v>17</v>
      </c>
      <c r="G43" t="s">
        <v>18</v>
      </c>
      <c r="H43" s="5" t="s">
        <v>6</v>
      </c>
      <c r="I43" s="2">
        <v>44967</v>
      </c>
      <c r="J43" s="8">
        <v>9600</v>
      </c>
      <c r="K43">
        <v>13833</v>
      </c>
      <c r="L43">
        <f t="shared" si="0"/>
        <v>9600</v>
      </c>
    </row>
    <row r="44" spans="1:12" x14ac:dyDescent="0.2">
      <c r="A44">
        <v>891301121</v>
      </c>
      <c r="B44" t="s">
        <v>93</v>
      </c>
      <c r="C44" t="s">
        <v>59</v>
      </c>
      <c r="D44" s="2">
        <v>44860</v>
      </c>
      <c r="E44" t="s">
        <v>4</v>
      </c>
      <c r="F44" s="3" t="s">
        <v>17</v>
      </c>
      <c r="G44" t="s">
        <v>18</v>
      </c>
      <c r="H44" s="5" t="s">
        <v>6</v>
      </c>
      <c r="I44" s="2">
        <v>44967</v>
      </c>
      <c r="J44" s="8">
        <v>9600</v>
      </c>
      <c r="K44">
        <v>13833</v>
      </c>
      <c r="L44">
        <f t="shared" si="0"/>
        <v>9600</v>
      </c>
    </row>
    <row r="45" spans="1:12" x14ac:dyDescent="0.2">
      <c r="A45">
        <v>891301121</v>
      </c>
      <c r="B45" t="s">
        <v>93</v>
      </c>
      <c r="C45" t="s">
        <v>60</v>
      </c>
      <c r="D45" s="2">
        <v>44860</v>
      </c>
      <c r="E45" t="s">
        <v>4</v>
      </c>
      <c r="F45" s="3" t="s">
        <v>17</v>
      </c>
      <c r="G45" t="s">
        <v>18</v>
      </c>
      <c r="H45" s="5" t="s">
        <v>6</v>
      </c>
      <c r="I45" s="2">
        <v>44967</v>
      </c>
      <c r="J45" s="8">
        <v>9600</v>
      </c>
      <c r="K45">
        <v>13833</v>
      </c>
      <c r="L45">
        <f t="shared" si="0"/>
        <v>9600</v>
      </c>
    </row>
    <row r="46" spans="1:12" x14ac:dyDescent="0.2">
      <c r="A46">
        <v>891301121</v>
      </c>
      <c r="B46" t="s">
        <v>93</v>
      </c>
      <c r="C46" t="s">
        <v>61</v>
      </c>
      <c r="D46" s="2">
        <v>44865</v>
      </c>
      <c r="E46" t="s">
        <v>4</v>
      </c>
      <c r="F46" s="3" t="s">
        <v>17</v>
      </c>
      <c r="G46" t="s">
        <v>18</v>
      </c>
      <c r="H46" s="5" t="s">
        <v>6</v>
      </c>
      <c r="I46" s="2">
        <v>44967</v>
      </c>
      <c r="J46" s="8">
        <v>9600</v>
      </c>
      <c r="K46">
        <v>13833</v>
      </c>
      <c r="L46">
        <f t="shared" si="0"/>
        <v>9600</v>
      </c>
    </row>
    <row r="47" spans="1:12" x14ac:dyDescent="0.2">
      <c r="A47">
        <v>891301121</v>
      </c>
      <c r="B47" t="s">
        <v>93</v>
      </c>
      <c r="C47" t="s">
        <v>62</v>
      </c>
      <c r="D47" s="2">
        <v>44865</v>
      </c>
      <c r="E47" t="s">
        <v>4</v>
      </c>
      <c r="F47" s="3" t="s">
        <v>17</v>
      </c>
      <c r="G47" t="s">
        <v>18</v>
      </c>
      <c r="H47" s="5" t="s">
        <v>6</v>
      </c>
      <c r="I47" s="2">
        <v>44967</v>
      </c>
      <c r="J47" s="8">
        <v>37900</v>
      </c>
      <c r="K47">
        <v>13833</v>
      </c>
      <c r="L47">
        <f t="shared" si="0"/>
        <v>37900</v>
      </c>
    </row>
    <row r="48" spans="1:12" x14ac:dyDescent="0.2">
      <c r="A48">
        <v>891301121</v>
      </c>
      <c r="B48" t="s">
        <v>93</v>
      </c>
      <c r="C48" t="s">
        <v>63</v>
      </c>
      <c r="D48" s="2">
        <v>44835</v>
      </c>
      <c r="E48" t="s">
        <v>4</v>
      </c>
      <c r="F48" s="3" t="s">
        <v>17</v>
      </c>
      <c r="G48" t="s">
        <v>18</v>
      </c>
      <c r="H48" s="5" t="s">
        <v>6</v>
      </c>
      <c r="I48" s="2">
        <v>44967</v>
      </c>
      <c r="J48" s="8">
        <v>65700</v>
      </c>
      <c r="K48">
        <v>13832</v>
      </c>
      <c r="L48">
        <f t="shared" si="0"/>
        <v>65700</v>
      </c>
    </row>
    <row r="49" spans="1:12" x14ac:dyDescent="0.2">
      <c r="A49">
        <v>891301121</v>
      </c>
      <c r="B49" t="s">
        <v>93</v>
      </c>
      <c r="C49" t="s">
        <v>64</v>
      </c>
      <c r="D49" s="2">
        <v>44837</v>
      </c>
      <c r="E49" t="s">
        <v>4</v>
      </c>
      <c r="F49" s="3" t="s">
        <v>17</v>
      </c>
      <c r="G49" t="s">
        <v>18</v>
      </c>
      <c r="H49" s="5" t="s">
        <v>6</v>
      </c>
      <c r="I49" s="2">
        <v>44967</v>
      </c>
      <c r="J49" s="8">
        <v>198300</v>
      </c>
      <c r="K49">
        <v>13832</v>
      </c>
      <c r="L49">
        <f t="shared" si="0"/>
        <v>198300</v>
      </c>
    </row>
    <row r="50" spans="1:12" x14ac:dyDescent="0.2">
      <c r="A50">
        <v>891301121</v>
      </c>
      <c r="B50" t="s">
        <v>93</v>
      </c>
      <c r="C50" t="s">
        <v>65</v>
      </c>
      <c r="D50" s="2">
        <v>44838</v>
      </c>
      <c r="E50" t="s">
        <v>4</v>
      </c>
      <c r="F50" s="3" t="s">
        <v>17</v>
      </c>
      <c r="G50" t="s">
        <v>18</v>
      </c>
      <c r="H50" s="5" t="s">
        <v>6</v>
      </c>
      <c r="I50" s="2">
        <v>44967</v>
      </c>
      <c r="J50" s="8">
        <v>68341</v>
      </c>
      <c r="K50">
        <v>13832</v>
      </c>
      <c r="L50">
        <f t="shared" si="0"/>
        <v>68341</v>
      </c>
    </row>
    <row r="51" spans="1:12" x14ac:dyDescent="0.2">
      <c r="A51">
        <v>891301121</v>
      </c>
      <c r="B51" t="s">
        <v>93</v>
      </c>
      <c r="C51" t="s">
        <v>66</v>
      </c>
      <c r="D51" s="2">
        <v>44838</v>
      </c>
      <c r="E51" t="s">
        <v>4</v>
      </c>
      <c r="F51" s="3" t="s">
        <v>17</v>
      </c>
      <c r="G51" t="s">
        <v>18</v>
      </c>
      <c r="H51" s="5" t="s">
        <v>6</v>
      </c>
      <c r="I51" s="2">
        <v>44967</v>
      </c>
      <c r="J51" s="8">
        <v>139884</v>
      </c>
      <c r="K51">
        <v>13832</v>
      </c>
      <c r="L51">
        <f t="shared" si="0"/>
        <v>139884</v>
      </c>
    </row>
    <row r="52" spans="1:12" x14ac:dyDescent="0.2">
      <c r="A52">
        <v>891301121</v>
      </c>
      <c r="B52" t="s">
        <v>93</v>
      </c>
      <c r="C52" t="s">
        <v>67</v>
      </c>
      <c r="D52" s="2">
        <v>44844</v>
      </c>
      <c r="E52" t="s">
        <v>4</v>
      </c>
      <c r="F52" s="3" t="s">
        <v>17</v>
      </c>
      <c r="G52" t="s">
        <v>18</v>
      </c>
      <c r="H52" s="5" t="s">
        <v>6</v>
      </c>
      <c r="I52" s="2">
        <v>44967</v>
      </c>
      <c r="J52" s="8">
        <v>77878</v>
      </c>
      <c r="K52">
        <v>13832</v>
      </c>
      <c r="L52">
        <f t="shared" si="0"/>
        <v>77878</v>
      </c>
    </row>
    <row r="53" spans="1:12" x14ac:dyDescent="0.2">
      <c r="A53">
        <v>891301121</v>
      </c>
      <c r="B53" t="s">
        <v>93</v>
      </c>
      <c r="C53" t="s">
        <v>68</v>
      </c>
      <c r="D53" s="2">
        <v>44857</v>
      </c>
      <c r="E53" t="s">
        <v>4</v>
      </c>
      <c r="F53" s="3" t="s">
        <v>17</v>
      </c>
      <c r="G53" t="s">
        <v>18</v>
      </c>
      <c r="H53" s="5" t="s">
        <v>6</v>
      </c>
      <c r="I53" s="2">
        <v>44967</v>
      </c>
      <c r="J53" s="8">
        <v>140431</v>
      </c>
      <c r="K53">
        <v>13832</v>
      </c>
      <c r="L53">
        <f t="shared" si="0"/>
        <v>140431</v>
      </c>
    </row>
    <row r="54" spans="1:12" x14ac:dyDescent="0.2">
      <c r="A54">
        <v>891301121</v>
      </c>
      <c r="B54" t="s">
        <v>93</v>
      </c>
      <c r="C54" t="s">
        <v>69</v>
      </c>
      <c r="D54" s="2">
        <v>44861</v>
      </c>
      <c r="E54" t="s">
        <v>4</v>
      </c>
      <c r="F54" s="3" t="s">
        <v>17</v>
      </c>
      <c r="G54" t="s">
        <v>18</v>
      </c>
      <c r="H54" s="5" t="s">
        <v>6</v>
      </c>
      <c r="I54" s="2">
        <v>44967</v>
      </c>
      <c r="J54" s="8">
        <v>112417</v>
      </c>
      <c r="K54">
        <v>13832</v>
      </c>
      <c r="L54">
        <f t="shared" si="0"/>
        <v>112417</v>
      </c>
    </row>
    <row r="55" spans="1:12" x14ac:dyDescent="0.2">
      <c r="A55">
        <v>891301121</v>
      </c>
      <c r="B55" t="s">
        <v>93</v>
      </c>
      <c r="C55" t="s">
        <v>70</v>
      </c>
      <c r="D55" s="2">
        <v>44861</v>
      </c>
      <c r="E55" t="s">
        <v>4</v>
      </c>
      <c r="F55" s="3" t="s">
        <v>17</v>
      </c>
      <c r="G55" t="s">
        <v>18</v>
      </c>
      <c r="H55" s="5" t="s">
        <v>6</v>
      </c>
      <c r="I55" s="2">
        <v>44967</v>
      </c>
      <c r="J55" s="8">
        <v>65700</v>
      </c>
      <c r="K55">
        <v>13832</v>
      </c>
      <c r="L55">
        <f t="shared" si="0"/>
        <v>65700</v>
      </c>
    </row>
    <row r="56" spans="1:12" x14ac:dyDescent="0.2">
      <c r="A56">
        <v>891301121</v>
      </c>
      <c r="B56" t="s">
        <v>93</v>
      </c>
      <c r="C56" t="s">
        <v>71</v>
      </c>
      <c r="D56" s="2">
        <v>44805</v>
      </c>
      <c r="E56" t="s">
        <v>4</v>
      </c>
      <c r="F56" s="3" t="s">
        <v>17</v>
      </c>
      <c r="G56" t="s">
        <v>18</v>
      </c>
      <c r="H56" s="5" t="s">
        <v>6</v>
      </c>
      <c r="I56" s="2">
        <v>44967</v>
      </c>
      <c r="J56" s="8">
        <v>9600</v>
      </c>
      <c r="K56">
        <v>13830</v>
      </c>
      <c r="L56">
        <f t="shared" si="0"/>
        <v>9600</v>
      </c>
    </row>
    <row r="57" spans="1:12" x14ac:dyDescent="0.2">
      <c r="A57">
        <v>891301121</v>
      </c>
      <c r="B57" t="s">
        <v>93</v>
      </c>
      <c r="C57" t="s">
        <v>72</v>
      </c>
      <c r="D57" s="2">
        <v>44817</v>
      </c>
      <c r="E57" t="s">
        <v>4</v>
      </c>
      <c r="F57" s="3" t="s">
        <v>17</v>
      </c>
      <c r="G57" t="s">
        <v>18</v>
      </c>
      <c r="H57" s="5" t="s">
        <v>6</v>
      </c>
      <c r="I57" s="2">
        <v>44967</v>
      </c>
      <c r="J57" s="8">
        <v>38400</v>
      </c>
      <c r="K57">
        <v>13830</v>
      </c>
      <c r="L57">
        <f t="shared" si="0"/>
        <v>38400</v>
      </c>
    </row>
    <row r="58" spans="1:12" x14ac:dyDescent="0.2">
      <c r="A58">
        <v>891301121</v>
      </c>
      <c r="B58" t="s">
        <v>93</v>
      </c>
      <c r="C58" t="s">
        <v>73</v>
      </c>
      <c r="D58" s="2">
        <v>44816</v>
      </c>
      <c r="E58" t="s">
        <v>4</v>
      </c>
      <c r="F58" s="3" t="s">
        <v>17</v>
      </c>
      <c r="G58" t="s">
        <v>18</v>
      </c>
      <c r="H58" s="5" t="s">
        <v>6</v>
      </c>
      <c r="I58" s="2">
        <v>44967</v>
      </c>
      <c r="J58" s="8">
        <v>9600</v>
      </c>
      <c r="K58">
        <v>13830</v>
      </c>
      <c r="L58">
        <f t="shared" si="0"/>
        <v>9600</v>
      </c>
    </row>
    <row r="59" spans="1:12" x14ac:dyDescent="0.2">
      <c r="A59">
        <v>891301121</v>
      </c>
      <c r="B59" t="s">
        <v>93</v>
      </c>
      <c r="C59" t="s">
        <v>74</v>
      </c>
      <c r="D59" s="2">
        <v>44817</v>
      </c>
      <c r="E59" t="s">
        <v>4</v>
      </c>
      <c r="F59" s="3" t="s">
        <v>17</v>
      </c>
      <c r="G59" t="s">
        <v>18</v>
      </c>
      <c r="H59" s="5" t="s">
        <v>6</v>
      </c>
      <c r="I59" s="2">
        <v>44967</v>
      </c>
      <c r="J59" s="8">
        <v>9600</v>
      </c>
      <c r="K59">
        <v>13830</v>
      </c>
      <c r="L59">
        <f t="shared" si="0"/>
        <v>9600</v>
      </c>
    </row>
    <row r="60" spans="1:12" x14ac:dyDescent="0.2">
      <c r="A60">
        <v>891301121</v>
      </c>
      <c r="B60" t="s">
        <v>93</v>
      </c>
      <c r="C60" t="s">
        <v>75</v>
      </c>
      <c r="D60" s="2">
        <v>44817</v>
      </c>
      <c r="E60" t="s">
        <v>4</v>
      </c>
      <c r="F60" s="3" t="s">
        <v>17</v>
      </c>
      <c r="G60" t="s">
        <v>18</v>
      </c>
      <c r="H60" s="5" t="s">
        <v>6</v>
      </c>
      <c r="I60" s="2">
        <v>44967</v>
      </c>
      <c r="J60" s="8">
        <v>9600</v>
      </c>
      <c r="K60">
        <v>13830</v>
      </c>
      <c r="L60">
        <f t="shared" si="0"/>
        <v>9600</v>
      </c>
    </row>
    <row r="61" spans="1:12" x14ac:dyDescent="0.2">
      <c r="A61">
        <v>891301121</v>
      </c>
      <c r="B61" t="s">
        <v>93</v>
      </c>
      <c r="C61" t="s">
        <v>76</v>
      </c>
      <c r="D61" s="2">
        <v>44817</v>
      </c>
      <c r="E61" t="s">
        <v>4</v>
      </c>
      <c r="F61" s="3" t="s">
        <v>17</v>
      </c>
      <c r="G61" t="s">
        <v>18</v>
      </c>
      <c r="H61" s="5" t="s">
        <v>6</v>
      </c>
      <c r="I61" s="2">
        <v>44967</v>
      </c>
      <c r="J61" s="8">
        <v>9600</v>
      </c>
      <c r="K61">
        <v>13830</v>
      </c>
      <c r="L61">
        <f t="shared" si="0"/>
        <v>9600</v>
      </c>
    </row>
    <row r="62" spans="1:12" x14ac:dyDescent="0.2">
      <c r="A62">
        <v>891301121</v>
      </c>
      <c r="B62" t="s">
        <v>93</v>
      </c>
      <c r="C62" t="s">
        <v>77</v>
      </c>
      <c r="D62" s="2">
        <v>44819</v>
      </c>
      <c r="E62" t="s">
        <v>4</v>
      </c>
      <c r="F62" s="3" t="s">
        <v>17</v>
      </c>
      <c r="G62" t="s">
        <v>18</v>
      </c>
      <c r="H62" s="5" t="s">
        <v>6</v>
      </c>
      <c r="I62" s="2">
        <v>44967</v>
      </c>
      <c r="J62" s="8">
        <v>37900</v>
      </c>
      <c r="K62">
        <v>13830</v>
      </c>
      <c r="L62">
        <f t="shared" si="0"/>
        <v>37900</v>
      </c>
    </row>
    <row r="63" spans="1:12" x14ac:dyDescent="0.2">
      <c r="A63">
        <v>891301121</v>
      </c>
      <c r="B63" t="s">
        <v>93</v>
      </c>
      <c r="C63" t="s">
        <v>78</v>
      </c>
      <c r="D63" s="2">
        <v>44830</v>
      </c>
      <c r="E63" t="s">
        <v>4</v>
      </c>
      <c r="F63" s="3" t="s">
        <v>17</v>
      </c>
      <c r="G63" t="s">
        <v>18</v>
      </c>
      <c r="H63" s="5" t="s">
        <v>6</v>
      </c>
      <c r="I63" s="2">
        <v>44967</v>
      </c>
      <c r="J63" s="8">
        <v>37900</v>
      </c>
      <c r="K63">
        <v>13830</v>
      </c>
      <c r="L63">
        <f t="shared" si="0"/>
        <v>37900</v>
      </c>
    </row>
    <row r="64" spans="1:12" x14ac:dyDescent="0.2">
      <c r="A64">
        <v>891301121</v>
      </c>
      <c r="B64" t="s">
        <v>93</v>
      </c>
      <c r="C64" t="s">
        <v>79</v>
      </c>
      <c r="D64" s="2">
        <v>44830</v>
      </c>
      <c r="E64" t="s">
        <v>4</v>
      </c>
      <c r="F64" s="3" t="s">
        <v>17</v>
      </c>
      <c r="G64" t="s">
        <v>18</v>
      </c>
      <c r="H64" s="5" t="s">
        <v>6</v>
      </c>
      <c r="I64" s="2">
        <v>44967</v>
      </c>
      <c r="J64" s="8">
        <v>28800</v>
      </c>
      <c r="K64">
        <v>13830</v>
      </c>
      <c r="L64">
        <f t="shared" si="0"/>
        <v>28800</v>
      </c>
    </row>
    <row r="65" spans="1:12" x14ac:dyDescent="0.2">
      <c r="A65">
        <v>891301121</v>
      </c>
      <c r="B65" t="s">
        <v>93</v>
      </c>
      <c r="C65" t="s">
        <v>80</v>
      </c>
      <c r="D65" s="2">
        <v>44833</v>
      </c>
      <c r="E65" t="s">
        <v>4</v>
      </c>
      <c r="F65" s="3" t="s">
        <v>17</v>
      </c>
      <c r="G65" t="s">
        <v>18</v>
      </c>
      <c r="H65" s="5" t="s">
        <v>6</v>
      </c>
      <c r="I65" s="2">
        <v>44967</v>
      </c>
      <c r="J65" s="8">
        <v>9600</v>
      </c>
      <c r="K65">
        <v>13830</v>
      </c>
      <c r="L65">
        <f t="shared" si="0"/>
        <v>9600</v>
      </c>
    </row>
    <row r="66" spans="1:12" x14ac:dyDescent="0.2">
      <c r="A66">
        <v>891301121</v>
      </c>
      <c r="B66" t="s">
        <v>93</v>
      </c>
      <c r="C66" t="s">
        <v>81</v>
      </c>
      <c r="D66" s="2">
        <v>44806</v>
      </c>
      <c r="E66" t="s">
        <v>4</v>
      </c>
      <c r="F66" s="3" t="s">
        <v>17</v>
      </c>
      <c r="G66" t="s">
        <v>18</v>
      </c>
      <c r="H66" s="5" t="s">
        <v>6</v>
      </c>
      <c r="I66" s="2">
        <v>44967</v>
      </c>
      <c r="J66" s="8">
        <v>117814</v>
      </c>
      <c r="K66">
        <v>13829</v>
      </c>
      <c r="L66">
        <f t="shared" si="0"/>
        <v>117814</v>
      </c>
    </row>
    <row r="67" spans="1:12" x14ac:dyDescent="0.2">
      <c r="A67">
        <v>891301121</v>
      </c>
      <c r="B67" t="s">
        <v>93</v>
      </c>
      <c r="C67" t="s">
        <v>82</v>
      </c>
      <c r="D67" s="2">
        <v>44814</v>
      </c>
      <c r="E67" t="s">
        <v>4</v>
      </c>
      <c r="F67" s="3" t="s">
        <v>17</v>
      </c>
      <c r="G67" t="s">
        <v>18</v>
      </c>
      <c r="H67" s="5" t="s">
        <v>6</v>
      </c>
      <c r="I67" s="2">
        <v>44967</v>
      </c>
      <c r="J67" s="8">
        <v>138034</v>
      </c>
      <c r="K67">
        <v>13829</v>
      </c>
      <c r="L67">
        <f t="shared" si="0"/>
        <v>138034</v>
      </c>
    </row>
    <row r="68" spans="1:12" x14ac:dyDescent="0.2">
      <c r="A68">
        <v>891301121</v>
      </c>
      <c r="B68" t="s">
        <v>93</v>
      </c>
      <c r="C68" t="s">
        <v>83</v>
      </c>
      <c r="D68" s="2">
        <v>44819</v>
      </c>
      <c r="E68" t="s">
        <v>4</v>
      </c>
      <c r="F68" s="3" t="s">
        <v>17</v>
      </c>
      <c r="G68" t="s">
        <v>18</v>
      </c>
      <c r="H68" s="5" t="s">
        <v>6</v>
      </c>
      <c r="I68" s="2">
        <v>44967</v>
      </c>
      <c r="J68" s="8">
        <v>139606</v>
      </c>
      <c r="K68">
        <v>13829</v>
      </c>
      <c r="L68">
        <f t="shared" ref="L68:L76" si="1">+J68</f>
        <v>139606</v>
      </c>
    </row>
    <row r="69" spans="1:12" x14ac:dyDescent="0.2">
      <c r="A69">
        <v>891301121</v>
      </c>
      <c r="B69" t="s">
        <v>93</v>
      </c>
      <c r="C69" t="s">
        <v>84</v>
      </c>
      <c r="D69" s="2">
        <v>44821</v>
      </c>
      <c r="E69" t="s">
        <v>4</v>
      </c>
      <c r="F69" s="3" t="s">
        <v>17</v>
      </c>
      <c r="G69" t="s">
        <v>18</v>
      </c>
      <c r="H69" s="5" t="s">
        <v>6</v>
      </c>
      <c r="I69" s="2">
        <v>44967</v>
      </c>
      <c r="J69" s="8">
        <v>118951</v>
      </c>
      <c r="K69">
        <v>13829</v>
      </c>
      <c r="L69">
        <f t="shared" si="1"/>
        <v>118951</v>
      </c>
    </row>
    <row r="70" spans="1:12" x14ac:dyDescent="0.2">
      <c r="A70">
        <v>891301121</v>
      </c>
      <c r="B70" t="s">
        <v>93</v>
      </c>
      <c r="C70" t="s">
        <v>85</v>
      </c>
      <c r="D70" s="2">
        <v>44829</v>
      </c>
      <c r="E70" t="s">
        <v>4</v>
      </c>
      <c r="F70" s="3" t="s">
        <v>17</v>
      </c>
      <c r="G70" t="s">
        <v>18</v>
      </c>
      <c r="H70" s="5" t="s">
        <v>6</v>
      </c>
      <c r="I70" s="2">
        <v>44967</v>
      </c>
      <c r="J70" s="8">
        <v>65700</v>
      </c>
      <c r="K70">
        <v>13829</v>
      </c>
      <c r="L70">
        <f t="shared" si="1"/>
        <v>65700</v>
      </c>
    </row>
    <row r="71" spans="1:12" x14ac:dyDescent="0.2">
      <c r="A71">
        <v>891301121</v>
      </c>
      <c r="B71" t="s">
        <v>93</v>
      </c>
      <c r="C71" t="s">
        <v>86</v>
      </c>
      <c r="D71" s="2">
        <v>44831</v>
      </c>
      <c r="E71" t="s">
        <v>4</v>
      </c>
      <c r="F71" s="3" t="s">
        <v>17</v>
      </c>
      <c r="G71" t="s">
        <v>18</v>
      </c>
      <c r="H71" s="5" t="s">
        <v>6</v>
      </c>
      <c r="I71" s="2">
        <v>44967</v>
      </c>
      <c r="J71" s="8">
        <v>96749</v>
      </c>
      <c r="K71">
        <v>13829</v>
      </c>
      <c r="L71">
        <f t="shared" si="1"/>
        <v>96749</v>
      </c>
    </row>
    <row r="72" spans="1:12" x14ac:dyDescent="0.2">
      <c r="A72">
        <v>891301121</v>
      </c>
      <c r="B72" t="s">
        <v>93</v>
      </c>
      <c r="C72" t="s">
        <v>87</v>
      </c>
      <c r="D72" s="2">
        <v>44834</v>
      </c>
      <c r="E72" t="s">
        <v>4</v>
      </c>
      <c r="F72" s="3" t="s">
        <v>17</v>
      </c>
      <c r="G72" t="s">
        <v>18</v>
      </c>
      <c r="H72" s="5" t="s">
        <v>6</v>
      </c>
      <c r="I72" s="2">
        <v>44967</v>
      </c>
      <c r="J72" s="8">
        <v>80206</v>
      </c>
      <c r="K72">
        <v>13829</v>
      </c>
      <c r="L72">
        <f t="shared" si="1"/>
        <v>80206</v>
      </c>
    </row>
    <row r="73" spans="1:12" x14ac:dyDescent="0.2">
      <c r="A73">
        <v>891301121</v>
      </c>
      <c r="B73" t="s">
        <v>93</v>
      </c>
      <c r="C73" t="s">
        <v>88</v>
      </c>
      <c r="D73" s="2">
        <v>44925</v>
      </c>
      <c r="E73" t="s">
        <v>4</v>
      </c>
      <c r="F73" s="3" t="s">
        <v>89</v>
      </c>
      <c r="G73" t="s">
        <v>18</v>
      </c>
      <c r="H73" s="5" t="s">
        <v>5</v>
      </c>
      <c r="I73" s="2">
        <v>44967</v>
      </c>
      <c r="J73" s="8">
        <v>28800</v>
      </c>
      <c r="K73">
        <v>13846</v>
      </c>
      <c r="L73">
        <f t="shared" si="1"/>
        <v>28800</v>
      </c>
    </row>
    <row r="74" spans="1:12" x14ac:dyDescent="0.2">
      <c r="A74">
        <v>891301121</v>
      </c>
      <c r="B74" t="s">
        <v>93</v>
      </c>
      <c r="C74" t="s">
        <v>90</v>
      </c>
      <c r="D74" s="2">
        <v>44898</v>
      </c>
      <c r="E74" t="s">
        <v>4</v>
      </c>
      <c r="F74" s="3" t="s">
        <v>17</v>
      </c>
      <c r="G74" t="s">
        <v>18</v>
      </c>
      <c r="H74" s="5" t="s">
        <v>5</v>
      </c>
      <c r="I74" s="2">
        <v>44967</v>
      </c>
      <c r="J74" s="8">
        <v>65700</v>
      </c>
      <c r="K74">
        <v>13850</v>
      </c>
      <c r="L74">
        <f t="shared" si="1"/>
        <v>65700</v>
      </c>
    </row>
    <row r="75" spans="1:12" x14ac:dyDescent="0.2">
      <c r="A75">
        <v>891301121</v>
      </c>
      <c r="B75" t="s">
        <v>93</v>
      </c>
      <c r="C75" t="s">
        <v>91</v>
      </c>
      <c r="D75" s="2">
        <v>44913</v>
      </c>
      <c r="E75" t="s">
        <v>4</v>
      </c>
      <c r="F75" s="3" t="s">
        <v>17</v>
      </c>
      <c r="G75" t="s">
        <v>18</v>
      </c>
      <c r="H75" s="5" t="s">
        <v>5</v>
      </c>
      <c r="I75" s="2">
        <v>44967</v>
      </c>
      <c r="J75" s="8">
        <v>69197</v>
      </c>
      <c r="K75">
        <v>13850</v>
      </c>
      <c r="L75">
        <f t="shared" si="1"/>
        <v>69197</v>
      </c>
    </row>
    <row r="76" spans="1:12" x14ac:dyDescent="0.2">
      <c r="A76">
        <v>891301121</v>
      </c>
      <c r="B76" t="s">
        <v>93</v>
      </c>
      <c r="C76" t="s">
        <v>92</v>
      </c>
      <c r="D76" s="2">
        <v>44925</v>
      </c>
      <c r="E76" t="s">
        <v>4</v>
      </c>
      <c r="F76" s="3" t="s">
        <v>17</v>
      </c>
      <c r="G76" t="s">
        <v>18</v>
      </c>
      <c r="H76" s="5" t="s">
        <v>5</v>
      </c>
      <c r="I76" s="2">
        <v>44967</v>
      </c>
      <c r="J76" s="8">
        <v>138620</v>
      </c>
      <c r="K76">
        <v>13850</v>
      </c>
      <c r="L76">
        <f t="shared" si="1"/>
        <v>138620</v>
      </c>
    </row>
    <row r="77" spans="1:12" x14ac:dyDescent="0.2">
      <c r="A77">
        <v>891301121</v>
      </c>
      <c r="B77" t="s">
        <v>93</v>
      </c>
      <c r="C77" t="s">
        <v>94</v>
      </c>
      <c r="D77" s="2">
        <v>44958</v>
      </c>
      <c r="E77" t="s">
        <v>4</v>
      </c>
      <c r="F77" t="s">
        <v>17</v>
      </c>
      <c r="G77" t="s">
        <v>18</v>
      </c>
      <c r="H77" t="s">
        <v>6</v>
      </c>
      <c r="I77" s="2">
        <v>44995</v>
      </c>
      <c r="J77" s="8">
        <v>9600</v>
      </c>
      <c r="K77">
        <v>13921</v>
      </c>
      <c r="L77">
        <f>+J77</f>
        <v>9600</v>
      </c>
    </row>
    <row r="78" spans="1:12" x14ac:dyDescent="0.2">
      <c r="A78">
        <v>891301121</v>
      </c>
      <c r="B78" t="s">
        <v>93</v>
      </c>
      <c r="C78" t="s">
        <v>95</v>
      </c>
      <c r="D78" s="2">
        <v>44967</v>
      </c>
      <c r="E78" t="s">
        <v>4</v>
      </c>
      <c r="F78" t="s">
        <v>17</v>
      </c>
      <c r="G78" t="s">
        <v>18</v>
      </c>
      <c r="H78" t="s">
        <v>6</v>
      </c>
      <c r="I78" s="2">
        <v>44995</v>
      </c>
      <c r="J78" s="8">
        <v>19200</v>
      </c>
      <c r="K78">
        <v>13921</v>
      </c>
      <c r="L78">
        <f t="shared" ref="L78:L96" si="2">+J78</f>
        <v>19200</v>
      </c>
    </row>
    <row r="79" spans="1:12" x14ac:dyDescent="0.2">
      <c r="A79">
        <v>891301121</v>
      </c>
      <c r="B79" t="s">
        <v>93</v>
      </c>
      <c r="C79" t="s">
        <v>96</v>
      </c>
      <c r="D79" s="2">
        <v>44977</v>
      </c>
      <c r="E79" t="s">
        <v>4</v>
      </c>
      <c r="F79" t="s">
        <v>17</v>
      </c>
      <c r="G79" t="s">
        <v>18</v>
      </c>
      <c r="H79" t="s">
        <v>6</v>
      </c>
      <c r="I79" s="2">
        <v>44995</v>
      </c>
      <c r="J79" s="8">
        <v>9600</v>
      </c>
      <c r="K79">
        <v>13921</v>
      </c>
      <c r="L79">
        <f t="shared" si="2"/>
        <v>9600</v>
      </c>
    </row>
    <row r="80" spans="1:12" x14ac:dyDescent="0.2">
      <c r="A80">
        <v>891301121</v>
      </c>
      <c r="B80" t="s">
        <v>93</v>
      </c>
      <c r="C80" t="s">
        <v>97</v>
      </c>
      <c r="D80" s="2">
        <v>44977</v>
      </c>
      <c r="E80" t="s">
        <v>4</v>
      </c>
      <c r="F80" t="s">
        <v>17</v>
      </c>
      <c r="G80" t="s">
        <v>18</v>
      </c>
      <c r="H80" t="s">
        <v>6</v>
      </c>
      <c r="I80" s="2">
        <v>44995</v>
      </c>
      <c r="J80" s="8">
        <v>28800</v>
      </c>
      <c r="K80">
        <v>13921</v>
      </c>
      <c r="L80">
        <f t="shared" si="2"/>
        <v>28800</v>
      </c>
    </row>
    <row r="81" spans="1:12" x14ac:dyDescent="0.2">
      <c r="A81">
        <v>891301121</v>
      </c>
      <c r="B81" t="s">
        <v>93</v>
      </c>
      <c r="C81" t="s">
        <v>98</v>
      </c>
      <c r="D81" s="2">
        <v>44964</v>
      </c>
      <c r="E81" t="s">
        <v>4</v>
      </c>
      <c r="F81" t="s">
        <v>89</v>
      </c>
      <c r="G81" t="s">
        <v>18</v>
      </c>
      <c r="H81" t="s">
        <v>5</v>
      </c>
      <c r="I81" s="2">
        <v>44995</v>
      </c>
      <c r="J81" s="8">
        <v>28800</v>
      </c>
      <c r="K81">
        <v>13924</v>
      </c>
      <c r="L81">
        <f t="shared" si="2"/>
        <v>28800</v>
      </c>
    </row>
    <row r="82" spans="1:12" x14ac:dyDescent="0.2">
      <c r="A82">
        <v>891301121</v>
      </c>
      <c r="B82" t="s">
        <v>93</v>
      </c>
      <c r="C82" t="s">
        <v>99</v>
      </c>
      <c r="D82" s="2">
        <v>44970</v>
      </c>
      <c r="E82" t="s">
        <v>4</v>
      </c>
      <c r="F82" t="s">
        <v>89</v>
      </c>
      <c r="G82" t="s">
        <v>18</v>
      </c>
      <c r="H82" t="s">
        <v>5</v>
      </c>
      <c r="I82" s="2">
        <v>44995</v>
      </c>
      <c r="J82" s="8">
        <v>9600</v>
      </c>
      <c r="K82">
        <v>13924</v>
      </c>
      <c r="L82">
        <f t="shared" si="2"/>
        <v>9600</v>
      </c>
    </row>
    <row r="83" spans="1:12" x14ac:dyDescent="0.2">
      <c r="A83">
        <v>891301121</v>
      </c>
      <c r="B83" t="s">
        <v>93</v>
      </c>
      <c r="C83" t="s">
        <v>100</v>
      </c>
      <c r="D83" s="2">
        <v>44958</v>
      </c>
      <c r="E83" t="s">
        <v>4</v>
      </c>
      <c r="F83" t="s">
        <v>89</v>
      </c>
      <c r="G83" t="s">
        <v>18</v>
      </c>
      <c r="H83" t="s">
        <v>5</v>
      </c>
      <c r="I83" s="2">
        <v>44995</v>
      </c>
      <c r="J83" s="8">
        <v>19200</v>
      </c>
      <c r="K83">
        <v>13924</v>
      </c>
      <c r="L83">
        <f t="shared" si="2"/>
        <v>19200</v>
      </c>
    </row>
    <row r="84" spans="1:12" x14ac:dyDescent="0.2">
      <c r="A84">
        <v>891301121</v>
      </c>
      <c r="B84" t="s">
        <v>93</v>
      </c>
      <c r="C84" t="s">
        <v>101</v>
      </c>
      <c r="D84" s="2">
        <v>44978</v>
      </c>
      <c r="E84" t="s">
        <v>4</v>
      </c>
      <c r="F84" t="s">
        <v>17</v>
      </c>
      <c r="G84" t="s">
        <v>18</v>
      </c>
      <c r="H84" t="s">
        <v>5</v>
      </c>
      <c r="I84" s="2">
        <v>44995</v>
      </c>
      <c r="J84" s="8">
        <v>68736</v>
      </c>
      <c r="K84">
        <v>13923</v>
      </c>
      <c r="L84">
        <f t="shared" si="2"/>
        <v>68736</v>
      </c>
    </row>
    <row r="85" spans="1:12" x14ac:dyDescent="0.2">
      <c r="A85">
        <v>891301121</v>
      </c>
      <c r="B85" t="s">
        <v>93</v>
      </c>
      <c r="C85" t="s">
        <v>102</v>
      </c>
      <c r="D85" s="2">
        <v>44980</v>
      </c>
      <c r="E85" t="s">
        <v>4</v>
      </c>
      <c r="F85" t="s">
        <v>17</v>
      </c>
      <c r="G85" t="s">
        <v>18</v>
      </c>
      <c r="H85" t="s">
        <v>5</v>
      </c>
      <c r="I85" s="2">
        <v>44995</v>
      </c>
      <c r="J85" s="8">
        <v>128159</v>
      </c>
      <c r="K85">
        <v>13923</v>
      </c>
      <c r="L85">
        <f t="shared" si="2"/>
        <v>128159</v>
      </c>
    </row>
    <row r="86" spans="1:12" x14ac:dyDescent="0.2">
      <c r="A86">
        <v>891301121</v>
      </c>
      <c r="B86" t="s">
        <v>93</v>
      </c>
      <c r="C86" t="s">
        <v>103</v>
      </c>
      <c r="D86" s="2">
        <v>44893</v>
      </c>
      <c r="E86" t="s">
        <v>4</v>
      </c>
      <c r="F86" t="s">
        <v>89</v>
      </c>
      <c r="G86" t="s">
        <v>18</v>
      </c>
      <c r="H86" t="s">
        <v>5</v>
      </c>
      <c r="I86" s="2">
        <v>44995</v>
      </c>
      <c r="J86" s="8">
        <v>38400</v>
      </c>
      <c r="K86">
        <v>13845</v>
      </c>
      <c r="L86">
        <f t="shared" si="2"/>
        <v>38400</v>
      </c>
    </row>
    <row r="87" spans="1:12" x14ac:dyDescent="0.2">
      <c r="A87">
        <v>891301121</v>
      </c>
      <c r="B87" t="s">
        <v>93</v>
      </c>
      <c r="C87" t="s">
        <v>104</v>
      </c>
      <c r="D87" s="2">
        <v>44866</v>
      </c>
      <c r="E87" t="s">
        <v>4</v>
      </c>
      <c r="F87" t="s">
        <v>17</v>
      </c>
      <c r="G87" t="s">
        <v>18</v>
      </c>
      <c r="H87" t="s">
        <v>5</v>
      </c>
      <c r="I87" s="2">
        <v>44995</v>
      </c>
      <c r="J87" s="8">
        <v>138543</v>
      </c>
      <c r="K87">
        <v>13844</v>
      </c>
      <c r="L87">
        <f t="shared" si="2"/>
        <v>138543</v>
      </c>
    </row>
    <row r="88" spans="1:12" x14ac:dyDescent="0.2">
      <c r="A88">
        <v>891301121</v>
      </c>
      <c r="B88" t="s">
        <v>93</v>
      </c>
      <c r="C88" t="s">
        <v>105</v>
      </c>
      <c r="D88" s="2">
        <v>44871</v>
      </c>
      <c r="E88" t="s">
        <v>4</v>
      </c>
      <c r="F88" t="s">
        <v>17</v>
      </c>
      <c r="G88" t="s">
        <v>18</v>
      </c>
      <c r="H88" t="s">
        <v>5</v>
      </c>
      <c r="I88" s="2">
        <v>44995</v>
      </c>
      <c r="J88" s="8">
        <v>448986</v>
      </c>
      <c r="K88">
        <v>13844</v>
      </c>
      <c r="L88">
        <f t="shared" si="2"/>
        <v>448986</v>
      </c>
    </row>
    <row r="89" spans="1:12" x14ac:dyDescent="0.2">
      <c r="A89">
        <v>891301121</v>
      </c>
      <c r="B89" t="s">
        <v>93</v>
      </c>
      <c r="C89" t="s">
        <v>106</v>
      </c>
      <c r="D89" s="2">
        <v>44883</v>
      </c>
      <c r="E89" t="s">
        <v>4</v>
      </c>
      <c r="F89" t="s">
        <v>17</v>
      </c>
      <c r="G89" t="s">
        <v>18</v>
      </c>
      <c r="H89" t="s">
        <v>5</v>
      </c>
      <c r="I89" s="2">
        <v>44995</v>
      </c>
      <c r="J89" s="8">
        <v>90222</v>
      </c>
      <c r="K89">
        <v>13844</v>
      </c>
      <c r="L89">
        <f t="shared" si="2"/>
        <v>90222</v>
      </c>
    </row>
    <row r="90" spans="1:12" x14ac:dyDescent="0.2">
      <c r="A90">
        <v>891301121</v>
      </c>
      <c r="B90" t="s">
        <v>93</v>
      </c>
      <c r="C90" t="s">
        <v>107</v>
      </c>
      <c r="D90" s="2">
        <v>44837</v>
      </c>
      <c r="E90" t="s">
        <v>4</v>
      </c>
      <c r="F90" t="s">
        <v>89</v>
      </c>
      <c r="G90" t="s">
        <v>18</v>
      </c>
      <c r="H90" t="s">
        <v>5</v>
      </c>
      <c r="I90" s="2">
        <v>44995</v>
      </c>
      <c r="J90" s="8">
        <v>47500</v>
      </c>
      <c r="K90">
        <v>13834</v>
      </c>
      <c r="L90">
        <f t="shared" si="2"/>
        <v>47500</v>
      </c>
    </row>
    <row r="91" spans="1:12" x14ac:dyDescent="0.2">
      <c r="A91">
        <v>891301121</v>
      </c>
      <c r="B91" t="s">
        <v>93</v>
      </c>
      <c r="C91" t="s">
        <v>108</v>
      </c>
      <c r="D91" s="2">
        <v>44852</v>
      </c>
      <c r="E91" t="s">
        <v>4</v>
      </c>
      <c r="F91" t="s">
        <v>89</v>
      </c>
      <c r="G91" t="s">
        <v>18</v>
      </c>
      <c r="H91" t="s">
        <v>5</v>
      </c>
      <c r="I91" s="2">
        <v>44995</v>
      </c>
      <c r="J91" s="8">
        <v>28800</v>
      </c>
      <c r="K91">
        <v>13834</v>
      </c>
      <c r="L91">
        <f t="shared" si="2"/>
        <v>28800</v>
      </c>
    </row>
    <row r="92" spans="1:12" x14ac:dyDescent="0.2">
      <c r="A92">
        <v>891301121</v>
      </c>
      <c r="B92" t="s">
        <v>93</v>
      </c>
      <c r="C92" t="s">
        <v>109</v>
      </c>
      <c r="D92" s="2">
        <v>44862</v>
      </c>
      <c r="E92" t="s">
        <v>4</v>
      </c>
      <c r="F92" t="s">
        <v>89</v>
      </c>
      <c r="G92" t="s">
        <v>18</v>
      </c>
      <c r="H92" t="s">
        <v>5</v>
      </c>
      <c r="I92" s="2">
        <v>44995</v>
      </c>
      <c r="J92" s="8">
        <v>19200</v>
      </c>
      <c r="K92">
        <v>13834</v>
      </c>
      <c r="L92">
        <f t="shared" si="2"/>
        <v>19200</v>
      </c>
    </row>
    <row r="93" spans="1:12" x14ac:dyDescent="0.2">
      <c r="A93">
        <v>891301121</v>
      </c>
      <c r="B93" t="s">
        <v>93</v>
      </c>
      <c r="C93" t="s">
        <v>110</v>
      </c>
      <c r="D93" s="2">
        <v>44838</v>
      </c>
      <c r="E93" t="s">
        <v>4</v>
      </c>
      <c r="F93" t="s">
        <v>17</v>
      </c>
      <c r="G93" t="s">
        <v>18</v>
      </c>
      <c r="H93" t="s">
        <v>5</v>
      </c>
      <c r="I93" s="2">
        <v>44995</v>
      </c>
      <c r="J93" s="8">
        <v>136800</v>
      </c>
      <c r="K93">
        <v>13831</v>
      </c>
      <c r="L93">
        <f t="shared" si="2"/>
        <v>136800</v>
      </c>
    </row>
    <row r="94" spans="1:12" x14ac:dyDescent="0.2">
      <c r="A94">
        <v>891301121</v>
      </c>
      <c r="B94" t="s">
        <v>93</v>
      </c>
      <c r="C94" t="s">
        <v>111</v>
      </c>
      <c r="D94" s="2">
        <v>44840</v>
      </c>
      <c r="E94" t="s">
        <v>4</v>
      </c>
      <c r="F94" t="s">
        <v>17</v>
      </c>
      <c r="G94" t="s">
        <v>18</v>
      </c>
      <c r="H94" t="s">
        <v>5</v>
      </c>
      <c r="I94" s="2">
        <v>44995</v>
      </c>
      <c r="J94" s="8">
        <v>444803</v>
      </c>
      <c r="K94">
        <v>13831</v>
      </c>
      <c r="L94">
        <f t="shared" si="2"/>
        <v>444803</v>
      </c>
    </row>
    <row r="95" spans="1:12" x14ac:dyDescent="0.2">
      <c r="A95">
        <v>891301121</v>
      </c>
      <c r="B95" t="s">
        <v>93</v>
      </c>
      <c r="C95" t="s">
        <v>112</v>
      </c>
      <c r="D95" s="2">
        <v>44855</v>
      </c>
      <c r="E95" t="s">
        <v>4</v>
      </c>
      <c r="F95" t="s">
        <v>17</v>
      </c>
      <c r="G95" t="s">
        <v>18</v>
      </c>
      <c r="H95" t="s">
        <v>5</v>
      </c>
      <c r="I95" s="2">
        <v>44995</v>
      </c>
      <c r="J95" s="8">
        <v>120531</v>
      </c>
      <c r="K95">
        <v>13831</v>
      </c>
      <c r="L95">
        <f t="shared" si="2"/>
        <v>120531</v>
      </c>
    </row>
    <row r="96" spans="1:12" x14ac:dyDescent="0.2">
      <c r="A96">
        <v>891301121</v>
      </c>
      <c r="B96" t="s">
        <v>93</v>
      </c>
      <c r="C96" t="s">
        <v>113</v>
      </c>
      <c r="D96" s="2">
        <v>44855</v>
      </c>
      <c r="E96" t="s">
        <v>4</v>
      </c>
      <c r="F96" t="s">
        <v>17</v>
      </c>
      <c r="G96" t="s">
        <v>18</v>
      </c>
      <c r="H96" t="s">
        <v>5</v>
      </c>
      <c r="I96" s="2">
        <v>44995</v>
      </c>
      <c r="J96" s="8">
        <v>79704</v>
      </c>
      <c r="K96">
        <v>13831</v>
      </c>
      <c r="L96">
        <f t="shared" si="2"/>
        <v>79704</v>
      </c>
    </row>
    <row r="97" spans="1:12" x14ac:dyDescent="0.2">
      <c r="A97">
        <v>891301121</v>
      </c>
      <c r="B97" t="s">
        <v>93</v>
      </c>
      <c r="C97" t="s">
        <v>114</v>
      </c>
      <c r="D97" s="2">
        <v>44962</v>
      </c>
      <c r="E97" t="s">
        <v>4</v>
      </c>
      <c r="F97" t="s">
        <v>17</v>
      </c>
      <c r="G97" t="s">
        <v>18</v>
      </c>
      <c r="H97" t="s">
        <v>6</v>
      </c>
      <c r="I97" s="2">
        <v>45026</v>
      </c>
      <c r="J97" s="8">
        <v>126453</v>
      </c>
      <c r="K97">
        <v>13920</v>
      </c>
      <c r="L97">
        <f>+J97</f>
        <v>126453</v>
      </c>
    </row>
    <row r="98" spans="1:12" x14ac:dyDescent="0.2">
      <c r="A98">
        <v>891301121</v>
      </c>
      <c r="B98" t="s">
        <v>93</v>
      </c>
      <c r="C98" t="s">
        <v>115</v>
      </c>
      <c r="D98" s="2">
        <v>44964</v>
      </c>
      <c r="E98" t="s">
        <v>4</v>
      </c>
      <c r="F98" t="s">
        <v>17</v>
      </c>
      <c r="G98" t="s">
        <v>18</v>
      </c>
      <c r="H98" t="s">
        <v>6</v>
      </c>
      <c r="I98" s="2">
        <v>45026</v>
      </c>
      <c r="J98" s="8">
        <v>702099</v>
      </c>
      <c r="K98">
        <v>13920</v>
      </c>
      <c r="L98">
        <f t="shared" ref="L98:L104" si="3">+J98</f>
        <v>702099</v>
      </c>
    </row>
    <row r="99" spans="1:12" x14ac:dyDescent="0.2">
      <c r="A99">
        <v>891301121</v>
      </c>
      <c r="B99" t="s">
        <v>93</v>
      </c>
      <c r="C99" t="s">
        <v>116</v>
      </c>
      <c r="D99" s="2">
        <v>44969</v>
      </c>
      <c r="E99" t="s">
        <v>4</v>
      </c>
      <c r="F99" t="s">
        <v>17</v>
      </c>
      <c r="G99" t="s">
        <v>18</v>
      </c>
      <c r="H99" t="s">
        <v>6</v>
      </c>
      <c r="I99" s="2">
        <v>45026</v>
      </c>
      <c r="J99" s="8">
        <v>101287</v>
      </c>
      <c r="K99">
        <v>13920</v>
      </c>
      <c r="L99">
        <f t="shared" si="3"/>
        <v>101287</v>
      </c>
    </row>
    <row r="100" spans="1:12" x14ac:dyDescent="0.2">
      <c r="A100">
        <v>891301121</v>
      </c>
      <c r="B100" t="s">
        <v>93</v>
      </c>
      <c r="C100" t="s">
        <v>117</v>
      </c>
      <c r="D100" s="2">
        <v>44969</v>
      </c>
      <c r="E100" t="s">
        <v>4</v>
      </c>
      <c r="F100" t="s">
        <v>17</v>
      </c>
      <c r="G100" t="s">
        <v>18</v>
      </c>
      <c r="H100" t="s">
        <v>6</v>
      </c>
      <c r="I100" s="2">
        <v>45026</v>
      </c>
      <c r="J100" s="8">
        <v>65700</v>
      </c>
      <c r="K100">
        <v>13920</v>
      </c>
      <c r="L100">
        <f t="shared" si="3"/>
        <v>65700</v>
      </c>
    </row>
    <row r="101" spans="1:12" x14ac:dyDescent="0.2">
      <c r="A101">
        <v>891301121</v>
      </c>
      <c r="B101" t="s">
        <v>93</v>
      </c>
      <c r="C101" t="s">
        <v>118</v>
      </c>
      <c r="D101" s="2">
        <v>44971</v>
      </c>
      <c r="E101" t="s">
        <v>4</v>
      </c>
      <c r="F101" t="s">
        <v>17</v>
      </c>
      <c r="G101" t="s">
        <v>18</v>
      </c>
      <c r="H101" t="s">
        <v>6</v>
      </c>
      <c r="I101" s="2">
        <v>45026</v>
      </c>
      <c r="J101" s="8">
        <v>207721</v>
      </c>
      <c r="K101">
        <v>13920</v>
      </c>
      <c r="L101">
        <f t="shared" si="3"/>
        <v>207721</v>
      </c>
    </row>
    <row r="102" spans="1:12" x14ac:dyDescent="0.2">
      <c r="A102">
        <v>891301121</v>
      </c>
      <c r="B102" t="s">
        <v>93</v>
      </c>
      <c r="C102" t="s">
        <v>119</v>
      </c>
      <c r="D102" s="2">
        <v>44974</v>
      </c>
      <c r="E102" t="s">
        <v>4</v>
      </c>
      <c r="F102" t="s">
        <v>17</v>
      </c>
      <c r="G102" t="s">
        <v>18</v>
      </c>
      <c r="H102" t="s">
        <v>6</v>
      </c>
      <c r="I102" s="2">
        <v>45026</v>
      </c>
      <c r="J102" s="8">
        <v>136800</v>
      </c>
      <c r="K102">
        <v>13920</v>
      </c>
      <c r="L102">
        <f t="shared" si="3"/>
        <v>136800</v>
      </c>
    </row>
    <row r="103" spans="1:12" x14ac:dyDescent="0.2">
      <c r="A103">
        <v>891301121</v>
      </c>
      <c r="B103" t="s">
        <v>93</v>
      </c>
      <c r="C103" t="s">
        <v>120</v>
      </c>
      <c r="D103" s="2">
        <v>44975</v>
      </c>
      <c r="E103" t="s">
        <v>4</v>
      </c>
      <c r="F103" t="s">
        <v>17</v>
      </c>
      <c r="G103" t="s">
        <v>18</v>
      </c>
      <c r="H103" t="s">
        <v>6</v>
      </c>
      <c r="I103" s="2">
        <v>45026</v>
      </c>
      <c r="J103" s="8">
        <v>79154</v>
      </c>
      <c r="K103">
        <v>13920</v>
      </c>
      <c r="L103">
        <f t="shared" si="3"/>
        <v>79154</v>
      </c>
    </row>
    <row r="104" spans="1:12" x14ac:dyDescent="0.2">
      <c r="A104">
        <v>891301121</v>
      </c>
      <c r="B104" t="s">
        <v>93</v>
      </c>
      <c r="C104" t="s">
        <v>121</v>
      </c>
      <c r="D104" s="2">
        <v>44978</v>
      </c>
      <c r="E104" t="s">
        <v>4</v>
      </c>
      <c r="F104" t="s">
        <v>17</v>
      </c>
      <c r="G104" t="s">
        <v>18</v>
      </c>
      <c r="H104" t="s">
        <v>6</v>
      </c>
      <c r="I104" s="2">
        <v>45026</v>
      </c>
      <c r="J104" s="8">
        <v>70963</v>
      </c>
      <c r="K104">
        <v>13920</v>
      </c>
      <c r="L104">
        <f t="shared" si="3"/>
        <v>70963</v>
      </c>
    </row>
    <row r="105" spans="1:12" x14ac:dyDescent="0.2">
      <c r="A105">
        <v>891301121</v>
      </c>
      <c r="B105" t="s">
        <v>93</v>
      </c>
      <c r="C105" t="s">
        <v>122</v>
      </c>
      <c r="D105" s="2">
        <v>44794</v>
      </c>
      <c r="E105" t="s">
        <v>4</v>
      </c>
      <c r="F105" t="s">
        <v>17</v>
      </c>
      <c r="H105" t="s">
        <v>18</v>
      </c>
      <c r="I105" t="s">
        <v>5</v>
      </c>
      <c r="J105" s="8">
        <v>99400</v>
      </c>
      <c r="K105">
        <v>13719</v>
      </c>
      <c r="L105" s="8">
        <f>+J105</f>
        <v>99400</v>
      </c>
    </row>
    <row r="106" spans="1:12" x14ac:dyDescent="0.2">
      <c r="A106">
        <v>891301121</v>
      </c>
      <c r="B106" t="s">
        <v>93</v>
      </c>
      <c r="C106" t="s">
        <v>123</v>
      </c>
      <c r="D106" s="2">
        <v>44791</v>
      </c>
      <c r="E106" t="s">
        <v>4</v>
      </c>
      <c r="F106" t="s">
        <v>17</v>
      </c>
      <c r="H106" t="s">
        <v>18</v>
      </c>
      <c r="I106" t="s">
        <v>6</v>
      </c>
      <c r="J106" s="8">
        <v>38400</v>
      </c>
      <c r="K106">
        <v>13721</v>
      </c>
      <c r="L106" s="8">
        <f t="shared" ref="L106:L169" si="4">+J106</f>
        <v>38400</v>
      </c>
    </row>
    <row r="107" spans="1:12" x14ac:dyDescent="0.2">
      <c r="A107">
        <v>891301121</v>
      </c>
      <c r="B107" t="s">
        <v>93</v>
      </c>
      <c r="C107" t="s">
        <v>124</v>
      </c>
      <c r="D107" s="2">
        <v>44797</v>
      </c>
      <c r="E107" t="s">
        <v>4</v>
      </c>
      <c r="F107" t="s">
        <v>17</v>
      </c>
      <c r="H107" t="s">
        <v>18</v>
      </c>
      <c r="I107" t="s">
        <v>6</v>
      </c>
      <c r="J107" s="8">
        <v>9600</v>
      </c>
      <c r="K107">
        <v>13721</v>
      </c>
      <c r="L107" s="8">
        <f t="shared" si="4"/>
        <v>9600</v>
      </c>
    </row>
    <row r="108" spans="1:12" x14ac:dyDescent="0.2">
      <c r="A108">
        <v>891301121</v>
      </c>
      <c r="B108" t="s">
        <v>93</v>
      </c>
      <c r="C108" t="s">
        <v>125</v>
      </c>
      <c r="D108" s="2">
        <v>44798</v>
      </c>
      <c r="E108" t="s">
        <v>4</v>
      </c>
      <c r="F108" t="s">
        <v>17</v>
      </c>
      <c r="H108" t="s">
        <v>18</v>
      </c>
      <c r="I108" t="s">
        <v>6</v>
      </c>
      <c r="J108" s="8">
        <v>9600</v>
      </c>
      <c r="K108">
        <v>13721</v>
      </c>
      <c r="L108" s="8">
        <f t="shared" si="4"/>
        <v>9600</v>
      </c>
    </row>
    <row r="109" spans="1:12" x14ac:dyDescent="0.2">
      <c r="A109">
        <v>891301121</v>
      </c>
      <c r="B109" t="s">
        <v>93</v>
      </c>
      <c r="C109" t="s">
        <v>126</v>
      </c>
      <c r="D109" s="2">
        <v>44798</v>
      </c>
      <c r="E109" t="s">
        <v>4</v>
      </c>
      <c r="F109" t="s">
        <v>17</v>
      </c>
      <c r="H109" t="s">
        <v>18</v>
      </c>
      <c r="I109" t="s">
        <v>6</v>
      </c>
      <c r="J109" s="8">
        <v>9600</v>
      </c>
      <c r="K109">
        <v>13721</v>
      </c>
      <c r="L109" s="8">
        <f t="shared" si="4"/>
        <v>9600</v>
      </c>
    </row>
    <row r="110" spans="1:12" x14ac:dyDescent="0.2">
      <c r="A110">
        <v>891301121</v>
      </c>
      <c r="B110" t="s">
        <v>93</v>
      </c>
      <c r="C110" t="s">
        <v>127</v>
      </c>
      <c r="D110" s="2">
        <v>44803</v>
      </c>
      <c r="E110" t="s">
        <v>4</v>
      </c>
      <c r="F110" t="s">
        <v>17</v>
      </c>
      <c r="H110" t="s">
        <v>18</v>
      </c>
      <c r="I110" t="s">
        <v>6</v>
      </c>
      <c r="J110" s="8">
        <v>37900</v>
      </c>
      <c r="K110">
        <v>13721</v>
      </c>
      <c r="L110" s="8">
        <f t="shared" si="4"/>
        <v>37900</v>
      </c>
    </row>
    <row r="111" spans="1:12" x14ac:dyDescent="0.2">
      <c r="A111">
        <v>891301121</v>
      </c>
      <c r="B111" t="s">
        <v>93</v>
      </c>
      <c r="C111" t="s">
        <v>128</v>
      </c>
      <c r="D111" s="2">
        <v>44803</v>
      </c>
      <c r="E111" t="s">
        <v>4</v>
      </c>
      <c r="F111" t="s">
        <v>17</v>
      </c>
      <c r="H111" t="s">
        <v>18</v>
      </c>
      <c r="I111" t="s">
        <v>6</v>
      </c>
      <c r="J111" s="8">
        <v>38400</v>
      </c>
      <c r="K111">
        <v>13721</v>
      </c>
      <c r="L111" s="8">
        <f t="shared" si="4"/>
        <v>38400</v>
      </c>
    </row>
    <row r="112" spans="1:12" x14ac:dyDescent="0.2">
      <c r="A112">
        <v>891301121</v>
      </c>
      <c r="B112" t="s">
        <v>93</v>
      </c>
      <c r="C112" t="s">
        <v>129</v>
      </c>
      <c r="D112" s="2">
        <v>44804</v>
      </c>
      <c r="E112" t="s">
        <v>4</v>
      </c>
      <c r="F112" t="s">
        <v>17</v>
      </c>
      <c r="H112" t="s">
        <v>18</v>
      </c>
      <c r="I112" t="s">
        <v>6</v>
      </c>
      <c r="J112" s="8">
        <v>38400</v>
      </c>
      <c r="K112">
        <v>13721</v>
      </c>
      <c r="L112" s="8">
        <f t="shared" si="4"/>
        <v>38400</v>
      </c>
    </row>
    <row r="113" spans="1:12" x14ac:dyDescent="0.2">
      <c r="A113">
        <v>891301121</v>
      </c>
      <c r="B113" t="s">
        <v>93</v>
      </c>
      <c r="C113" t="s">
        <v>130</v>
      </c>
      <c r="D113" s="2">
        <v>44776</v>
      </c>
      <c r="E113" t="s">
        <v>4</v>
      </c>
      <c r="F113" t="s">
        <v>17</v>
      </c>
      <c r="H113" t="s">
        <v>18</v>
      </c>
      <c r="I113" t="s">
        <v>6</v>
      </c>
      <c r="J113" s="8">
        <v>122914</v>
      </c>
      <c r="K113">
        <v>13720</v>
      </c>
      <c r="L113" s="8">
        <f t="shared" si="4"/>
        <v>122914</v>
      </c>
    </row>
    <row r="114" spans="1:12" x14ac:dyDescent="0.2">
      <c r="A114">
        <v>891301121</v>
      </c>
      <c r="B114" t="s">
        <v>93</v>
      </c>
      <c r="C114" t="s">
        <v>131</v>
      </c>
      <c r="D114" s="2">
        <v>44779</v>
      </c>
      <c r="E114" t="s">
        <v>4</v>
      </c>
      <c r="F114" t="s">
        <v>17</v>
      </c>
      <c r="H114" t="s">
        <v>18</v>
      </c>
      <c r="I114" t="s">
        <v>6</v>
      </c>
      <c r="J114" s="8">
        <v>67749</v>
      </c>
      <c r="K114">
        <v>13720</v>
      </c>
      <c r="L114" s="8">
        <f t="shared" si="4"/>
        <v>67749</v>
      </c>
    </row>
    <row r="115" spans="1:12" x14ac:dyDescent="0.2">
      <c r="A115">
        <v>891301121</v>
      </c>
      <c r="B115" t="s">
        <v>93</v>
      </c>
      <c r="C115" t="s">
        <v>132</v>
      </c>
      <c r="D115" s="2">
        <v>44782</v>
      </c>
      <c r="E115" t="s">
        <v>4</v>
      </c>
      <c r="F115" t="s">
        <v>17</v>
      </c>
      <c r="H115" t="s">
        <v>18</v>
      </c>
      <c r="I115" t="s">
        <v>6</v>
      </c>
      <c r="J115" s="8">
        <v>133856</v>
      </c>
      <c r="K115">
        <v>13720</v>
      </c>
      <c r="L115" s="8">
        <f t="shared" si="4"/>
        <v>133856</v>
      </c>
    </row>
    <row r="116" spans="1:12" x14ac:dyDescent="0.2">
      <c r="A116">
        <v>891301121</v>
      </c>
      <c r="B116" t="s">
        <v>93</v>
      </c>
      <c r="C116" t="s">
        <v>133</v>
      </c>
      <c r="D116" s="2">
        <v>44784</v>
      </c>
      <c r="E116" t="s">
        <v>4</v>
      </c>
      <c r="F116" t="s">
        <v>17</v>
      </c>
      <c r="H116" t="s">
        <v>18</v>
      </c>
      <c r="I116" t="s">
        <v>6</v>
      </c>
      <c r="J116" s="8">
        <v>84989</v>
      </c>
      <c r="K116">
        <v>13720</v>
      </c>
      <c r="L116" s="8">
        <f t="shared" si="4"/>
        <v>84989</v>
      </c>
    </row>
    <row r="117" spans="1:12" x14ac:dyDescent="0.2">
      <c r="A117">
        <v>891301121</v>
      </c>
      <c r="B117" t="s">
        <v>93</v>
      </c>
      <c r="C117" t="s">
        <v>134</v>
      </c>
      <c r="D117" s="2">
        <v>44784</v>
      </c>
      <c r="E117" t="s">
        <v>4</v>
      </c>
      <c r="F117" t="s">
        <v>17</v>
      </c>
      <c r="H117" t="s">
        <v>18</v>
      </c>
      <c r="I117" t="s">
        <v>6</v>
      </c>
      <c r="J117" s="8">
        <v>83285</v>
      </c>
      <c r="K117">
        <v>13720</v>
      </c>
      <c r="L117" s="8">
        <f t="shared" si="4"/>
        <v>83285</v>
      </c>
    </row>
    <row r="118" spans="1:12" x14ac:dyDescent="0.2">
      <c r="A118">
        <v>891301121</v>
      </c>
      <c r="B118" t="s">
        <v>93</v>
      </c>
      <c r="C118" t="s">
        <v>135</v>
      </c>
      <c r="D118" s="2">
        <v>44788</v>
      </c>
      <c r="E118" t="s">
        <v>4</v>
      </c>
      <c r="F118" t="s">
        <v>17</v>
      </c>
      <c r="H118" t="s">
        <v>18</v>
      </c>
      <c r="I118" t="s">
        <v>6</v>
      </c>
      <c r="J118" s="8">
        <v>78100</v>
      </c>
      <c r="K118">
        <v>13720</v>
      </c>
      <c r="L118" s="8">
        <f t="shared" si="4"/>
        <v>78100</v>
      </c>
    </row>
    <row r="119" spans="1:12" x14ac:dyDescent="0.2">
      <c r="A119">
        <v>891301121</v>
      </c>
      <c r="B119" t="s">
        <v>93</v>
      </c>
      <c r="C119" t="s">
        <v>136</v>
      </c>
      <c r="D119" s="2">
        <v>44789</v>
      </c>
      <c r="E119" t="s">
        <v>4</v>
      </c>
      <c r="F119" t="s">
        <v>17</v>
      </c>
      <c r="H119" t="s">
        <v>18</v>
      </c>
      <c r="I119" t="s">
        <v>6</v>
      </c>
      <c r="J119" s="8">
        <v>130623</v>
      </c>
      <c r="K119">
        <v>13720</v>
      </c>
      <c r="L119" s="8">
        <f t="shared" si="4"/>
        <v>130623</v>
      </c>
    </row>
    <row r="120" spans="1:12" x14ac:dyDescent="0.2">
      <c r="A120">
        <v>891301121</v>
      </c>
      <c r="B120" t="s">
        <v>93</v>
      </c>
      <c r="C120" t="s">
        <v>137</v>
      </c>
      <c r="D120" s="2">
        <v>44792</v>
      </c>
      <c r="E120" t="s">
        <v>4</v>
      </c>
      <c r="F120" t="s">
        <v>17</v>
      </c>
      <c r="H120" t="s">
        <v>18</v>
      </c>
      <c r="I120" t="s">
        <v>6</v>
      </c>
      <c r="J120" s="8">
        <v>69225</v>
      </c>
      <c r="K120">
        <v>13720</v>
      </c>
      <c r="L120" s="8">
        <f t="shared" si="4"/>
        <v>69225</v>
      </c>
    </row>
    <row r="121" spans="1:12" x14ac:dyDescent="0.2">
      <c r="A121">
        <v>891301121</v>
      </c>
      <c r="B121" t="s">
        <v>93</v>
      </c>
      <c r="C121" t="s">
        <v>138</v>
      </c>
      <c r="D121" s="2">
        <v>44798</v>
      </c>
      <c r="E121" t="s">
        <v>4</v>
      </c>
      <c r="F121" t="s">
        <v>17</v>
      </c>
      <c r="H121" t="s">
        <v>18</v>
      </c>
      <c r="I121" t="s">
        <v>6</v>
      </c>
      <c r="J121" s="8">
        <v>66705</v>
      </c>
      <c r="K121">
        <v>13720</v>
      </c>
      <c r="L121" s="8">
        <f t="shared" si="4"/>
        <v>66705</v>
      </c>
    </row>
    <row r="122" spans="1:12" x14ac:dyDescent="0.2">
      <c r="A122">
        <v>891301121</v>
      </c>
      <c r="B122" t="s">
        <v>93</v>
      </c>
      <c r="C122" t="s">
        <v>139</v>
      </c>
      <c r="D122" s="2">
        <v>44799</v>
      </c>
      <c r="E122" t="s">
        <v>4</v>
      </c>
      <c r="F122" t="s">
        <v>17</v>
      </c>
      <c r="H122" t="s">
        <v>18</v>
      </c>
      <c r="I122" t="s">
        <v>6</v>
      </c>
      <c r="J122" s="8">
        <v>119262</v>
      </c>
      <c r="K122">
        <v>13720</v>
      </c>
      <c r="L122" s="8">
        <f t="shared" si="4"/>
        <v>119262</v>
      </c>
    </row>
    <row r="123" spans="1:12" x14ac:dyDescent="0.2">
      <c r="A123">
        <v>891301121</v>
      </c>
      <c r="B123" t="s">
        <v>93</v>
      </c>
      <c r="C123" t="s">
        <v>140</v>
      </c>
      <c r="D123" s="2">
        <v>44799</v>
      </c>
      <c r="E123" t="s">
        <v>4</v>
      </c>
      <c r="F123" t="s">
        <v>17</v>
      </c>
      <c r="H123" t="s">
        <v>18</v>
      </c>
      <c r="I123" t="s">
        <v>6</v>
      </c>
      <c r="J123" s="8">
        <v>67181</v>
      </c>
      <c r="K123">
        <v>13720</v>
      </c>
      <c r="L123" s="8">
        <f t="shared" si="4"/>
        <v>67181</v>
      </c>
    </row>
    <row r="124" spans="1:12" x14ac:dyDescent="0.2">
      <c r="A124">
        <v>891301121</v>
      </c>
      <c r="B124" t="s">
        <v>93</v>
      </c>
      <c r="C124" t="s">
        <v>141</v>
      </c>
      <c r="D124" s="2">
        <v>44802</v>
      </c>
      <c r="E124" t="s">
        <v>4</v>
      </c>
      <c r="F124" t="s">
        <v>17</v>
      </c>
      <c r="H124" t="s">
        <v>18</v>
      </c>
      <c r="I124" t="s">
        <v>6</v>
      </c>
      <c r="J124" s="8">
        <v>147000</v>
      </c>
      <c r="K124">
        <v>13720</v>
      </c>
      <c r="L124" s="8">
        <f t="shared" si="4"/>
        <v>147000</v>
      </c>
    </row>
    <row r="125" spans="1:12" x14ac:dyDescent="0.2">
      <c r="A125">
        <v>891301121</v>
      </c>
      <c r="B125" t="s">
        <v>93</v>
      </c>
      <c r="C125" t="s">
        <v>142</v>
      </c>
      <c r="D125" s="2">
        <v>44802</v>
      </c>
      <c r="E125" t="s">
        <v>4</v>
      </c>
      <c r="F125" t="s">
        <v>17</v>
      </c>
      <c r="H125" t="s">
        <v>18</v>
      </c>
      <c r="I125" t="s">
        <v>6</v>
      </c>
      <c r="J125" s="8">
        <v>138560</v>
      </c>
      <c r="K125">
        <v>13720</v>
      </c>
      <c r="L125" s="8">
        <f t="shared" si="4"/>
        <v>138560</v>
      </c>
    </row>
    <row r="126" spans="1:12" x14ac:dyDescent="0.2">
      <c r="A126">
        <v>891301121</v>
      </c>
      <c r="B126" t="s">
        <v>93</v>
      </c>
      <c r="C126" t="s">
        <v>143</v>
      </c>
      <c r="D126" s="2">
        <v>44760</v>
      </c>
      <c r="E126" t="s">
        <v>4</v>
      </c>
      <c r="F126" t="s">
        <v>17</v>
      </c>
      <c r="H126" t="s">
        <v>18</v>
      </c>
      <c r="I126" t="s">
        <v>6</v>
      </c>
      <c r="J126" s="8">
        <v>9600</v>
      </c>
      <c r="K126">
        <v>13717</v>
      </c>
      <c r="L126" s="8">
        <f t="shared" si="4"/>
        <v>9600</v>
      </c>
    </row>
    <row r="127" spans="1:12" x14ac:dyDescent="0.2">
      <c r="A127">
        <v>891301121</v>
      </c>
      <c r="B127" t="s">
        <v>93</v>
      </c>
      <c r="C127" t="s">
        <v>144</v>
      </c>
      <c r="D127" s="2">
        <v>44754</v>
      </c>
      <c r="E127" t="s">
        <v>4</v>
      </c>
      <c r="F127" t="s">
        <v>17</v>
      </c>
      <c r="H127" t="s">
        <v>18</v>
      </c>
      <c r="I127" t="s">
        <v>6</v>
      </c>
      <c r="J127" s="8">
        <v>9600</v>
      </c>
      <c r="K127">
        <v>13717</v>
      </c>
      <c r="L127" s="8">
        <f t="shared" si="4"/>
        <v>9600</v>
      </c>
    </row>
    <row r="128" spans="1:12" x14ac:dyDescent="0.2">
      <c r="A128">
        <v>891301121</v>
      </c>
      <c r="B128" t="s">
        <v>93</v>
      </c>
      <c r="C128" t="s">
        <v>145</v>
      </c>
      <c r="D128" s="2">
        <v>44755</v>
      </c>
      <c r="E128" t="s">
        <v>4</v>
      </c>
      <c r="F128" t="s">
        <v>17</v>
      </c>
      <c r="H128" t="s">
        <v>18</v>
      </c>
      <c r="I128" t="s">
        <v>6</v>
      </c>
      <c r="J128" s="8">
        <v>9600</v>
      </c>
      <c r="K128">
        <v>13717</v>
      </c>
      <c r="L128" s="8">
        <f t="shared" si="4"/>
        <v>9600</v>
      </c>
    </row>
    <row r="129" spans="1:12" x14ac:dyDescent="0.2">
      <c r="A129">
        <v>891301121</v>
      </c>
      <c r="B129" t="s">
        <v>93</v>
      </c>
      <c r="C129" t="s">
        <v>146</v>
      </c>
      <c r="D129" s="2">
        <v>44760</v>
      </c>
      <c r="E129" t="s">
        <v>4</v>
      </c>
      <c r="F129" t="s">
        <v>17</v>
      </c>
      <c r="H129" t="s">
        <v>18</v>
      </c>
      <c r="I129" t="s">
        <v>6</v>
      </c>
      <c r="J129" s="8">
        <v>9600</v>
      </c>
      <c r="K129">
        <v>13717</v>
      </c>
      <c r="L129" s="8">
        <f t="shared" si="4"/>
        <v>9600</v>
      </c>
    </row>
    <row r="130" spans="1:12" x14ac:dyDescent="0.2">
      <c r="A130">
        <v>891301121</v>
      </c>
      <c r="B130" t="s">
        <v>93</v>
      </c>
      <c r="C130" t="s">
        <v>147</v>
      </c>
      <c r="D130" s="2">
        <v>44763</v>
      </c>
      <c r="E130" t="s">
        <v>4</v>
      </c>
      <c r="F130" t="s">
        <v>17</v>
      </c>
      <c r="H130" t="s">
        <v>18</v>
      </c>
      <c r="I130" t="s">
        <v>6</v>
      </c>
      <c r="J130" s="8">
        <v>38400</v>
      </c>
      <c r="K130">
        <v>13717</v>
      </c>
      <c r="L130" s="8">
        <f t="shared" si="4"/>
        <v>38400</v>
      </c>
    </row>
    <row r="131" spans="1:12" x14ac:dyDescent="0.2">
      <c r="A131">
        <v>891301121</v>
      </c>
      <c r="B131" t="s">
        <v>93</v>
      </c>
      <c r="C131" t="s">
        <v>148</v>
      </c>
      <c r="D131" s="2">
        <v>44763</v>
      </c>
      <c r="E131" t="s">
        <v>4</v>
      </c>
      <c r="F131" t="s">
        <v>17</v>
      </c>
      <c r="H131" t="s">
        <v>18</v>
      </c>
      <c r="I131" t="s">
        <v>6</v>
      </c>
      <c r="J131" s="8">
        <v>9600</v>
      </c>
      <c r="K131">
        <v>13717</v>
      </c>
      <c r="L131" s="8">
        <f t="shared" si="4"/>
        <v>9600</v>
      </c>
    </row>
    <row r="132" spans="1:12" x14ac:dyDescent="0.2">
      <c r="A132">
        <v>891301121</v>
      </c>
      <c r="B132" t="s">
        <v>93</v>
      </c>
      <c r="C132" t="s">
        <v>149</v>
      </c>
      <c r="D132" s="2">
        <v>44768</v>
      </c>
      <c r="E132" t="s">
        <v>4</v>
      </c>
      <c r="F132" t="s">
        <v>17</v>
      </c>
      <c r="H132" t="s">
        <v>18</v>
      </c>
      <c r="I132" t="s">
        <v>6</v>
      </c>
      <c r="J132" s="8">
        <v>9600</v>
      </c>
      <c r="K132">
        <v>13717</v>
      </c>
      <c r="L132" s="8">
        <f t="shared" si="4"/>
        <v>9600</v>
      </c>
    </row>
    <row r="133" spans="1:12" x14ac:dyDescent="0.2">
      <c r="A133">
        <v>891301121</v>
      </c>
      <c r="B133" t="s">
        <v>93</v>
      </c>
      <c r="C133" t="s">
        <v>150</v>
      </c>
      <c r="D133" s="2">
        <v>44770</v>
      </c>
      <c r="E133" t="s">
        <v>4</v>
      </c>
      <c r="F133" t="s">
        <v>17</v>
      </c>
      <c r="H133" t="s">
        <v>18</v>
      </c>
      <c r="I133" t="s">
        <v>6</v>
      </c>
      <c r="J133" s="8">
        <v>9600</v>
      </c>
      <c r="K133">
        <v>13717</v>
      </c>
      <c r="L133" s="8">
        <f t="shared" si="4"/>
        <v>9600</v>
      </c>
    </row>
    <row r="134" spans="1:12" x14ac:dyDescent="0.2">
      <c r="A134">
        <v>891301121</v>
      </c>
      <c r="B134" t="s">
        <v>93</v>
      </c>
      <c r="C134" t="s">
        <v>151</v>
      </c>
      <c r="D134" s="2">
        <v>44769</v>
      </c>
      <c r="E134" t="s">
        <v>4</v>
      </c>
      <c r="F134" t="s">
        <v>17</v>
      </c>
      <c r="H134" t="s">
        <v>18</v>
      </c>
      <c r="I134" t="s">
        <v>6</v>
      </c>
      <c r="J134" s="8">
        <v>82019</v>
      </c>
      <c r="K134">
        <v>13716</v>
      </c>
      <c r="L134" s="8">
        <f t="shared" si="4"/>
        <v>82019</v>
      </c>
    </row>
    <row r="135" spans="1:12" x14ac:dyDescent="0.2">
      <c r="A135">
        <v>891301121</v>
      </c>
      <c r="B135" t="s">
        <v>93</v>
      </c>
      <c r="C135" t="s">
        <v>152</v>
      </c>
      <c r="D135" s="2">
        <v>44747</v>
      </c>
      <c r="E135" t="s">
        <v>4</v>
      </c>
      <c r="F135" t="s">
        <v>17</v>
      </c>
      <c r="H135" t="s">
        <v>18</v>
      </c>
      <c r="I135" t="s">
        <v>6</v>
      </c>
      <c r="J135" s="8">
        <v>82571</v>
      </c>
      <c r="K135">
        <v>13716</v>
      </c>
      <c r="L135" s="8">
        <f t="shared" si="4"/>
        <v>82571</v>
      </c>
    </row>
    <row r="136" spans="1:12" x14ac:dyDescent="0.2">
      <c r="A136">
        <v>891301121</v>
      </c>
      <c r="B136" t="s">
        <v>93</v>
      </c>
      <c r="C136" t="s">
        <v>153</v>
      </c>
      <c r="D136" s="2">
        <v>44749</v>
      </c>
      <c r="E136" t="s">
        <v>4</v>
      </c>
      <c r="F136" t="s">
        <v>17</v>
      </c>
      <c r="H136" t="s">
        <v>18</v>
      </c>
      <c r="I136" t="s">
        <v>6</v>
      </c>
      <c r="J136" s="8">
        <v>119262</v>
      </c>
      <c r="K136">
        <v>13716</v>
      </c>
      <c r="L136" s="8">
        <f t="shared" si="4"/>
        <v>119262</v>
      </c>
    </row>
    <row r="137" spans="1:12" x14ac:dyDescent="0.2">
      <c r="A137">
        <v>891301121</v>
      </c>
      <c r="B137" t="s">
        <v>93</v>
      </c>
      <c r="C137" t="s">
        <v>154</v>
      </c>
      <c r="D137" s="2">
        <v>44750</v>
      </c>
      <c r="E137" t="s">
        <v>4</v>
      </c>
      <c r="F137" t="s">
        <v>17</v>
      </c>
      <c r="H137" t="s">
        <v>18</v>
      </c>
      <c r="I137" t="s">
        <v>6</v>
      </c>
      <c r="J137" s="8">
        <v>120520</v>
      </c>
      <c r="K137">
        <v>13716</v>
      </c>
      <c r="L137" s="8">
        <f t="shared" si="4"/>
        <v>120520</v>
      </c>
    </row>
    <row r="138" spans="1:12" x14ac:dyDescent="0.2">
      <c r="A138">
        <v>891301121</v>
      </c>
      <c r="B138" t="s">
        <v>93</v>
      </c>
      <c r="C138" t="s">
        <v>155</v>
      </c>
      <c r="D138" s="2">
        <v>44754</v>
      </c>
      <c r="E138" t="s">
        <v>4</v>
      </c>
      <c r="F138" t="s">
        <v>17</v>
      </c>
      <c r="H138" t="s">
        <v>18</v>
      </c>
      <c r="I138" t="s">
        <v>6</v>
      </c>
      <c r="J138" s="8">
        <v>238007</v>
      </c>
      <c r="K138">
        <v>13716</v>
      </c>
      <c r="L138" s="8">
        <f t="shared" si="4"/>
        <v>238007</v>
      </c>
    </row>
    <row r="139" spans="1:12" x14ac:dyDescent="0.2">
      <c r="A139">
        <v>891301121</v>
      </c>
      <c r="B139" t="s">
        <v>93</v>
      </c>
      <c r="C139" t="s">
        <v>156</v>
      </c>
      <c r="D139" s="2">
        <v>44755</v>
      </c>
      <c r="E139" t="s">
        <v>4</v>
      </c>
      <c r="F139" t="s">
        <v>17</v>
      </c>
      <c r="H139" t="s">
        <v>18</v>
      </c>
      <c r="I139" t="s">
        <v>6</v>
      </c>
      <c r="J139" s="8">
        <v>88616</v>
      </c>
      <c r="K139">
        <v>13716</v>
      </c>
      <c r="L139" s="8">
        <f t="shared" si="4"/>
        <v>88616</v>
      </c>
    </row>
    <row r="140" spans="1:12" x14ac:dyDescent="0.2">
      <c r="A140">
        <v>891301121</v>
      </c>
      <c r="B140" t="s">
        <v>93</v>
      </c>
      <c r="C140" t="s">
        <v>157</v>
      </c>
      <c r="D140" s="2">
        <v>44770</v>
      </c>
      <c r="E140" t="s">
        <v>4</v>
      </c>
      <c r="F140" t="s">
        <v>17</v>
      </c>
      <c r="H140" t="s">
        <v>18</v>
      </c>
      <c r="I140" t="s">
        <v>6</v>
      </c>
      <c r="J140" s="8">
        <v>270444</v>
      </c>
      <c r="K140">
        <v>13716</v>
      </c>
      <c r="L140" s="8">
        <f t="shared" si="4"/>
        <v>270444</v>
      </c>
    </row>
    <row r="141" spans="1:12" x14ac:dyDescent="0.2">
      <c r="A141">
        <v>891301121</v>
      </c>
      <c r="B141" t="s">
        <v>93</v>
      </c>
      <c r="C141" t="s">
        <v>158</v>
      </c>
      <c r="D141" s="2">
        <v>44767</v>
      </c>
      <c r="E141" t="s">
        <v>4</v>
      </c>
      <c r="F141" t="s">
        <v>89</v>
      </c>
      <c r="H141" t="s">
        <v>18</v>
      </c>
      <c r="I141" t="s">
        <v>5</v>
      </c>
      <c r="J141" s="8">
        <v>19200</v>
      </c>
      <c r="K141">
        <v>13718</v>
      </c>
      <c r="L141" s="8">
        <f t="shared" si="4"/>
        <v>19200</v>
      </c>
    </row>
    <row r="142" spans="1:12" x14ac:dyDescent="0.2">
      <c r="A142">
        <v>891301121</v>
      </c>
      <c r="B142" t="s">
        <v>93</v>
      </c>
      <c r="C142" t="s">
        <v>159</v>
      </c>
      <c r="D142" s="2">
        <v>44715</v>
      </c>
      <c r="E142" t="s">
        <v>4</v>
      </c>
      <c r="F142" t="s">
        <v>17</v>
      </c>
      <c r="H142" t="s">
        <v>18</v>
      </c>
      <c r="I142" t="s">
        <v>6</v>
      </c>
      <c r="J142" s="8">
        <v>9600</v>
      </c>
      <c r="K142">
        <v>13713</v>
      </c>
      <c r="L142" s="8">
        <f t="shared" si="4"/>
        <v>9600</v>
      </c>
    </row>
    <row r="143" spans="1:12" x14ac:dyDescent="0.2">
      <c r="A143">
        <v>891301121</v>
      </c>
      <c r="B143" t="s">
        <v>93</v>
      </c>
      <c r="C143" t="s">
        <v>160</v>
      </c>
      <c r="D143" s="2">
        <v>44726</v>
      </c>
      <c r="E143" t="s">
        <v>4</v>
      </c>
      <c r="F143" t="s">
        <v>17</v>
      </c>
      <c r="H143" t="s">
        <v>18</v>
      </c>
      <c r="I143" t="s">
        <v>6</v>
      </c>
      <c r="J143" s="8">
        <v>9600</v>
      </c>
      <c r="K143">
        <v>13713</v>
      </c>
      <c r="L143" s="8">
        <f t="shared" si="4"/>
        <v>9600</v>
      </c>
    </row>
    <row r="144" spans="1:12" x14ac:dyDescent="0.2">
      <c r="A144">
        <v>891301121</v>
      </c>
      <c r="B144" t="s">
        <v>93</v>
      </c>
      <c r="C144" t="s">
        <v>161</v>
      </c>
      <c r="D144" s="2">
        <v>44741</v>
      </c>
      <c r="E144" t="s">
        <v>4</v>
      </c>
      <c r="F144" t="s">
        <v>17</v>
      </c>
      <c r="H144" t="s">
        <v>18</v>
      </c>
      <c r="I144" t="s">
        <v>6</v>
      </c>
      <c r="J144" s="8">
        <v>9600</v>
      </c>
      <c r="K144">
        <v>13713</v>
      </c>
      <c r="L144" s="8">
        <f t="shared" si="4"/>
        <v>9600</v>
      </c>
    </row>
    <row r="145" spans="1:12" x14ac:dyDescent="0.2">
      <c r="A145">
        <v>891301121</v>
      </c>
      <c r="B145" t="s">
        <v>93</v>
      </c>
      <c r="C145" t="s">
        <v>162</v>
      </c>
      <c r="D145" s="2">
        <v>44741</v>
      </c>
      <c r="E145" t="s">
        <v>4</v>
      </c>
      <c r="F145" t="s">
        <v>17</v>
      </c>
      <c r="H145" t="s">
        <v>18</v>
      </c>
      <c r="I145" t="s">
        <v>6</v>
      </c>
      <c r="J145" s="8">
        <v>38400</v>
      </c>
      <c r="K145">
        <v>13713</v>
      </c>
      <c r="L145" s="8">
        <f t="shared" si="4"/>
        <v>38400</v>
      </c>
    </row>
    <row r="146" spans="1:12" x14ac:dyDescent="0.2">
      <c r="A146">
        <v>891301121</v>
      </c>
      <c r="B146" t="s">
        <v>93</v>
      </c>
      <c r="C146" t="s">
        <v>163</v>
      </c>
      <c r="D146" s="2">
        <v>44716</v>
      </c>
      <c r="E146" t="s">
        <v>4</v>
      </c>
      <c r="F146" t="s">
        <v>17</v>
      </c>
      <c r="H146" t="s">
        <v>18</v>
      </c>
      <c r="I146" t="s">
        <v>6</v>
      </c>
      <c r="J146" s="8">
        <v>71535</v>
      </c>
      <c r="K146">
        <v>13704</v>
      </c>
      <c r="L146" s="8">
        <f t="shared" si="4"/>
        <v>71535</v>
      </c>
    </row>
    <row r="147" spans="1:12" x14ac:dyDescent="0.2">
      <c r="A147">
        <v>891301121</v>
      </c>
      <c r="B147" t="s">
        <v>93</v>
      </c>
      <c r="C147" t="s">
        <v>164</v>
      </c>
      <c r="D147" s="2">
        <v>44716</v>
      </c>
      <c r="E147" t="s">
        <v>4</v>
      </c>
      <c r="F147" t="s">
        <v>17</v>
      </c>
      <c r="H147" t="s">
        <v>18</v>
      </c>
      <c r="I147" t="s">
        <v>6</v>
      </c>
      <c r="J147" s="8">
        <v>70573</v>
      </c>
      <c r="K147">
        <v>13704</v>
      </c>
      <c r="L147" s="8">
        <f t="shared" si="4"/>
        <v>70573</v>
      </c>
    </row>
    <row r="148" spans="1:12" x14ac:dyDescent="0.2">
      <c r="A148">
        <v>891301121</v>
      </c>
      <c r="B148" t="s">
        <v>93</v>
      </c>
      <c r="C148" t="s">
        <v>165</v>
      </c>
      <c r="D148" s="2">
        <v>44720</v>
      </c>
      <c r="E148" t="s">
        <v>4</v>
      </c>
      <c r="F148" t="s">
        <v>17</v>
      </c>
      <c r="H148" t="s">
        <v>18</v>
      </c>
      <c r="I148" t="s">
        <v>6</v>
      </c>
      <c r="J148" s="8">
        <v>123620</v>
      </c>
      <c r="K148">
        <v>13704</v>
      </c>
      <c r="L148" s="8">
        <f t="shared" si="4"/>
        <v>123620</v>
      </c>
    </row>
    <row r="149" spans="1:12" x14ac:dyDescent="0.2">
      <c r="A149">
        <v>891301121</v>
      </c>
      <c r="B149" t="s">
        <v>93</v>
      </c>
      <c r="C149" t="s">
        <v>166</v>
      </c>
      <c r="D149" s="2">
        <v>44724</v>
      </c>
      <c r="E149" t="s">
        <v>4</v>
      </c>
      <c r="F149" t="s">
        <v>17</v>
      </c>
      <c r="H149" t="s">
        <v>18</v>
      </c>
      <c r="I149" t="s">
        <v>6</v>
      </c>
      <c r="J149" s="8">
        <v>232760</v>
      </c>
      <c r="K149">
        <v>13704</v>
      </c>
      <c r="L149" s="8">
        <f t="shared" si="4"/>
        <v>232760</v>
      </c>
    </row>
    <row r="150" spans="1:12" x14ac:dyDescent="0.2">
      <c r="A150">
        <v>891301121</v>
      </c>
      <c r="B150" t="s">
        <v>93</v>
      </c>
      <c r="C150" t="s">
        <v>167</v>
      </c>
      <c r="D150" s="2">
        <v>44725</v>
      </c>
      <c r="E150" t="s">
        <v>4</v>
      </c>
      <c r="F150" t="s">
        <v>17</v>
      </c>
      <c r="H150" t="s">
        <v>18</v>
      </c>
      <c r="I150" t="s">
        <v>6</v>
      </c>
      <c r="J150" s="8">
        <v>125700</v>
      </c>
      <c r="K150">
        <v>13704</v>
      </c>
      <c r="L150" s="8">
        <f t="shared" si="4"/>
        <v>125700</v>
      </c>
    </row>
    <row r="151" spans="1:12" x14ac:dyDescent="0.2">
      <c r="A151">
        <v>891301121</v>
      </c>
      <c r="B151" t="s">
        <v>93</v>
      </c>
      <c r="C151" t="s">
        <v>168</v>
      </c>
      <c r="D151" s="2">
        <v>44726</v>
      </c>
      <c r="E151" t="s">
        <v>4</v>
      </c>
      <c r="F151" t="s">
        <v>17</v>
      </c>
      <c r="H151" t="s">
        <v>18</v>
      </c>
      <c r="I151" t="s">
        <v>6</v>
      </c>
      <c r="J151" s="8">
        <v>69225</v>
      </c>
      <c r="K151">
        <v>13704</v>
      </c>
      <c r="L151" s="8">
        <f t="shared" si="4"/>
        <v>69225</v>
      </c>
    </row>
    <row r="152" spans="1:12" x14ac:dyDescent="0.2">
      <c r="A152">
        <v>891301121</v>
      </c>
      <c r="B152" t="s">
        <v>93</v>
      </c>
      <c r="C152" t="s">
        <v>169</v>
      </c>
      <c r="D152" s="2">
        <v>44731</v>
      </c>
      <c r="E152" t="s">
        <v>4</v>
      </c>
      <c r="F152" t="s">
        <v>17</v>
      </c>
      <c r="H152" t="s">
        <v>18</v>
      </c>
      <c r="I152" t="s">
        <v>6</v>
      </c>
      <c r="J152" s="8">
        <v>151343</v>
      </c>
      <c r="K152">
        <v>13704</v>
      </c>
      <c r="L152" s="8">
        <f t="shared" si="4"/>
        <v>151343</v>
      </c>
    </row>
    <row r="153" spans="1:12" x14ac:dyDescent="0.2">
      <c r="A153">
        <v>891301121</v>
      </c>
      <c r="B153" t="s">
        <v>93</v>
      </c>
      <c r="C153" t="s">
        <v>170</v>
      </c>
      <c r="D153" s="2">
        <v>44734</v>
      </c>
      <c r="E153" t="s">
        <v>4</v>
      </c>
      <c r="F153" t="s">
        <v>17</v>
      </c>
      <c r="H153" t="s">
        <v>18</v>
      </c>
      <c r="I153" t="s">
        <v>6</v>
      </c>
      <c r="J153" s="8">
        <v>243475</v>
      </c>
      <c r="K153">
        <v>13704</v>
      </c>
      <c r="L153" s="8">
        <f t="shared" si="4"/>
        <v>243475</v>
      </c>
    </row>
    <row r="154" spans="1:12" x14ac:dyDescent="0.2">
      <c r="A154">
        <v>891301121</v>
      </c>
      <c r="B154" t="s">
        <v>93</v>
      </c>
      <c r="C154" t="s">
        <v>171</v>
      </c>
      <c r="D154" s="2">
        <v>44734</v>
      </c>
      <c r="E154" t="s">
        <v>4</v>
      </c>
      <c r="F154" t="s">
        <v>17</v>
      </c>
      <c r="H154" t="s">
        <v>18</v>
      </c>
      <c r="I154" t="s">
        <v>6</v>
      </c>
      <c r="J154" s="8">
        <v>96034</v>
      </c>
      <c r="K154">
        <v>13704</v>
      </c>
      <c r="L154" s="8">
        <f t="shared" si="4"/>
        <v>96034</v>
      </c>
    </row>
    <row r="155" spans="1:12" x14ac:dyDescent="0.2">
      <c r="A155">
        <v>891301121</v>
      </c>
      <c r="B155" t="s">
        <v>93</v>
      </c>
      <c r="C155" t="s">
        <v>172</v>
      </c>
      <c r="D155" s="2">
        <v>44735</v>
      </c>
      <c r="E155" t="s">
        <v>4</v>
      </c>
      <c r="F155" t="s">
        <v>17</v>
      </c>
      <c r="H155" t="s">
        <v>18</v>
      </c>
      <c r="I155" t="s">
        <v>6</v>
      </c>
      <c r="J155" s="8">
        <v>150382</v>
      </c>
      <c r="K155">
        <v>13704</v>
      </c>
      <c r="L155" s="8">
        <f t="shared" si="4"/>
        <v>150382</v>
      </c>
    </row>
    <row r="156" spans="1:12" x14ac:dyDescent="0.2">
      <c r="A156">
        <v>891301121</v>
      </c>
      <c r="B156" t="s">
        <v>93</v>
      </c>
      <c r="C156" t="s">
        <v>173</v>
      </c>
      <c r="D156" s="2">
        <v>44736</v>
      </c>
      <c r="E156" t="s">
        <v>4</v>
      </c>
      <c r="F156" t="s">
        <v>17</v>
      </c>
      <c r="H156" t="s">
        <v>18</v>
      </c>
      <c r="I156" t="s">
        <v>6</v>
      </c>
      <c r="J156" s="8">
        <v>85248</v>
      </c>
      <c r="K156">
        <v>13704</v>
      </c>
      <c r="L156" s="8">
        <f t="shared" si="4"/>
        <v>85248</v>
      </c>
    </row>
    <row r="157" spans="1:12" x14ac:dyDescent="0.2">
      <c r="A157">
        <v>891301121</v>
      </c>
      <c r="B157" t="s">
        <v>93</v>
      </c>
      <c r="C157" t="s">
        <v>174</v>
      </c>
      <c r="D157" s="2">
        <v>44739</v>
      </c>
      <c r="E157" t="s">
        <v>4</v>
      </c>
      <c r="F157" t="s">
        <v>17</v>
      </c>
      <c r="H157" t="s">
        <v>18</v>
      </c>
      <c r="I157" t="s">
        <v>6</v>
      </c>
      <c r="J157" s="8">
        <v>68657</v>
      </c>
      <c r="K157">
        <v>13704</v>
      </c>
      <c r="L157" s="8">
        <f t="shared" si="4"/>
        <v>68657</v>
      </c>
    </row>
    <row r="158" spans="1:12" x14ac:dyDescent="0.2">
      <c r="A158">
        <v>891301121</v>
      </c>
      <c r="B158" t="s">
        <v>93</v>
      </c>
      <c r="C158" t="s">
        <v>175</v>
      </c>
      <c r="D158" s="2">
        <v>44741</v>
      </c>
      <c r="E158" t="s">
        <v>4</v>
      </c>
      <c r="F158" t="s">
        <v>17</v>
      </c>
      <c r="H158" t="s">
        <v>18</v>
      </c>
      <c r="I158" t="s">
        <v>6</v>
      </c>
      <c r="J158" s="8">
        <v>88241</v>
      </c>
      <c r="K158">
        <v>13704</v>
      </c>
      <c r="L158" s="8">
        <f t="shared" si="4"/>
        <v>88241</v>
      </c>
    </row>
    <row r="159" spans="1:12" x14ac:dyDescent="0.2">
      <c r="A159">
        <v>891301121</v>
      </c>
      <c r="B159" t="s">
        <v>93</v>
      </c>
      <c r="C159" t="s">
        <v>176</v>
      </c>
      <c r="D159" s="2">
        <v>44729</v>
      </c>
      <c r="E159" t="s">
        <v>4</v>
      </c>
      <c r="F159" t="s">
        <v>89</v>
      </c>
      <c r="H159" t="s">
        <v>18</v>
      </c>
      <c r="I159" t="s">
        <v>5</v>
      </c>
      <c r="J159" s="8">
        <v>9600</v>
      </c>
      <c r="K159">
        <v>13715</v>
      </c>
      <c r="L159" s="8">
        <f t="shared" si="4"/>
        <v>9600</v>
      </c>
    </row>
    <row r="160" spans="1:12" x14ac:dyDescent="0.2">
      <c r="A160">
        <v>891301121</v>
      </c>
      <c r="B160" t="s">
        <v>93</v>
      </c>
      <c r="C160" t="s">
        <v>177</v>
      </c>
      <c r="D160" s="2">
        <v>44741</v>
      </c>
      <c r="E160" t="s">
        <v>4</v>
      </c>
      <c r="F160" t="s">
        <v>89</v>
      </c>
      <c r="H160" t="s">
        <v>18</v>
      </c>
      <c r="I160" t="s">
        <v>5</v>
      </c>
      <c r="J160" s="8">
        <v>9600</v>
      </c>
      <c r="K160">
        <v>13715</v>
      </c>
      <c r="L160" s="8">
        <f t="shared" si="4"/>
        <v>9600</v>
      </c>
    </row>
    <row r="161" spans="1:12" x14ac:dyDescent="0.2">
      <c r="A161">
        <v>891301121</v>
      </c>
      <c r="B161" t="s">
        <v>93</v>
      </c>
      <c r="C161" t="s">
        <v>178</v>
      </c>
      <c r="D161" s="2">
        <v>44714</v>
      </c>
      <c r="E161" t="s">
        <v>4</v>
      </c>
      <c r="F161" t="s">
        <v>17</v>
      </c>
      <c r="H161" t="s">
        <v>18</v>
      </c>
      <c r="I161" t="s">
        <v>5</v>
      </c>
      <c r="J161" s="8">
        <v>76894</v>
      </c>
      <c r="K161">
        <v>13714</v>
      </c>
      <c r="L161" s="8">
        <f t="shared" si="4"/>
        <v>76894</v>
      </c>
    </row>
    <row r="162" spans="1:12" x14ac:dyDescent="0.2">
      <c r="A162">
        <v>891301121</v>
      </c>
      <c r="B162" t="s">
        <v>93</v>
      </c>
      <c r="C162" t="s">
        <v>179</v>
      </c>
      <c r="D162" s="2">
        <v>44714</v>
      </c>
      <c r="E162" t="s">
        <v>4</v>
      </c>
      <c r="F162" t="s">
        <v>17</v>
      </c>
      <c r="H162" t="s">
        <v>18</v>
      </c>
      <c r="I162" t="s">
        <v>5</v>
      </c>
      <c r="J162" s="8">
        <v>113611</v>
      </c>
      <c r="K162">
        <v>13714</v>
      </c>
      <c r="L162" s="8">
        <f t="shared" si="4"/>
        <v>113611</v>
      </c>
    </row>
    <row r="163" spans="1:12" x14ac:dyDescent="0.2">
      <c r="A163">
        <v>891301121</v>
      </c>
      <c r="B163" t="s">
        <v>93</v>
      </c>
      <c r="C163" t="s">
        <v>180</v>
      </c>
      <c r="D163" s="2">
        <v>44684</v>
      </c>
      <c r="E163" t="s">
        <v>4</v>
      </c>
      <c r="F163" t="s">
        <v>17</v>
      </c>
      <c r="H163" t="s">
        <v>18</v>
      </c>
      <c r="I163" t="s">
        <v>6</v>
      </c>
      <c r="J163" s="8">
        <v>9600</v>
      </c>
      <c r="K163">
        <v>13306</v>
      </c>
      <c r="L163" s="8">
        <f t="shared" si="4"/>
        <v>9600</v>
      </c>
    </row>
    <row r="164" spans="1:12" x14ac:dyDescent="0.2">
      <c r="A164">
        <v>891301121</v>
      </c>
      <c r="B164" t="s">
        <v>93</v>
      </c>
      <c r="C164" t="s">
        <v>181</v>
      </c>
      <c r="D164" s="2">
        <v>44685</v>
      </c>
      <c r="E164" t="s">
        <v>4</v>
      </c>
      <c r="F164" t="s">
        <v>17</v>
      </c>
      <c r="H164" t="s">
        <v>18</v>
      </c>
      <c r="I164" t="s">
        <v>6</v>
      </c>
      <c r="J164" s="8">
        <v>9600</v>
      </c>
      <c r="K164">
        <v>13306</v>
      </c>
      <c r="L164" s="8">
        <f t="shared" si="4"/>
        <v>9600</v>
      </c>
    </row>
    <row r="165" spans="1:12" x14ac:dyDescent="0.2">
      <c r="A165">
        <v>891301121</v>
      </c>
      <c r="B165" t="s">
        <v>93</v>
      </c>
      <c r="C165" t="s">
        <v>182</v>
      </c>
      <c r="D165" s="2">
        <v>44693</v>
      </c>
      <c r="E165" t="s">
        <v>4</v>
      </c>
      <c r="F165" t="s">
        <v>17</v>
      </c>
      <c r="H165" t="s">
        <v>18</v>
      </c>
      <c r="I165" t="s">
        <v>6</v>
      </c>
      <c r="J165" s="8">
        <v>9600</v>
      </c>
      <c r="K165">
        <v>13306</v>
      </c>
      <c r="L165" s="8">
        <f t="shared" si="4"/>
        <v>9600</v>
      </c>
    </row>
    <row r="166" spans="1:12" x14ac:dyDescent="0.2">
      <c r="A166">
        <v>891301121</v>
      </c>
      <c r="B166" t="s">
        <v>93</v>
      </c>
      <c r="C166" t="s">
        <v>183</v>
      </c>
      <c r="D166" s="2">
        <v>44697</v>
      </c>
      <c r="E166" t="s">
        <v>4</v>
      </c>
      <c r="F166" t="s">
        <v>17</v>
      </c>
      <c r="H166" t="s">
        <v>18</v>
      </c>
      <c r="I166" t="s">
        <v>6</v>
      </c>
      <c r="J166" s="8">
        <v>9600</v>
      </c>
      <c r="K166">
        <v>13306</v>
      </c>
      <c r="L166" s="8">
        <f t="shared" si="4"/>
        <v>9600</v>
      </c>
    </row>
    <row r="167" spans="1:12" x14ac:dyDescent="0.2">
      <c r="A167">
        <v>891301121</v>
      </c>
      <c r="B167" t="s">
        <v>93</v>
      </c>
      <c r="C167" t="s">
        <v>184</v>
      </c>
      <c r="D167" s="2">
        <v>44707</v>
      </c>
      <c r="E167" t="s">
        <v>4</v>
      </c>
      <c r="F167" t="s">
        <v>17</v>
      </c>
      <c r="H167" t="s">
        <v>18</v>
      </c>
      <c r="I167" t="s">
        <v>6</v>
      </c>
      <c r="J167" s="8">
        <v>9600</v>
      </c>
      <c r="K167">
        <v>13306</v>
      </c>
      <c r="L167" s="8">
        <f t="shared" si="4"/>
        <v>9600</v>
      </c>
    </row>
    <row r="168" spans="1:12" x14ac:dyDescent="0.2">
      <c r="A168">
        <v>891301121</v>
      </c>
      <c r="B168" t="s">
        <v>93</v>
      </c>
      <c r="C168" t="s">
        <v>185</v>
      </c>
      <c r="D168" s="2">
        <v>44708</v>
      </c>
      <c r="E168" t="s">
        <v>4</v>
      </c>
      <c r="F168" t="s">
        <v>17</v>
      </c>
      <c r="H168" t="s">
        <v>18</v>
      </c>
      <c r="I168" t="s">
        <v>6</v>
      </c>
      <c r="J168" s="8">
        <v>9600</v>
      </c>
      <c r="K168">
        <v>13306</v>
      </c>
      <c r="L168" s="8">
        <f t="shared" si="4"/>
        <v>9600</v>
      </c>
    </row>
    <row r="169" spans="1:12" x14ac:dyDescent="0.2">
      <c r="A169">
        <v>891301121</v>
      </c>
      <c r="B169" t="s">
        <v>93</v>
      </c>
      <c r="C169" t="s">
        <v>186</v>
      </c>
      <c r="D169" s="2">
        <v>44683</v>
      </c>
      <c r="E169" t="s">
        <v>4</v>
      </c>
      <c r="F169" t="s">
        <v>17</v>
      </c>
      <c r="H169" t="s">
        <v>18</v>
      </c>
      <c r="I169" t="s">
        <v>6</v>
      </c>
      <c r="J169" s="8">
        <v>89227</v>
      </c>
      <c r="K169">
        <v>13313</v>
      </c>
      <c r="L169" s="8">
        <f t="shared" si="4"/>
        <v>89227</v>
      </c>
    </row>
    <row r="170" spans="1:12" x14ac:dyDescent="0.2">
      <c r="A170">
        <v>891301121</v>
      </c>
      <c r="B170" t="s">
        <v>93</v>
      </c>
      <c r="C170" t="s">
        <v>187</v>
      </c>
      <c r="D170" s="2">
        <v>44692</v>
      </c>
      <c r="E170" t="s">
        <v>4</v>
      </c>
      <c r="F170" t="s">
        <v>17</v>
      </c>
      <c r="H170" t="s">
        <v>18</v>
      </c>
      <c r="I170" t="s">
        <v>6</v>
      </c>
      <c r="J170" s="8">
        <v>82999</v>
      </c>
      <c r="K170">
        <v>13313</v>
      </c>
      <c r="L170" s="8">
        <f t="shared" ref="L170:L178" si="5">+J170</f>
        <v>82999</v>
      </c>
    </row>
    <row r="171" spans="1:12" x14ac:dyDescent="0.2">
      <c r="A171">
        <v>891301121</v>
      </c>
      <c r="B171" t="s">
        <v>93</v>
      </c>
      <c r="C171" t="s">
        <v>188</v>
      </c>
      <c r="D171" s="2">
        <v>44698</v>
      </c>
      <c r="E171" t="s">
        <v>4</v>
      </c>
      <c r="F171" t="s">
        <v>17</v>
      </c>
      <c r="H171" t="s">
        <v>18</v>
      </c>
      <c r="I171" t="s">
        <v>6</v>
      </c>
      <c r="J171" s="8">
        <v>87895</v>
      </c>
      <c r="K171">
        <v>13313</v>
      </c>
      <c r="L171" s="8">
        <f t="shared" si="5"/>
        <v>87895</v>
      </c>
    </row>
    <row r="172" spans="1:12" x14ac:dyDescent="0.2">
      <c r="A172">
        <v>891301121</v>
      </c>
      <c r="B172" t="s">
        <v>93</v>
      </c>
      <c r="C172" t="s">
        <v>189</v>
      </c>
      <c r="D172" s="2">
        <v>44705</v>
      </c>
      <c r="E172" t="s">
        <v>4</v>
      </c>
      <c r="F172" t="s">
        <v>17</v>
      </c>
      <c r="H172" t="s">
        <v>18</v>
      </c>
      <c r="I172" t="s">
        <v>6</v>
      </c>
      <c r="J172" s="8">
        <v>199328</v>
      </c>
      <c r="K172">
        <v>13313</v>
      </c>
      <c r="L172" s="8">
        <f t="shared" si="5"/>
        <v>199328</v>
      </c>
    </row>
    <row r="173" spans="1:12" x14ac:dyDescent="0.2">
      <c r="A173">
        <v>891301121</v>
      </c>
      <c r="B173" t="s">
        <v>93</v>
      </c>
      <c r="C173" t="s">
        <v>190</v>
      </c>
      <c r="D173" s="2">
        <v>44706</v>
      </c>
      <c r="E173" t="s">
        <v>4</v>
      </c>
      <c r="F173" t="s">
        <v>17</v>
      </c>
      <c r="H173" t="s">
        <v>18</v>
      </c>
      <c r="I173" t="s">
        <v>6</v>
      </c>
      <c r="J173" s="8">
        <v>469269</v>
      </c>
      <c r="K173">
        <v>13313</v>
      </c>
      <c r="L173" s="8">
        <f t="shared" si="5"/>
        <v>469269</v>
      </c>
    </row>
    <row r="174" spans="1:12" x14ac:dyDescent="0.2">
      <c r="A174">
        <v>891301121</v>
      </c>
      <c r="B174" t="s">
        <v>93</v>
      </c>
      <c r="C174" t="s">
        <v>191</v>
      </c>
      <c r="D174" s="2">
        <v>44706</v>
      </c>
      <c r="E174" t="s">
        <v>4</v>
      </c>
      <c r="F174" t="s">
        <v>17</v>
      </c>
      <c r="H174" t="s">
        <v>18</v>
      </c>
      <c r="I174" t="s">
        <v>6</v>
      </c>
      <c r="J174" s="8">
        <v>88129</v>
      </c>
      <c r="K174">
        <v>13313</v>
      </c>
      <c r="L174" s="8">
        <f t="shared" si="5"/>
        <v>88129</v>
      </c>
    </row>
    <row r="175" spans="1:12" x14ac:dyDescent="0.2">
      <c r="A175">
        <v>891301121</v>
      </c>
      <c r="B175" t="s">
        <v>93</v>
      </c>
      <c r="C175" t="s">
        <v>192</v>
      </c>
      <c r="D175" s="2">
        <v>44707</v>
      </c>
      <c r="E175" t="s">
        <v>4</v>
      </c>
      <c r="F175" t="s">
        <v>17</v>
      </c>
      <c r="H175" t="s">
        <v>18</v>
      </c>
      <c r="I175" t="s">
        <v>6</v>
      </c>
      <c r="J175" s="8">
        <v>66581</v>
      </c>
      <c r="K175">
        <v>13313</v>
      </c>
      <c r="L175" s="8">
        <f t="shared" si="5"/>
        <v>66581</v>
      </c>
    </row>
    <row r="176" spans="1:12" x14ac:dyDescent="0.2">
      <c r="A176">
        <v>891301121</v>
      </c>
      <c r="B176" t="s">
        <v>93</v>
      </c>
      <c r="C176" t="s">
        <v>193</v>
      </c>
      <c r="D176" s="2">
        <v>44710</v>
      </c>
      <c r="E176" t="s">
        <v>4</v>
      </c>
      <c r="F176" t="s">
        <v>17</v>
      </c>
      <c r="H176" t="s">
        <v>18</v>
      </c>
      <c r="I176" t="s">
        <v>6</v>
      </c>
      <c r="J176" s="8">
        <v>72934</v>
      </c>
      <c r="K176">
        <v>13313</v>
      </c>
      <c r="L176" s="8">
        <f t="shared" si="5"/>
        <v>72934</v>
      </c>
    </row>
    <row r="177" spans="1:12" x14ac:dyDescent="0.2">
      <c r="A177">
        <v>891301121</v>
      </c>
      <c r="B177" t="s">
        <v>93</v>
      </c>
      <c r="C177" t="s">
        <v>194</v>
      </c>
      <c r="D177" s="2">
        <v>44712</v>
      </c>
      <c r="E177" t="s">
        <v>4</v>
      </c>
      <c r="F177" t="s">
        <v>17</v>
      </c>
      <c r="H177" t="s">
        <v>18</v>
      </c>
      <c r="I177" t="s">
        <v>6</v>
      </c>
      <c r="J177" s="8">
        <v>71431</v>
      </c>
      <c r="K177">
        <v>13313</v>
      </c>
      <c r="L177" s="8">
        <f t="shared" si="5"/>
        <v>71431</v>
      </c>
    </row>
    <row r="178" spans="1:12" x14ac:dyDescent="0.2">
      <c r="A178">
        <v>891301121</v>
      </c>
      <c r="B178" t="s">
        <v>93</v>
      </c>
      <c r="C178" t="s">
        <v>195</v>
      </c>
      <c r="D178" s="2">
        <v>44684</v>
      </c>
      <c r="E178" t="s">
        <v>4</v>
      </c>
      <c r="F178" t="s">
        <v>89</v>
      </c>
      <c r="H178" t="s">
        <v>18</v>
      </c>
      <c r="I178" t="s">
        <v>5</v>
      </c>
      <c r="J178" s="8">
        <v>47500</v>
      </c>
      <c r="K178">
        <v>13307</v>
      </c>
      <c r="L178" s="8">
        <f t="shared" si="5"/>
        <v>47500</v>
      </c>
    </row>
  </sheetData>
  <mergeCells count="1">
    <mergeCell ref="A1:L1"/>
  </mergeCells>
  <conditionalFormatting sqref="C105:C178">
    <cfRule type="duplicateValues" dxfId="3" priority="2"/>
  </conditionalFormatting>
  <conditionalFormatting sqref="C105:C178">
    <cfRule type="duplicateValues" dxfId="2" priority="1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8"/>
  <sheetViews>
    <sheetView tabSelected="1" workbookViewId="0">
      <selection activeCell="E11" sqref="E11"/>
    </sheetView>
  </sheetViews>
  <sheetFormatPr baseColWidth="10" defaultRowHeight="12.75" x14ac:dyDescent="0.2"/>
  <cols>
    <col min="2" max="2" width="35.7109375" bestFit="1" customWidth="1"/>
    <col min="3" max="3" width="7" bestFit="1" customWidth="1"/>
    <col min="4" max="4" width="10.5703125" bestFit="1" customWidth="1"/>
    <col min="5" max="5" width="20.5703125" bestFit="1" customWidth="1"/>
    <col min="9" max="9" width="11" style="8" bestFit="1" customWidth="1"/>
    <col min="10" max="10" width="11" style="20" bestFit="1" customWidth="1"/>
    <col min="11" max="11" width="22.42578125" style="3" customWidth="1"/>
    <col min="12" max="17" width="11.42578125" style="8"/>
    <col min="18" max="18" width="13.140625" customWidth="1"/>
    <col min="19" max="19" width="14.7109375" customWidth="1"/>
  </cols>
  <sheetData>
    <row r="1" spans="1:20" s="16" customFormat="1" x14ac:dyDescent="0.2">
      <c r="I1" s="17">
        <f>SUBTOTAL(9,I3:I178)</f>
        <v>14029205</v>
      </c>
      <c r="J1" s="17">
        <f>SUBTOTAL(9,J3:J178)</f>
        <v>14029205</v>
      </c>
      <c r="K1" s="18"/>
      <c r="L1" s="17">
        <f t="shared" ref="L1:Q1" si="0">SUBTOTAL(9,L3:L178)</f>
        <v>4323002</v>
      </c>
      <c r="M1" s="17">
        <f t="shared" si="0"/>
        <v>369006</v>
      </c>
      <c r="N1" s="17">
        <f t="shared" si="0"/>
        <v>4323002</v>
      </c>
      <c r="O1" s="17">
        <f t="shared" si="0"/>
        <v>37900</v>
      </c>
      <c r="P1" s="17">
        <f t="shared" si="0"/>
        <v>3916096</v>
      </c>
      <c r="Q1" s="17">
        <f t="shared" si="0"/>
        <v>3916096</v>
      </c>
    </row>
    <row r="2" spans="1:20" s="4" customFormat="1" ht="45" x14ac:dyDescent="0.2">
      <c r="A2" s="9" t="s">
        <v>7</v>
      </c>
      <c r="B2" s="9" t="s">
        <v>392</v>
      </c>
      <c r="C2" s="9" t="s">
        <v>8</v>
      </c>
      <c r="D2" s="9" t="s">
        <v>0</v>
      </c>
      <c r="E2" s="23" t="s">
        <v>376</v>
      </c>
      <c r="F2" s="9" t="s">
        <v>197</v>
      </c>
      <c r="G2" s="10" t="s">
        <v>196</v>
      </c>
      <c r="H2" s="21" t="s">
        <v>198</v>
      </c>
      <c r="I2" s="11" t="s">
        <v>395</v>
      </c>
      <c r="J2" s="19" t="s">
        <v>394</v>
      </c>
      <c r="K2" s="22" t="s">
        <v>199</v>
      </c>
      <c r="L2" s="26" t="s">
        <v>389</v>
      </c>
      <c r="M2" s="26" t="s">
        <v>385</v>
      </c>
      <c r="N2" s="26" t="s">
        <v>386</v>
      </c>
      <c r="O2" s="26" t="s">
        <v>388</v>
      </c>
      <c r="P2" s="26" t="s">
        <v>387</v>
      </c>
      <c r="Q2" s="24" t="s">
        <v>379</v>
      </c>
      <c r="R2" s="24" t="s">
        <v>380</v>
      </c>
      <c r="S2" s="24" t="s">
        <v>381</v>
      </c>
      <c r="T2" s="10" t="s">
        <v>382</v>
      </c>
    </row>
    <row r="3" spans="1:20" ht="15" x14ac:dyDescent="0.2">
      <c r="A3" s="12">
        <v>891301121</v>
      </c>
      <c r="B3" s="27" t="s">
        <v>393</v>
      </c>
      <c r="C3" s="12" t="s">
        <v>93</v>
      </c>
      <c r="D3" s="12" t="s">
        <v>16</v>
      </c>
      <c r="E3" s="12" t="s">
        <v>200</v>
      </c>
      <c r="F3" s="13">
        <v>44901</v>
      </c>
      <c r="G3" s="13">
        <v>44967</v>
      </c>
      <c r="H3" s="13">
        <v>44975</v>
      </c>
      <c r="I3" s="15">
        <v>9600</v>
      </c>
      <c r="J3" s="15">
        <f>+I3</f>
        <v>9600</v>
      </c>
      <c r="K3" s="14" t="s">
        <v>390</v>
      </c>
      <c r="L3" s="15">
        <v>9600</v>
      </c>
      <c r="M3" s="15">
        <v>0</v>
      </c>
      <c r="N3" s="15">
        <v>9600</v>
      </c>
      <c r="O3" s="15">
        <v>0</v>
      </c>
      <c r="P3" s="15">
        <v>9600</v>
      </c>
      <c r="Q3" s="15">
        <v>9600</v>
      </c>
      <c r="R3" s="12">
        <v>2201365959</v>
      </c>
      <c r="S3" s="12" t="s">
        <v>377</v>
      </c>
      <c r="T3" s="13">
        <v>45169</v>
      </c>
    </row>
    <row r="4" spans="1:20" ht="15" x14ac:dyDescent="0.2">
      <c r="A4" s="12">
        <v>891301121</v>
      </c>
      <c r="B4" s="27" t="s">
        <v>393</v>
      </c>
      <c r="C4" s="12" t="s">
        <v>93</v>
      </c>
      <c r="D4" s="12" t="s">
        <v>19</v>
      </c>
      <c r="E4" s="12" t="s">
        <v>201</v>
      </c>
      <c r="F4" s="13">
        <v>44911</v>
      </c>
      <c r="G4" s="13">
        <v>44967</v>
      </c>
      <c r="H4" s="13">
        <v>44975</v>
      </c>
      <c r="I4" s="15">
        <v>9600</v>
      </c>
      <c r="J4" s="15">
        <f t="shared" ref="J4:J67" si="1">+I4</f>
        <v>9600</v>
      </c>
      <c r="K4" s="14" t="s">
        <v>390</v>
      </c>
      <c r="L4" s="15">
        <v>9600</v>
      </c>
      <c r="M4" s="15">
        <v>0</v>
      </c>
      <c r="N4" s="15">
        <v>9600</v>
      </c>
      <c r="O4" s="15">
        <v>0</v>
      </c>
      <c r="P4" s="15">
        <v>9600</v>
      </c>
      <c r="Q4" s="15">
        <v>9600</v>
      </c>
      <c r="R4" s="12">
        <v>2201365959</v>
      </c>
      <c r="S4" s="12" t="s">
        <v>377</v>
      </c>
      <c r="T4" s="13">
        <v>45169</v>
      </c>
    </row>
    <row r="5" spans="1:20" ht="15" x14ac:dyDescent="0.2">
      <c r="A5" s="12">
        <v>891301121</v>
      </c>
      <c r="B5" s="27" t="s">
        <v>393</v>
      </c>
      <c r="C5" s="12" t="s">
        <v>93</v>
      </c>
      <c r="D5" s="12" t="s">
        <v>20</v>
      </c>
      <c r="E5" s="12" t="s">
        <v>202</v>
      </c>
      <c r="F5" s="13">
        <v>44923</v>
      </c>
      <c r="G5" s="13">
        <f>VLOOKUP(D5,'INFO IPS'!C2:D178,2,0)</f>
        <v>44923</v>
      </c>
      <c r="H5" s="13"/>
      <c r="I5" s="15">
        <v>9600</v>
      </c>
      <c r="J5" s="15">
        <f t="shared" si="1"/>
        <v>9600</v>
      </c>
      <c r="K5" s="14" t="s">
        <v>383</v>
      </c>
      <c r="L5" s="15">
        <v>0</v>
      </c>
      <c r="M5" s="15">
        <v>0</v>
      </c>
      <c r="N5" s="15">
        <v>0</v>
      </c>
      <c r="O5" s="15">
        <v>0</v>
      </c>
      <c r="P5" s="15">
        <v>0</v>
      </c>
      <c r="Q5" s="15">
        <v>0</v>
      </c>
      <c r="R5" s="12"/>
      <c r="S5" s="12"/>
      <c r="T5" s="13">
        <v>45169</v>
      </c>
    </row>
    <row r="6" spans="1:20" ht="15" x14ac:dyDescent="0.2">
      <c r="A6" s="12">
        <v>891301121</v>
      </c>
      <c r="B6" s="27" t="s">
        <v>393</v>
      </c>
      <c r="C6" s="12" t="s">
        <v>93</v>
      </c>
      <c r="D6" s="12" t="s">
        <v>21</v>
      </c>
      <c r="E6" s="12" t="s">
        <v>203</v>
      </c>
      <c r="F6" s="13">
        <v>44899</v>
      </c>
      <c r="G6" s="13">
        <v>44967</v>
      </c>
      <c r="H6" s="13">
        <v>44975</v>
      </c>
      <c r="I6" s="15">
        <v>168503</v>
      </c>
      <c r="J6" s="15">
        <f t="shared" si="1"/>
        <v>168503</v>
      </c>
      <c r="K6" s="14" t="s">
        <v>390</v>
      </c>
      <c r="L6" s="15">
        <v>168503</v>
      </c>
      <c r="M6" s="15">
        <v>0</v>
      </c>
      <c r="N6" s="15">
        <v>168503</v>
      </c>
      <c r="O6" s="15">
        <v>0</v>
      </c>
      <c r="P6" s="15">
        <v>168503</v>
      </c>
      <c r="Q6" s="15">
        <v>168503</v>
      </c>
      <c r="R6" s="12">
        <v>2201365959</v>
      </c>
      <c r="S6" s="12" t="s">
        <v>377</v>
      </c>
      <c r="T6" s="13">
        <v>45169</v>
      </c>
    </row>
    <row r="7" spans="1:20" ht="15" x14ac:dyDescent="0.2">
      <c r="A7" s="12">
        <v>891301121</v>
      </c>
      <c r="B7" s="27" t="s">
        <v>393</v>
      </c>
      <c r="C7" s="12" t="s">
        <v>93</v>
      </c>
      <c r="D7" s="12" t="s">
        <v>22</v>
      </c>
      <c r="E7" s="12" t="s">
        <v>204</v>
      </c>
      <c r="F7" s="13">
        <v>44903</v>
      </c>
      <c r="G7" s="13">
        <v>44967</v>
      </c>
      <c r="H7" s="13">
        <v>44975</v>
      </c>
      <c r="I7" s="15">
        <v>68075</v>
      </c>
      <c r="J7" s="15">
        <f t="shared" si="1"/>
        <v>68075</v>
      </c>
      <c r="K7" s="14" t="s">
        <v>390</v>
      </c>
      <c r="L7" s="15">
        <v>68075</v>
      </c>
      <c r="M7" s="15">
        <v>0</v>
      </c>
      <c r="N7" s="15">
        <v>68075</v>
      </c>
      <c r="O7" s="15">
        <v>0</v>
      </c>
      <c r="P7" s="15">
        <v>68075</v>
      </c>
      <c r="Q7" s="15">
        <v>68075</v>
      </c>
      <c r="R7" s="12">
        <v>2201365959</v>
      </c>
      <c r="S7" s="12" t="s">
        <v>377</v>
      </c>
      <c r="T7" s="13">
        <v>45169</v>
      </c>
    </row>
    <row r="8" spans="1:20" ht="15" x14ac:dyDescent="0.2">
      <c r="A8" s="12">
        <v>891301121</v>
      </c>
      <c r="B8" s="27" t="s">
        <v>393</v>
      </c>
      <c r="C8" s="12" t="s">
        <v>93</v>
      </c>
      <c r="D8" s="12" t="s">
        <v>23</v>
      </c>
      <c r="E8" s="12" t="s">
        <v>205</v>
      </c>
      <c r="F8" s="13">
        <v>44905</v>
      </c>
      <c r="G8" s="13">
        <f>VLOOKUP(D8,'INFO IPS'!C5:D181,2,0)</f>
        <v>44905</v>
      </c>
      <c r="H8" s="13"/>
      <c r="I8" s="15">
        <v>67078</v>
      </c>
      <c r="J8" s="15">
        <f t="shared" si="1"/>
        <v>67078</v>
      </c>
      <c r="K8" s="14" t="s">
        <v>383</v>
      </c>
      <c r="L8" s="15">
        <v>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  <c r="R8" s="12"/>
      <c r="S8" s="12"/>
      <c r="T8" s="13">
        <v>45169</v>
      </c>
    </row>
    <row r="9" spans="1:20" ht="15" x14ac:dyDescent="0.2">
      <c r="A9" s="12">
        <v>891301121</v>
      </c>
      <c r="B9" s="27" t="s">
        <v>393</v>
      </c>
      <c r="C9" s="12" t="s">
        <v>93</v>
      </c>
      <c r="D9" s="12" t="s">
        <v>24</v>
      </c>
      <c r="E9" s="12" t="s">
        <v>206</v>
      </c>
      <c r="F9" s="13">
        <v>44908</v>
      </c>
      <c r="G9" s="13">
        <f>VLOOKUP(D9,'INFO IPS'!C6:D182,2,0)</f>
        <v>44908</v>
      </c>
      <c r="H9" s="13"/>
      <c r="I9" s="15">
        <v>140577</v>
      </c>
      <c r="J9" s="15">
        <f t="shared" si="1"/>
        <v>140577</v>
      </c>
      <c r="K9" s="14" t="s">
        <v>383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2"/>
      <c r="S9" s="12"/>
      <c r="T9" s="13">
        <v>45169</v>
      </c>
    </row>
    <row r="10" spans="1:20" ht="15" x14ac:dyDescent="0.2">
      <c r="A10" s="12">
        <v>891301121</v>
      </c>
      <c r="B10" s="27" t="s">
        <v>393</v>
      </c>
      <c r="C10" s="12" t="s">
        <v>93</v>
      </c>
      <c r="D10" s="12" t="s">
        <v>25</v>
      </c>
      <c r="E10" s="12" t="s">
        <v>207</v>
      </c>
      <c r="F10" s="13">
        <v>44910</v>
      </c>
      <c r="G10" s="13">
        <v>44967</v>
      </c>
      <c r="H10" s="13">
        <v>44975</v>
      </c>
      <c r="I10" s="15">
        <v>90785</v>
      </c>
      <c r="J10" s="15">
        <f t="shared" si="1"/>
        <v>90785</v>
      </c>
      <c r="K10" s="14" t="s">
        <v>390</v>
      </c>
      <c r="L10" s="15">
        <v>90785</v>
      </c>
      <c r="M10" s="15">
        <v>0</v>
      </c>
      <c r="N10" s="15">
        <v>90785</v>
      </c>
      <c r="O10" s="15">
        <v>0</v>
      </c>
      <c r="P10" s="15">
        <v>90785</v>
      </c>
      <c r="Q10" s="15">
        <v>90785</v>
      </c>
      <c r="R10" s="12">
        <v>2201365959</v>
      </c>
      <c r="S10" s="12" t="s">
        <v>377</v>
      </c>
      <c r="T10" s="13">
        <v>45169</v>
      </c>
    </row>
    <row r="11" spans="1:20" ht="15" x14ac:dyDescent="0.2">
      <c r="A11" s="12">
        <v>891301121</v>
      </c>
      <c r="B11" s="27" t="s">
        <v>393</v>
      </c>
      <c r="C11" s="12" t="s">
        <v>93</v>
      </c>
      <c r="D11" s="12" t="s">
        <v>26</v>
      </c>
      <c r="E11" s="12" t="s">
        <v>208</v>
      </c>
      <c r="F11" s="13">
        <v>44912</v>
      </c>
      <c r="G11" s="13">
        <v>44967</v>
      </c>
      <c r="H11" s="13">
        <v>44975</v>
      </c>
      <c r="I11" s="15">
        <v>181722</v>
      </c>
      <c r="J11" s="15">
        <f t="shared" si="1"/>
        <v>181722</v>
      </c>
      <c r="K11" s="14" t="s">
        <v>390</v>
      </c>
      <c r="L11" s="15">
        <v>181722</v>
      </c>
      <c r="M11" s="15">
        <v>0</v>
      </c>
      <c r="N11" s="15">
        <v>181722</v>
      </c>
      <c r="O11" s="15">
        <v>0</v>
      </c>
      <c r="P11" s="15">
        <v>181722</v>
      </c>
      <c r="Q11" s="15">
        <v>181722</v>
      </c>
      <c r="R11" s="12">
        <v>2201365959</v>
      </c>
      <c r="S11" s="12" t="s">
        <v>377</v>
      </c>
      <c r="T11" s="13">
        <v>45169</v>
      </c>
    </row>
    <row r="12" spans="1:20" ht="15" x14ac:dyDescent="0.2">
      <c r="A12" s="12">
        <v>891301121</v>
      </c>
      <c r="B12" s="27" t="s">
        <v>393</v>
      </c>
      <c r="C12" s="12" t="s">
        <v>93</v>
      </c>
      <c r="D12" s="12" t="s">
        <v>27</v>
      </c>
      <c r="E12" s="12" t="s">
        <v>209</v>
      </c>
      <c r="F12" s="13">
        <v>44912</v>
      </c>
      <c r="G12" s="13">
        <v>44967</v>
      </c>
      <c r="H12" s="13">
        <v>44975</v>
      </c>
      <c r="I12" s="15">
        <v>65700</v>
      </c>
      <c r="J12" s="15">
        <f t="shared" si="1"/>
        <v>65700</v>
      </c>
      <c r="K12" s="14" t="s">
        <v>390</v>
      </c>
      <c r="L12" s="15">
        <v>65700</v>
      </c>
      <c r="M12" s="15">
        <v>0</v>
      </c>
      <c r="N12" s="15">
        <v>65700</v>
      </c>
      <c r="O12" s="15">
        <v>0</v>
      </c>
      <c r="P12" s="15">
        <v>65700</v>
      </c>
      <c r="Q12" s="15">
        <v>65700</v>
      </c>
      <c r="R12" s="12">
        <v>2201365959</v>
      </c>
      <c r="S12" s="12" t="s">
        <v>377</v>
      </c>
      <c r="T12" s="13">
        <v>45169</v>
      </c>
    </row>
    <row r="13" spans="1:20" ht="15" x14ac:dyDescent="0.2">
      <c r="A13" s="12">
        <v>891301121</v>
      </c>
      <c r="B13" s="27" t="s">
        <v>393</v>
      </c>
      <c r="C13" s="12" t="s">
        <v>93</v>
      </c>
      <c r="D13" s="12" t="s">
        <v>28</v>
      </c>
      <c r="E13" s="12" t="s">
        <v>210</v>
      </c>
      <c r="F13" s="13">
        <v>44920</v>
      </c>
      <c r="G13" s="13">
        <v>44967</v>
      </c>
      <c r="H13" s="13">
        <v>44975</v>
      </c>
      <c r="I13" s="15">
        <v>152513</v>
      </c>
      <c r="J13" s="15">
        <f t="shared" si="1"/>
        <v>152513</v>
      </c>
      <c r="K13" s="14" t="s">
        <v>390</v>
      </c>
      <c r="L13" s="15">
        <v>152513</v>
      </c>
      <c r="M13" s="15">
        <v>0</v>
      </c>
      <c r="N13" s="15">
        <v>152513</v>
      </c>
      <c r="O13" s="15">
        <v>0</v>
      </c>
      <c r="P13" s="15">
        <v>152513</v>
      </c>
      <c r="Q13" s="15">
        <v>152513</v>
      </c>
      <c r="R13" s="12">
        <v>2201365959</v>
      </c>
      <c r="S13" s="12" t="s">
        <v>377</v>
      </c>
      <c r="T13" s="13">
        <v>45169</v>
      </c>
    </row>
    <row r="14" spans="1:20" ht="15" x14ac:dyDescent="0.2">
      <c r="A14" s="12">
        <v>891301121</v>
      </c>
      <c r="B14" s="27" t="s">
        <v>393</v>
      </c>
      <c r="C14" s="12" t="s">
        <v>93</v>
      </c>
      <c r="D14" s="12" t="s">
        <v>29</v>
      </c>
      <c r="E14" s="12" t="s">
        <v>211</v>
      </c>
      <c r="F14" s="13">
        <v>44925</v>
      </c>
      <c r="G14" s="13">
        <f>VLOOKUP(D14,'INFO IPS'!C11:D187,2,0)</f>
        <v>44925</v>
      </c>
      <c r="H14" s="13"/>
      <c r="I14" s="15">
        <v>65700</v>
      </c>
      <c r="J14" s="15">
        <f t="shared" si="1"/>
        <v>65700</v>
      </c>
      <c r="K14" s="14" t="s">
        <v>383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2"/>
      <c r="S14" s="12"/>
      <c r="T14" s="13">
        <v>45169</v>
      </c>
    </row>
    <row r="15" spans="1:20" ht="15" x14ac:dyDescent="0.2">
      <c r="A15" s="12">
        <v>891301121</v>
      </c>
      <c r="B15" s="27" t="s">
        <v>393</v>
      </c>
      <c r="C15" s="12" t="s">
        <v>93</v>
      </c>
      <c r="D15" s="12" t="s">
        <v>30</v>
      </c>
      <c r="E15" s="12" t="s">
        <v>212</v>
      </c>
      <c r="F15" s="13">
        <v>44930</v>
      </c>
      <c r="G15" s="13">
        <v>44967</v>
      </c>
      <c r="H15" s="13">
        <v>44975</v>
      </c>
      <c r="I15" s="15">
        <v>9600</v>
      </c>
      <c r="J15" s="15">
        <f t="shared" si="1"/>
        <v>9600</v>
      </c>
      <c r="K15" s="14" t="s">
        <v>390</v>
      </c>
      <c r="L15" s="15">
        <v>9600</v>
      </c>
      <c r="M15" s="15">
        <v>0</v>
      </c>
      <c r="N15" s="15">
        <v>9600</v>
      </c>
      <c r="O15" s="15">
        <v>0</v>
      </c>
      <c r="P15" s="15">
        <v>9600</v>
      </c>
      <c r="Q15" s="15">
        <v>9600</v>
      </c>
      <c r="R15" s="12">
        <v>2201365959</v>
      </c>
      <c r="S15" s="12" t="s">
        <v>377</v>
      </c>
      <c r="T15" s="13">
        <v>45169</v>
      </c>
    </row>
    <row r="16" spans="1:20" ht="15" x14ac:dyDescent="0.2">
      <c r="A16" s="12">
        <v>891301121</v>
      </c>
      <c r="B16" s="27" t="s">
        <v>393</v>
      </c>
      <c r="C16" s="12" t="s">
        <v>93</v>
      </c>
      <c r="D16" s="12" t="s">
        <v>31</v>
      </c>
      <c r="E16" s="12" t="s">
        <v>213</v>
      </c>
      <c r="F16" s="13">
        <v>44931</v>
      </c>
      <c r="G16" s="13">
        <v>44967</v>
      </c>
      <c r="H16" s="13">
        <v>44975</v>
      </c>
      <c r="I16" s="15">
        <v>19200</v>
      </c>
      <c r="J16" s="15">
        <f t="shared" si="1"/>
        <v>19200</v>
      </c>
      <c r="K16" s="14" t="s">
        <v>390</v>
      </c>
      <c r="L16" s="15">
        <v>19200</v>
      </c>
      <c r="M16" s="15">
        <v>0</v>
      </c>
      <c r="N16" s="15">
        <v>19200</v>
      </c>
      <c r="O16" s="15">
        <v>0</v>
      </c>
      <c r="P16" s="15">
        <v>19200</v>
      </c>
      <c r="Q16" s="15">
        <v>19200</v>
      </c>
      <c r="R16" s="12">
        <v>2201365959</v>
      </c>
      <c r="S16" s="12" t="s">
        <v>377</v>
      </c>
      <c r="T16" s="13">
        <v>45169</v>
      </c>
    </row>
    <row r="17" spans="1:20" s="3" customFormat="1" ht="15" x14ac:dyDescent="0.2">
      <c r="A17" s="12">
        <v>891301121</v>
      </c>
      <c r="B17" s="27" t="s">
        <v>393</v>
      </c>
      <c r="C17" s="12" t="s">
        <v>93</v>
      </c>
      <c r="D17" s="12" t="s">
        <v>32</v>
      </c>
      <c r="E17" s="12" t="s">
        <v>214</v>
      </c>
      <c r="F17" s="13">
        <v>44931</v>
      </c>
      <c r="G17" s="13">
        <v>44967</v>
      </c>
      <c r="H17" s="13">
        <v>44975</v>
      </c>
      <c r="I17" s="15">
        <v>9600</v>
      </c>
      <c r="J17" s="15">
        <f t="shared" si="1"/>
        <v>9600</v>
      </c>
      <c r="K17" s="14" t="s">
        <v>390</v>
      </c>
      <c r="L17" s="15">
        <v>9600</v>
      </c>
      <c r="M17" s="15">
        <v>0</v>
      </c>
      <c r="N17" s="15">
        <v>9600</v>
      </c>
      <c r="O17" s="15">
        <v>0</v>
      </c>
      <c r="P17" s="15">
        <v>9600</v>
      </c>
      <c r="Q17" s="15">
        <v>9600</v>
      </c>
      <c r="R17" s="12">
        <v>2201365959</v>
      </c>
      <c r="S17" s="12" t="s">
        <v>377</v>
      </c>
      <c r="T17" s="13">
        <v>45169</v>
      </c>
    </row>
    <row r="18" spans="1:20" s="3" customFormat="1" ht="15" x14ac:dyDescent="0.2">
      <c r="A18" s="12">
        <v>891301121</v>
      </c>
      <c r="B18" s="27" t="s">
        <v>393</v>
      </c>
      <c r="C18" s="12" t="s">
        <v>93</v>
      </c>
      <c r="D18" s="12" t="s">
        <v>33</v>
      </c>
      <c r="E18" s="12" t="s">
        <v>215</v>
      </c>
      <c r="F18" s="13">
        <v>44950</v>
      </c>
      <c r="G18" s="13">
        <v>44967</v>
      </c>
      <c r="H18" s="13">
        <v>44975</v>
      </c>
      <c r="I18" s="15">
        <v>19200</v>
      </c>
      <c r="J18" s="15">
        <f t="shared" si="1"/>
        <v>19200</v>
      </c>
      <c r="K18" s="14" t="s">
        <v>384</v>
      </c>
      <c r="L18" s="15">
        <v>19200</v>
      </c>
      <c r="M18" s="15">
        <v>19200</v>
      </c>
      <c r="N18" s="15">
        <v>19200</v>
      </c>
      <c r="O18" s="15">
        <v>0</v>
      </c>
      <c r="P18" s="15">
        <v>0</v>
      </c>
      <c r="Q18" s="15">
        <v>0</v>
      </c>
      <c r="R18" s="12"/>
      <c r="S18" s="12"/>
      <c r="T18" s="13">
        <v>45169</v>
      </c>
    </row>
    <row r="19" spans="1:20" s="3" customFormat="1" ht="15" x14ac:dyDescent="0.2">
      <c r="A19" s="12">
        <v>891301121</v>
      </c>
      <c r="B19" s="27" t="s">
        <v>393</v>
      </c>
      <c r="C19" s="12" t="s">
        <v>93</v>
      </c>
      <c r="D19" s="12" t="s">
        <v>34</v>
      </c>
      <c r="E19" s="12" t="s">
        <v>216</v>
      </c>
      <c r="F19" s="13">
        <v>44957</v>
      </c>
      <c r="G19" s="13">
        <v>44967</v>
      </c>
      <c r="H19" s="13">
        <v>44975</v>
      </c>
      <c r="I19" s="15">
        <v>37900</v>
      </c>
      <c r="J19" s="15">
        <f t="shared" si="1"/>
        <v>37900</v>
      </c>
      <c r="K19" s="14" t="s">
        <v>384</v>
      </c>
      <c r="L19" s="15">
        <v>37900</v>
      </c>
      <c r="M19" s="15">
        <v>37900</v>
      </c>
      <c r="N19" s="15">
        <v>37900</v>
      </c>
      <c r="O19" s="15">
        <v>0</v>
      </c>
      <c r="P19" s="15">
        <v>0</v>
      </c>
      <c r="Q19" s="15">
        <v>0</v>
      </c>
      <c r="R19" s="12"/>
      <c r="S19" s="12"/>
      <c r="T19" s="13">
        <v>45169</v>
      </c>
    </row>
    <row r="20" spans="1:20" s="3" customFormat="1" ht="15" x14ac:dyDescent="0.2">
      <c r="A20" s="12">
        <v>891301121</v>
      </c>
      <c r="B20" s="27" t="s">
        <v>393</v>
      </c>
      <c r="C20" s="12" t="s">
        <v>93</v>
      </c>
      <c r="D20" s="12" t="s">
        <v>35</v>
      </c>
      <c r="E20" s="12" t="s">
        <v>217</v>
      </c>
      <c r="F20" s="13">
        <v>44957</v>
      </c>
      <c r="G20" s="13">
        <v>44967</v>
      </c>
      <c r="H20" s="13">
        <v>44975</v>
      </c>
      <c r="I20" s="15">
        <v>9600</v>
      </c>
      <c r="J20" s="15">
        <f t="shared" si="1"/>
        <v>9600</v>
      </c>
      <c r="K20" s="14" t="s">
        <v>384</v>
      </c>
      <c r="L20" s="15">
        <v>9600</v>
      </c>
      <c r="M20" s="15">
        <v>9600</v>
      </c>
      <c r="N20" s="15">
        <v>9600</v>
      </c>
      <c r="O20" s="15">
        <v>0</v>
      </c>
      <c r="P20" s="15">
        <v>0</v>
      </c>
      <c r="Q20" s="15">
        <v>0</v>
      </c>
      <c r="R20" s="12"/>
      <c r="S20" s="12"/>
      <c r="T20" s="13">
        <v>45169</v>
      </c>
    </row>
    <row r="21" spans="1:20" s="3" customFormat="1" ht="15" x14ac:dyDescent="0.2">
      <c r="A21" s="12">
        <v>891301121</v>
      </c>
      <c r="B21" s="27" t="s">
        <v>393</v>
      </c>
      <c r="C21" s="12" t="s">
        <v>93</v>
      </c>
      <c r="D21" s="12" t="s">
        <v>36</v>
      </c>
      <c r="E21" s="12" t="s">
        <v>218</v>
      </c>
      <c r="F21" s="13">
        <v>44935</v>
      </c>
      <c r="G21" s="13">
        <v>44967</v>
      </c>
      <c r="H21" s="13">
        <v>44975</v>
      </c>
      <c r="I21" s="15">
        <v>68441</v>
      </c>
      <c r="J21" s="15">
        <f t="shared" si="1"/>
        <v>68441</v>
      </c>
      <c r="K21" s="14" t="s">
        <v>390</v>
      </c>
      <c r="L21" s="15">
        <v>68441</v>
      </c>
      <c r="M21" s="15">
        <v>0</v>
      </c>
      <c r="N21" s="15">
        <v>68441</v>
      </c>
      <c r="O21" s="15">
        <v>0</v>
      </c>
      <c r="P21" s="15">
        <v>68441</v>
      </c>
      <c r="Q21" s="15">
        <v>68441</v>
      </c>
      <c r="R21" s="12">
        <v>2201365959</v>
      </c>
      <c r="S21" s="12" t="s">
        <v>377</v>
      </c>
      <c r="T21" s="13">
        <v>45169</v>
      </c>
    </row>
    <row r="22" spans="1:20" s="3" customFormat="1" ht="15" x14ac:dyDescent="0.2">
      <c r="A22" s="12">
        <v>891301121</v>
      </c>
      <c r="B22" s="27" t="s">
        <v>393</v>
      </c>
      <c r="C22" s="12" t="s">
        <v>93</v>
      </c>
      <c r="D22" s="12" t="s">
        <v>37</v>
      </c>
      <c r="E22" s="12" t="s">
        <v>219</v>
      </c>
      <c r="F22" s="13">
        <v>44936</v>
      </c>
      <c r="G22" s="13">
        <v>44967</v>
      </c>
      <c r="H22" s="13">
        <v>44975</v>
      </c>
      <c r="I22" s="15">
        <v>71182</v>
      </c>
      <c r="J22" s="15">
        <f t="shared" si="1"/>
        <v>71182</v>
      </c>
      <c r="K22" s="14" t="s">
        <v>390</v>
      </c>
      <c r="L22" s="15">
        <v>71182</v>
      </c>
      <c r="M22" s="15">
        <v>0</v>
      </c>
      <c r="N22" s="15">
        <v>71182</v>
      </c>
      <c r="O22" s="15">
        <v>0</v>
      </c>
      <c r="P22" s="15">
        <v>71182</v>
      </c>
      <c r="Q22" s="15">
        <v>71182</v>
      </c>
      <c r="R22" s="12">
        <v>2201365959</v>
      </c>
      <c r="S22" s="12" t="s">
        <v>377</v>
      </c>
      <c r="T22" s="13">
        <v>45169</v>
      </c>
    </row>
    <row r="23" spans="1:20" s="3" customFormat="1" ht="15" x14ac:dyDescent="0.2">
      <c r="A23" s="12">
        <v>891301121</v>
      </c>
      <c r="B23" s="27" t="s">
        <v>393</v>
      </c>
      <c r="C23" s="12" t="s">
        <v>93</v>
      </c>
      <c r="D23" s="12" t="s">
        <v>38</v>
      </c>
      <c r="E23" s="12" t="s">
        <v>220</v>
      </c>
      <c r="F23" s="13">
        <v>44941</v>
      </c>
      <c r="G23" s="13">
        <f>VLOOKUP(D23,'INFO IPS'!C20:D196,2,0)</f>
        <v>44941</v>
      </c>
      <c r="H23" s="13"/>
      <c r="I23" s="15">
        <v>68891</v>
      </c>
      <c r="J23" s="15">
        <f t="shared" si="1"/>
        <v>68891</v>
      </c>
      <c r="K23" s="14" t="s">
        <v>383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2"/>
      <c r="S23" s="12"/>
      <c r="T23" s="13">
        <v>45169</v>
      </c>
    </row>
    <row r="24" spans="1:20" s="3" customFormat="1" ht="15" x14ac:dyDescent="0.2">
      <c r="A24" s="12">
        <v>891301121</v>
      </c>
      <c r="B24" s="27" t="s">
        <v>393</v>
      </c>
      <c r="C24" s="12" t="s">
        <v>93</v>
      </c>
      <c r="D24" s="12" t="s">
        <v>39</v>
      </c>
      <c r="E24" s="12" t="s">
        <v>221</v>
      </c>
      <c r="F24" s="13">
        <v>44944</v>
      </c>
      <c r="G24" s="13">
        <f>VLOOKUP(D24,'INFO IPS'!C21:D197,2,0)</f>
        <v>44944</v>
      </c>
      <c r="H24" s="13"/>
      <c r="I24" s="15">
        <v>65700</v>
      </c>
      <c r="J24" s="15">
        <f t="shared" si="1"/>
        <v>65700</v>
      </c>
      <c r="K24" s="14" t="s">
        <v>383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2"/>
      <c r="S24" s="12"/>
      <c r="T24" s="13">
        <v>45169</v>
      </c>
    </row>
    <row r="25" spans="1:20" s="3" customFormat="1" ht="15" x14ac:dyDescent="0.2">
      <c r="A25" s="12">
        <v>891301121</v>
      </c>
      <c r="B25" s="27" t="s">
        <v>393</v>
      </c>
      <c r="C25" s="12" t="s">
        <v>93</v>
      </c>
      <c r="D25" s="12" t="s">
        <v>40</v>
      </c>
      <c r="E25" s="12" t="s">
        <v>222</v>
      </c>
      <c r="F25" s="13">
        <v>44950</v>
      </c>
      <c r="G25" s="13">
        <v>44967</v>
      </c>
      <c r="H25" s="13">
        <v>44975</v>
      </c>
      <c r="I25" s="15">
        <v>70940</v>
      </c>
      <c r="J25" s="15">
        <f t="shared" si="1"/>
        <v>70940</v>
      </c>
      <c r="K25" s="14" t="s">
        <v>390</v>
      </c>
      <c r="L25" s="15">
        <v>70940</v>
      </c>
      <c r="M25" s="15">
        <v>0</v>
      </c>
      <c r="N25" s="15">
        <v>70940</v>
      </c>
      <c r="O25" s="15">
        <v>0</v>
      </c>
      <c r="P25" s="15">
        <v>70940</v>
      </c>
      <c r="Q25" s="15">
        <v>70940</v>
      </c>
      <c r="R25" s="12">
        <v>2201365959</v>
      </c>
      <c r="S25" s="12" t="s">
        <v>377</v>
      </c>
      <c r="T25" s="13">
        <v>45169</v>
      </c>
    </row>
    <row r="26" spans="1:20" s="3" customFormat="1" ht="15" x14ac:dyDescent="0.2">
      <c r="A26" s="12">
        <v>891301121</v>
      </c>
      <c r="B26" s="27" t="s">
        <v>393</v>
      </c>
      <c r="C26" s="12" t="s">
        <v>93</v>
      </c>
      <c r="D26" s="12" t="s">
        <v>41</v>
      </c>
      <c r="E26" s="12" t="s">
        <v>223</v>
      </c>
      <c r="F26" s="13">
        <v>44950</v>
      </c>
      <c r="G26" s="13">
        <v>44967</v>
      </c>
      <c r="H26" s="13">
        <v>44975</v>
      </c>
      <c r="I26" s="15">
        <v>137316</v>
      </c>
      <c r="J26" s="15">
        <f t="shared" si="1"/>
        <v>137316</v>
      </c>
      <c r="K26" s="14" t="s">
        <v>390</v>
      </c>
      <c r="L26" s="15">
        <v>137316</v>
      </c>
      <c r="M26" s="15">
        <v>0</v>
      </c>
      <c r="N26" s="15">
        <v>137316</v>
      </c>
      <c r="O26" s="15">
        <v>0</v>
      </c>
      <c r="P26" s="15">
        <v>137316</v>
      </c>
      <c r="Q26" s="15">
        <v>137316</v>
      </c>
      <c r="R26" s="12">
        <v>2201365959</v>
      </c>
      <c r="S26" s="12" t="s">
        <v>377</v>
      </c>
      <c r="T26" s="13">
        <v>45169</v>
      </c>
    </row>
    <row r="27" spans="1:20" s="3" customFormat="1" ht="15" x14ac:dyDescent="0.2">
      <c r="A27" s="12">
        <v>891301121</v>
      </c>
      <c r="B27" s="27" t="s">
        <v>393</v>
      </c>
      <c r="C27" s="12" t="s">
        <v>93</v>
      </c>
      <c r="D27" s="12" t="s">
        <v>42</v>
      </c>
      <c r="E27" s="12" t="s">
        <v>224</v>
      </c>
      <c r="F27" s="13">
        <v>44928</v>
      </c>
      <c r="G27" s="13">
        <v>44967</v>
      </c>
      <c r="H27" s="13">
        <v>44975</v>
      </c>
      <c r="I27" s="15">
        <v>154077</v>
      </c>
      <c r="J27" s="15">
        <f t="shared" si="1"/>
        <v>154077</v>
      </c>
      <c r="K27" s="14" t="s">
        <v>390</v>
      </c>
      <c r="L27" s="15">
        <v>154077</v>
      </c>
      <c r="M27" s="15">
        <v>0</v>
      </c>
      <c r="N27" s="15">
        <v>154077</v>
      </c>
      <c r="O27" s="15">
        <v>0</v>
      </c>
      <c r="P27" s="15">
        <v>154077</v>
      </c>
      <c r="Q27" s="15">
        <v>154077</v>
      </c>
      <c r="R27" s="12">
        <v>4800059487</v>
      </c>
      <c r="S27" s="12" t="s">
        <v>378</v>
      </c>
      <c r="T27" s="13">
        <v>45169</v>
      </c>
    </row>
    <row r="28" spans="1:20" s="3" customFormat="1" ht="15" x14ac:dyDescent="0.2">
      <c r="A28" s="12">
        <v>891301121</v>
      </c>
      <c r="B28" s="27" t="s">
        <v>393</v>
      </c>
      <c r="C28" s="12" t="s">
        <v>93</v>
      </c>
      <c r="D28" s="12" t="s">
        <v>43</v>
      </c>
      <c r="E28" s="12" t="s">
        <v>225</v>
      </c>
      <c r="F28" s="13">
        <v>44928</v>
      </c>
      <c r="G28" s="13">
        <v>44967</v>
      </c>
      <c r="H28" s="13">
        <v>44975</v>
      </c>
      <c r="I28" s="15">
        <v>68011</v>
      </c>
      <c r="J28" s="15">
        <f t="shared" si="1"/>
        <v>68011</v>
      </c>
      <c r="K28" s="14" t="s">
        <v>390</v>
      </c>
      <c r="L28" s="15">
        <v>68011</v>
      </c>
      <c r="M28" s="15">
        <v>0</v>
      </c>
      <c r="N28" s="15">
        <v>68011</v>
      </c>
      <c r="O28" s="15">
        <v>0</v>
      </c>
      <c r="P28" s="15">
        <v>68011</v>
      </c>
      <c r="Q28" s="15">
        <v>68011</v>
      </c>
      <c r="R28" s="12">
        <v>4800059487</v>
      </c>
      <c r="S28" s="12" t="s">
        <v>378</v>
      </c>
      <c r="T28" s="13">
        <v>45169</v>
      </c>
    </row>
    <row r="29" spans="1:20" s="3" customFormat="1" ht="15" x14ac:dyDescent="0.2">
      <c r="A29" s="12">
        <v>891301121</v>
      </c>
      <c r="B29" s="27" t="s">
        <v>393</v>
      </c>
      <c r="C29" s="12" t="s">
        <v>93</v>
      </c>
      <c r="D29" s="12" t="s">
        <v>44</v>
      </c>
      <c r="E29" s="12" t="s">
        <v>226</v>
      </c>
      <c r="F29" s="13">
        <v>44930</v>
      </c>
      <c r="G29" s="13">
        <v>44967</v>
      </c>
      <c r="H29" s="13">
        <v>44975</v>
      </c>
      <c r="I29" s="15">
        <v>125739</v>
      </c>
      <c r="J29" s="15">
        <f t="shared" si="1"/>
        <v>125739</v>
      </c>
      <c r="K29" s="14" t="s">
        <v>390</v>
      </c>
      <c r="L29" s="15">
        <v>125739</v>
      </c>
      <c r="M29" s="15">
        <v>0</v>
      </c>
      <c r="N29" s="15">
        <v>125739</v>
      </c>
      <c r="O29" s="15">
        <v>0</v>
      </c>
      <c r="P29" s="15">
        <v>125739</v>
      </c>
      <c r="Q29" s="15">
        <v>125739</v>
      </c>
      <c r="R29" s="12">
        <v>4800059487</v>
      </c>
      <c r="S29" s="12" t="s">
        <v>378</v>
      </c>
      <c r="T29" s="13">
        <v>45169</v>
      </c>
    </row>
    <row r="30" spans="1:20" s="3" customFormat="1" ht="15" x14ac:dyDescent="0.2">
      <c r="A30" s="12">
        <v>891301121</v>
      </c>
      <c r="B30" s="27" t="s">
        <v>393</v>
      </c>
      <c r="C30" s="12" t="s">
        <v>93</v>
      </c>
      <c r="D30" s="12" t="s">
        <v>45</v>
      </c>
      <c r="E30" s="12" t="s">
        <v>227</v>
      </c>
      <c r="F30" s="13">
        <v>44946</v>
      </c>
      <c r="G30" s="13">
        <f>VLOOKUP(D30,'INFO IPS'!C27:D203,2,0)</f>
        <v>44946</v>
      </c>
      <c r="H30" s="13"/>
      <c r="I30" s="15">
        <v>80098</v>
      </c>
      <c r="J30" s="15">
        <f t="shared" si="1"/>
        <v>80098</v>
      </c>
      <c r="K30" s="14" t="s">
        <v>383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2"/>
      <c r="S30" s="12"/>
      <c r="T30" s="13">
        <v>45169</v>
      </c>
    </row>
    <row r="31" spans="1:20" s="3" customFormat="1" ht="15" x14ac:dyDescent="0.2">
      <c r="A31" s="12">
        <v>891301121</v>
      </c>
      <c r="B31" s="27" t="s">
        <v>393</v>
      </c>
      <c r="C31" s="12" t="s">
        <v>93</v>
      </c>
      <c r="D31" s="12" t="s">
        <v>46</v>
      </c>
      <c r="E31" s="12" t="s">
        <v>228</v>
      </c>
      <c r="F31" s="13">
        <v>44951</v>
      </c>
      <c r="G31" s="13">
        <v>44967</v>
      </c>
      <c r="H31" s="13">
        <v>44975</v>
      </c>
      <c r="I31" s="15">
        <v>83184</v>
      </c>
      <c r="J31" s="15">
        <f t="shared" si="1"/>
        <v>83184</v>
      </c>
      <c r="K31" s="14" t="s">
        <v>390</v>
      </c>
      <c r="L31" s="15">
        <v>83184</v>
      </c>
      <c r="M31" s="15">
        <v>0</v>
      </c>
      <c r="N31" s="15">
        <v>83184</v>
      </c>
      <c r="O31" s="15">
        <v>0</v>
      </c>
      <c r="P31" s="15">
        <v>83184</v>
      </c>
      <c r="Q31" s="15">
        <v>83184</v>
      </c>
      <c r="R31" s="12">
        <v>4800059487</v>
      </c>
      <c r="S31" s="12" t="s">
        <v>378</v>
      </c>
      <c r="T31" s="13">
        <v>45169</v>
      </c>
    </row>
    <row r="32" spans="1:20" s="3" customFormat="1" ht="15" x14ac:dyDescent="0.2">
      <c r="A32" s="12">
        <v>891301121</v>
      </c>
      <c r="B32" s="27" t="s">
        <v>393</v>
      </c>
      <c r="C32" s="12" t="s">
        <v>93</v>
      </c>
      <c r="D32" s="12" t="s">
        <v>47</v>
      </c>
      <c r="E32" s="12" t="s">
        <v>229</v>
      </c>
      <c r="F32" s="13">
        <v>44866</v>
      </c>
      <c r="G32" s="13">
        <v>44967</v>
      </c>
      <c r="H32" s="13">
        <v>44975</v>
      </c>
      <c r="I32" s="15">
        <v>9600</v>
      </c>
      <c r="J32" s="15">
        <f t="shared" si="1"/>
        <v>9600</v>
      </c>
      <c r="K32" s="14" t="s">
        <v>384</v>
      </c>
      <c r="L32" s="15">
        <v>9600</v>
      </c>
      <c r="M32" s="15">
        <v>9600</v>
      </c>
      <c r="N32" s="15">
        <v>9600</v>
      </c>
      <c r="O32" s="15">
        <v>0</v>
      </c>
      <c r="P32" s="15">
        <v>0</v>
      </c>
      <c r="Q32" s="15">
        <v>0</v>
      </c>
      <c r="R32" s="12"/>
      <c r="S32" s="12"/>
      <c r="T32" s="13">
        <v>45169</v>
      </c>
    </row>
    <row r="33" spans="1:20" s="3" customFormat="1" ht="15" x14ac:dyDescent="0.2">
      <c r="A33" s="12">
        <v>891301121</v>
      </c>
      <c r="B33" s="27" t="s">
        <v>393</v>
      </c>
      <c r="C33" s="12" t="s">
        <v>93</v>
      </c>
      <c r="D33" s="12" t="s">
        <v>48</v>
      </c>
      <c r="E33" s="12" t="s">
        <v>230</v>
      </c>
      <c r="F33" s="13">
        <v>44867</v>
      </c>
      <c r="G33" s="13">
        <v>44967</v>
      </c>
      <c r="H33" s="13">
        <v>44975</v>
      </c>
      <c r="I33" s="15">
        <v>28800</v>
      </c>
      <c r="J33" s="15">
        <f t="shared" si="1"/>
        <v>28800</v>
      </c>
      <c r="K33" s="14" t="s">
        <v>390</v>
      </c>
      <c r="L33" s="15">
        <v>28800</v>
      </c>
      <c r="M33" s="15">
        <v>0</v>
      </c>
      <c r="N33" s="15">
        <v>28800</v>
      </c>
      <c r="O33" s="15">
        <v>0</v>
      </c>
      <c r="P33" s="15">
        <v>28800</v>
      </c>
      <c r="Q33" s="15">
        <v>28800</v>
      </c>
      <c r="R33" s="12">
        <v>2201365959</v>
      </c>
      <c r="S33" s="12" t="s">
        <v>377</v>
      </c>
      <c r="T33" s="13">
        <v>45169</v>
      </c>
    </row>
    <row r="34" spans="1:20" s="3" customFormat="1" ht="15" x14ac:dyDescent="0.2">
      <c r="A34" s="12">
        <v>891301121</v>
      </c>
      <c r="B34" s="27" t="s">
        <v>393</v>
      </c>
      <c r="C34" s="12" t="s">
        <v>93</v>
      </c>
      <c r="D34" s="12" t="s">
        <v>49</v>
      </c>
      <c r="E34" s="12" t="s">
        <v>231</v>
      </c>
      <c r="F34" s="13">
        <v>44867</v>
      </c>
      <c r="G34" s="13">
        <v>44967</v>
      </c>
      <c r="H34" s="13">
        <v>44975</v>
      </c>
      <c r="I34" s="15">
        <v>9600</v>
      </c>
      <c r="J34" s="15">
        <f t="shared" si="1"/>
        <v>9600</v>
      </c>
      <c r="K34" s="14" t="s">
        <v>384</v>
      </c>
      <c r="L34" s="15">
        <v>9600</v>
      </c>
      <c r="M34" s="15">
        <v>9600</v>
      </c>
      <c r="N34" s="15">
        <v>9600</v>
      </c>
      <c r="O34" s="15">
        <v>0</v>
      </c>
      <c r="P34" s="15">
        <v>0</v>
      </c>
      <c r="Q34" s="15">
        <v>0</v>
      </c>
      <c r="R34" s="12"/>
      <c r="S34" s="12"/>
      <c r="T34" s="13">
        <v>45169</v>
      </c>
    </row>
    <row r="35" spans="1:20" s="3" customFormat="1" ht="15" x14ac:dyDescent="0.2">
      <c r="A35" s="12">
        <v>891301121</v>
      </c>
      <c r="B35" s="27" t="s">
        <v>393</v>
      </c>
      <c r="C35" s="12" t="s">
        <v>93</v>
      </c>
      <c r="D35" s="12" t="s">
        <v>50</v>
      </c>
      <c r="E35" s="12" t="s">
        <v>232</v>
      </c>
      <c r="F35" s="13">
        <v>44869</v>
      </c>
      <c r="G35" s="13">
        <f>VLOOKUP(D35,'INFO IPS'!C32:D208,2,0)</f>
        <v>44869</v>
      </c>
      <c r="H35" s="13"/>
      <c r="I35" s="15">
        <v>65700</v>
      </c>
      <c r="J35" s="15">
        <f t="shared" si="1"/>
        <v>65700</v>
      </c>
      <c r="K35" s="14" t="s">
        <v>383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  <c r="R35" s="12"/>
      <c r="S35" s="12"/>
      <c r="T35" s="13">
        <v>45169</v>
      </c>
    </row>
    <row r="36" spans="1:20" s="3" customFormat="1" ht="15" x14ac:dyDescent="0.2">
      <c r="A36" s="12">
        <v>891301121</v>
      </c>
      <c r="B36" s="27" t="s">
        <v>393</v>
      </c>
      <c r="C36" s="12" t="s">
        <v>93</v>
      </c>
      <c r="D36" s="12" t="s">
        <v>51</v>
      </c>
      <c r="E36" s="12" t="s">
        <v>233</v>
      </c>
      <c r="F36" s="13">
        <v>44884</v>
      </c>
      <c r="G36" s="13">
        <v>44967</v>
      </c>
      <c r="H36" s="13">
        <v>44975</v>
      </c>
      <c r="I36" s="15">
        <v>66705</v>
      </c>
      <c r="J36" s="15">
        <f t="shared" si="1"/>
        <v>66705</v>
      </c>
      <c r="K36" s="14" t="s">
        <v>390</v>
      </c>
      <c r="L36" s="15">
        <v>66705</v>
      </c>
      <c r="M36" s="15">
        <v>0</v>
      </c>
      <c r="N36" s="15">
        <v>66705</v>
      </c>
      <c r="O36" s="15">
        <v>0</v>
      </c>
      <c r="P36" s="15">
        <v>66705</v>
      </c>
      <c r="Q36" s="15">
        <v>66705</v>
      </c>
      <c r="R36" s="12">
        <v>2201365959</v>
      </c>
      <c r="S36" s="12" t="s">
        <v>377</v>
      </c>
      <c r="T36" s="13">
        <v>45169</v>
      </c>
    </row>
    <row r="37" spans="1:20" s="3" customFormat="1" ht="15" x14ac:dyDescent="0.2">
      <c r="A37" s="12">
        <v>891301121</v>
      </c>
      <c r="B37" s="27" t="s">
        <v>393</v>
      </c>
      <c r="C37" s="12" t="s">
        <v>93</v>
      </c>
      <c r="D37" s="12" t="s">
        <v>52</v>
      </c>
      <c r="E37" s="12" t="s">
        <v>234</v>
      </c>
      <c r="F37" s="13">
        <v>44890</v>
      </c>
      <c r="G37" s="13">
        <v>44967</v>
      </c>
      <c r="H37" s="13">
        <v>44975</v>
      </c>
      <c r="I37" s="15">
        <v>120400</v>
      </c>
      <c r="J37" s="15">
        <f t="shared" si="1"/>
        <v>120400</v>
      </c>
      <c r="K37" s="14" t="s">
        <v>390</v>
      </c>
      <c r="L37" s="15">
        <v>120400</v>
      </c>
      <c r="M37" s="15">
        <v>0</v>
      </c>
      <c r="N37" s="15">
        <v>120400</v>
      </c>
      <c r="O37" s="15">
        <v>0</v>
      </c>
      <c r="P37" s="15">
        <v>120400</v>
      </c>
      <c r="Q37" s="15">
        <v>120400</v>
      </c>
      <c r="R37" s="12">
        <v>2201365959</v>
      </c>
      <c r="S37" s="12" t="s">
        <v>377</v>
      </c>
      <c r="T37" s="13">
        <v>45169</v>
      </c>
    </row>
    <row r="38" spans="1:20" s="3" customFormat="1" ht="15" x14ac:dyDescent="0.2">
      <c r="A38" s="12">
        <v>891301121</v>
      </c>
      <c r="B38" s="27" t="s">
        <v>393</v>
      </c>
      <c r="C38" s="12" t="s">
        <v>93</v>
      </c>
      <c r="D38" s="12" t="s">
        <v>53</v>
      </c>
      <c r="E38" s="12" t="s">
        <v>235</v>
      </c>
      <c r="F38" s="13">
        <v>44838</v>
      </c>
      <c r="G38" s="13">
        <v>44967</v>
      </c>
      <c r="H38" s="13">
        <v>44975</v>
      </c>
      <c r="I38" s="15">
        <v>9600</v>
      </c>
      <c r="J38" s="15">
        <f t="shared" si="1"/>
        <v>9600</v>
      </c>
      <c r="K38" s="14" t="s">
        <v>390</v>
      </c>
      <c r="L38" s="15">
        <v>9600</v>
      </c>
      <c r="M38" s="15">
        <v>0</v>
      </c>
      <c r="N38" s="15">
        <v>9600</v>
      </c>
      <c r="O38" s="15">
        <v>0</v>
      </c>
      <c r="P38" s="15">
        <v>9600</v>
      </c>
      <c r="Q38" s="15">
        <v>9600</v>
      </c>
      <c r="R38" s="12">
        <v>2201365959</v>
      </c>
      <c r="S38" s="12" t="s">
        <v>377</v>
      </c>
      <c r="T38" s="13">
        <v>45169</v>
      </c>
    </row>
    <row r="39" spans="1:20" s="3" customFormat="1" ht="15" x14ac:dyDescent="0.2">
      <c r="A39" s="12">
        <v>891301121</v>
      </c>
      <c r="B39" s="27" t="s">
        <v>393</v>
      </c>
      <c r="C39" s="12" t="s">
        <v>93</v>
      </c>
      <c r="D39" s="12" t="s">
        <v>54</v>
      </c>
      <c r="E39" s="12" t="s">
        <v>236</v>
      </c>
      <c r="F39" s="13">
        <v>44848</v>
      </c>
      <c r="G39" s="13">
        <v>44967</v>
      </c>
      <c r="H39" s="13">
        <v>44975</v>
      </c>
      <c r="I39" s="15">
        <v>9600</v>
      </c>
      <c r="J39" s="15">
        <f t="shared" si="1"/>
        <v>9600</v>
      </c>
      <c r="K39" s="14" t="s">
        <v>390</v>
      </c>
      <c r="L39" s="15">
        <v>9600</v>
      </c>
      <c r="M39" s="15">
        <v>0</v>
      </c>
      <c r="N39" s="15">
        <v>9600</v>
      </c>
      <c r="O39" s="15">
        <v>0</v>
      </c>
      <c r="P39" s="15">
        <v>9600</v>
      </c>
      <c r="Q39" s="15">
        <v>9600</v>
      </c>
      <c r="R39" s="12">
        <v>2201365959</v>
      </c>
      <c r="S39" s="12" t="s">
        <v>377</v>
      </c>
      <c r="T39" s="13">
        <v>45169</v>
      </c>
    </row>
    <row r="40" spans="1:20" s="3" customFormat="1" ht="15" x14ac:dyDescent="0.2">
      <c r="A40" s="12">
        <v>891301121</v>
      </c>
      <c r="B40" s="27" t="s">
        <v>393</v>
      </c>
      <c r="C40" s="12" t="s">
        <v>93</v>
      </c>
      <c r="D40" s="12" t="s">
        <v>55</v>
      </c>
      <c r="E40" s="12" t="s">
        <v>237</v>
      </c>
      <c r="F40" s="13">
        <v>44852</v>
      </c>
      <c r="G40" s="13">
        <v>44967</v>
      </c>
      <c r="H40" s="13">
        <v>44975</v>
      </c>
      <c r="I40" s="15">
        <v>38400</v>
      </c>
      <c r="J40" s="15">
        <f t="shared" si="1"/>
        <v>38400</v>
      </c>
      <c r="K40" s="14" t="s">
        <v>391</v>
      </c>
      <c r="L40" s="15">
        <v>38400</v>
      </c>
      <c r="M40" s="15">
        <v>0</v>
      </c>
      <c r="N40" s="15">
        <v>38400</v>
      </c>
      <c r="O40" s="15">
        <v>19200</v>
      </c>
      <c r="P40" s="15">
        <v>19200</v>
      </c>
      <c r="Q40" s="15">
        <v>19200</v>
      </c>
      <c r="R40" s="12">
        <v>2201365959</v>
      </c>
      <c r="S40" s="12" t="s">
        <v>377</v>
      </c>
      <c r="T40" s="13">
        <v>45169</v>
      </c>
    </row>
    <row r="41" spans="1:20" s="3" customFormat="1" ht="15" x14ac:dyDescent="0.2">
      <c r="A41" s="12">
        <v>891301121</v>
      </c>
      <c r="B41" s="27" t="s">
        <v>393</v>
      </c>
      <c r="C41" s="12" t="s">
        <v>93</v>
      </c>
      <c r="D41" s="12" t="s">
        <v>56</v>
      </c>
      <c r="E41" s="12" t="s">
        <v>238</v>
      </c>
      <c r="F41" s="13">
        <v>44855</v>
      </c>
      <c r="G41" s="13">
        <v>44967</v>
      </c>
      <c r="H41" s="13">
        <v>44975</v>
      </c>
      <c r="I41" s="15">
        <v>9600</v>
      </c>
      <c r="J41" s="15">
        <f t="shared" si="1"/>
        <v>9600</v>
      </c>
      <c r="K41" s="14" t="s">
        <v>384</v>
      </c>
      <c r="L41" s="15">
        <v>9600</v>
      </c>
      <c r="M41" s="15">
        <v>9600</v>
      </c>
      <c r="N41" s="15">
        <v>9600</v>
      </c>
      <c r="O41" s="15">
        <v>0</v>
      </c>
      <c r="P41" s="15">
        <v>0</v>
      </c>
      <c r="Q41" s="15">
        <v>0</v>
      </c>
      <c r="R41" s="12"/>
      <c r="S41" s="12"/>
      <c r="T41" s="13">
        <v>45169</v>
      </c>
    </row>
    <row r="42" spans="1:20" s="3" customFormat="1" ht="15" x14ac:dyDescent="0.2">
      <c r="A42" s="12">
        <v>891301121</v>
      </c>
      <c r="B42" s="27" t="s">
        <v>393</v>
      </c>
      <c r="C42" s="12" t="s">
        <v>93</v>
      </c>
      <c r="D42" s="12" t="s">
        <v>57</v>
      </c>
      <c r="E42" s="12" t="s">
        <v>239</v>
      </c>
      <c r="F42" s="13">
        <v>44858</v>
      </c>
      <c r="G42" s="13">
        <v>44967</v>
      </c>
      <c r="H42" s="13">
        <v>44975</v>
      </c>
      <c r="I42" s="15">
        <v>19200</v>
      </c>
      <c r="J42" s="15">
        <f t="shared" si="1"/>
        <v>19200</v>
      </c>
      <c r="K42" s="14" t="s">
        <v>390</v>
      </c>
      <c r="L42" s="15">
        <v>19200</v>
      </c>
      <c r="M42" s="15">
        <v>0</v>
      </c>
      <c r="N42" s="15">
        <v>19200</v>
      </c>
      <c r="O42" s="15">
        <v>0</v>
      </c>
      <c r="P42" s="15">
        <v>19200</v>
      </c>
      <c r="Q42" s="15">
        <v>19200</v>
      </c>
      <c r="R42" s="12">
        <v>2201365959</v>
      </c>
      <c r="S42" s="12" t="s">
        <v>377</v>
      </c>
      <c r="T42" s="13">
        <v>45169</v>
      </c>
    </row>
    <row r="43" spans="1:20" s="3" customFormat="1" ht="15" x14ac:dyDescent="0.2">
      <c r="A43" s="12">
        <v>891301121</v>
      </c>
      <c r="B43" s="27" t="s">
        <v>393</v>
      </c>
      <c r="C43" s="12" t="s">
        <v>93</v>
      </c>
      <c r="D43" s="12" t="s">
        <v>58</v>
      </c>
      <c r="E43" s="12" t="s">
        <v>240</v>
      </c>
      <c r="F43" s="13">
        <v>44859</v>
      </c>
      <c r="G43" s="13">
        <v>44967</v>
      </c>
      <c r="H43" s="13">
        <v>44975</v>
      </c>
      <c r="I43" s="15">
        <v>9600</v>
      </c>
      <c r="J43" s="15">
        <f t="shared" si="1"/>
        <v>9600</v>
      </c>
      <c r="K43" s="14" t="s">
        <v>384</v>
      </c>
      <c r="L43" s="15">
        <v>9600</v>
      </c>
      <c r="M43" s="15">
        <v>9600</v>
      </c>
      <c r="N43" s="15">
        <v>9600</v>
      </c>
      <c r="O43" s="15">
        <v>0</v>
      </c>
      <c r="P43" s="15">
        <v>0</v>
      </c>
      <c r="Q43" s="15">
        <v>0</v>
      </c>
      <c r="R43" s="12"/>
      <c r="S43" s="12"/>
      <c r="T43" s="13">
        <v>45169</v>
      </c>
    </row>
    <row r="44" spans="1:20" s="3" customFormat="1" ht="15" x14ac:dyDescent="0.2">
      <c r="A44" s="12">
        <v>891301121</v>
      </c>
      <c r="B44" s="27" t="s">
        <v>393</v>
      </c>
      <c r="C44" s="12" t="s">
        <v>93</v>
      </c>
      <c r="D44" s="12" t="s">
        <v>59</v>
      </c>
      <c r="E44" s="12" t="s">
        <v>241</v>
      </c>
      <c r="F44" s="13">
        <v>44860</v>
      </c>
      <c r="G44" s="13">
        <v>44967</v>
      </c>
      <c r="H44" s="13">
        <v>44975</v>
      </c>
      <c r="I44" s="15">
        <v>9600</v>
      </c>
      <c r="J44" s="15">
        <f t="shared" si="1"/>
        <v>9600</v>
      </c>
      <c r="K44" s="14" t="s">
        <v>390</v>
      </c>
      <c r="L44" s="15">
        <v>9600</v>
      </c>
      <c r="M44" s="15">
        <v>0</v>
      </c>
      <c r="N44" s="15">
        <v>9600</v>
      </c>
      <c r="O44" s="15">
        <v>0</v>
      </c>
      <c r="P44" s="15">
        <v>9600</v>
      </c>
      <c r="Q44" s="15">
        <v>9600</v>
      </c>
      <c r="R44" s="12">
        <v>2201365959</v>
      </c>
      <c r="S44" s="12" t="s">
        <v>377</v>
      </c>
      <c r="T44" s="13">
        <v>45169</v>
      </c>
    </row>
    <row r="45" spans="1:20" s="3" customFormat="1" ht="15" x14ac:dyDescent="0.2">
      <c r="A45" s="12">
        <v>891301121</v>
      </c>
      <c r="B45" s="27" t="s">
        <v>393</v>
      </c>
      <c r="C45" s="12" t="s">
        <v>93</v>
      </c>
      <c r="D45" s="12" t="s">
        <v>60</v>
      </c>
      <c r="E45" s="12" t="s">
        <v>242</v>
      </c>
      <c r="F45" s="13">
        <v>44860</v>
      </c>
      <c r="G45" s="13">
        <v>44967</v>
      </c>
      <c r="H45" s="13">
        <v>44975</v>
      </c>
      <c r="I45" s="15">
        <v>9600</v>
      </c>
      <c r="J45" s="15">
        <f t="shared" si="1"/>
        <v>9600</v>
      </c>
      <c r="K45" s="14" t="s">
        <v>390</v>
      </c>
      <c r="L45" s="15">
        <v>9600</v>
      </c>
      <c r="M45" s="15">
        <v>0</v>
      </c>
      <c r="N45" s="15">
        <v>9600</v>
      </c>
      <c r="O45" s="15">
        <v>0</v>
      </c>
      <c r="P45" s="15">
        <v>9600</v>
      </c>
      <c r="Q45" s="15">
        <v>9600</v>
      </c>
      <c r="R45" s="12">
        <v>2201365959</v>
      </c>
      <c r="S45" s="12" t="s">
        <v>377</v>
      </c>
      <c r="T45" s="13">
        <v>45169</v>
      </c>
    </row>
    <row r="46" spans="1:20" s="3" customFormat="1" ht="15" x14ac:dyDescent="0.2">
      <c r="A46" s="12">
        <v>891301121</v>
      </c>
      <c r="B46" s="27" t="s">
        <v>393</v>
      </c>
      <c r="C46" s="12" t="s">
        <v>93</v>
      </c>
      <c r="D46" s="12" t="s">
        <v>61</v>
      </c>
      <c r="E46" s="12" t="s">
        <v>243</v>
      </c>
      <c r="F46" s="13">
        <v>44865</v>
      </c>
      <c r="G46" s="13">
        <v>44967</v>
      </c>
      <c r="H46" s="13">
        <v>44975</v>
      </c>
      <c r="I46" s="15">
        <v>9600</v>
      </c>
      <c r="J46" s="15">
        <f t="shared" si="1"/>
        <v>9600</v>
      </c>
      <c r="K46" s="14" t="s">
        <v>390</v>
      </c>
      <c r="L46" s="15">
        <v>9600</v>
      </c>
      <c r="M46" s="15">
        <v>0</v>
      </c>
      <c r="N46" s="15">
        <v>9600</v>
      </c>
      <c r="O46" s="15">
        <v>0</v>
      </c>
      <c r="P46" s="15">
        <v>9600</v>
      </c>
      <c r="Q46" s="15">
        <v>9600</v>
      </c>
      <c r="R46" s="12">
        <v>2201365959</v>
      </c>
      <c r="S46" s="12" t="s">
        <v>377</v>
      </c>
      <c r="T46" s="13">
        <v>45169</v>
      </c>
    </row>
    <row r="47" spans="1:20" s="3" customFormat="1" ht="15" x14ac:dyDescent="0.2">
      <c r="A47" s="12">
        <v>891301121</v>
      </c>
      <c r="B47" s="27" t="s">
        <v>393</v>
      </c>
      <c r="C47" s="12" t="s">
        <v>93</v>
      </c>
      <c r="D47" s="12" t="s">
        <v>62</v>
      </c>
      <c r="E47" s="12" t="s">
        <v>244</v>
      </c>
      <c r="F47" s="13">
        <v>44865</v>
      </c>
      <c r="G47" s="13">
        <v>44967</v>
      </c>
      <c r="H47" s="13">
        <v>44975</v>
      </c>
      <c r="I47" s="15">
        <v>37900</v>
      </c>
      <c r="J47" s="15">
        <f t="shared" si="1"/>
        <v>37900</v>
      </c>
      <c r="K47" s="14" t="s">
        <v>390</v>
      </c>
      <c r="L47" s="15">
        <v>37900</v>
      </c>
      <c r="M47" s="15">
        <v>0</v>
      </c>
      <c r="N47" s="15">
        <v>37900</v>
      </c>
      <c r="O47" s="15">
        <v>0</v>
      </c>
      <c r="P47" s="15">
        <v>37900</v>
      </c>
      <c r="Q47" s="15">
        <v>37900</v>
      </c>
      <c r="R47" s="12">
        <v>2201365959</v>
      </c>
      <c r="S47" s="12" t="s">
        <v>377</v>
      </c>
      <c r="T47" s="13">
        <v>45169</v>
      </c>
    </row>
    <row r="48" spans="1:20" s="3" customFormat="1" ht="15" x14ac:dyDescent="0.2">
      <c r="A48" s="12">
        <v>891301121</v>
      </c>
      <c r="B48" s="27" t="s">
        <v>393</v>
      </c>
      <c r="C48" s="12" t="s">
        <v>93</v>
      </c>
      <c r="D48" s="12" t="s">
        <v>63</v>
      </c>
      <c r="E48" s="12" t="s">
        <v>245</v>
      </c>
      <c r="F48" s="13">
        <v>44835</v>
      </c>
      <c r="G48" s="13">
        <f>VLOOKUP(D48,'INFO IPS'!C45:D221,2,0)</f>
        <v>44835</v>
      </c>
      <c r="H48" s="13"/>
      <c r="I48" s="15">
        <v>65700</v>
      </c>
      <c r="J48" s="15">
        <f t="shared" si="1"/>
        <v>65700</v>
      </c>
      <c r="K48" s="14" t="s">
        <v>383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2"/>
      <c r="S48" s="12"/>
      <c r="T48" s="13">
        <v>45169</v>
      </c>
    </row>
    <row r="49" spans="1:20" s="3" customFormat="1" ht="15" x14ac:dyDescent="0.2">
      <c r="A49" s="12">
        <v>891301121</v>
      </c>
      <c r="B49" s="27" t="s">
        <v>393</v>
      </c>
      <c r="C49" s="12" t="s">
        <v>93</v>
      </c>
      <c r="D49" s="12" t="s">
        <v>64</v>
      </c>
      <c r="E49" s="12" t="s">
        <v>246</v>
      </c>
      <c r="F49" s="13">
        <v>44837</v>
      </c>
      <c r="G49" s="13">
        <f>VLOOKUP(D49,'INFO IPS'!C46:D222,2,0)</f>
        <v>44837</v>
      </c>
      <c r="H49" s="13"/>
      <c r="I49" s="15">
        <v>198300</v>
      </c>
      <c r="J49" s="15">
        <f t="shared" si="1"/>
        <v>198300</v>
      </c>
      <c r="K49" s="14" t="s">
        <v>383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5">
        <v>0</v>
      </c>
      <c r="R49" s="12"/>
      <c r="S49" s="12"/>
      <c r="T49" s="13">
        <v>45169</v>
      </c>
    </row>
    <row r="50" spans="1:20" s="3" customFormat="1" ht="15" x14ac:dyDescent="0.2">
      <c r="A50" s="12">
        <v>891301121</v>
      </c>
      <c r="B50" s="27" t="s">
        <v>393</v>
      </c>
      <c r="C50" s="12" t="s">
        <v>93</v>
      </c>
      <c r="D50" s="12" t="s">
        <v>65</v>
      </c>
      <c r="E50" s="12" t="s">
        <v>247</v>
      </c>
      <c r="F50" s="13">
        <v>44838</v>
      </c>
      <c r="G50" s="13">
        <f>VLOOKUP(D50,'INFO IPS'!C47:D223,2,0)</f>
        <v>44838</v>
      </c>
      <c r="H50" s="13"/>
      <c r="I50" s="15">
        <v>68341</v>
      </c>
      <c r="J50" s="15">
        <f t="shared" si="1"/>
        <v>68341</v>
      </c>
      <c r="K50" s="14" t="s">
        <v>383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5">
        <v>0</v>
      </c>
      <c r="R50" s="12"/>
      <c r="S50" s="12"/>
      <c r="T50" s="13">
        <v>45169</v>
      </c>
    </row>
    <row r="51" spans="1:20" s="3" customFormat="1" ht="15" x14ac:dyDescent="0.2">
      <c r="A51" s="12">
        <v>891301121</v>
      </c>
      <c r="B51" s="27" t="s">
        <v>393</v>
      </c>
      <c r="C51" s="12" t="s">
        <v>93</v>
      </c>
      <c r="D51" s="12" t="s">
        <v>66</v>
      </c>
      <c r="E51" s="12" t="s">
        <v>248</v>
      </c>
      <c r="F51" s="13">
        <v>44838</v>
      </c>
      <c r="G51" s="13">
        <v>44967</v>
      </c>
      <c r="H51" s="13">
        <v>44975</v>
      </c>
      <c r="I51" s="15">
        <v>139884</v>
      </c>
      <c r="J51" s="15">
        <f t="shared" si="1"/>
        <v>139884</v>
      </c>
      <c r="K51" s="14" t="s">
        <v>390</v>
      </c>
      <c r="L51" s="15">
        <v>139884</v>
      </c>
      <c r="M51" s="15">
        <v>0</v>
      </c>
      <c r="N51" s="15">
        <v>139884</v>
      </c>
      <c r="O51" s="15">
        <v>0</v>
      </c>
      <c r="P51" s="15">
        <v>139884</v>
      </c>
      <c r="Q51" s="15">
        <v>139884</v>
      </c>
      <c r="R51" s="12">
        <v>2201365959</v>
      </c>
      <c r="S51" s="12" t="s">
        <v>377</v>
      </c>
      <c r="T51" s="13">
        <v>45169</v>
      </c>
    </row>
    <row r="52" spans="1:20" s="3" customFormat="1" ht="15" x14ac:dyDescent="0.2">
      <c r="A52" s="12">
        <v>891301121</v>
      </c>
      <c r="B52" s="27" t="s">
        <v>393</v>
      </c>
      <c r="C52" s="12" t="s">
        <v>93</v>
      </c>
      <c r="D52" s="12" t="s">
        <v>67</v>
      </c>
      <c r="E52" s="12" t="s">
        <v>249</v>
      </c>
      <c r="F52" s="13">
        <v>44844</v>
      </c>
      <c r="G52" s="13">
        <f>VLOOKUP(D52,'INFO IPS'!C49:D225,2,0)</f>
        <v>44844</v>
      </c>
      <c r="H52" s="13"/>
      <c r="I52" s="15">
        <v>77878</v>
      </c>
      <c r="J52" s="15">
        <f t="shared" si="1"/>
        <v>77878</v>
      </c>
      <c r="K52" s="14" t="s">
        <v>383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2"/>
      <c r="S52" s="12"/>
      <c r="T52" s="13">
        <v>45169</v>
      </c>
    </row>
    <row r="53" spans="1:20" s="3" customFormat="1" ht="15" x14ac:dyDescent="0.2">
      <c r="A53" s="12">
        <v>891301121</v>
      </c>
      <c r="B53" s="27" t="s">
        <v>393</v>
      </c>
      <c r="C53" s="12" t="s">
        <v>93</v>
      </c>
      <c r="D53" s="12" t="s">
        <v>68</v>
      </c>
      <c r="E53" s="12" t="s">
        <v>250</v>
      </c>
      <c r="F53" s="13">
        <v>44857</v>
      </c>
      <c r="G53" s="13">
        <f>VLOOKUP(D53,'INFO IPS'!C50:D226,2,0)</f>
        <v>44857</v>
      </c>
      <c r="H53" s="13"/>
      <c r="I53" s="15">
        <v>140431</v>
      </c>
      <c r="J53" s="15">
        <f t="shared" si="1"/>
        <v>140431</v>
      </c>
      <c r="K53" s="14" t="s">
        <v>383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2"/>
      <c r="S53" s="12"/>
      <c r="T53" s="13">
        <v>45169</v>
      </c>
    </row>
    <row r="54" spans="1:20" s="3" customFormat="1" ht="15" x14ac:dyDescent="0.2">
      <c r="A54" s="12">
        <v>891301121</v>
      </c>
      <c r="B54" s="27" t="s">
        <v>393</v>
      </c>
      <c r="C54" s="12" t="s">
        <v>93</v>
      </c>
      <c r="D54" s="12" t="s">
        <v>69</v>
      </c>
      <c r="E54" s="12" t="s">
        <v>251</v>
      </c>
      <c r="F54" s="13">
        <v>44861</v>
      </c>
      <c r="G54" s="13">
        <f>VLOOKUP(D54,'INFO IPS'!C51:D227,2,0)</f>
        <v>44861</v>
      </c>
      <c r="H54" s="13"/>
      <c r="I54" s="15">
        <v>112417</v>
      </c>
      <c r="J54" s="15">
        <f t="shared" si="1"/>
        <v>112417</v>
      </c>
      <c r="K54" s="14" t="s">
        <v>383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2"/>
      <c r="S54" s="12"/>
      <c r="T54" s="13">
        <v>45169</v>
      </c>
    </row>
    <row r="55" spans="1:20" s="3" customFormat="1" ht="15" x14ac:dyDescent="0.2">
      <c r="A55" s="12">
        <v>891301121</v>
      </c>
      <c r="B55" s="27" t="s">
        <v>393</v>
      </c>
      <c r="C55" s="12" t="s">
        <v>93</v>
      </c>
      <c r="D55" s="12" t="s">
        <v>70</v>
      </c>
      <c r="E55" s="12" t="s">
        <v>252</v>
      </c>
      <c r="F55" s="13">
        <v>44861</v>
      </c>
      <c r="G55" s="13">
        <f>VLOOKUP(D55,'INFO IPS'!C52:D228,2,0)</f>
        <v>44861</v>
      </c>
      <c r="H55" s="13"/>
      <c r="I55" s="15">
        <v>65700</v>
      </c>
      <c r="J55" s="15">
        <f t="shared" si="1"/>
        <v>65700</v>
      </c>
      <c r="K55" s="14" t="s">
        <v>383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12"/>
      <c r="S55" s="12"/>
      <c r="T55" s="13">
        <v>45169</v>
      </c>
    </row>
    <row r="56" spans="1:20" s="3" customFormat="1" ht="15" x14ac:dyDescent="0.2">
      <c r="A56" s="12">
        <v>891301121</v>
      </c>
      <c r="B56" s="27" t="s">
        <v>393</v>
      </c>
      <c r="C56" s="12" t="s">
        <v>93</v>
      </c>
      <c r="D56" s="12" t="s">
        <v>71</v>
      </c>
      <c r="E56" s="12" t="s">
        <v>253</v>
      </c>
      <c r="F56" s="13">
        <v>44805</v>
      </c>
      <c r="G56" s="13">
        <v>44967</v>
      </c>
      <c r="H56" s="13">
        <v>44975</v>
      </c>
      <c r="I56" s="15">
        <v>9600</v>
      </c>
      <c r="J56" s="15">
        <f t="shared" si="1"/>
        <v>9600</v>
      </c>
      <c r="K56" s="14" t="s">
        <v>384</v>
      </c>
      <c r="L56" s="15">
        <v>9600</v>
      </c>
      <c r="M56" s="15">
        <v>9600</v>
      </c>
      <c r="N56" s="15">
        <v>9600</v>
      </c>
      <c r="O56" s="15">
        <v>0</v>
      </c>
      <c r="P56" s="15">
        <v>0</v>
      </c>
      <c r="Q56" s="15">
        <v>0</v>
      </c>
      <c r="R56" s="12"/>
      <c r="S56" s="12"/>
      <c r="T56" s="13">
        <v>45169</v>
      </c>
    </row>
    <row r="57" spans="1:20" s="3" customFormat="1" ht="15" x14ac:dyDescent="0.2">
      <c r="A57" s="12">
        <v>891301121</v>
      </c>
      <c r="B57" s="27" t="s">
        <v>393</v>
      </c>
      <c r="C57" s="12" t="s">
        <v>93</v>
      </c>
      <c r="D57" s="12" t="s">
        <v>72</v>
      </c>
      <c r="E57" s="12" t="s">
        <v>254</v>
      </c>
      <c r="F57" s="13">
        <v>44817</v>
      </c>
      <c r="G57" s="13">
        <v>44967</v>
      </c>
      <c r="H57" s="13">
        <v>44975</v>
      </c>
      <c r="I57" s="15">
        <v>38400</v>
      </c>
      <c r="J57" s="15">
        <f t="shared" si="1"/>
        <v>38400</v>
      </c>
      <c r="K57" s="14" t="s">
        <v>390</v>
      </c>
      <c r="L57" s="15">
        <v>38400</v>
      </c>
      <c r="M57" s="15">
        <v>0</v>
      </c>
      <c r="N57" s="15">
        <v>38400</v>
      </c>
      <c r="O57" s="15">
        <v>0</v>
      </c>
      <c r="P57" s="15">
        <v>38400</v>
      </c>
      <c r="Q57" s="15">
        <v>38400</v>
      </c>
      <c r="R57" s="12">
        <v>2201365959</v>
      </c>
      <c r="S57" s="12" t="s">
        <v>377</v>
      </c>
      <c r="T57" s="13">
        <v>45169</v>
      </c>
    </row>
    <row r="58" spans="1:20" s="3" customFormat="1" ht="15" x14ac:dyDescent="0.2">
      <c r="A58" s="12">
        <v>891301121</v>
      </c>
      <c r="B58" s="27" t="s">
        <v>393</v>
      </c>
      <c r="C58" s="12" t="s">
        <v>93</v>
      </c>
      <c r="D58" s="12" t="s">
        <v>73</v>
      </c>
      <c r="E58" s="12" t="s">
        <v>255</v>
      </c>
      <c r="F58" s="13">
        <v>44816</v>
      </c>
      <c r="G58" s="13">
        <v>44967</v>
      </c>
      <c r="H58" s="13">
        <v>44975</v>
      </c>
      <c r="I58" s="15">
        <v>9600</v>
      </c>
      <c r="J58" s="15">
        <f t="shared" si="1"/>
        <v>9600</v>
      </c>
      <c r="K58" s="14" t="s">
        <v>384</v>
      </c>
      <c r="L58" s="15">
        <v>9600</v>
      </c>
      <c r="M58" s="15">
        <v>9600</v>
      </c>
      <c r="N58" s="15">
        <v>9600</v>
      </c>
      <c r="O58" s="15">
        <v>0</v>
      </c>
      <c r="P58" s="15">
        <v>0</v>
      </c>
      <c r="Q58" s="15">
        <v>0</v>
      </c>
      <c r="R58" s="12"/>
      <c r="S58" s="12"/>
      <c r="T58" s="13">
        <v>45169</v>
      </c>
    </row>
    <row r="59" spans="1:20" s="3" customFormat="1" ht="15" x14ac:dyDescent="0.2">
      <c r="A59" s="12">
        <v>891301121</v>
      </c>
      <c r="B59" s="27" t="s">
        <v>393</v>
      </c>
      <c r="C59" s="12" t="s">
        <v>93</v>
      </c>
      <c r="D59" s="12" t="s">
        <v>74</v>
      </c>
      <c r="E59" s="12" t="s">
        <v>256</v>
      </c>
      <c r="F59" s="13">
        <v>44817</v>
      </c>
      <c r="G59" s="13">
        <v>44967</v>
      </c>
      <c r="H59" s="13">
        <v>44975</v>
      </c>
      <c r="I59" s="15">
        <v>9600</v>
      </c>
      <c r="J59" s="15">
        <f t="shared" si="1"/>
        <v>9600</v>
      </c>
      <c r="K59" s="14" t="s">
        <v>390</v>
      </c>
      <c r="L59" s="15">
        <v>9600</v>
      </c>
      <c r="M59" s="15">
        <v>0</v>
      </c>
      <c r="N59" s="15">
        <v>9600</v>
      </c>
      <c r="O59" s="15">
        <v>0</v>
      </c>
      <c r="P59" s="15">
        <v>9600</v>
      </c>
      <c r="Q59" s="15">
        <v>9600</v>
      </c>
      <c r="R59" s="12">
        <v>2201365959</v>
      </c>
      <c r="S59" s="12" t="s">
        <v>377</v>
      </c>
      <c r="T59" s="13">
        <v>45169</v>
      </c>
    </row>
    <row r="60" spans="1:20" s="3" customFormat="1" ht="15" x14ac:dyDescent="0.2">
      <c r="A60" s="12">
        <v>891301121</v>
      </c>
      <c r="B60" s="27" t="s">
        <v>393</v>
      </c>
      <c r="C60" s="12" t="s">
        <v>93</v>
      </c>
      <c r="D60" s="12" t="s">
        <v>75</v>
      </c>
      <c r="E60" s="12" t="s">
        <v>257</v>
      </c>
      <c r="F60" s="13">
        <v>44817</v>
      </c>
      <c r="G60" s="13">
        <v>44967</v>
      </c>
      <c r="H60" s="13">
        <v>44975</v>
      </c>
      <c r="I60" s="15">
        <v>9600</v>
      </c>
      <c r="J60" s="15">
        <f t="shared" si="1"/>
        <v>9600</v>
      </c>
      <c r="K60" s="14" t="s">
        <v>390</v>
      </c>
      <c r="L60" s="15">
        <v>9600</v>
      </c>
      <c r="M60" s="15">
        <v>0</v>
      </c>
      <c r="N60" s="15">
        <v>9600</v>
      </c>
      <c r="O60" s="15">
        <v>0</v>
      </c>
      <c r="P60" s="15">
        <v>9600</v>
      </c>
      <c r="Q60" s="15">
        <v>9600</v>
      </c>
      <c r="R60" s="12">
        <v>2201365959</v>
      </c>
      <c r="S60" s="12" t="s">
        <v>377</v>
      </c>
      <c r="T60" s="13">
        <v>45169</v>
      </c>
    </row>
    <row r="61" spans="1:20" s="3" customFormat="1" ht="15" x14ac:dyDescent="0.2">
      <c r="A61" s="12">
        <v>891301121</v>
      </c>
      <c r="B61" s="27" t="s">
        <v>393</v>
      </c>
      <c r="C61" s="12" t="s">
        <v>93</v>
      </c>
      <c r="D61" s="12" t="s">
        <v>76</v>
      </c>
      <c r="E61" s="12" t="s">
        <v>258</v>
      </c>
      <c r="F61" s="13">
        <v>44817</v>
      </c>
      <c r="G61" s="13">
        <v>44967</v>
      </c>
      <c r="H61" s="13">
        <v>44975</v>
      </c>
      <c r="I61" s="15">
        <v>9600</v>
      </c>
      <c r="J61" s="15">
        <f t="shared" si="1"/>
        <v>9600</v>
      </c>
      <c r="K61" s="14" t="s">
        <v>384</v>
      </c>
      <c r="L61" s="15">
        <v>9600</v>
      </c>
      <c r="M61" s="15">
        <v>9600</v>
      </c>
      <c r="N61" s="15">
        <v>9600</v>
      </c>
      <c r="O61" s="15">
        <v>0</v>
      </c>
      <c r="P61" s="15">
        <v>0</v>
      </c>
      <c r="Q61" s="15">
        <v>0</v>
      </c>
      <c r="R61" s="12"/>
      <c r="S61" s="12"/>
      <c r="T61" s="13">
        <v>45169</v>
      </c>
    </row>
    <row r="62" spans="1:20" s="3" customFormat="1" ht="15" x14ac:dyDescent="0.2">
      <c r="A62" s="12">
        <v>891301121</v>
      </c>
      <c r="B62" s="27" t="s">
        <v>393</v>
      </c>
      <c r="C62" s="12" t="s">
        <v>93</v>
      </c>
      <c r="D62" s="12" t="s">
        <v>77</v>
      </c>
      <c r="E62" s="12" t="s">
        <v>259</v>
      </c>
      <c r="F62" s="13">
        <v>44819</v>
      </c>
      <c r="G62" s="13">
        <v>44967</v>
      </c>
      <c r="H62" s="13">
        <v>44975</v>
      </c>
      <c r="I62" s="15">
        <v>37900</v>
      </c>
      <c r="J62" s="15">
        <f t="shared" si="1"/>
        <v>37900</v>
      </c>
      <c r="K62" s="14" t="s">
        <v>390</v>
      </c>
      <c r="L62" s="15">
        <v>37900</v>
      </c>
      <c r="M62" s="15">
        <v>0</v>
      </c>
      <c r="N62" s="15">
        <v>37900</v>
      </c>
      <c r="O62" s="15">
        <v>0</v>
      </c>
      <c r="P62" s="15">
        <v>37900</v>
      </c>
      <c r="Q62" s="15">
        <v>37900</v>
      </c>
      <c r="R62" s="12">
        <v>2201365959</v>
      </c>
      <c r="S62" s="12" t="s">
        <v>377</v>
      </c>
      <c r="T62" s="13">
        <v>45169</v>
      </c>
    </row>
    <row r="63" spans="1:20" s="3" customFormat="1" ht="15" x14ac:dyDescent="0.2">
      <c r="A63" s="12">
        <v>891301121</v>
      </c>
      <c r="B63" s="27" t="s">
        <v>393</v>
      </c>
      <c r="C63" s="12" t="s">
        <v>93</v>
      </c>
      <c r="D63" s="12" t="s">
        <v>78</v>
      </c>
      <c r="E63" s="12" t="s">
        <v>260</v>
      </c>
      <c r="F63" s="13">
        <v>44830</v>
      </c>
      <c r="G63" s="13">
        <v>44967</v>
      </c>
      <c r="H63" s="13">
        <v>44975</v>
      </c>
      <c r="I63" s="15">
        <v>37900</v>
      </c>
      <c r="J63" s="15">
        <f t="shared" si="1"/>
        <v>37900</v>
      </c>
      <c r="K63" s="14" t="s">
        <v>391</v>
      </c>
      <c r="L63" s="15">
        <v>37900</v>
      </c>
      <c r="M63" s="15">
        <v>0</v>
      </c>
      <c r="N63" s="15">
        <v>37900</v>
      </c>
      <c r="O63" s="15">
        <v>9100</v>
      </c>
      <c r="P63" s="15">
        <v>28800</v>
      </c>
      <c r="Q63" s="15">
        <v>28800</v>
      </c>
      <c r="R63" s="12">
        <v>2201365959</v>
      </c>
      <c r="S63" s="12" t="s">
        <v>377</v>
      </c>
      <c r="T63" s="13">
        <v>45169</v>
      </c>
    </row>
    <row r="64" spans="1:20" s="3" customFormat="1" ht="15" x14ac:dyDescent="0.2">
      <c r="A64" s="12">
        <v>891301121</v>
      </c>
      <c r="B64" s="27" t="s">
        <v>393</v>
      </c>
      <c r="C64" s="12" t="s">
        <v>93</v>
      </c>
      <c r="D64" s="12" t="s">
        <v>79</v>
      </c>
      <c r="E64" s="12" t="s">
        <v>261</v>
      </c>
      <c r="F64" s="13">
        <v>44830</v>
      </c>
      <c r="G64" s="13">
        <v>44967</v>
      </c>
      <c r="H64" s="13">
        <v>44975</v>
      </c>
      <c r="I64" s="15">
        <v>28800</v>
      </c>
      <c r="J64" s="15">
        <f t="shared" si="1"/>
        <v>28800</v>
      </c>
      <c r="K64" s="14" t="s">
        <v>390</v>
      </c>
      <c r="L64" s="15">
        <v>28800</v>
      </c>
      <c r="M64" s="15">
        <v>0</v>
      </c>
      <c r="N64" s="15">
        <v>28800</v>
      </c>
      <c r="O64" s="15">
        <v>0</v>
      </c>
      <c r="P64" s="15">
        <v>28800</v>
      </c>
      <c r="Q64" s="15">
        <v>28800</v>
      </c>
      <c r="R64" s="12">
        <v>2201365959</v>
      </c>
      <c r="S64" s="12" t="s">
        <v>377</v>
      </c>
      <c r="T64" s="13">
        <v>45169</v>
      </c>
    </row>
    <row r="65" spans="1:20" s="3" customFormat="1" ht="15" x14ac:dyDescent="0.2">
      <c r="A65" s="12">
        <v>891301121</v>
      </c>
      <c r="B65" s="27" t="s">
        <v>393</v>
      </c>
      <c r="C65" s="12" t="s">
        <v>93</v>
      </c>
      <c r="D65" s="12" t="s">
        <v>80</v>
      </c>
      <c r="E65" s="12" t="s">
        <v>262</v>
      </c>
      <c r="F65" s="13">
        <v>44833</v>
      </c>
      <c r="G65" s="13">
        <v>44967</v>
      </c>
      <c r="H65" s="13">
        <v>44975</v>
      </c>
      <c r="I65" s="15">
        <v>9600</v>
      </c>
      <c r="J65" s="15">
        <f t="shared" si="1"/>
        <v>9600</v>
      </c>
      <c r="K65" s="14" t="s">
        <v>390</v>
      </c>
      <c r="L65" s="15">
        <v>9600</v>
      </c>
      <c r="M65" s="15">
        <v>0</v>
      </c>
      <c r="N65" s="15">
        <v>9600</v>
      </c>
      <c r="O65" s="15">
        <v>0</v>
      </c>
      <c r="P65" s="15">
        <v>9600</v>
      </c>
      <c r="Q65" s="15">
        <v>9600</v>
      </c>
      <c r="R65" s="12">
        <v>2201365959</v>
      </c>
      <c r="S65" s="12" t="s">
        <v>377</v>
      </c>
      <c r="T65" s="13">
        <v>45169</v>
      </c>
    </row>
    <row r="66" spans="1:20" s="3" customFormat="1" ht="15" x14ac:dyDescent="0.2">
      <c r="A66" s="12">
        <v>891301121</v>
      </c>
      <c r="B66" s="27" t="s">
        <v>393</v>
      </c>
      <c r="C66" s="12" t="s">
        <v>93</v>
      </c>
      <c r="D66" s="12" t="s">
        <v>81</v>
      </c>
      <c r="E66" s="12" t="s">
        <v>263</v>
      </c>
      <c r="F66" s="13">
        <v>44806</v>
      </c>
      <c r="G66" s="13">
        <v>44967</v>
      </c>
      <c r="H66" s="13">
        <v>44975</v>
      </c>
      <c r="I66" s="15">
        <v>117814</v>
      </c>
      <c r="J66" s="15">
        <f t="shared" si="1"/>
        <v>117814</v>
      </c>
      <c r="K66" s="14" t="s">
        <v>390</v>
      </c>
      <c r="L66" s="15">
        <v>117814</v>
      </c>
      <c r="M66" s="15">
        <v>0</v>
      </c>
      <c r="N66" s="15">
        <v>117814</v>
      </c>
      <c r="O66" s="15">
        <v>0</v>
      </c>
      <c r="P66" s="15">
        <v>117814</v>
      </c>
      <c r="Q66" s="15">
        <v>117814</v>
      </c>
      <c r="R66" s="12">
        <v>2201365959</v>
      </c>
      <c r="S66" s="12" t="s">
        <v>377</v>
      </c>
      <c r="T66" s="13">
        <v>45169</v>
      </c>
    </row>
    <row r="67" spans="1:20" s="3" customFormat="1" ht="15" x14ac:dyDescent="0.2">
      <c r="A67" s="12">
        <v>891301121</v>
      </c>
      <c r="B67" s="27" t="s">
        <v>393</v>
      </c>
      <c r="C67" s="12" t="s">
        <v>93</v>
      </c>
      <c r="D67" s="12" t="s">
        <v>82</v>
      </c>
      <c r="E67" s="12" t="s">
        <v>264</v>
      </c>
      <c r="F67" s="13">
        <v>44814</v>
      </c>
      <c r="G67" s="13">
        <v>44967</v>
      </c>
      <c r="H67" s="13">
        <v>44975</v>
      </c>
      <c r="I67" s="15">
        <v>138034</v>
      </c>
      <c r="J67" s="15">
        <f t="shared" si="1"/>
        <v>138034</v>
      </c>
      <c r="K67" s="14" t="s">
        <v>390</v>
      </c>
      <c r="L67" s="15">
        <v>138034</v>
      </c>
      <c r="M67" s="15">
        <v>0</v>
      </c>
      <c r="N67" s="15">
        <v>138034</v>
      </c>
      <c r="O67" s="15">
        <v>0</v>
      </c>
      <c r="P67" s="15">
        <v>138034</v>
      </c>
      <c r="Q67" s="15">
        <v>138034</v>
      </c>
      <c r="R67" s="12">
        <v>2201365959</v>
      </c>
      <c r="S67" s="12" t="s">
        <v>377</v>
      </c>
      <c r="T67" s="13">
        <v>45169</v>
      </c>
    </row>
    <row r="68" spans="1:20" s="3" customFormat="1" ht="15" x14ac:dyDescent="0.2">
      <c r="A68" s="12">
        <v>891301121</v>
      </c>
      <c r="B68" s="27" t="s">
        <v>393</v>
      </c>
      <c r="C68" s="12" t="s">
        <v>93</v>
      </c>
      <c r="D68" s="12" t="s">
        <v>83</v>
      </c>
      <c r="E68" s="12" t="s">
        <v>265</v>
      </c>
      <c r="F68" s="13">
        <v>44819</v>
      </c>
      <c r="G68" s="13">
        <v>44967</v>
      </c>
      <c r="H68" s="13">
        <v>44975</v>
      </c>
      <c r="I68" s="15">
        <v>139606</v>
      </c>
      <c r="J68" s="15">
        <f t="shared" ref="J68:J76" si="2">+I68</f>
        <v>139606</v>
      </c>
      <c r="K68" s="14" t="s">
        <v>384</v>
      </c>
      <c r="L68" s="15">
        <v>139606</v>
      </c>
      <c r="M68" s="15">
        <v>139606</v>
      </c>
      <c r="N68" s="15">
        <v>139606</v>
      </c>
      <c r="O68" s="15">
        <v>0</v>
      </c>
      <c r="P68" s="15">
        <v>0</v>
      </c>
      <c r="Q68" s="15">
        <v>0</v>
      </c>
      <c r="R68" s="12"/>
      <c r="S68" s="12"/>
      <c r="T68" s="13">
        <v>45169</v>
      </c>
    </row>
    <row r="69" spans="1:20" s="3" customFormat="1" ht="15" x14ac:dyDescent="0.2">
      <c r="A69" s="12">
        <v>891301121</v>
      </c>
      <c r="B69" s="27" t="s">
        <v>393</v>
      </c>
      <c r="C69" s="12" t="s">
        <v>93</v>
      </c>
      <c r="D69" s="12" t="s">
        <v>84</v>
      </c>
      <c r="E69" s="12" t="s">
        <v>266</v>
      </c>
      <c r="F69" s="13">
        <v>44821</v>
      </c>
      <c r="G69" s="13">
        <f>VLOOKUP(D69,'INFO IPS'!C66:D242,2,0)</f>
        <v>44821</v>
      </c>
      <c r="H69" s="13"/>
      <c r="I69" s="15">
        <v>118951</v>
      </c>
      <c r="J69" s="15">
        <f t="shared" si="2"/>
        <v>118951</v>
      </c>
      <c r="K69" s="14" t="s">
        <v>383</v>
      </c>
      <c r="L69" s="15">
        <v>0</v>
      </c>
      <c r="M69" s="15">
        <v>0</v>
      </c>
      <c r="N69" s="15">
        <v>0</v>
      </c>
      <c r="O69" s="15">
        <v>0</v>
      </c>
      <c r="P69" s="15">
        <v>0</v>
      </c>
      <c r="Q69" s="15">
        <v>0</v>
      </c>
      <c r="R69" s="12"/>
      <c r="S69" s="12"/>
      <c r="T69" s="13">
        <v>45169</v>
      </c>
    </row>
    <row r="70" spans="1:20" s="3" customFormat="1" ht="15" x14ac:dyDescent="0.2">
      <c r="A70" s="12">
        <v>891301121</v>
      </c>
      <c r="B70" s="27" t="s">
        <v>393</v>
      </c>
      <c r="C70" s="12" t="s">
        <v>93</v>
      </c>
      <c r="D70" s="12" t="s">
        <v>85</v>
      </c>
      <c r="E70" s="12" t="s">
        <v>267</v>
      </c>
      <c r="F70" s="13">
        <v>44829</v>
      </c>
      <c r="G70" s="13">
        <f>VLOOKUP(D70,'INFO IPS'!C67:D243,2,0)</f>
        <v>44829</v>
      </c>
      <c r="H70" s="13"/>
      <c r="I70" s="15">
        <v>65700</v>
      </c>
      <c r="J70" s="15">
        <f t="shared" si="2"/>
        <v>65700</v>
      </c>
      <c r="K70" s="14" t="s">
        <v>383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2"/>
      <c r="S70" s="12"/>
      <c r="T70" s="13">
        <v>45169</v>
      </c>
    </row>
    <row r="71" spans="1:20" s="3" customFormat="1" ht="15" x14ac:dyDescent="0.2">
      <c r="A71" s="12">
        <v>891301121</v>
      </c>
      <c r="B71" s="27" t="s">
        <v>393</v>
      </c>
      <c r="C71" s="12" t="s">
        <v>93</v>
      </c>
      <c r="D71" s="12" t="s">
        <v>86</v>
      </c>
      <c r="E71" s="12" t="s">
        <v>268</v>
      </c>
      <c r="F71" s="13">
        <v>44831</v>
      </c>
      <c r="G71" s="13">
        <f>VLOOKUP(D71,'INFO IPS'!C68:D244,2,0)</f>
        <v>44831</v>
      </c>
      <c r="H71" s="13"/>
      <c r="I71" s="15">
        <v>96749</v>
      </c>
      <c r="J71" s="15">
        <f t="shared" si="2"/>
        <v>96749</v>
      </c>
      <c r="K71" s="14" t="s">
        <v>383</v>
      </c>
      <c r="L71" s="15">
        <v>0</v>
      </c>
      <c r="M71" s="15">
        <v>0</v>
      </c>
      <c r="N71" s="15">
        <v>0</v>
      </c>
      <c r="O71" s="15">
        <v>0</v>
      </c>
      <c r="P71" s="15">
        <v>0</v>
      </c>
      <c r="Q71" s="15">
        <v>0</v>
      </c>
      <c r="R71" s="12"/>
      <c r="S71" s="12"/>
      <c r="T71" s="13">
        <v>45169</v>
      </c>
    </row>
    <row r="72" spans="1:20" s="3" customFormat="1" ht="15" x14ac:dyDescent="0.2">
      <c r="A72" s="12">
        <v>891301121</v>
      </c>
      <c r="B72" s="27" t="s">
        <v>393</v>
      </c>
      <c r="C72" s="12" t="s">
        <v>93</v>
      </c>
      <c r="D72" s="12" t="s">
        <v>87</v>
      </c>
      <c r="E72" s="12" t="s">
        <v>269</v>
      </c>
      <c r="F72" s="13">
        <v>44834</v>
      </c>
      <c r="G72" s="13">
        <f>VLOOKUP(D72,'INFO IPS'!C69:D245,2,0)</f>
        <v>44834</v>
      </c>
      <c r="H72" s="13"/>
      <c r="I72" s="15">
        <v>80206</v>
      </c>
      <c r="J72" s="15">
        <f t="shared" si="2"/>
        <v>80206</v>
      </c>
      <c r="K72" s="14" t="s">
        <v>383</v>
      </c>
      <c r="L72" s="15">
        <v>0</v>
      </c>
      <c r="M72" s="15">
        <v>0</v>
      </c>
      <c r="N72" s="15">
        <v>0</v>
      </c>
      <c r="O72" s="15">
        <v>0</v>
      </c>
      <c r="P72" s="15">
        <v>0</v>
      </c>
      <c r="Q72" s="15">
        <v>0</v>
      </c>
      <c r="R72" s="12"/>
      <c r="S72" s="12"/>
      <c r="T72" s="13">
        <v>45169</v>
      </c>
    </row>
    <row r="73" spans="1:20" s="3" customFormat="1" ht="15" x14ac:dyDescent="0.2">
      <c r="A73" s="12">
        <v>891301121</v>
      </c>
      <c r="B73" s="27" t="s">
        <v>393</v>
      </c>
      <c r="C73" s="12" t="s">
        <v>93</v>
      </c>
      <c r="D73" s="12" t="s">
        <v>88</v>
      </c>
      <c r="E73" s="12" t="s">
        <v>270</v>
      </c>
      <c r="F73" s="13">
        <v>44925</v>
      </c>
      <c r="G73" s="13">
        <v>44967</v>
      </c>
      <c r="H73" s="13">
        <v>44975</v>
      </c>
      <c r="I73" s="15">
        <v>28800</v>
      </c>
      <c r="J73" s="15">
        <f t="shared" si="2"/>
        <v>28800</v>
      </c>
      <c r="K73" s="14" t="s">
        <v>384</v>
      </c>
      <c r="L73" s="15">
        <v>28800</v>
      </c>
      <c r="M73" s="15">
        <v>28800</v>
      </c>
      <c r="N73" s="15">
        <v>28800</v>
      </c>
      <c r="O73" s="15">
        <v>0</v>
      </c>
      <c r="P73" s="15">
        <v>0</v>
      </c>
      <c r="Q73" s="15">
        <v>0</v>
      </c>
      <c r="R73" s="12"/>
      <c r="S73" s="12"/>
      <c r="T73" s="13">
        <v>45169</v>
      </c>
    </row>
    <row r="74" spans="1:20" s="3" customFormat="1" ht="15" x14ac:dyDescent="0.2">
      <c r="A74" s="12">
        <v>891301121</v>
      </c>
      <c r="B74" s="27" t="s">
        <v>393</v>
      </c>
      <c r="C74" s="12" t="s">
        <v>93</v>
      </c>
      <c r="D74" s="12" t="s">
        <v>90</v>
      </c>
      <c r="E74" s="12" t="s">
        <v>271</v>
      </c>
      <c r="F74" s="13">
        <v>44898</v>
      </c>
      <c r="G74" s="13">
        <v>44967</v>
      </c>
      <c r="H74" s="13">
        <v>44975</v>
      </c>
      <c r="I74" s="15">
        <v>65700</v>
      </c>
      <c r="J74" s="15">
        <f t="shared" si="2"/>
        <v>65700</v>
      </c>
      <c r="K74" s="14" t="s">
        <v>390</v>
      </c>
      <c r="L74" s="15">
        <v>65700</v>
      </c>
      <c r="M74" s="15">
        <v>0</v>
      </c>
      <c r="N74" s="15">
        <v>65700</v>
      </c>
      <c r="O74" s="15">
        <v>0</v>
      </c>
      <c r="P74" s="15">
        <v>65700</v>
      </c>
      <c r="Q74" s="15">
        <v>65700</v>
      </c>
      <c r="R74" s="12">
        <v>4800059487</v>
      </c>
      <c r="S74" s="12" t="s">
        <v>378</v>
      </c>
      <c r="T74" s="13">
        <v>45169</v>
      </c>
    </row>
    <row r="75" spans="1:20" s="3" customFormat="1" ht="15" x14ac:dyDescent="0.2">
      <c r="A75" s="12">
        <v>891301121</v>
      </c>
      <c r="B75" s="27" t="s">
        <v>393</v>
      </c>
      <c r="C75" s="12" t="s">
        <v>93</v>
      </c>
      <c r="D75" s="12" t="s">
        <v>91</v>
      </c>
      <c r="E75" s="12" t="s">
        <v>272</v>
      </c>
      <c r="F75" s="13">
        <v>44913</v>
      </c>
      <c r="G75" s="13">
        <v>44967</v>
      </c>
      <c r="H75" s="13">
        <v>44975</v>
      </c>
      <c r="I75" s="15">
        <v>69197</v>
      </c>
      <c r="J75" s="15">
        <f t="shared" si="2"/>
        <v>69197</v>
      </c>
      <c r="K75" s="14" t="s">
        <v>390</v>
      </c>
      <c r="L75" s="15">
        <v>69197</v>
      </c>
      <c r="M75" s="15">
        <v>0</v>
      </c>
      <c r="N75" s="15">
        <v>69197</v>
      </c>
      <c r="O75" s="15">
        <v>0</v>
      </c>
      <c r="P75" s="15">
        <v>69197</v>
      </c>
      <c r="Q75" s="15">
        <v>69197</v>
      </c>
      <c r="R75" s="12">
        <v>4800059487</v>
      </c>
      <c r="S75" s="12" t="s">
        <v>378</v>
      </c>
      <c r="T75" s="13">
        <v>45169</v>
      </c>
    </row>
    <row r="76" spans="1:20" s="3" customFormat="1" ht="15" x14ac:dyDescent="0.2">
      <c r="A76" s="12">
        <v>891301121</v>
      </c>
      <c r="B76" s="27" t="s">
        <v>393</v>
      </c>
      <c r="C76" s="12" t="s">
        <v>93</v>
      </c>
      <c r="D76" s="12" t="s">
        <v>92</v>
      </c>
      <c r="E76" s="12" t="s">
        <v>273</v>
      </c>
      <c r="F76" s="13">
        <v>44925</v>
      </c>
      <c r="G76" s="13">
        <v>44967</v>
      </c>
      <c r="H76" s="13">
        <v>44975</v>
      </c>
      <c r="I76" s="15">
        <v>138620</v>
      </c>
      <c r="J76" s="15">
        <f t="shared" si="2"/>
        <v>138620</v>
      </c>
      <c r="K76" s="14" t="s">
        <v>390</v>
      </c>
      <c r="L76" s="15">
        <v>138620</v>
      </c>
      <c r="M76" s="15">
        <v>0</v>
      </c>
      <c r="N76" s="15">
        <v>138620</v>
      </c>
      <c r="O76" s="15">
        <v>0</v>
      </c>
      <c r="P76" s="15">
        <v>138620</v>
      </c>
      <c r="Q76" s="15">
        <v>138620</v>
      </c>
      <c r="R76" s="12">
        <v>4800059487</v>
      </c>
      <c r="S76" s="12" t="s">
        <v>378</v>
      </c>
      <c r="T76" s="13">
        <v>45169</v>
      </c>
    </row>
    <row r="77" spans="1:20" s="3" customFormat="1" ht="15" x14ac:dyDescent="0.2">
      <c r="A77" s="12">
        <v>891301121</v>
      </c>
      <c r="B77" s="27" t="s">
        <v>393</v>
      </c>
      <c r="C77" s="12" t="s">
        <v>93</v>
      </c>
      <c r="D77" s="12" t="s">
        <v>94</v>
      </c>
      <c r="E77" s="12" t="s">
        <v>274</v>
      </c>
      <c r="F77" s="13">
        <v>44958</v>
      </c>
      <c r="G77" s="13">
        <f>VLOOKUP(D77,'INFO IPS'!C74:D250,2,0)</f>
        <v>44958</v>
      </c>
      <c r="H77" s="13"/>
      <c r="I77" s="15">
        <v>9600</v>
      </c>
      <c r="J77" s="15">
        <f>+I77</f>
        <v>9600</v>
      </c>
      <c r="K77" s="14" t="s">
        <v>383</v>
      </c>
      <c r="L77" s="15">
        <v>0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  <c r="R77" s="12"/>
      <c r="S77" s="12"/>
      <c r="T77" s="13">
        <v>45169</v>
      </c>
    </row>
    <row r="78" spans="1:20" s="3" customFormat="1" ht="15" x14ac:dyDescent="0.2">
      <c r="A78" s="12">
        <v>891301121</v>
      </c>
      <c r="B78" s="27" t="s">
        <v>393</v>
      </c>
      <c r="C78" s="12" t="s">
        <v>93</v>
      </c>
      <c r="D78" s="12" t="s">
        <v>95</v>
      </c>
      <c r="E78" s="12" t="s">
        <v>275</v>
      </c>
      <c r="F78" s="13">
        <v>44967</v>
      </c>
      <c r="G78" s="13">
        <f>VLOOKUP(D78,'INFO IPS'!C75:D251,2,0)</f>
        <v>44967</v>
      </c>
      <c r="H78" s="13"/>
      <c r="I78" s="15">
        <v>19200</v>
      </c>
      <c r="J78" s="15">
        <f t="shared" ref="J78:J96" si="3">+I78</f>
        <v>19200</v>
      </c>
      <c r="K78" s="14" t="s">
        <v>383</v>
      </c>
      <c r="L78" s="15">
        <v>0</v>
      </c>
      <c r="M78" s="15">
        <v>0</v>
      </c>
      <c r="N78" s="15">
        <v>0</v>
      </c>
      <c r="O78" s="15">
        <v>0</v>
      </c>
      <c r="P78" s="15">
        <v>0</v>
      </c>
      <c r="Q78" s="15">
        <v>0</v>
      </c>
      <c r="R78" s="12"/>
      <c r="S78" s="12"/>
      <c r="T78" s="13">
        <v>45169</v>
      </c>
    </row>
    <row r="79" spans="1:20" s="3" customFormat="1" ht="15" x14ac:dyDescent="0.2">
      <c r="A79" s="12">
        <v>891301121</v>
      </c>
      <c r="B79" s="27" t="s">
        <v>393</v>
      </c>
      <c r="C79" s="12" t="s">
        <v>93</v>
      </c>
      <c r="D79" s="12" t="s">
        <v>96</v>
      </c>
      <c r="E79" s="12" t="s">
        <v>276</v>
      </c>
      <c r="F79" s="13">
        <v>44977</v>
      </c>
      <c r="G79" s="13">
        <f>VLOOKUP(D79,'INFO IPS'!C76:D252,2,0)</f>
        <v>44977</v>
      </c>
      <c r="H79" s="13"/>
      <c r="I79" s="15">
        <v>9600</v>
      </c>
      <c r="J79" s="15">
        <f t="shared" si="3"/>
        <v>9600</v>
      </c>
      <c r="K79" s="14" t="s">
        <v>383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5">
        <v>0</v>
      </c>
      <c r="R79" s="12"/>
      <c r="S79" s="12"/>
      <c r="T79" s="13">
        <v>45169</v>
      </c>
    </row>
    <row r="80" spans="1:20" s="3" customFormat="1" ht="15" x14ac:dyDescent="0.2">
      <c r="A80" s="12">
        <v>891301121</v>
      </c>
      <c r="B80" s="27" t="s">
        <v>393</v>
      </c>
      <c r="C80" s="12" t="s">
        <v>93</v>
      </c>
      <c r="D80" s="12" t="s">
        <v>97</v>
      </c>
      <c r="E80" s="12" t="s">
        <v>277</v>
      </c>
      <c r="F80" s="13">
        <v>44977</v>
      </c>
      <c r="G80" s="13">
        <f>VLOOKUP(D80,'INFO IPS'!C77:D253,2,0)</f>
        <v>44977</v>
      </c>
      <c r="H80" s="13"/>
      <c r="I80" s="15">
        <v>28800</v>
      </c>
      <c r="J80" s="15">
        <f t="shared" si="3"/>
        <v>28800</v>
      </c>
      <c r="K80" s="14" t="s">
        <v>383</v>
      </c>
      <c r="L80" s="15">
        <v>0</v>
      </c>
      <c r="M80" s="15">
        <v>0</v>
      </c>
      <c r="N80" s="15">
        <v>0</v>
      </c>
      <c r="O80" s="15">
        <v>0</v>
      </c>
      <c r="P80" s="15">
        <v>0</v>
      </c>
      <c r="Q80" s="15">
        <v>0</v>
      </c>
      <c r="R80" s="12"/>
      <c r="S80" s="12"/>
      <c r="T80" s="13">
        <v>45169</v>
      </c>
    </row>
    <row r="81" spans="1:20" s="3" customFormat="1" ht="15" x14ac:dyDescent="0.2">
      <c r="A81" s="12">
        <v>891301121</v>
      </c>
      <c r="B81" s="27" t="s">
        <v>393</v>
      </c>
      <c r="C81" s="12" t="s">
        <v>93</v>
      </c>
      <c r="D81" s="12" t="s">
        <v>98</v>
      </c>
      <c r="E81" s="12" t="s">
        <v>278</v>
      </c>
      <c r="F81" s="13">
        <v>44964</v>
      </c>
      <c r="G81" s="13">
        <f>VLOOKUP(D81,'INFO IPS'!C78:D254,2,0)</f>
        <v>44964</v>
      </c>
      <c r="H81" s="13"/>
      <c r="I81" s="15">
        <v>28800</v>
      </c>
      <c r="J81" s="15">
        <f t="shared" si="3"/>
        <v>28800</v>
      </c>
      <c r="K81" s="14" t="s">
        <v>383</v>
      </c>
      <c r="L81" s="15">
        <v>0</v>
      </c>
      <c r="M81" s="15">
        <v>0</v>
      </c>
      <c r="N81" s="15">
        <v>0</v>
      </c>
      <c r="O81" s="15">
        <v>0</v>
      </c>
      <c r="P81" s="15">
        <v>0</v>
      </c>
      <c r="Q81" s="15">
        <v>0</v>
      </c>
      <c r="R81" s="12"/>
      <c r="S81" s="12"/>
      <c r="T81" s="13">
        <v>45169</v>
      </c>
    </row>
    <row r="82" spans="1:20" s="3" customFormat="1" ht="15" x14ac:dyDescent="0.2">
      <c r="A82" s="12">
        <v>891301121</v>
      </c>
      <c r="B82" s="27" t="s">
        <v>393</v>
      </c>
      <c r="C82" s="12" t="s">
        <v>93</v>
      </c>
      <c r="D82" s="12" t="s">
        <v>99</v>
      </c>
      <c r="E82" s="12" t="s">
        <v>279</v>
      </c>
      <c r="F82" s="13">
        <v>44970</v>
      </c>
      <c r="G82" s="13">
        <f>VLOOKUP(D82,'INFO IPS'!C79:D255,2,0)</f>
        <v>44970</v>
      </c>
      <c r="H82" s="13"/>
      <c r="I82" s="15">
        <v>9600</v>
      </c>
      <c r="J82" s="15">
        <f t="shared" si="3"/>
        <v>9600</v>
      </c>
      <c r="K82" s="14" t="s">
        <v>383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  <c r="R82" s="12"/>
      <c r="S82" s="12"/>
      <c r="T82" s="13">
        <v>45169</v>
      </c>
    </row>
    <row r="83" spans="1:20" s="3" customFormat="1" ht="15" x14ac:dyDescent="0.2">
      <c r="A83" s="12">
        <v>891301121</v>
      </c>
      <c r="B83" s="27" t="s">
        <v>393</v>
      </c>
      <c r="C83" s="12" t="s">
        <v>93</v>
      </c>
      <c r="D83" s="12" t="s">
        <v>100</v>
      </c>
      <c r="E83" s="12" t="s">
        <v>280</v>
      </c>
      <c r="F83" s="13">
        <v>44958</v>
      </c>
      <c r="G83" s="13">
        <f>VLOOKUP(D83,'INFO IPS'!C80:D256,2,0)</f>
        <v>44958</v>
      </c>
      <c r="H83" s="13"/>
      <c r="I83" s="15">
        <v>19200</v>
      </c>
      <c r="J83" s="15">
        <f t="shared" si="3"/>
        <v>19200</v>
      </c>
      <c r="K83" s="14" t="s">
        <v>383</v>
      </c>
      <c r="L83" s="15">
        <v>0</v>
      </c>
      <c r="M83" s="15">
        <v>0</v>
      </c>
      <c r="N83" s="15">
        <v>0</v>
      </c>
      <c r="O83" s="15">
        <v>0</v>
      </c>
      <c r="P83" s="15">
        <v>0</v>
      </c>
      <c r="Q83" s="15">
        <v>0</v>
      </c>
      <c r="R83" s="12"/>
      <c r="S83" s="12"/>
      <c r="T83" s="13">
        <v>45169</v>
      </c>
    </row>
    <row r="84" spans="1:20" s="3" customFormat="1" ht="15" x14ac:dyDescent="0.2">
      <c r="A84" s="12">
        <v>891301121</v>
      </c>
      <c r="B84" s="27" t="s">
        <v>393</v>
      </c>
      <c r="C84" s="12" t="s">
        <v>93</v>
      </c>
      <c r="D84" s="12" t="s">
        <v>101</v>
      </c>
      <c r="E84" s="12" t="s">
        <v>281</v>
      </c>
      <c r="F84" s="13">
        <v>44978</v>
      </c>
      <c r="G84" s="13">
        <f>VLOOKUP(D84,'INFO IPS'!C81:D257,2,0)</f>
        <v>44978</v>
      </c>
      <c r="H84" s="13"/>
      <c r="I84" s="15">
        <v>68736</v>
      </c>
      <c r="J84" s="15">
        <f t="shared" si="3"/>
        <v>68736</v>
      </c>
      <c r="K84" s="14" t="s">
        <v>383</v>
      </c>
      <c r="L84" s="15">
        <v>0</v>
      </c>
      <c r="M84" s="15">
        <v>0</v>
      </c>
      <c r="N84" s="15">
        <v>0</v>
      </c>
      <c r="O84" s="15">
        <v>0</v>
      </c>
      <c r="P84" s="15">
        <v>0</v>
      </c>
      <c r="Q84" s="15">
        <v>0</v>
      </c>
      <c r="R84" s="12"/>
      <c r="S84" s="12"/>
      <c r="T84" s="13">
        <v>45169</v>
      </c>
    </row>
    <row r="85" spans="1:20" s="3" customFormat="1" ht="15" x14ac:dyDescent="0.2">
      <c r="A85" s="12">
        <v>891301121</v>
      </c>
      <c r="B85" s="27" t="s">
        <v>393</v>
      </c>
      <c r="C85" s="12" t="s">
        <v>93</v>
      </c>
      <c r="D85" s="12" t="s">
        <v>102</v>
      </c>
      <c r="E85" s="12" t="s">
        <v>282</v>
      </c>
      <c r="F85" s="13">
        <v>44980</v>
      </c>
      <c r="G85" s="13">
        <f>VLOOKUP(D85,'INFO IPS'!C82:D258,2,0)</f>
        <v>44980</v>
      </c>
      <c r="H85" s="13"/>
      <c r="I85" s="15">
        <v>128159</v>
      </c>
      <c r="J85" s="15">
        <f t="shared" si="3"/>
        <v>128159</v>
      </c>
      <c r="K85" s="14" t="s">
        <v>383</v>
      </c>
      <c r="L85" s="15">
        <v>0</v>
      </c>
      <c r="M85" s="15">
        <v>0</v>
      </c>
      <c r="N85" s="15">
        <v>0</v>
      </c>
      <c r="O85" s="15">
        <v>0</v>
      </c>
      <c r="P85" s="15">
        <v>0</v>
      </c>
      <c r="Q85" s="15">
        <v>0</v>
      </c>
      <c r="R85" s="12"/>
      <c r="S85" s="12"/>
      <c r="T85" s="13">
        <v>45169</v>
      </c>
    </row>
    <row r="86" spans="1:20" s="3" customFormat="1" ht="15" x14ac:dyDescent="0.2">
      <c r="A86" s="12">
        <v>891301121</v>
      </c>
      <c r="B86" s="27" t="s">
        <v>393</v>
      </c>
      <c r="C86" s="12" t="s">
        <v>93</v>
      </c>
      <c r="D86" s="12" t="s">
        <v>103</v>
      </c>
      <c r="E86" s="12" t="s">
        <v>283</v>
      </c>
      <c r="F86" s="13">
        <v>44893</v>
      </c>
      <c r="G86" s="13">
        <v>44995</v>
      </c>
      <c r="H86" s="13">
        <v>44975</v>
      </c>
      <c r="I86" s="15">
        <v>38400</v>
      </c>
      <c r="J86" s="15">
        <f t="shared" si="3"/>
        <v>38400</v>
      </c>
      <c r="K86" s="14" t="s">
        <v>390</v>
      </c>
      <c r="L86" s="15">
        <v>38400</v>
      </c>
      <c r="M86" s="15">
        <v>0</v>
      </c>
      <c r="N86" s="15">
        <v>38400</v>
      </c>
      <c r="O86" s="15">
        <v>0</v>
      </c>
      <c r="P86" s="15">
        <v>38400</v>
      </c>
      <c r="Q86" s="15">
        <v>38400</v>
      </c>
      <c r="R86" s="12">
        <v>4800059487</v>
      </c>
      <c r="S86" s="12" t="s">
        <v>378</v>
      </c>
      <c r="T86" s="13">
        <v>45169</v>
      </c>
    </row>
    <row r="87" spans="1:20" s="3" customFormat="1" ht="15" x14ac:dyDescent="0.2">
      <c r="A87" s="12">
        <v>891301121</v>
      </c>
      <c r="B87" s="27" t="s">
        <v>393</v>
      </c>
      <c r="C87" s="12" t="s">
        <v>93</v>
      </c>
      <c r="D87" s="12" t="s">
        <v>104</v>
      </c>
      <c r="E87" s="12" t="s">
        <v>284</v>
      </c>
      <c r="F87" s="13">
        <v>44866</v>
      </c>
      <c r="G87" s="13">
        <v>44995</v>
      </c>
      <c r="H87" s="13">
        <v>44975</v>
      </c>
      <c r="I87" s="15">
        <v>138543</v>
      </c>
      <c r="J87" s="15">
        <f t="shared" si="3"/>
        <v>138543</v>
      </c>
      <c r="K87" s="14" t="s">
        <v>390</v>
      </c>
      <c r="L87" s="15">
        <v>138543</v>
      </c>
      <c r="M87" s="15">
        <v>0</v>
      </c>
      <c r="N87" s="15">
        <v>138543</v>
      </c>
      <c r="O87" s="15">
        <v>0</v>
      </c>
      <c r="P87" s="15">
        <v>138543</v>
      </c>
      <c r="Q87" s="15">
        <v>138543</v>
      </c>
      <c r="R87" s="12">
        <v>4800059487</v>
      </c>
      <c r="S87" s="12" t="s">
        <v>378</v>
      </c>
      <c r="T87" s="13">
        <v>45169</v>
      </c>
    </row>
    <row r="88" spans="1:20" s="3" customFormat="1" ht="15" x14ac:dyDescent="0.2">
      <c r="A88" s="12">
        <v>891301121</v>
      </c>
      <c r="B88" s="27" t="s">
        <v>393</v>
      </c>
      <c r="C88" s="12" t="s">
        <v>93</v>
      </c>
      <c r="D88" s="12" t="s">
        <v>105</v>
      </c>
      <c r="E88" s="12" t="s">
        <v>285</v>
      </c>
      <c r="F88" s="13">
        <v>44871</v>
      </c>
      <c r="G88" s="13">
        <v>44995</v>
      </c>
      <c r="H88" s="13">
        <v>44975</v>
      </c>
      <c r="I88" s="15">
        <v>448986</v>
      </c>
      <c r="J88" s="15">
        <f t="shared" si="3"/>
        <v>448986</v>
      </c>
      <c r="K88" s="14" t="s">
        <v>390</v>
      </c>
      <c r="L88" s="15">
        <v>448986</v>
      </c>
      <c r="M88" s="15">
        <v>0</v>
      </c>
      <c r="N88" s="15">
        <v>448986</v>
      </c>
      <c r="O88" s="15">
        <v>0</v>
      </c>
      <c r="P88" s="15">
        <v>448986</v>
      </c>
      <c r="Q88" s="15">
        <v>448986</v>
      </c>
      <c r="R88" s="12">
        <v>4800059487</v>
      </c>
      <c r="S88" s="12" t="s">
        <v>378</v>
      </c>
      <c r="T88" s="13">
        <v>45169</v>
      </c>
    </row>
    <row r="89" spans="1:20" s="3" customFormat="1" ht="15" x14ac:dyDescent="0.2">
      <c r="A89" s="12">
        <v>891301121</v>
      </c>
      <c r="B89" s="27" t="s">
        <v>393</v>
      </c>
      <c r="C89" s="12" t="s">
        <v>93</v>
      </c>
      <c r="D89" s="12" t="s">
        <v>106</v>
      </c>
      <c r="E89" s="12" t="s">
        <v>286</v>
      </c>
      <c r="F89" s="13">
        <v>44883</v>
      </c>
      <c r="G89" s="13">
        <v>44995</v>
      </c>
      <c r="H89" s="13">
        <v>44975</v>
      </c>
      <c r="I89" s="15">
        <v>90222</v>
      </c>
      <c r="J89" s="15">
        <f t="shared" si="3"/>
        <v>90222</v>
      </c>
      <c r="K89" s="14" t="s">
        <v>390</v>
      </c>
      <c r="L89" s="15">
        <v>90222</v>
      </c>
      <c r="M89" s="15">
        <v>0</v>
      </c>
      <c r="N89" s="15">
        <v>90222</v>
      </c>
      <c r="O89" s="15">
        <v>0</v>
      </c>
      <c r="P89" s="15">
        <v>90222</v>
      </c>
      <c r="Q89" s="15">
        <v>90222</v>
      </c>
      <c r="R89" s="12">
        <v>4800059487</v>
      </c>
      <c r="S89" s="12" t="s">
        <v>378</v>
      </c>
      <c r="T89" s="13">
        <v>45169</v>
      </c>
    </row>
    <row r="90" spans="1:20" s="3" customFormat="1" ht="15" x14ac:dyDescent="0.2">
      <c r="A90" s="12">
        <v>891301121</v>
      </c>
      <c r="B90" s="27" t="s">
        <v>393</v>
      </c>
      <c r="C90" s="12" t="s">
        <v>93</v>
      </c>
      <c r="D90" s="12" t="s">
        <v>107</v>
      </c>
      <c r="E90" s="12" t="s">
        <v>287</v>
      </c>
      <c r="F90" s="13">
        <v>44837</v>
      </c>
      <c r="G90" s="13">
        <v>44995</v>
      </c>
      <c r="H90" s="13">
        <v>44975</v>
      </c>
      <c r="I90" s="15">
        <v>47500</v>
      </c>
      <c r="J90" s="15">
        <f t="shared" si="3"/>
        <v>47500</v>
      </c>
      <c r="K90" s="14" t="s">
        <v>384</v>
      </c>
      <c r="L90" s="15">
        <v>47500</v>
      </c>
      <c r="M90" s="15">
        <v>47500</v>
      </c>
      <c r="N90" s="15">
        <v>47500</v>
      </c>
      <c r="O90" s="15">
        <v>0</v>
      </c>
      <c r="P90" s="15">
        <v>0</v>
      </c>
      <c r="Q90" s="15">
        <v>0</v>
      </c>
      <c r="R90" s="12"/>
      <c r="S90" s="12"/>
      <c r="T90" s="13">
        <v>45169</v>
      </c>
    </row>
    <row r="91" spans="1:20" s="3" customFormat="1" ht="15" x14ac:dyDescent="0.2">
      <c r="A91" s="12">
        <v>891301121</v>
      </c>
      <c r="B91" s="27" t="s">
        <v>393</v>
      </c>
      <c r="C91" s="12" t="s">
        <v>93</v>
      </c>
      <c r="D91" s="12" t="s">
        <v>108</v>
      </c>
      <c r="E91" s="12" t="s">
        <v>288</v>
      </c>
      <c r="F91" s="13">
        <v>44852</v>
      </c>
      <c r="G91" s="13">
        <v>44995</v>
      </c>
      <c r="H91" s="13">
        <v>44975</v>
      </c>
      <c r="I91" s="15">
        <v>28800</v>
      </c>
      <c r="J91" s="15">
        <f t="shared" si="3"/>
        <v>28800</v>
      </c>
      <c r="K91" s="14" t="s">
        <v>391</v>
      </c>
      <c r="L91" s="15">
        <v>28800</v>
      </c>
      <c r="M91" s="15">
        <v>0</v>
      </c>
      <c r="N91" s="15">
        <v>28800</v>
      </c>
      <c r="O91" s="15">
        <v>9600</v>
      </c>
      <c r="P91" s="15">
        <v>19200</v>
      </c>
      <c r="Q91" s="15">
        <v>19200</v>
      </c>
      <c r="R91" s="12">
        <v>4800059487</v>
      </c>
      <c r="S91" s="12" t="s">
        <v>378</v>
      </c>
      <c r="T91" s="13">
        <v>45169</v>
      </c>
    </row>
    <row r="92" spans="1:20" s="3" customFormat="1" ht="15" x14ac:dyDescent="0.2">
      <c r="A92" s="12">
        <v>891301121</v>
      </c>
      <c r="B92" s="27" t="s">
        <v>393</v>
      </c>
      <c r="C92" s="12" t="s">
        <v>93</v>
      </c>
      <c r="D92" s="12" t="s">
        <v>109</v>
      </c>
      <c r="E92" s="12" t="s">
        <v>289</v>
      </c>
      <c r="F92" s="13">
        <v>44862</v>
      </c>
      <c r="G92" s="13">
        <v>44995</v>
      </c>
      <c r="H92" s="13">
        <v>44975</v>
      </c>
      <c r="I92" s="15">
        <v>19200</v>
      </c>
      <c r="J92" s="15">
        <f t="shared" si="3"/>
        <v>19200</v>
      </c>
      <c r="K92" s="14" t="s">
        <v>384</v>
      </c>
      <c r="L92" s="15">
        <v>19200</v>
      </c>
      <c r="M92" s="15">
        <v>19200</v>
      </c>
      <c r="N92" s="15">
        <v>19200</v>
      </c>
      <c r="O92" s="15">
        <v>0</v>
      </c>
      <c r="P92" s="15">
        <v>0</v>
      </c>
      <c r="Q92" s="15">
        <v>0</v>
      </c>
      <c r="R92" s="12"/>
      <c r="S92" s="12"/>
      <c r="T92" s="13">
        <v>45169</v>
      </c>
    </row>
    <row r="93" spans="1:20" s="3" customFormat="1" ht="15" x14ac:dyDescent="0.2">
      <c r="A93" s="12">
        <v>891301121</v>
      </c>
      <c r="B93" s="27" t="s">
        <v>393</v>
      </c>
      <c r="C93" s="12" t="s">
        <v>93</v>
      </c>
      <c r="D93" s="12" t="s">
        <v>110</v>
      </c>
      <c r="E93" s="12" t="s">
        <v>290</v>
      </c>
      <c r="F93" s="13">
        <v>44838</v>
      </c>
      <c r="G93" s="13">
        <f>VLOOKUP(D93,'INFO IPS'!C90:D266,2,0)</f>
        <v>44838</v>
      </c>
      <c r="H93" s="13"/>
      <c r="I93" s="15">
        <v>136800</v>
      </c>
      <c r="J93" s="15">
        <f t="shared" si="3"/>
        <v>136800</v>
      </c>
      <c r="K93" s="14" t="s">
        <v>383</v>
      </c>
      <c r="L93" s="15">
        <v>0</v>
      </c>
      <c r="M93" s="15">
        <v>0</v>
      </c>
      <c r="N93" s="15">
        <v>0</v>
      </c>
      <c r="O93" s="15">
        <v>0</v>
      </c>
      <c r="P93" s="15">
        <v>0</v>
      </c>
      <c r="Q93" s="15">
        <v>0</v>
      </c>
      <c r="R93" s="12"/>
      <c r="S93" s="12"/>
      <c r="T93" s="13">
        <v>45169</v>
      </c>
    </row>
    <row r="94" spans="1:20" s="3" customFormat="1" ht="15" x14ac:dyDescent="0.2">
      <c r="A94" s="12">
        <v>891301121</v>
      </c>
      <c r="B94" s="27" t="s">
        <v>393</v>
      </c>
      <c r="C94" s="12" t="s">
        <v>93</v>
      </c>
      <c r="D94" s="12" t="s">
        <v>111</v>
      </c>
      <c r="E94" s="12" t="s">
        <v>291</v>
      </c>
      <c r="F94" s="13">
        <v>44840</v>
      </c>
      <c r="G94" s="13">
        <v>44995</v>
      </c>
      <c r="H94" s="13">
        <v>44975</v>
      </c>
      <c r="I94" s="15">
        <v>444803</v>
      </c>
      <c r="J94" s="15">
        <f t="shared" si="3"/>
        <v>444803</v>
      </c>
      <c r="K94" s="14" t="s">
        <v>390</v>
      </c>
      <c r="L94" s="15">
        <v>444803</v>
      </c>
      <c r="M94" s="15">
        <v>0</v>
      </c>
      <c r="N94" s="15">
        <v>444803</v>
      </c>
      <c r="O94" s="15">
        <v>0</v>
      </c>
      <c r="P94" s="15">
        <v>444803</v>
      </c>
      <c r="Q94" s="15">
        <v>444803</v>
      </c>
      <c r="R94" s="12">
        <v>4800059487</v>
      </c>
      <c r="S94" s="12" t="s">
        <v>378</v>
      </c>
      <c r="T94" s="13">
        <v>45169</v>
      </c>
    </row>
    <row r="95" spans="1:20" s="3" customFormat="1" ht="15" x14ac:dyDescent="0.2">
      <c r="A95" s="12">
        <v>891301121</v>
      </c>
      <c r="B95" s="27" t="s">
        <v>393</v>
      </c>
      <c r="C95" s="12" t="s">
        <v>93</v>
      </c>
      <c r="D95" s="12" t="s">
        <v>112</v>
      </c>
      <c r="E95" s="12" t="s">
        <v>292</v>
      </c>
      <c r="F95" s="13">
        <v>44855</v>
      </c>
      <c r="G95" s="13">
        <f>VLOOKUP(D95,'INFO IPS'!C92:D268,2,0)</f>
        <v>44855</v>
      </c>
      <c r="H95" s="13"/>
      <c r="I95" s="15">
        <v>120531</v>
      </c>
      <c r="J95" s="15">
        <f t="shared" si="3"/>
        <v>120531</v>
      </c>
      <c r="K95" s="14" t="s">
        <v>383</v>
      </c>
      <c r="L95" s="15">
        <v>0</v>
      </c>
      <c r="M95" s="15">
        <v>0</v>
      </c>
      <c r="N95" s="15">
        <v>0</v>
      </c>
      <c r="O95" s="15">
        <v>0</v>
      </c>
      <c r="P95" s="15">
        <v>0</v>
      </c>
      <c r="Q95" s="15">
        <v>0</v>
      </c>
      <c r="R95" s="12"/>
      <c r="S95" s="12"/>
      <c r="T95" s="13">
        <v>45169</v>
      </c>
    </row>
    <row r="96" spans="1:20" s="3" customFormat="1" ht="15" x14ac:dyDescent="0.2">
      <c r="A96" s="12">
        <v>891301121</v>
      </c>
      <c r="B96" s="27" t="s">
        <v>393</v>
      </c>
      <c r="C96" s="12" t="s">
        <v>93</v>
      </c>
      <c r="D96" s="12" t="s">
        <v>113</v>
      </c>
      <c r="E96" s="12" t="s">
        <v>293</v>
      </c>
      <c r="F96" s="13">
        <v>44855</v>
      </c>
      <c r="G96" s="13">
        <f>VLOOKUP(D96,'INFO IPS'!C93:D269,2,0)</f>
        <v>44855</v>
      </c>
      <c r="H96" s="13"/>
      <c r="I96" s="15">
        <v>79704</v>
      </c>
      <c r="J96" s="15">
        <f t="shared" si="3"/>
        <v>79704</v>
      </c>
      <c r="K96" s="14" t="s">
        <v>383</v>
      </c>
      <c r="L96" s="15">
        <v>0</v>
      </c>
      <c r="M96" s="15">
        <v>0</v>
      </c>
      <c r="N96" s="15">
        <v>0</v>
      </c>
      <c r="O96" s="15">
        <v>0</v>
      </c>
      <c r="P96" s="15">
        <v>0</v>
      </c>
      <c r="Q96" s="15">
        <v>0</v>
      </c>
      <c r="R96" s="12"/>
      <c r="S96" s="12"/>
      <c r="T96" s="13">
        <v>45169</v>
      </c>
    </row>
    <row r="97" spans="1:20" s="3" customFormat="1" ht="15" x14ac:dyDescent="0.2">
      <c r="A97" s="12">
        <v>891301121</v>
      </c>
      <c r="B97" s="27" t="s">
        <v>393</v>
      </c>
      <c r="C97" s="12" t="s">
        <v>93</v>
      </c>
      <c r="D97" s="12" t="s">
        <v>114</v>
      </c>
      <c r="E97" s="12" t="s">
        <v>294</v>
      </c>
      <c r="F97" s="13">
        <v>44962</v>
      </c>
      <c r="G97" s="13">
        <f>VLOOKUP(D97,'INFO IPS'!C94:D270,2,0)</f>
        <v>44962</v>
      </c>
      <c r="H97" s="13"/>
      <c r="I97" s="15">
        <v>126453</v>
      </c>
      <c r="J97" s="15">
        <f>+I97</f>
        <v>126453</v>
      </c>
      <c r="K97" s="14" t="s">
        <v>383</v>
      </c>
      <c r="L97" s="15">
        <v>0</v>
      </c>
      <c r="M97" s="15">
        <v>0</v>
      </c>
      <c r="N97" s="15">
        <v>0</v>
      </c>
      <c r="O97" s="15">
        <v>0</v>
      </c>
      <c r="P97" s="15">
        <v>0</v>
      </c>
      <c r="Q97" s="15">
        <v>0</v>
      </c>
      <c r="R97" s="12"/>
      <c r="S97" s="12"/>
      <c r="T97" s="13">
        <v>45169</v>
      </c>
    </row>
    <row r="98" spans="1:20" s="3" customFormat="1" ht="15" x14ac:dyDescent="0.2">
      <c r="A98" s="12">
        <v>891301121</v>
      </c>
      <c r="B98" s="27" t="s">
        <v>393</v>
      </c>
      <c r="C98" s="12" t="s">
        <v>93</v>
      </c>
      <c r="D98" s="12" t="s">
        <v>115</v>
      </c>
      <c r="E98" s="12" t="s">
        <v>295</v>
      </c>
      <c r="F98" s="13">
        <v>44964</v>
      </c>
      <c r="G98" s="13">
        <f>VLOOKUP(D98,'INFO IPS'!C95:D271,2,0)</f>
        <v>44964</v>
      </c>
      <c r="H98" s="13"/>
      <c r="I98" s="15">
        <v>702099</v>
      </c>
      <c r="J98" s="15">
        <f t="shared" ref="J98:J104" si="4">+I98</f>
        <v>702099</v>
      </c>
      <c r="K98" s="14" t="s">
        <v>383</v>
      </c>
      <c r="L98" s="15">
        <v>0</v>
      </c>
      <c r="M98" s="15">
        <v>0</v>
      </c>
      <c r="N98" s="15">
        <v>0</v>
      </c>
      <c r="O98" s="15">
        <v>0</v>
      </c>
      <c r="P98" s="15">
        <v>0</v>
      </c>
      <c r="Q98" s="15">
        <v>0</v>
      </c>
      <c r="R98" s="12"/>
      <c r="S98" s="12"/>
      <c r="T98" s="13">
        <v>45169</v>
      </c>
    </row>
    <row r="99" spans="1:20" s="3" customFormat="1" ht="15" x14ac:dyDescent="0.2">
      <c r="A99" s="12">
        <v>891301121</v>
      </c>
      <c r="B99" s="27" t="s">
        <v>393</v>
      </c>
      <c r="C99" s="12" t="s">
        <v>93</v>
      </c>
      <c r="D99" s="12" t="s">
        <v>116</v>
      </c>
      <c r="E99" s="12" t="s">
        <v>296</v>
      </c>
      <c r="F99" s="13">
        <v>44969</v>
      </c>
      <c r="G99" s="13">
        <f>VLOOKUP(D99,'INFO IPS'!C96:D272,2,0)</f>
        <v>44969</v>
      </c>
      <c r="H99" s="13"/>
      <c r="I99" s="15">
        <v>101287</v>
      </c>
      <c r="J99" s="15">
        <f t="shared" si="4"/>
        <v>101287</v>
      </c>
      <c r="K99" s="14" t="s">
        <v>383</v>
      </c>
      <c r="L99" s="15">
        <v>0</v>
      </c>
      <c r="M99" s="15">
        <v>0</v>
      </c>
      <c r="N99" s="15">
        <v>0</v>
      </c>
      <c r="O99" s="15">
        <v>0</v>
      </c>
      <c r="P99" s="15">
        <v>0</v>
      </c>
      <c r="Q99" s="15">
        <v>0</v>
      </c>
      <c r="R99" s="12"/>
      <c r="S99" s="12"/>
      <c r="T99" s="13">
        <v>45169</v>
      </c>
    </row>
    <row r="100" spans="1:20" s="3" customFormat="1" ht="15" x14ac:dyDescent="0.2">
      <c r="A100" s="12">
        <v>891301121</v>
      </c>
      <c r="B100" s="27" t="s">
        <v>393</v>
      </c>
      <c r="C100" s="12" t="s">
        <v>93</v>
      </c>
      <c r="D100" s="12" t="s">
        <v>117</v>
      </c>
      <c r="E100" s="12" t="s">
        <v>297</v>
      </c>
      <c r="F100" s="13">
        <v>44969</v>
      </c>
      <c r="G100" s="13">
        <f>VLOOKUP(D100,'INFO IPS'!C97:D273,2,0)</f>
        <v>44969</v>
      </c>
      <c r="H100" s="13"/>
      <c r="I100" s="15">
        <v>65700</v>
      </c>
      <c r="J100" s="15">
        <f t="shared" si="4"/>
        <v>65700</v>
      </c>
      <c r="K100" s="14" t="s">
        <v>383</v>
      </c>
      <c r="L100" s="15">
        <v>0</v>
      </c>
      <c r="M100" s="15">
        <v>0</v>
      </c>
      <c r="N100" s="15">
        <v>0</v>
      </c>
      <c r="O100" s="15">
        <v>0</v>
      </c>
      <c r="P100" s="15">
        <v>0</v>
      </c>
      <c r="Q100" s="15">
        <v>0</v>
      </c>
      <c r="R100" s="12"/>
      <c r="S100" s="12"/>
      <c r="T100" s="13">
        <v>45169</v>
      </c>
    </row>
    <row r="101" spans="1:20" s="3" customFormat="1" ht="15" x14ac:dyDescent="0.2">
      <c r="A101" s="12">
        <v>891301121</v>
      </c>
      <c r="B101" s="27" t="s">
        <v>393</v>
      </c>
      <c r="C101" s="12" t="s">
        <v>93</v>
      </c>
      <c r="D101" s="12" t="s">
        <v>118</v>
      </c>
      <c r="E101" s="12" t="s">
        <v>298</v>
      </c>
      <c r="F101" s="13">
        <v>44971</v>
      </c>
      <c r="G101" s="13">
        <f>VLOOKUP(D101,'INFO IPS'!C98:D274,2,0)</f>
        <v>44971</v>
      </c>
      <c r="H101" s="13"/>
      <c r="I101" s="15">
        <v>207721</v>
      </c>
      <c r="J101" s="15">
        <f t="shared" si="4"/>
        <v>207721</v>
      </c>
      <c r="K101" s="14" t="s">
        <v>383</v>
      </c>
      <c r="L101" s="15">
        <v>0</v>
      </c>
      <c r="M101" s="15">
        <v>0</v>
      </c>
      <c r="N101" s="15">
        <v>0</v>
      </c>
      <c r="O101" s="15">
        <v>0</v>
      </c>
      <c r="P101" s="15">
        <v>0</v>
      </c>
      <c r="Q101" s="15">
        <v>0</v>
      </c>
      <c r="R101" s="12"/>
      <c r="S101" s="12"/>
      <c r="T101" s="13">
        <v>45169</v>
      </c>
    </row>
    <row r="102" spans="1:20" s="3" customFormat="1" ht="15" x14ac:dyDescent="0.2">
      <c r="A102" s="12">
        <v>891301121</v>
      </c>
      <c r="B102" s="27" t="s">
        <v>393</v>
      </c>
      <c r="C102" s="12" t="s">
        <v>93</v>
      </c>
      <c r="D102" s="12" t="s">
        <v>119</v>
      </c>
      <c r="E102" s="12" t="s">
        <v>299</v>
      </c>
      <c r="F102" s="13">
        <v>44974</v>
      </c>
      <c r="G102" s="13">
        <f>VLOOKUP(D102,'INFO IPS'!C99:D275,2,0)</f>
        <v>44974</v>
      </c>
      <c r="H102" s="13"/>
      <c r="I102" s="15">
        <v>136800</v>
      </c>
      <c r="J102" s="15">
        <f t="shared" si="4"/>
        <v>136800</v>
      </c>
      <c r="K102" s="14" t="s">
        <v>383</v>
      </c>
      <c r="L102" s="15">
        <v>0</v>
      </c>
      <c r="M102" s="15">
        <v>0</v>
      </c>
      <c r="N102" s="15">
        <v>0</v>
      </c>
      <c r="O102" s="15">
        <v>0</v>
      </c>
      <c r="P102" s="15">
        <v>0</v>
      </c>
      <c r="Q102" s="15">
        <v>0</v>
      </c>
      <c r="R102" s="12"/>
      <c r="S102" s="12"/>
      <c r="T102" s="13">
        <v>45169</v>
      </c>
    </row>
    <row r="103" spans="1:20" s="3" customFormat="1" ht="15" x14ac:dyDescent="0.2">
      <c r="A103" s="12">
        <v>891301121</v>
      </c>
      <c r="B103" s="27" t="s">
        <v>393</v>
      </c>
      <c r="C103" s="12" t="s">
        <v>93</v>
      </c>
      <c r="D103" s="12" t="s">
        <v>120</v>
      </c>
      <c r="E103" s="12" t="s">
        <v>300</v>
      </c>
      <c r="F103" s="13">
        <v>44975</v>
      </c>
      <c r="G103" s="13">
        <f>VLOOKUP(D103,'INFO IPS'!C100:D276,2,0)</f>
        <v>44975</v>
      </c>
      <c r="H103" s="13"/>
      <c r="I103" s="15">
        <v>79154</v>
      </c>
      <c r="J103" s="15">
        <f t="shared" si="4"/>
        <v>79154</v>
      </c>
      <c r="K103" s="14" t="s">
        <v>383</v>
      </c>
      <c r="L103" s="15">
        <v>0</v>
      </c>
      <c r="M103" s="15">
        <v>0</v>
      </c>
      <c r="N103" s="15">
        <v>0</v>
      </c>
      <c r="O103" s="15">
        <v>0</v>
      </c>
      <c r="P103" s="15">
        <v>0</v>
      </c>
      <c r="Q103" s="15">
        <v>0</v>
      </c>
      <c r="R103" s="12"/>
      <c r="S103" s="12"/>
      <c r="T103" s="13">
        <v>45169</v>
      </c>
    </row>
    <row r="104" spans="1:20" s="3" customFormat="1" ht="15" x14ac:dyDescent="0.2">
      <c r="A104" s="12">
        <v>891301121</v>
      </c>
      <c r="B104" s="27" t="s">
        <v>393</v>
      </c>
      <c r="C104" s="12" t="s">
        <v>93</v>
      </c>
      <c r="D104" s="12" t="s">
        <v>121</v>
      </c>
      <c r="E104" s="12" t="s">
        <v>301</v>
      </c>
      <c r="F104" s="13">
        <v>44978</v>
      </c>
      <c r="G104" s="13">
        <f>VLOOKUP(D104,'INFO IPS'!C101:D277,2,0)</f>
        <v>44978</v>
      </c>
      <c r="H104" s="13"/>
      <c r="I104" s="15">
        <v>70963</v>
      </c>
      <c r="J104" s="15">
        <f t="shared" si="4"/>
        <v>70963</v>
      </c>
      <c r="K104" s="14" t="s">
        <v>383</v>
      </c>
      <c r="L104" s="15">
        <v>0</v>
      </c>
      <c r="M104" s="15">
        <v>0</v>
      </c>
      <c r="N104" s="15">
        <v>0</v>
      </c>
      <c r="O104" s="15">
        <v>0</v>
      </c>
      <c r="P104" s="15">
        <v>0</v>
      </c>
      <c r="Q104" s="15">
        <v>0</v>
      </c>
      <c r="R104" s="12"/>
      <c r="S104" s="12"/>
      <c r="T104" s="13">
        <v>45169</v>
      </c>
    </row>
    <row r="105" spans="1:20" s="3" customFormat="1" ht="15" x14ac:dyDescent="0.2">
      <c r="A105" s="12">
        <v>891301121</v>
      </c>
      <c r="B105" s="27" t="s">
        <v>393</v>
      </c>
      <c r="C105" s="12" t="s">
        <v>93</v>
      </c>
      <c r="D105" s="12" t="s">
        <v>122</v>
      </c>
      <c r="E105" s="12" t="s">
        <v>302</v>
      </c>
      <c r="F105" s="13">
        <v>44794</v>
      </c>
      <c r="G105" s="13">
        <f>VLOOKUP(D105,'INFO IPS'!C102:D278,2,0)</f>
        <v>44794</v>
      </c>
      <c r="H105" s="13"/>
      <c r="I105" s="15">
        <v>99400</v>
      </c>
      <c r="J105" s="15">
        <f>+I105</f>
        <v>99400</v>
      </c>
      <c r="K105" s="14" t="s">
        <v>383</v>
      </c>
      <c r="L105" s="15">
        <v>0</v>
      </c>
      <c r="M105" s="15">
        <v>0</v>
      </c>
      <c r="N105" s="15">
        <v>0</v>
      </c>
      <c r="O105" s="15">
        <v>0</v>
      </c>
      <c r="P105" s="15">
        <v>0</v>
      </c>
      <c r="Q105" s="15">
        <v>0</v>
      </c>
      <c r="R105" s="12"/>
      <c r="S105" s="12"/>
      <c r="T105" s="13">
        <v>45169</v>
      </c>
    </row>
    <row r="106" spans="1:20" s="3" customFormat="1" ht="15" x14ac:dyDescent="0.2">
      <c r="A106" s="12">
        <v>891301121</v>
      </c>
      <c r="B106" s="27" t="s">
        <v>393</v>
      </c>
      <c r="C106" s="12" t="s">
        <v>93</v>
      </c>
      <c r="D106" s="12" t="s">
        <v>123</v>
      </c>
      <c r="E106" s="12" t="s">
        <v>303</v>
      </c>
      <c r="F106" s="13">
        <v>44791</v>
      </c>
      <c r="G106" s="13">
        <f>VLOOKUP(D106,'INFO IPS'!C103:D279,2,0)</f>
        <v>44791</v>
      </c>
      <c r="H106" s="13"/>
      <c r="I106" s="15">
        <v>38400</v>
      </c>
      <c r="J106" s="15">
        <f t="shared" ref="J106:J169" si="5">+I106</f>
        <v>38400</v>
      </c>
      <c r="K106" s="14" t="s">
        <v>383</v>
      </c>
      <c r="L106" s="15">
        <v>0</v>
      </c>
      <c r="M106" s="15">
        <v>0</v>
      </c>
      <c r="N106" s="15">
        <v>0</v>
      </c>
      <c r="O106" s="15">
        <v>0</v>
      </c>
      <c r="P106" s="15">
        <v>0</v>
      </c>
      <c r="Q106" s="15">
        <v>0</v>
      </c>
      <c r="R106" s="12"/>
      <c r="S106" s="12"/>
      <c r="T106" s="13">
        <v>45169</v>
      </c>
    </row>
    <row r="107" spans="1:20" s="3" customFormat="1" ht="15" x14ac:dyDescent="0.2">
      <c r="A107" s="12">
        <v>891301121</v>
      </c>
      <c r="B107" s="27" t="s">
        <v>393</v>
      </c>
      <c r="C107" s="12" t="s">
        <v>93</v>
      </c>
      <c r="D107" s="12" t="s">
        <v>124</v>
      </c>
      <c r="E107" s="12" t="s">
        <v>304</v>
      </c>
      <c r="F107" s="13">
        <v>44797</v>
      </c>
      <c r="G107" s="13">
        <f>VLOOKUP(D107,'INFO IPS'!C104:D280,2,0)</f>
        <v>44797</v>
      </c>
      <c r="H107" s="13"/>
      <c r="I107" s="15">
        <v>9600</v>
      </c>
      <c r="J107" s="15">
        <f t="shared" si="5"/>
        <v>9600</v>
      </c>
      <c r="K107" s="14" t="s">
        <v>383</v>
      </c>
      <c r="L107" s="15">
        <v>0</v>
      </c>
      <c r="M107" s="15">
        <v>0</v>
      </c>
      <c r="N107" s="15">
        <v>0</v>
      </c>
      <c r="O107" s="15">
        <v>0</v>
      </c>
      <c r="P107" s="15">
        <v>0</v>
      </c>
      <c r="Q107" s="15">
        <v>0</v>
      </c>
      <c r="R107" s="12"/>
      <c r="S107" s="12"/>
      <c r="T107" s="13">
        <v>45169</v>
      </c>
    </row>
    <row r="108" spans="1:20" s="3" customFormat="1" ht="15" x14ac:dyDescent="0.2">
      <c r="A108" s="12">
        <v>891301121</v>
      </c>
      <c r="B108" s="27" t="s">
        <v>393</v>
      </c>
      <c r="C108" s="12" t="s">
        <v>93</v>
      </c>
      <c r="D108" s="12" t="s">
        <v>125</v>
      </c>
      <c r="E108" s="12" t="s">
        <v>305</v>
      </c>
      <c r="F108" s="13">
        <v>44798</v>
      </c>
      <c r="G108" s="13">
        <f>VLOOKUP(D108,'INFO IPS'!C105:D281,2,0)</f>
        <v>44798</v>
      </c>
      <c r="H108" s="13"/>
      <c r="I108" s="15">
        <v>9600</v>
      </c>
      <c r="J108" s="15">
        <f t="shared" si="5"/>
        <v>9600</v>
      </c>
      <c r="K108" s="14" t="s">
        <v>383</v>
      </c>
      <c r="L108" s="15">
        <v>0</v>
      </c>
      <c r="M108" s="15">
        <v>0</v>
      </c>
      <c r="N108" s="15">
        <v>0</v>
      </c>
      <c r="O108" s="15">
        <v>0</v>
      </c>
      <c r="P108" s="15">
        <v>0</v>
      </c>
      <c r="Q108" s="15">
        <v>0</v>
      </c>
      <c r="R108" s="12"/>
      <c r="S108" s="12"/>
      <c r="T108" s="13">
        <v>45169</v>
      </c>
    </row>
    <row r="109" spans="1:20" s="3" customFormat="1" ht="15" x14ac:dyDescent="0.2">
      <c r="A109" s="12">
        <v>891301121</v>
      </c>
      <c r="B109" s="27" t="s">
        <v>393</v>
      </c>
      <c r="C109" s="12" t="s">
        <v>93</v>
      </c>
      <c r="D109" s="12" t="s">
        <v>126</v>
      </c>
      <c r="E109" s="12" t="s">
        <v>306</v>
      </c>
      <c r="F109" s="13">
        <v>44798</v>
      </c>
      <c r="G109" s="13">
        <f>VLOOKUP(D109,'INFO IPS'!C106:D282,2,0)</f>
        <v>44798</v>
      </c>
      <c r="H109" s="13"/>
      <c r="I109" s="15">
        <v>9600</v>
      </c>
      <c r="J109" s="15">
        <f t="shared" si="5"/>
        <v>9600</v>
      </c>
      <c r="K109" s="14" t="s">
        <v>383</v>
      </c>
      <c r="L109" s="15">
        <v>0</v>
      </c>
      <c r="M109" s="15">
        <v>0</v>
      </c>
      <c r="N109" s="15">
        <v>0</v>
      </c>
      <c r="O109" s="15">
        <v>0</v>
      </c>
      <c r="P109" s="15">
        <v>0</v>
      </c>
      <c r="Q109" s="15">
        <v>0</v>
      </c>
      <c r="R109" s="12"/>
      <c r="S109" s="12"/>
      <c r="T109" s="13">
        <v>45169</v>
      </c>
    </row>
    <row r="110" spans="1:20" s="3" customFormat="1" ht="15" x14ac:dyDescent="0.2">
      <c r="A110" s="12">
        <v>891301121</v>
      </c>
      <c r="B110" s="27" t="s">
        <v>393</v>
      </c>
      <c r="C110" s="12" t="s">
        <v>93</v>
      </c>
      <c r="D110" s="12" t="s">
        <v>127</v>
      </c>
      <c r="E110" s="12" t="s">
        <v>307</v>
      </c>
      <c r="F110" s="13">
        <v>44803</v>
      </c>
      <c r="G110" s="13">
        <f>VLOOKUP(D110,'INFO IPS'!C107:D283,2,0)</f>
        <v>44803</v>
      </c>
      <c r="H110" s="13"/>
      <c r="I110" s="15">
        <v>37900</v>
      </c>
      <c r="J110" s="15">
        <f t="shared" si="5"/>
        <v>37900</v>
      </c>
      <c r="K110" s="14" t="s">
        <v>383</v>
      </c>
      <c r="L110" s="15">
        <v>0</v>
      </c>
      <c r="M110" s="15">
        <v>0</v>
      </c>
      <c r="N110" s="15">
        <v>0</v>
      </c>
      <c r="O110" s="15">
        <v>0</v>
      </c>
      <c r="P110" s="15">
        <v>0</v>
      </c>
      <c r="Q110" s="15">
        <v>0</v>
      </c>
      <c r="R110" s="12"/>
      <c r="S110" s="12"/>
      <c r="T110" s="13">
        <v>45169</v>
      </c>
    </row>
    <row r="111" spans="1:20" s="3" customFormat="1" ht="15" x14ac:dyDescent="0.2">
      <c r="A111" s="12">
        <v>891301121</v>
      </c>
      <c r="B111" s="27" t="s">
        <v>393</v>
      </c>
      <c r="C111" s="12" t="s">
        <v>93</v>
      </c>
      <c r="D111" s="12" t="s">
        <v>128</v>
      </c>
      <c r="E111" s="12" t="s">
        <v>308</v>
      </c>
      <c r="F111" s="13">
        <v>44803</v>
      </c>
      <c r="G111" s="13">
        <f>VLOOKUP(D111,'INFO IPS'!C108:D284,2,0)</f>
        <v>44803</v>
      </c>
      <c r="H111" s="13"/>
      <c r="I111" s="15">
        <v>38400</v>
      </c>
      <c r="J111" s="15">
        <f t="shared" si="5"/>
        <v>38400</v>
      </c>
      <c r="K111" s="14" t="s">
        <v>383</v>
      </c>
      <c r="L111" s="15">
        <v>0</v>
      </c>
      <c r="M111" s="15">
        <v>0</v>
      </c>
      <c r="N111" s="15">
        <v>0</v>
      </c>
      <c r="O111" s="15">
        <v>0</v>
      </c>
      <c r="P111" s="15">
        <v>0</v>
      </c>
      <c r="Q111" s="15">
        <v>0</v>
      </c>
      <c r="R111" s="12"/>
      <c r="S111" s="12"/>
      <c r="T111" s="13">
        <v>45169</v>
      </c>
    </row>
    <row r="112" spans="1:20" s="3" customFormat="1" ht="15" x14ac:dyDescent="0.2">
      <c r="A112" s="12">
        <v>891301121</v>
      </c>
      <c r="B112" s="27" t="s">
        <v>393</v>
      </c>
      <c r="C112" s="12" t="s">
        <v>93</v>
      </c>
      <c r="D112" s="12" t="s">
        <v>129</v>
      </c>
      <c r="E112" s="12" t="s">
        <v>309</v>
      </c>
      <c r="F112" s="13">
        <v>44804</v>
      </c>
      <c r="G112" s="13">
        <f>VLOOKUP(D112,'INFO IPS'!C109:D285,2,0)</f>
        <v>44804</v>
      </c>
      <c r="H112" s="13"/>
      <c r="I112" s="15">
        <v>38400</v>
      </c>
      <c r="J112" s="15">
        <f t="shared" si="5"/>
        <v>38400</v>
      </c>
      <c r="K112" s="14" t="s">
        <v>383</v>
      </c>
      <c r="L112" s="15">
        <v>0</v>
      </c>
      <c r="M112" s="15">
        <v>0</v>
      </c>
      <c r="N112" s="15">
        <v>0</v>
      </c>
      <c r="O112" s="15">
        <v>0</v>
      </c>
      <c r="P112" s="15">
        <v>0</v>
      </c>
      <c r="Q112" s="15">
        <v>0</v>
      </c>
      <c r="R112" s="12"/>
      <c r="S112" s="12"/>
      <c r="T112" s="13">
        <v>45169</v>
      </c>
    </row>
    <row r="113" spans="1:20" s="3" customFormat="1" ht="15" x14ac:dyDescent="0.2">
      <c r="A113" s="12">
        <v>891301121</v>
      </c>
      <c r="B113" s="27" t="s">
        <v>393</v>
      </c>
      <c r="C113" s="12" t="s">
        <v>93</v>
      </c>
      <c r="D113" s="12" t="s">
        <v>130</v>
      </c>
      <c r="E113" s="12" t="s">
        <v>310</v>
      </c>
      <c r="F113" s="13">
        <v>44776</v>
      </c>
      <c r="G113" s="13">
        <f>VLOOKUP(D113,'INFO IPS'!C110:D286,2,0)</f>
        <v>44776</v>
      </c>
      <c r="H113" s="13"/>
      <c r="I113" s="15">
        <v>122914</v>
      </c>
      <c r="J113" s="15">
        <f t="shared" si="5"/>
        <v>122914</v>
      </c>
      <c r="K113" s="14" t="s">
        <v>383</v>
      </c>
      <c r="L113" s="15">
        <v>0</v>
      </c>
      <c r="M113" s="15">
        <v>0</v>
      </c>
      <c r="N113" s="15">
        <v>0</v>
      </c>
      <c r="O113" s="15">
        <v>0</v>
      </c>
      <c r="P113" s="15">
        <v>0</v>
      </c>
      <c r="Q113" s="15">
        <v>0</v>
      </c>
      <c r="R113" s="12"/>
      <c r="S113" s="12"/>
      <c r="T113" s="13">
        <v>45169</v>
      </c>
    </row>
    <row r="114" spans="1:20" s="3" customFormat="1" ht="15" x14ac:dyDescent="0.2">
      <c r="A114" s="12">
        <v>891301121</v>
      </c>
      <c r="B114" s="27" t="s">
        <v>393</v>
      </c>
      <c r="C114" s="12" t="s">
        <v>93</v>
      </c>
      <c r="D114" s="12" t="s">
        <v>131</v>
      </c>
      <c r="E114" s="12" t="s">
        <v>311</v>
      </c>
      <c r="F114" s="13">
        <v>44779</v>
      </c>
      <c r="G114" s="13">
        <f>VLOOKUP(D114,'INFO IPS'!C111:D287,2,0)</f>
        <v>44779</v>
      </c>
      <c r="H114" s="13"/>
      <c r="I114" s="15">
        <v>67749</v>
      </c>
      <c r="J114" s="15">
        <f t="shared" si="5"/>
        <v>67749</v>
      </c>
      <c r="K114" s="14" t="s">
        <v>383</v>
      </c>
      <c r="L114" s="15">
        <v>0</v>
      </c>
      <c r="M114" s="15">
        <v>0</v>
      </c>
      <c r="N114" s="15">
        <v>0</v>
      </c>
      <c r="O114" s="15">
        <v>0</v>
      </c>
      <c r="P114" s="15">
        <v>0</v>
      </c>
      <c r="Q114" s="15">
        <v>0</v>
      </c>
      <c r="R114" s="12"/>
      <c r="S114" s="12"/>
      <c r="T114" s="13">
        <v>45169</v>
      </c>
    </row>
    <row r="115" spans="1:20" s="3" customFormat="1" ht="15" x14ac:dyDescent="0.2">
      <c r="A115" s="12">
        <v>891301121</v>
      </c>
      <c r="B115" s="27" t="s">
        <v>393</v>
      </c>
      <c r="C115" s="12" t="s">
        <v>93</v>
      </c>
      <c r="D115" s="12" t="s">
        <v>132</v>
      </c>
      <c r="E115" s="12" t="s">
        <v>312</v>
      </c>
      <c r="F115" s="13">
        <v>44782</v>
      </c>
      <c r="G115" s="13">
        <f>VLOOKUP(D115,'INFO IPS'!C112:D288,2,0)</f>
        <v>44782</v>
      </c>
      <c r="H115" s="13"/>
      <c r="I115" s="15">
        <v>133856</v>
      </c>
      <c r="J115" s="15">
        <f t="shared" si="5"/>
        <v>133856</v>
      </c>
      <c r="K115" s="14" t="s">
        <v>383</v>
      </c>
      <c r="L115" s="15">
        <v>0</v>
      </c>
      <c r="M115" s="15">
        <v>0</v>
      </c>
      <c r="N115" s="15">
        <v>0</v>
      </c>
      <c r="O115" s="15">
        <v>0</v>
      </c>
      <c r="P115" s="15">
        <v>0</v>
      </c>
      <c r="Q115" s="15">
        <v>0</v>
      </c>
      <c r="R115" s="12"/>
      <c r="S115" s="12"/>
      <c r="T115" s="13">
        <v>45169</v>
      </c>
    </row>
    <row r="116" spans="1:20" s="3" customFormat="1" ht="15" x14ac:dyDescent="0.2">
      <c r="A116" s="12">
        <v>891301121</v>
      </c>
      <c r="B116" s="27" t="s">
        <v>393</v>
      </c>
      <c r="C116" s="12" t="s">
        <v>93</v>
      </c>
      <c r="D116" s="12" t="s">
        <v>133</v>
      </c>
      <c r="E116" s="12" t="s">
        <v>313</v>
      </c>
      <c r="F116" s="13">
        <v>44784</v>
      </c>
      <c r="G116" s="13">
        <f>VLOOKUP(D116,'INFO IPS'!C113:D289,2,0)</f>
        <v>44784</v>
      </c>
      <c r="H116" s="13"/>
      <c r="I116" s="15">
        <v>84989</v>
      </c>
      <c r="J116" s="15">
        <f t="shared" si="5"/>
        <v>84989</v>
      </c>
      <c r="K116" s="14" t="s">
        <v>383</v>
      </c>
      <c r="L116" s="15">
        <v>0</v>
      </c>
      <c r="M116" s="15">
        <v>0</v>
      </c>
      <c r="N116" s="15">
        <v>0</v>
      </c>
      <c r="O116" s="15">
        <v>0</v>
      </c>
      <c r="P116" s="15">
        <v>0</v>
      </c>
      <c r="Q116" s="15">
        <v>0</v>
      </c>
      <c r="R116" s="12"/>
      <c r="S116" s="12"/>
      <c r="T116" s="13">
        <v>45169</v>
      </c>
    </row>
    <row r="117" spans="1:20" s="3" customFormat="1" ht="15" x14ac:dyDescent="0.2">
      <c r="A117" s="12">
        <v>891301121</v>
      </c>
      <c r="B117" s="27" t="s">
        <v>393</v>
      </c>
      <c r="C117" s="12" t="s">
        <v>93</v>
      </c>
      <c r="D117" s="12" t="s">
        <v>134</v>
      </c>
      <c r="E117" s="12" t="s">
        <v>314</v>
      </c>
      <c r="F117" s="13">
        <v>44784</v>
      </c>
      <c r="G117" s="13">
        <f>VLOOKUP(D117,'INFO IPS'!C114:D290,2,0)</f>
        <v>44784</v>
      </c>
      <c r="H117" s="13"/>
      <c r="I117" s="15">
        <v>83285</v>
      </c>
      <c r="J117" s="15">
        <f t="shared" si="5"/>
        <v>83285</v>
      </c>
      <c r="K117" s="14" t="s">
        <v>383</v>
      </c>
      <c r="L117" s="15">
        <v>0</v>
      </c>
      <c r="M117" s="15">
        <v>0</v>
      </c>
      <c r="N117" s="15">
        <v>0</v>
      </c>
      <c r="O117" s="15">
        <v>0</v>
      </c>
      <c r="P117" s="15">
        <v>0</v>
      </c>
      <c r="Q117" s="15">
        <v>0</v>
      </c>
      <c r="R117" s="12"/>
      <c r="S117" s="12"/>
      <c r="T117" s="13">
        <v>45169</v>
      </c>
    </row>
    <row r="118" spans="1:20" s="3" customFormat="1" ht="15" x14ac:dyDescent="0.2">
      <c r="A118" s="12">
        <v>891301121</v>
      </c>
      <c r="B118" s="27" t="s">
        <v>393</v>
      </c>
      <c r="C118" s="12" t="s">
        <v>93</v>
      </c>
      <c r="D118" s="12" t="s">
        <v>135</v>
      </c>
      <c r="E118" s="12" t="s">
        <v>315</v>
      </c>
      <c r="F118" s="13">
        <v>44788</v>
      </c>
      <c r="G118" s="13">
        <f>VLOOKUP(D118,'INFO IPS'!C115:D291,2,0)</f>
        <v>44788</v>
      </c>
      <c r="H118" s="13"/>
      <c r="I118" s="15">
        <v>78100</v>
      </c>
      <c r="J118" s="15">
        <f t="shared" si="5"/>
        <v>78100</v>
      </c>
      <c r="K118" s="14" t="s">
        <v>383</v>
      </c>
      <c r="L118" s="15">
        <v>0</v>
      </c>
      <c r="M118" s="15">
        <v>0</v>
      </c>
      <c r="N118" s="15">
        <v>0</v>
      </c>
      <c r="O118" s="15">
        <v>0</v>
      </c>
      <c r="P118" s="15">
        <v>0</v>
      </c>
      <c r="Q118" s="15">
        <v>0</v>
      </c>
      <c r="R118" s="12"/>
      <c r="S118" s="12"/>
      <c r="T118" s="13">
        <v>45169</v>
      </c>
    </row>
    <row r="119" spans="1:20" s="3" customFormat="1" ht="15" x14ac:dyDescent="0.2">
      <c r="A119" s="12">
        <v>891301121</v>
      </c>
      <c r="B119" s="27" t="s">
        <v>393</v>
      </c>
      <c r="C119" s="12" t="s">
        <v>93</v>
      </c>
      <c r="D119" s="12" t="s">
        <v>136</v>
      </c>
      <c r="E119" s="12" t="s">
        <v>316</v>
      </c>
      <c r="F119" s="13">
        <v>44789</v>
      </c>
      <c r="G119" s="13">
        <f>VLOOKUP(D119,'INFO IPS'!C116:D292,2,0)</f>
        <v>44789</v>
      </c>
      <c r="H119" s="13"/>
      <c r="I119" s="15">
        <v>130623</v>
      </c>
      <c r="J119" s="15">
        <f t="shared" si="5"/>
        <v>130623</v>
      </c>
      <c r="K119" s="14" t="s">
        <v>383</v>
      </c>
      <c r="L119" s="15">
        <v>0</v>
      </c>
      <c r="M119" s="15">
        <v>0</v>
      </c>
      <c r="N119" s="15">
        <v>0</v>
      </c>
      <c r="O119" s="15">
        <v>0</v>
      </c>
      <c r="P119" s="15">
        <v>0</v>
      </c>
      <c r="Q119" s="15">
        <v>0</v>
      </c>
      <c r="R119" s="12"/>
      <c r="S119" s="12"/>
      <c r="T119" s="13">
        <v>45169</v>
      </c>
    </row>
    <row r="120" spans="1:20" s="3" customFormat="1" ht="15" x14ac:dyDescent="0.2">
      <c r="A120" s="12">
        <v>891301121</v>
      </c>
      <c r="B120" s="27" t="s">
        <v>393</v>
      </c>
      <c r="C120" s="12" t="s">
        <v>93</v>
      </c>
      <c r="D120" s="12" t="s">
        <v>137</v>
      </c>
      <c r="E120" s="12" t="s">
        <v>317</v>
      </c>
      <c r="F120" s="13">
        <v>44792</v>
      </c>
      <c r="G120" s="13">
        <f>VLOOKUP(D120,'INFO IPS'!C117:D293,2,0)</f>
        <v>44792</v>
      </c>
      <c r="H120" s="13"/>
      <c r="I120" s="15">
        <v>69225</v>
      </c>
      <c r="J120" s="15">
        <f t="shared" si="5"/>
        <v>69225</v>
      </c>
      <c r="K120" s="14" t="s">
        <v>383</v>
      </c>
      <c r="L120" s="15">
        <v>0</v>
      </c>
      <c r="M120" s="15">
        <v>0</v>
      </c>
      <c r="N120" s="15">
        <v>0</v>
      </c>
      <c r="O120" s="15">
        <v>0</v>
      </c>
      <c r="P120" s="15">
        <v>0</v>
      </c>
      <c r="Q120" s="15">
        <v>0</v>
      </c>
      <c r="R120" s="12"/>
      <c r="S120" s="12"/>
      <c r="T120" s="13">
        <v>45169</v>
      </c>
    </row>
    <row r="121" spans="1:20" s="3" customFormat="1" ht="15" x14ac:dyDescent="0.2">
      <c r="A121" s="12">
        <v>891301121</v>
      </c>
      <c r="B121" s="27" t="s">
        <v>393</v>
      </c>
      <c r="C121" s="12" t="s">
        <v>93</v>
      </c>
      <c r="D121" s="12" t="s">
        <v>138</v>
      </c>
      <c r="E121" s="12" t="s">
        <v>318</v>
      </c>
      <c r="F121" s="13">
        <v>44798</v>
      </c>
      <c r="G121" s="13">
        <f>VLOOKUP(D121,'INFO IPS'!C118:D294,2,0)</f>
        <v>44798</v>
      </c>
      <c r="H121" s="13"/>
      <c r="I121" s="15">
        <v>66705</v>
      </c>
      <c r="J121" s="15">
        <f t="shared" si="5"/>
        <v>66705</v>
      </c>
      <c r="K121" s="14" t="s">
        <v>383</v>
      </c>
      <c r="L121" s="15">
        <v>0</v>
      </c>
      <c r="M121" s="15">
        <v>0</v>
      </c>
      <c r="N121" s="15">
        <v>0</v>
      </c>
      <c r="O121" s="15">
        <v>0</v>
      </c>
      <c r="P121" s="15">
        <v>0</v>
      </c>
      <c r="Q121" s="15">
        <v>0</v>
      </c>
      <c r="R121" s="12"/>
      <c r="S121" s="12"/>
      <c r="T121" s="13">
        <v>45169</v>
      </c>
    </row>
    <row r="122" spans="1:20" s="3" customFormat="1" ht="15" x14ac:dyDescent="0.2">
      <c r="A122" s="12">
        <v>891301121</v>
      </c>
      <c r="B122" s="27" t="s">
        <v>393</v>
      </c>
      <c r="C122" s="12" t="s">
        <v>93</v>
      </c>
      <c r="D122" s="12" t="s">
        <v>139</v>
      </c>
      <c r="E122" s="12" t="s">
        <v>319</v>
      </c>
      <c r="F122" s="13">
        <v>44799</v>
      </c>
      <c r="G122" s="13">
        <f>VLOOKUP(D122,'INFO IPS'!C119:D295,2,0)</f>
        <v>44799</v>
      </c>
      <c r="H122" s="13"/>
      <c r="I122" s="15">
        <v>119262</v>
      </c>
      <c r="J122" s="15">
        <f t="shared" si="5"/>
        <v>119262</v>
      </c>
      <c r="K122" s="14" t="s">
        <v>383</v>
      </c>
      <c r="L122" s="15">
        <v>0</v>
      </c>
      <c r="M122" s="15">
        <v>0</v>
      </c>
      <c r="N122" s="15">
        <v>0</v>
      </c>
      <c r="O122" s="15">
        <v>0</v>
      </c>
      <c r="P122" s="15">
        <v>0</v>
      </c>
      <c r="Q122" s="15">
        <v>0</v>
      </c>
      <c r="R122" s="12"/>
      <c r="S122" s="12"/>
      <c r="T122" s="13">
        <v>45169</v>
      </c>
    </row>
    <row r="123" spans="1:20" s="3" customFormat="1" ht="15" x14ac:dyDescent="0.2">
      <c r="A123" s="12">
        <v>891301121</v>
      </c>
      <c r="B123" s="27" t="s">
        <v>393</v>
      </c>
      <c r="C123" s="12" t="s">
        <v>93</v>
      </c>
      <c r="D123" s="12" t="s">
        <v>140</v>
      </c>
      <c r="E123" s="12" t="s">
        <v>320</v>
      </c>
      <c r="F123" s="13">
        <v>44799</v>
      </c>
      <c r="G123" s="13">
        <f>VLOOKUP(D123,'INFO IPS'!C120:D296,2,0)</f>
        <v>44799</v>
      </c>
      <c r="H123" s="13"/>
      <c r="I123" s="15">
        <v>67181</v>
      </c>
      <c r="J123" s="15">
        <f t="shared" si="5"/>
        <v>67181</v>
      </c>
      <c r="K123" s="14" t="s">
        <v>383</v>
      </c>
      <c r="L123" s="15">
        <v>0</v>
      </c>
      <c r="M123" s="15">
        <v>0</v>
      </c>
      <c r="N123" s="15">
        <v>0</v>
      </c>
      <c r="O123" s="15">
        <v>0</v>
      </c>
      <c r="P123" s="15">
        <v>0</v>
      </c>
      <c r="Q123" s="15">
        <v>0</v>
      </c>
      <c r="R123" s="12"/>
      <c r="S123" s="12"/>
      <c r="T123" s="13">
        <v>45169</v>
      </c>
    </row>
    <row r="124" spans="1:20" s="3" customFormat="1" ht="15" x14ac:dyDescent="0.2">
      <c r="A124" s="12">
        <v>891301121</v>
      </c>
      <c r="B124" s="27" t="s">
        <v>393</v>
      </c>
      <c r="C124" s="12" t="s">
        <v>93</v>
      </c>
      <c r="D124" s="12" t="s">
        <v>141</v>
      </c>
      <c r="E124" s="12" t="s">
        <v>321</v>
      </c>
      <c r="F124" s="13">
        <v>44802</v>
      </c>
      <c r="G124" s="13">
        <f>VLOOKUP(D124,'INFO IPS'!C121:D297,2,0)</f>
        <v>44802</v>
      </c>
      <c r="H124" s="13"/>
      <c r="I124" s="15">
        <v>147000</v>
      </c>
      <c r="J124" s="15">
        <f t="shared" si="5"/>
        <v>147000</v>
      </c>
      <c r="K124" s="14" t="s">
        <v>383</v>
      </c>
      <c r="L124" s="15">
        <v>0</v>
      </c>
      <c r="M124" s="15">
        <v>0</v>
      </c>
      <c r="N124" s="15">
        <v>0</v>
      </c>
      <c r="O124" s="15">
        <v>0</v>
      </c>
      <c r="P124" s="15">
        <v>0</v>
      </c>
      <c r="Q124" s="15">
        <v>0</v>
      </c>
      <c r="R124" s="12"/>
      <c r="S124" s="12"/>
      <c r="T124" s="13">
        <v>45169</v>
      </c>
    </row>
    <row r="125" spans="1:20" s="3" customFormat="1" ht="15" x14ac:dyDescent="0.2">
      <c r="A125" s="12">
        <v>891301121</v>
      </c>
      <c r="B125" s="27" t="s">
        <v>393</v>
      </c>
      <c r="C125" s="12" t="s">
        <v>93</v>
      </c>
      <c r="D125" s="12" t="s">
        <v>142</v>
      </c>
      <c r="E125" s="12" t="s">
        <v>322</v>
      </c>
      <c r="F125" s="13">
        <v>44802</v>
      </c>
      <c r="G125" s="13">
        <f>VLOOKUP(D125,'INFO IPS'!C122:D298,2,0)</f>
        <v>44802</v>
      </c>
      <c r="H125" s="13"/>
      <c r="I125" s="15">
        <v>138560</v>
      </c>
      <c r="J125" s="15">
        <f t="shared" si="5"/>
        <v>138560</v>
      </c>
      <c r="K125" s="14" t="s">
        <v>383</v>
      </c>
      <c r="L125" s="15">
        <v>0</v>
      </c>
      <c r="M125" s="15">
        <v>0</v>
      </c>
      <c r="N125" s="15">
        <v>0</v>
      </c>
      <c r="O125" s="15">
        <v>0</v>
      </c>
      <c r="P125" s="15">
        <v>0</v>
      </c>
      <c r="Q125" s="15">
        <v>0</v>
      </c>
      <c r="R125" s="12"/>
      <c r="S125" s="12"/>
      <c r="T125" s="13">
        <v>45169</v>
      </c>
    </row>
    <row r="126" spans="1:20" s="3" customFormat="1" ht="15" x14ac:dyDescent="0.2">
      <c r="A126" s="12">
        <v>891301121</v>
      </c>
      <c r="B126" s="27" t="s">
        <v>393</v>
      </c>
      <c r="C126" s="12" t="s">
        <v>93</v>
      </c>
      <c r="D126" s="12" t="s">
        <v>143</v>
      </c>
      <c r="E126" s="12" t="s">
        <v>323</v>
      </c>
      <c r="F126" s="13">
        <v>44760</v>
      </c>
      <c r="G126" s="13">
        <f>VLOOKUP(D126,'INFO IPS'!C123:D299,2,0)</f>
        <v>44760</v>
      </c>
      <c r="H126" s="13"/>
      <c r="I126" s="15">
        <v>9600</v>
      </c>
      <c r="J126" s="15">
        <f t="shared" si="5"/>
        <v>9600</v>
      </c>
      <c r="K126" s="14" t="s">
        <v>383</v>
      </c>
      <c r="L126" s="15">
        <v>0</v>
      </c>
      <c r="M126" s="15">
        <v>0</v>
      </c>
      <c r="N126" s="15">
        <v>0</v>
      </c>
      <c r="O126" s="15">
        <v>0</v>
      </c>
      <c r="P126" s="15">
        <v>0</v>
      </c>
      <c r="Q126" s="15">
        <v>0</v>
      </c>
      <c r="R126" s="12"/>
      <c r="S126" s="12"/>
      <c r="T126" s="13">
        <v>45169</v>
      </c>
    </row>
    <row r="127" spans="1:20" s="3" customFormat="1" ht="15" x14ac:dyDescent="0.2">
      <c r="A127" s="12">
        <v>891301121</v>
      </c>
      <c r="B127" s="27" t="s">
        <v>393</v>
      </c>
      <c r="C127" s="12" t="s">
        <v>93</v>
      </c>
      <c r="D127" s="12" t="s">
        <v>144</v>
      </c>
      <c r="E127" s="12" t="s">
        <v>324</v>
      </c>
      <c r="F127" s="13">
        <v>44754</v>
      </c>
      <c r="G127" s="13">
        <f>VLOOKUP(D127,'INFO IPS'!C124:D300,2,0)</f>
        <v>44754</v>
      </c>
      <c r="H127" s="13"/>
      <c r="I127" s="15">
        <v>9600</v>
      </c>
      <c r="J127" s="15">
        <f t="shared" si="5"/>
        <v>9600</v>
      </c>
      <c r="K127" s="14" t="s">
        <v>383</v>
      </c>
      <c r="L127" s="15">
        <v>0</v>
      </c>
      <c r="M127" s="15">
        <v>0</v>
      </c>
      <c r="N127" s="15">
        <v>0</v>
      </c>
      <c r="O127" s="15">
        <v>0</v>
      </c>
      <c r="P127" s="15">
        <v>0</v>
      </c>
      <c r="Q127" s="15">
        <v>0</v>
      </c>
      <c r="R127" s="12"/>
      <c r="S127" s="12"/>
      <c r="T127" s="13">
        <v>45169</v>
      </c>
    </row>
    <row r="128" spans="1:20" s="3" customFormat="1" ht="15" x14ac:dyDescent="0.2">
      <c r="A128" s="12">
        <v>891301121</v>
      </c>
      <c r="B128" s="27" t="s">
        <v>393</v>
      </c>
      <c r="C128" s="12" t="s">
        <v>93</v>
      </c>
      <c r="D128" s="12" t="s">
        <v>145</v>
      </c>
      <c r="E128" s="12" t="s">
        <v>325</v>
      </c>
      <c r="F128" s="13">
        <v>44755</v>
      </c>
      <c r="G128" s="13">
        <f>VLOOKUP(D128,'INFO IPS'!C125:D301,2,0)</f>
        <v>44755</v>
      </c>
      <c r="H128" s="13"/>
      <c r="I128" s="15">
        <v>9600</v>
      </c>
      <c r="J128" s="15">
        <f t="shared" si="5"/>
        <v>9600</v>
      </c>
      <c r="K128" s="14" t="s">
        <v>383</v>
      </c>
      <c r="L128" s="15">
        <v>0</v>
      </c>
      <c r="M128" s="15">
        <v>0</v>
      </c>
      <c r="N128" s="15">
        <v>0</v>
      </c>
      <c r="O128" s="15">
        <v>0</v>
      </c>
      <c r="P128" s="15">
        <v>0</v>
      </c>
      <c r="Q128" s="15">
        <v>0</v>
      </c>
      <c r="R128" s="12"/>
      <c r="S128" s="12"/>
      <c r="T128" s="13">
        <v>45169</v>
      </c>
    </row>
    <row r="129" spans="1:20" s="3" customFormat="1" ht="15" x14ac:dyDescent="0.2">
      <c r="A129" s="12">
        <v>891301121</v>
      </c>
      <c r="B129" s="27" t="s">
        <v>393</v>
      </c>
      <c r="C129" s="12" t="s">
        <v>93</v>
      </c>
      <c r="D129" s="12" t="s">
        <v>146</v>
      </c>
      <c r="E129" s="12" t="s">
        <v>326</v>
      </c>
      <c r="F129" s="13">
        <v>44760</v>
      </c>
      <c r="G129" s="13">
        <f>VLOOKUP(D129,'INFO IPS'!C126:D302,2,0)</f>
        <v>44760</v>
      </c>
      <c r="H129" s="13"/>
      <c r="I129" s="15">
        <v>9600</v>
      </c>
      <c r="J129" s="15">
        <f t="shared" si="5"/>
        <v>9600</v>
      </c>
      <c r="K129" s="14" t="s">
        <v>383</v>
      </c>
      <c r="L129" s="15">
        <v>0</v>
      </c>
      <c r="M129" s="15">
        <v>0</v>
      </c>
      <c r="N129" s="15">
        <v>0</v>
      </c>
      <c r="O129" s="15">
        <v>0</v>
      </c>
      <c r="P129" s="15">
        <v>0</v>
      </c>
      <c r="Q129" s="15">
        <v>0</v>
      </c>
      <c r="R129" s="12"/>
      <c r="S129" s="12"/>
      <c r="T129" s="13">
        <v>45169</v>
      </c>
    </row>
    <row r="130" spans="1:20" s="3" customFormat="1" ht="15" x14ac:dyDescent="0.2">
      <c r="A130" s="12">
        <v>891301121</v>
      </c>
      <c r="B130" s="27" t="s">
        <v>393</v>
      </c>
      <c r="C130" s="12" t="s">
        <v>93</v>
      </c>
      <c r="D130" s="12" t="s">
        <v>147</v>
      </c>
      <c r="E130" s="12" t="s">
        <v>327</v>
      </c>
      <c r="F130" s="13">
        <v>44763</v>
      </c>
      <c r="G130" s="13">
        <f>VLOOKUP(D130,'INFO IPS'!C127:D303,2,0)</f>
        <v>44763</v>
      </c>
      <c r="H130" s="13"/>
      <c r="I130" s="15">
        <v>38400</v>
      </c>
      <c r="J130" s="15">
        <f t="shared" si="5"/>
        <v>38400</v>
      </c>
      <c r="K130" s="14" t="s">
        <v>383</v>
      </c>
      <c r="L130" s="15">
        <v>0</v>
      </c>
      <c r="M130" s="15">
        <v>0</v>
      </c>
      <c r="N130" s="15">
        <v>0</v>
      </c>
      <c r="O130" s="15">
        <v>0</v>
      </c>
      <c r="P130" s="15">
        <v>0</v>
      </c>
      <c r="Q130" s="15">
        <v>0</v>
      </c>
      <c r="R130" s="12"/>
      <c r="S130" s="12"/>
      <c r="T130" s="13">
        <v>45169</v>
      </c>
    </row>
    <row r="131" spans="1:20" s="3" customFormat="1" ht="15" x14ac:dyDescent="0.2">
      <c r="A131" s="12">
        <v>891301121</v>
      </c>
      <c r="B131" s="27" t="s">
        <v>393</v>
      </c>
      <c r="C131" s="12" t="s">
        <v>93</v>
      </c>
      <c r="D131" s="12" t="s">
        <v>148</v>
      </c>
      <c r="E131" s="12" t="s">
        <v>328</v>
      </c>
      <c r="F131" s="13">
        <v>44763</v>
      </c>
      <c r="G131" s="13">
        <f>VLOOKUP(D131,'INFO IPS'!C128:D304,2,0)</f>
        <v>44763</v>
      </c>
      <c r="H131" s="13"/>
      <c r="I131" s="15">
        <v>9600</v>
      </c>
      <c r="J131" s="15">
        <f t="shared" si="5"/>
        <v>9600</v>
      </c>
      <c r="K131" s="14" t="s">
        <v>383</v>
      </c>
      <c r="L131" s="15">
        <v>0</v>
      </c>
      <c r="M131" s="15">
        <v>0</v>
      </c>
      <c r="N131" s="15">
        <v>0</v>
      </c>
      <c r="O131" s="15">
        <v>0</v>
      </c>
      <c r="P131" s="15">
        <v>0</v>
      </c>
      <c r="Q131" s="15">
        <v>0</v>
      </c>
      <c r="R131" s="12"/>
      <c r="S131" s="12"/>
      <c r="T131" s="13">
        <v>45169</v>
      </c>
    </row>
    <row r="132" spans="1:20" s="3" customFormat="1" ht="15" x14ac:dyDescent="0.2">
      <c r="A132" s="12">
        <v>891301121</v>
      </c>
      <c r="B132" s="27" t="s">
        <v>393</v>
      </c>
      <c r="C132" s="12" t="s">
        <v>93</v>
      </c>
      <c r="D132" s="12" t="s">
        <v>149</v>
      </c>
      <c r="E132" s="12" t="s">
        <v>329</v>
      </c>
      <c r="F132" s="13">
        <v>44768</v>
      </c>
      <c r="G132" s="13">
        <f>VLOOKUP(D132,'INFO IPS'!C129:D305,2,0)</f>
        <v>44768</v>
      </c>
      <c r="H132" s="13"/>
      <c r="I132" s="15">
        <v>9600</v>
      </c>
      <c r="J132" s="15">
        <f t="shared" si="5"/>
        <v>9600</v>
      </c>
      <c r="K132" s="14" t="s">
        <v>383</v>
      </c>
      <c r="L132" s="15">
        <v>0</v>
      </c>
      <c r="M132" s="15">
        <v>0</v>
      </c>
      <c r="N132" s="15">
        <v>0</v>
      </c>
      <c r="O132" s="15">
        <v>0</v>
      </c>
      <c r="P132" s="15">
        <v>0</v>
      </c>
      <c r="Q132" s="15">
        <v>0</v>
      </c>
      <c r="R132" s="12"/>
      <c r="S132" s="12"/>
      <c r="T132" s="13">
        <v>45169</v>
      </c>
    </row>
    <row r="133" spans="1:20" s="3" customFormat="1" ht="15" x14ac:dyDescent="0.2">
      <c r="A133" s="12">
        <v>891301121</v>
      </c>
      <c r="B133" s="27" t="s">
        <v>393</v>
      </c>
      <c r="C133" s="12" t="s">
        <v>93</v>
      </c>
      <c r="D133" s="12" t="s">
        <v>150</v>
      </c>
      <c r="E133" s="12" t="s">
        <v>330</v>
      </c>
      <c r="F133" s="13">
        <v>44770</v>
      </c>
      <c r="G133" s="13">
        <f>VLOOKUP(D133,'INFO IPS'!C130:D306,2,0)</f>
        <v>44770</v>
      </c>
      <c r="H133" s="13"/>
      <c r="I133" s="15">
        <v>9600</v>
      </c>
      <c r="J133" s="15">
        <f t="shared" si="5"/>
        <v>9600</v>
      </c>
      <c r="K133" s="14" t="s">
        <v>383</v>
      </c>
      <c r="L133" s="15">
        <v>0</v>
      </c>
      <c r="M133" s="15">
        <v>0</v>
      </c>
      <c r="N133" s="15">
        <v>0</v>
      </c>
      <c r="O133" s="15">
        <v>0</v>
      </c>
      <c r="P133" s="15">
        <v>0</v>
      </c>
      <c r="Q133" s="15">
        <v>0</v>
      </c>
      <c r="R133" s="12"/>
      <c r="S133" s="12"/>
      <c r="T133" s="13">
        <v>45169</v>
      </c>
    </row>
    <row r="134" spans="1:20" s="3" customFormat="1" ht="15" x14ac:dyDescent="0.2">
      <c r="A134" s="12">
        <v>891301121</v>
      </c>
      <c r="B134" s="27" t="s">
        <v>393</v>
      </c>
      <c r="C134" s="12" t="s">
        <v>93</v>
      </c>
      <c r="D134" s="12" t="s">
        <v>151</v>
      </c>
      <c r="E134" s="12" t="s">
        <v>331</v>
      </c>
      <c r="F134" s="13">
        <v>44769</v>
      </c>
      <c r="G134" s="13">
        <f>VLOOKUP(D134,'INFO IPS'!C131:D307,2,0)</f>
        <v>44769</v>
      </c>
      <c r="H134" s="13"/>
      <c r="I134" s="15">
        <v>82019</v>
      </c>
      <c r="J134" s="15">
        <f t="shared" si="5"/>
        <v>82019</v>
      </c>
      <c r="K134" s="14" t="s">
        <v>383</v>
      </c>
      <c r="L134" s="15">
        <v>0</v>
      </c>
      <c r="M134" s="15">
        <v>0</v>
      </c>
      <c r="N134" s="15">
        <v>0</v>
      </c>
      <c r="O134" s="15">
        <v>0</v>
      </c>
      <c r="P134" s="15">
        <v>0</v>
      </c>
      <c r="Q134" s="15">
        <v>0</v>
      </c>
      <c r="R134" s="12"/>
      <c r="S134" s="12"/>
      <c r="T134" s="13">
        <v>45169</v>
      </c>
    </row>
    <row r="135" spans="1:20" s="3" customFormat="1" ht="15" x14ac:dyDescent="0.2">
      <c r="A135" s="12">
        <v>891301121</v>
      </c>
      <c r="B135" s="27" t="s">
        <v>393</v>
      </c>
      <c r="C135" s="12" t="s">
        <v>93</v>
      </c>
      <c r="D135" s="12" t="s">
        <v>152</v>
      </c>
      <c r="E135" s="12" t="s">
        <v>332</v>
      </c>
      <c r="F135" s="13">
        <v>44747</v>
      </c>
      <c r="G135" s="13">
        <f>VLOOKUP(D135,'INFO IPS'!C132:D308,2,0)</f>
        <v>44747</v>
      </c>
      <c r="H135" s="13"/>
      <c r="I135" s="15">
        <v>82571</v>
      </c>
      <c r="J135" s="15">
        <f t="shared" si="5"/>
        <v>82571</v>
      </c>
      <c r="K135" s="14" t="s">
        <v>383</v>
      </c>
      <c r="L135" s="15">
        <v>0</v>
      </c>
      <c r="M135" s="15">
        <v>0</v>
      </c>
      <c r="N135" s="15">
        <v>0</v>
      </c>
      <c r="O135" s="15">
        <v>0</v>
      </c>
      <c r="P135" s="15">
        <v>0</v>
      </c>
      <c r="Q135" s="15">
        <v>0</v>
      </c>
      <c r="R135" s="12"/>
      <c r="S135" s="12"/>
      <c r="T135" s="13">
        <v>45169</v>
      </c>
    </row>
    <row r="136" spans="1:20" s="3" customFormat="1" ht="15" x14ac:dyDescent="0.2">
      <c r="A136" s="12">
        <v>891301121</v>
      </c>
      <c r="B136" s="27" t="s">
        <v>393</v>
      </c>
      <c r="C136" s="12" t="s">
        <v>93</v>
      </c>
      <c r="D136" s="12" t="s">
        <v>153</v>
      </c>
      <c r="E136" s="12" t="s">
        <v>333</v>
      </c>
      <c r="F136" s="13">
        <v>44749</v>
      </c>
      <c r="G136" s="13">
        <f>VLOOKUP(D136,'INFO IPS'!C133:D309,2,0)</f>
        <v>44749</v>
      </c>
      <c r="H136" s="13"/>
      <c r="I136" s="15">
        <v>119262</v>
      </c>
      <c r="J136" s="15">
        <f t="shared" si="5"/>
        <v>119262</v>
      </c>
      <c r="K136" s="14" t="s">
        <v>383</v>
      </c>
      <c r="L136" s="15">
        <v>0</v>
      </c>
      <c r="M136" s="15">
        <v>0</v>
      </c>
      <c r="N136" s="15">
        <v>0</v>
      </c>
      <c r="O136" s="15">
        <v>0</v>
      </c>
      <c r="P136" s="15">
        <v>0</v>
      </c>
      <c r="Q136" s="15">
        <v>0</v>
      </c>
      <c r="R136" s="12"/>
      <c r="S136" s="12"/>
      <c r="T136" s="13">
        <v>45169</v>
      </c>
    </row>
    <row r="137" spans="1:20" s="3" customFormat="1" ht="15" x14ac:dyDescent="0.2">
      <c r="A137" s="12">
        <v>891301121</v>
      </c>
      <c r="B137" s="27" t="s">
        <v>393</v>
      </c>
      <c r="C137" s="12" t="s">
        <v>93</v>
      </c>
      <c r="D137" s="12" t="s">
        <v>154</v>
      </c>
      <c r="E137" s="12" t="s">
        <v>334</v>
      </c>
      <c r="F137" s="13">
        <v>44750</v>
      </c>
      <c r="G137" s="13">
        <f>VLOOKUP(D137,'INFO IPS'!C134:D310,2,0)</f>
        <v>44750</v>
      </c>
      <c r="H137" s="13"/>
      <c r="I137" s="15">
        <v>120520</v>
      </c>
      <c r="J137" s="15">
        <f t="shared" si="5"/>
        <v>120520</v>
      </c>
      <c r="K137" s="14" t="s">
        <v>383</v>
      </c>
      <c r="L137" s="15">
        <v>0</v>
      </c>
      <c r="M137" s="15">
        <v>0</v>
      </c>
      <c r="N137" s="15">
        <v>0</v>
      </c>
      <c r="O137" s="15">
        <v>0</v>
      </c>
      <c r="P137" s="15">
        <v>0</v>
      </c>
      <c r="Q137" s="15">
        <v>0</v>
      </c>
      <c r="R137" s="12"/>
      <c r="S137" s="12"/>
      <c r="T137" s="13">
        <v>45169</v>
      </c>
    </row>
    <row r="138" spans="1:20" s="3" customFormat="1" ht="15" x14ac:dyDescent="0.2">
      <c r="A138" s="12">
        <v>891301121</v>
      </c>
      <c r="B138" s="27" t="s">
        <v>393</v>
      </c>
      <c r="C138" s="12" t="s">
        <v>93</v>
      </c>
      <c r="D138" s="12" t="s">
        <v>155</v>
      </c>
      <c r="E138" s="12" t="s">
        <v>335</v>
      </c>
      <c r="F138" s="13">
        <v>44754</v>
      </c>
      <c r="G138" s="13">
        <f>VLOOKUP(D138,'INFO IPS'!C135:D311,2,0)</f>
        <v>44754</v>
      </c>
      <c r="H138" s="13"/>
      <c r="I138" s="15">
        <v>238007</v>
      </c>
      <c r="J138" s="15">
        <f t="shared" si="5"/>
        <v>238007</v>
      </c>
      <c r="K138" s="14" t="s">
        <v>383</v>
      </c>
      <c r="L138" s="15">
        <v>0</v>
      </c>
      <c r="M138" s="15">
        <v>0</v>
      </c>
      <c r="N138" s="15">
        <v>0</v>
      </c>
      <c r="O138" s="15">
        <v>0</v>
      </c>
      <c r="P138" s="15">
        <v>0</v>
      </c>
      <c r="Q138" s="15">
        <v>0</v>
      </c>
      <c r="R138" s="12"/>
      <c r="S138" s="12"/>
      <c r="T138" s="13">
        <v>45169</v>
      </c>
    </row>
    <row r="139" spans="1:20" s="3" customFormat="1" ht="15" x14ac:dyDescent="0.2">
      <c r="A139" s="12">
        <v>891301121</v>
      </c>
      <c r="B139" s="27" t="s">
        <v>393</v>
      </c>
      <c r="C139" s="12" t="s">
        <v>93</v>
      </c>
      <c r="D139" s="12" t="s">
        <v>156</v>
      </c>
      <c r="E139" s="12" t="s">
        <v>336</v>
      </c>
      <c r="F139" s="13">
        <v>44755</v>
      </c>
      <c r="G139" s="13">
        <f>VLOOKUP(D139,'INFO IPS'!C136:D312,2,0)</f>
        <v>44755</v>
      </c>
      <c r="H139" s="13"/>
      <c r="I139" s="15">
        <v>88616</v>
      </c>
      <c r="J139" s="15">
        <f t="shared" si="5"/>
        <v>88616</v>
      </c>
      <c r="K139" s="14" t="s">
        <v>383</v>
      </c>
      <c r="L139" s="15">
        <v>0</v>
      </c>
      <c r="M139" s="15">
        <v>0</v>
      </c>
      <c r="N139" s="15">
        <v>0</v>
      </c>
      <c r="O139" s="15">
        <v>0</v>
      </c>
      <c r="P139" s="15">
        <v>0</v>
      </c>
      <c r="Q139" s="15">
        <v>0</v>
      </c>
      <c r="R139" s="12"/>
      <c r="S139" s="12"/>
      <c r="T139" s="13">
        <v>45169</v>
      </c>
    </row>
    <row r="140" spans="1:20" s="3" customFormat="1" ht="15" x14ac:dyDescent="0.2">
      <c r="A140" s="12">
        <v>891301121</v>
      </c>
      <c r="B140" s="27" t="s">
        <v>393</v>
      </c>
      <c r="C140" s="12" t="s">
        <v>93</v>
      </c>
      <c r="D140" s="12" t="s">
        <v>157</v>
      </c>
      <c r="E140" s="12" t="s">
        <v>337</v>
      </c>
      <c r="F140" s="13">
        <v>44770</v>
      </c>
      <c r="G140" s="13">
        <f>VLOOKUP(D140,'INFO IPS'!C137:D313,2,0)</f>
        <v>44770</v>
      </c>
      <c r="H140" s="13"/>
      <c r="I140" s="15">
        <v>270444</v>
      </c>
      <c r="J140" s="15">
        <f t="shared" si="5"/>
        <v>270444</v>
      </c>
      <c r="K140" s="14" t="s">
        <v>383</v>
      </c>
      <c r="L140" s="15">
        <v>0</v>
      </c>
      <c r="M140" s="15">
        <v>0</v>
      </c>
      <c r="N140" s="15">
        <v>0</v>
      </c>
      <c r="O140" s="15">
        <v>0</v>
      </c>
      <c r="P140" s="15">
        <v>0</v>
      </c>
      <c r="Q140" s="15">
        <v>0</v>
      </c>
      <c r="R140" s="12"/>
      <c r="S140" s="12"/>
      <c r="T140" s="13">
        <v>45169</v>
      </c>
    </row>
    <row r="141" spans="1:20" s="3" customFormat="1" ht="15" x14ac:dyDescent="0.2">
      <c r="A141" s="12">
        <v>891301121</v>
      </c>
      <c r="B141" s="27" t="s">
        <v>393</v>
      </c>
      <c r="C141" s="12" t="s">
        <v>93</v>
      </c>
      <c r="D141" s="12" t="s">
        <v>158</v>
      </c>
      <c r="E141" s="12" t="s">
        <v>338</v>
      </c>
      <c r="F141" s="13">
        <v>44767</v>
      </c>
      <c r="G141" s="13">
        <f>VLOOKUP(D141,'INFO IPS'!C138:D314,2,0)</f>
        <v>44767</v>
      </c>
      <c r="H141" s="13"/>
      <c r="I141" s="15">
        <v>19200</v>
      </c>
      <c r="J141" s="15">
        <f t="shared" si="5"/>
        <v>19200</v>
      </c>
      <c r="K141" s="14" t="s">
        <v>383</v>
      </c>
      <c r="L141" s="15">
        <v>0</v>
      </c>
      <c r="M141" s="15">
        <v>0</v>
      </c>
      <c r="N141" s="15">
        <v>0</v>
      </c>
      <c r="O141" s="15">
        <v>0</v>
      </c>
      <c r="P141" s="15">
        <v>0</v>
      </c>
      <c r="Q141" s="15">
        <v>0</v>
      </c>
      <c r="R141" s="12"/>
      <c r="S141" s="12"/>
      <c r="T141" s="13">
        <v>45169</v>
      </c>
    </row>
    <row r="142" spans="1:20" s="3" customFormat="1" ht="15" x14ac:dyDescent="0.2">
      <c r="A142" s="12">
        <v>891301121</v>
      </c>
      <c r="B142" s="27" t="s">
        <v>393</v>
      </c>
      <c r="C142" s="12" t="s">
        <v>93</v>
      </c>
      <c r="D142" s="12" t="s">
        <v>159</v>
      </c>
      <c r="E142" s="12" t="s">
        <v>339</v>
      </c>
      <c r="F142" s="13">
        <v>44715</v>
      </c>
      <c r="G142" s="13">
        <f>VLOOKUP(D142,'INFO IPS'!C139:D315,2,0)</f>
        <v>44715</v>
      </c>
      <c r="H142" s="13"/>
      <c r="I142" s="15">
        <v>9600</v>
      </c>
      <c r="J142" s="15">
        <f t="shared" si="5"/>
        <v>9600</v>
      </c>
      <c r="K142" s="14" t="s">
        <v>383</v>
      </c>
      <c r="L142" s="15">
        <v>0</v>
      </c>
      <c r="M142" s="15">
        <v>0</v>
      </c>
      <c r="N142" s="15">
        <v>0</v>
      </c>
      <c r="O142" s="15">
        <v>0</v>
      </c>
      <c r="P142" s="15">
        <v>0</v>
      </c>
      <c r="Q142" s="15">
        <v>0</v>
      </c>
      <c r="R142" s="12"/>
      <c r="S142" s="12"/>
      <c r="T142" s="13">
        <v>45169</v>
      </c>
    </row>
    <row r="143" spans="1:20" s="3" customFormat="1" ht="15" x14ac:dyDescent="0.2">
      <c r="A143" s="12">
        <v>891301121</v>
      </c>
      <c r="B143" s="27" t="s">
        <v>393</v>
      </c>
      <c r="C143" s="12" t="s">
        <v>93</v>
      </c>
      <c r="D143" s="12" t="s">
        <v>160</v>
      </c>
      <c r="E143" s="12" t="s">
        <v>340</v>
      </c>
      <c r="F143" s="13">
        <v>44726</v>
      </c>
      <c r="G143" s="13">
        <f>VLOOKUP(D143,'INFO IPS'!C140:D316,2,0)</f>
        <v>44726</v>
      </c>
      <c r="H143" s="13"/>
      <c r="I143" s="15">
        <v>9600</v>
      </c>
      <c r="J143" s="15">
        <f t="shared" si="5"/>
        <v>9600</v>
      </c>
      <c r="K143" s="14" t="s">
        <v>383</v>
      </c>
      <c r="L143" s="15">
        <v>0</v>
      </c>
      <c r="M143" s="15">
        <v>0</v>
      </c>
      <c r="N143" s="15">
        <v>0</v>
      </c>
      <c r="O143" s="15">
        <v>0</v>
      </c>
      <c r="P143" s="15">
        <v>0</v>
      </c>
      <c r="Q143" s="15">
        <v>0</v>
      </c>
      <c r="R143" s="12"/>
      <c r="S143" s="12"/>
      <c r="T143" s="13">
        <v>45169</v>
      </c>
    </row>
    <row r="144" spans="1:20" s="3" customFormat="1" ht="15" x14ac:dyDescent="0.2">
      <c r="A144" s="12">
        <v>891301121</v>
      </c>
      <c r="B144" s="27" t="s">
        <v>393</v>
      </c>
      <c r="C144" s="12" t="s">
        <v>93</v>
      </c>
      <c r="D144" s="12" t="s">
        <v>161</v>
      </c>
      <c r="E144" s="12" t="s">
        <v>341</v>
      </c>
      <c r="F144" s="13">
        <v>44741</v>
      </c>
      <c r="G144" s="13">
        <f>VLOOKUP(D144,'INFO IPS'!C141:D317,2,0)</f>
        <v>44741</v>
      </c>
      <c r="H144" s="13"/>
      <c r="I144" s="15">
        <v>9600</v>
      </c>
      <c r="J144" s="15">
        <f t="shared" si="5"/>
        <v>9600</v>
      </c>
      <c r="K144" s="14" t="s">
        <v>383</v>
      </c>
      <c r="L144" s="15">
        <v>0</v>
      </c>
      <c r="M144" s="15">
        <v>0</v>
      </c>
      <c r="N144" s="15">
        <v>0</v>
      </c>
      <c r="O144" s="15">
        <v>0</v>
      </c>
      <c r="P144" s="15">
        <v>0</v>
      </c>
      <c r="Q144" s="15">
        <v>0</v>
      </c>
      <c r="R144" s="12"/>
      <c r="S144" s="12"/>
      <c r="T144" s="13">
        <v>45169</v>
      </c>
    </row>
    <row r="145" spans="1:20" s="3" customFormat="1" ht="15" x14ac:dyDescent="0.2">
      <c r="A145" s="12">
        <v>891301121</v>
      </c>
      <c r="B145" s="27" t="s">
        <v>393</v>
      </c>
      <c r="C145" s="12" t="s">
        <v>93</v>
      </c>
      <c r="D145" s="12" t="s">
        <v>162</v>
      </c>
      <c r="E145" s="12" t="s">
        <v>342</v>
      </c>
      <c r="F145" s="13">
        <v>44741</v>
      </c>
      <c r="G145" s="13">
        <f>VLOOKUP(D145,'INFO IPS'!C142:D318,2,0)</f>
        <v>44741</v>
      </c>
      <c r="H145" s="13"/>
      <c r="I145" s="15">
        <v>38400</v>
      </c>
      <c r="J145" s="15">
        <f t="shared" si="5"/>
        <v>38400</v>
      </c>
      <c r="K145" s="14" t="s">
        <v>383</v>
      </c>
      <c r="L145" s="15">
        <v>0</v>
      </c>
      <c r="M145" s="15">
        <v>0</v>
      </c>
      <c r="N145" s="15">
        <v>0</v>
      </c>
      <c r="O145" s="15">
        <v>0</v>
      </c>
      <c r="P145" s="15">
        <v>0</v>
      </c>
      <c r="Q145" s="15">
        <v>0</v>
      </c>
      <c r="R145" s="12"/>
      <c r="S145" s="12"/>
      <c r="T145" s="13">
        <v>45169</v>
      </c>
    </row>
    <row r="146" spans="1:20" s="3" customFormat="1" ht="15" x14ac:dyDescent="0.2">
      <c r="A146" s="12">
        <v>891301121</v>
      </c>
      <c r="B146" s="27" t="s">
        <v>393</v>
      </c>
      <c r="C146" s="12" t="s">
        <v>93</v>
      </c>
      <c r="D146" s="12" t="s">
        <v>163</v>
      </c>
      <c r="E146" s="12" t="s">
        <v>343</v>
      </c>
      <c r="F146" s="13">
        <v>44716</v>
      </c>
      <c r="G146" s="13">
        <f>VLOOKUP(D146,'INFO IPS'!C143:D319,2,0)</f>
        <v>44716</v>
      </c>
      <c r="H146" s="13"/>
      <c r="I146" s="15">
        <v>71535</v>
      </c>
      <c r="J146" s="15">
        <f t="shared" si="5"/>
        <v>71535</v>
      </c>
      <c r="K146" s="14" t="s">
        <v>383</v>
      </c>
      <c r="L146" s="15">
        <v>0</v>
      </c>
      <c r="M146" s="15">
        <v>0</v>
      </c>
      <c r="N146" s="15">
        <v>0</v>
      </c>
      <c r="O146" s="15">
        <v>0</v>
      </c>
      <c r="P146" s="15">
        <v>0</v>
      </c>
      <c r="Q146" s="15">
        <v>0</v>
      </c>
      <c r="R146" s="12"/>
      <c r="S146" s="12"/>
      <c r="T146" s="13">
        <v>45169</v>
      </c>
    </row>
    <row r="147" spans="1:20" s="3" customFormat="1" ht="15" x14ac:dyDescent="0.2">
      <c r="A147" s="12">
        <v>891301121</v>
      </c>
      <c r="B147" s="27" t="s">
        <v>393</v>
      </c>
      <c r="C147" s="12" t="s">
        <v>93</v>
      </c>
      <c r="D147" s="12" t="s">
        <v>164</v>
      </c>
      <c r="E147" s="12" t="s">
        <v>344</v>
      </c>
      <c r="F147" s="13">
        <v>44716</v>
      </c>
      <c r="G147" s="13">
        <f>VLOOKUP(D147,'INFO IPS'!C144:D320,2,0)</f>
        <v>44716</v>
      </c>
      <c r="H147" s="13"/>
      <c r="I147" s="15">
        <v>70573</v>
      </c>
      <c r="J147" s="15">
        <f t="shared" si="5"/>
        <v>70573</v>
      </c>
      <c r="K147" s="14" t="s">
        <v>383</v>
      </c>
      <c r="L147" s="15">
        <v>0</v>
      </c>
      <c r="M147" s="15">
        <v>0</v>
      </c>
      <c r="N147" s="15">
        <v>0</v>
      </c>
      <c r="O147" s="15">
        <v>0</v>
      </c>
      <c r="P147" s="15">
        <v>0</v>
      </c>
      <c r="Q147" s="15">
        <v>0</v>
      </c>
      <c r="R147" s="12"/>
      <c r="S147" s="12"/>
      <c r="T147" s="13">
        <v>45169</v>
      </c>
    </row>
    <row r="148" spans="1:20" s="3" customFormat="1" ht="15" x14ac:dyDescent="0.2">
      <c r="A148" s="12">
        <v>891301121</v>
      </c>
      <c r="B148" s="27" t="s">
        <v>393</v>
      </c>
      <c r="C148" s="12" t="s">
        <v>93</v>
      </c>
      <c r="D148" s="12" t="s">
        <v>165</v>
      </c>
      <c r="E148" s="12" t="s">
        <v>345</v>
      </c>
      <c r="F148" s="13">
        <v>44720</v>
      </c>
      <c r="G148" s="13">
        <f>VLOOKUP(D148,'INFO IPS'!C145:D321,2,0)</f>
        <v>44720</v>
      </c>
      <c r="H148" s="13"/>
      <c r="I148" s="15">
        <v>123620</v>
      </c>
      <c r="J148" s="15">
        <f t="shared" si="5"/>
        <v>123620</v>
      </c>
      <c r="K148" s="14" t="s">
        <v>383</v>
      </c>
      <c r="L148" s="15">
        <v>0</v>
      </c>
      <c r="M148" s="15">
        <v>0</v>
      </c>
      <c r="N148" s="15">
        <v>0</v>
      </c>
      <c r="O148" s="15">
        <v>0</v>
      </c>
      <c r="P148" s="15">
        <v>0</v>
      </c>
      <c r="Q148" s="15">
        <v>0</v>
      </c>
      <c r="R148" s="12"/>
      <c r="S148" s="12"/>
      <c r="T148" s="13">
        <v>45169</v>
      </c>
    </row>
    <row r="149" spans="1:20" s="3" customFormat="1" ht="15" x14ac:dyDescent="0.2">
      <c r="A149" s="12">
        <v>891301121</v>
      </c>
      <c r="B149" s="27" t="s">
        <v>393</v>
      </c>
      <c r="C149" s="12" t="s">
        <v>93</v>
      </c>
      <c r="D149" s="12" t="s">
        <v>166</v>
      </c>
      <c r="E149" s="12" t="s">
        <v>346</v>
      </c>
      <c r="F149" s="13">
        <v>44724</v>
      </c>
      <c r="G149" s="13">
        <f>VLOOKUP(D149,'INFO IPS'!C146:D322,2,0)</f>
        <v>44724</v>
      </c>
      <c r="H149" s="13"/>
      <c r="I149" s="15">
        <v>232760</v>
      </c>
      <c r="J149" s="15">
        <f t="shared" si="5"/>
        <v>232760</v>
      </c>
      <c r="K149" s="14" t="s">
        <v>383</v>
      </c>
      <c r="L149" s="15">
        <v>0</v>
      </c>
      <c r="M149" s="15">
        <v>0</v>
      </c>
      <c r="N149" s="15">
        <v>0</v>
      </c>
      <c r="O149" s="15">
        <v>0</v>
      </c>
      <c r="P149" s="15">
        <v>0</v>
      </c>
      <c r="Q149" s="15">
        <v>0</v>
      </c>
      <c r="R149" s="12"/>
      <c r="S149" s="12"/>
      <c r="T149" s="13">
        <v>45169</v>
      </c>
    </row>
    <row r="150" spans="1:20" s="3" customFormat="1" ht="15" x14ac:dyDescent="0.2">
      <c r="A150" s="12">
        <v>891301121</v>
      </c>
      <c r="B150" s="27" t="s">
        <v>393</v>
      </c>
      <c r="C150" s="12" t="s">
        <v>93</v>
      </c>
      <c r="D150" s="12" t="s">
        <v>167</v>
      </c>
      <c r="E150" s="12" t="s">
        <v>347</v>
      </c>
      <c r="F150" s="13">
        <v>44725</v>
      </c>
      <c r="G150" s="13">
        <f>VLOOKUP(D150,'INFO IPS'!C147:D323,2,0)</f>
        <v>44725</v>
      </c>
      <c r="H150" s="13"/>
      <c r="I150" s="15">
        <v>125700</v>
      </c>
      <c r="J150" s="15">
        <f t="shared" si="5"/>
        <v>125700</v>
      </c>
      <c r="K150" s="14" t="s">
        <v>383</v>
      </c>
      <c r="L150" s="15">
        <v>0</v>
      </c>
      <c r="M150" s="15">
        <v>0</v>
      </c>
      <c r="N150" s="15">
        <v>0</v>
      </c>
      <c r="O150" s="15">
        <v>0</v>
      </c>
      <c r="P150" s="15">
        <v>0</v>
      </c>
      <c r="Q150" s="15">
        <v>0</v>
      </c>
      <c r="R150" s="12"/>
      <c r="S150" s="12"/>
      <c r="T150" s="13">
        <v>45169</v>
      </c>
    </row>
    <row r="151" spans="1:20" s="3" customFormat="1" ht="15" x14ac:dyDescent="0.2">
      <c r="A151" s="12">
        <v>891301121</v>
      </c>
      <c r="B151" s="27" t="s">
        <v>393</v>
      </c>
      <c r="C151" s="12" t="s">
        <v>93</v>
      </c>
      <c r="D151" s="12" t="s">
        <v>168</v>
      </c>
      <c r="E151" s="12" t="s">
        <v>348</v>
      </c>
      <c r="F151" s="13">
        <v>44726</v>
      </c>
      <c r="G151" s="13">
        <f>VLOOKUP(D151,'INFO IPS'!C148:D324,2,0)</f>
        <v>44726</v>
      </c>
      <c r="H151" s="13"/>
      <c r="I151" s="15">
        <v>69225</v>
      </c>
      <c r="J151" s="15">
        <f t="shared" si="5"/>
        <v>69225</v>
      </c>
      <c r="K151" s="14" t="s">
        <v>383</v>
      </c>
      <c r="L151" s="15">
        <v>0</v>
      </c>
      <c r="M151" s="15">
        <v>0</v>
      </c>
      <c r="N151" s="15">
        <v>0</v>
      </c>
      <c r="O151" s="15">
        <v>0</v>
      </c>
      <c r="P151" s="15">
        <v>0</v>
      </c>
      <c r="Q151" s="15">
        <v>0</v>
      </c>
      <c r="R151" s="12"/>
      <c r="S151" s="12"/>
      <c r="T151" s="13">
        <v>45169</v>
      </c>
    </row>
    <row r="152" spans="1:20" s="3" customFormat="1" ht="15" x14ac:dyDescent="0.2">
      <c r="A152" s="12">
        <v>891301121</v>
      </c>
      <c r="B152" s="27" t="s">
        <v>393</v>
      </c>
      <c r="C152" s="12" t="s">
        <v>93</v>
      </c>
      <c r="D152" s="12" t="s">
        <v>169</v>
      </c>
      <c r="E152" s="12" t="s">
        <v>349</v>
      </c>
      <c r="F152" s="13">
        <v>44731</v>
      </c>
      <c r="G152" s="13">
        <f>VLOOKUP(D152,'INFO IPS'!C149:D325,2,0)</f>
        <v>44731</v>
      </c>
      <c r="H152" s="13"/>
      <c r="I152" s="15">
        <v>151343</v>
      </c>
      <c r="J152" s="15">
        <f t="shared" si="5"/>
        <v>151343</v>
      </c>
      <c r="K152" s="14" t="s">
        <v>383</v>
      </c>
      <c r="L152" s="15">
        <v>0</v>
      </c>
      <c r="M152" s="15">
        <v>0</v>
      </c>
      <c r="N152" s="15">
        <v>0</v>
      </c>
      <c r="O152" s="15">
        <v>0</v>
      </c>
      <c r="P152" s="15">
        <v>0</v>
      </c>
      <c r="Q152" s="15">
        <v>0</v>
      </c>
      <c r="R152" s="12"/>
      <c r="S152" s="12"/>
      <c r="T152" s="13">
        <v>45169</v>
      </c>
    </row>
    <row r="153" spans="1:20" s="3" customFormat="1" ht="15" x14ac:dyDescent="0.2">
      <c r="A153" s="12">
        <v>891301121</v>
      </c>
      <c r="B153" s="27" t="s">
        <v>393</v>
      </c>
      <c r="C153" s="12" t="s">
        <v>93</v>
      </c>
      <c r="D153" s="12" t="s">
        <v>170</v>
      </c>
      <c r="E153" s="12" t="s">
        <v>350</v>
      </c>
      <c r="F153" s="13">
        <v>44734</v>
      </c>
      <c r="G153" s="13">
        <f>VLOOKUP(D153,'INFO IPS'!C150:D326,2,0)</f>
        <v>44734</v>
      </c>
      <c r="H153" s="13"/>
      <c r="I153" s="15">
        <v>243475</v>
      </c>
      <c r="J153" s="15">
        <f t="shared" si="5"/>
        <v>243475</v>
      </c>
      <c r="K153" s="14" t="s">
        <v>383</v>
      </c>
      <c r="L153" s="15">
        <v>0</v>
      </c>
      <c r="M153" s="15">
        <v>0</v>
      </c>
      <c r="N153" s="15">
        <v>0</v>
      </c>
      <c r="O153" s="15">
        <v>0</v>
      </c>
      <c r="P153" s="15">
        <v>0</v>
      </c>
      <c r="Q153" s="15">
        <v>0</v>
      </c>
      <c r="R153" s="12"/>
      <c r="S153" s="12"/>
      <c r="T153" s="13">
        <v>45169</v>
      </c>
    </row>
    <row r="154" spans="1:20" s="3" customFormat="1" ht="15" x14ac:dyDescent="0.2">
      <c r="A154" s="12">
        <v>891301121</v>
      </c>
      <c r="B154" s="27" t="s">
        <v>393</v>
      </c>
      <c r="C154" s="12" t="s">
        <v>93</v>
      </c>
      <c r="D154" s="12" t="s">
        <v>171</v>
      </c>
      <c r="E154" s="12" t="s">
        <v>351</v>
      </c>
      <c r="F154" s="13">
        <v>44734</v>
      </c>
      <c r="G154" s="13">
        <f>VLOOKUP(D154,'INFO IPS'!C151:D327,2,0)</f>
        <v>44734</v>
      </c>
      <c r="H154" s="13"/>
      <c r="I154" s="15">
        <v>96034</v>
      </c>
      <c r="J154" s="15">
        <f t="shared" si="5"/>
        <v>96034</v>
      </c>
      <c r="K154" s="14" t="s">
        <v>383</v>
      </c>
      <c r="L154" s="15">
        <v>0</v>
      </c>
      <c r="M154" s="15">
        <v>0</v>
      </c>
      <c r="N154" s="15">
        <v>0</v>
      </c>
      <c r="O154" s="15">
        <v>0</v>
      </c>
      <c r="P154" s="15">
        <v>0</v>
      </c>
      <c r="Q154" s="15">
        <v>0</v>
      </c>
      <c r="R154" s="12"/>
      <c r="S154" s="12"/>
      <c r="T154" s="13">
        <v>45169</v>
      </c>
    </row>
    <row r="155" spans="1:20" s="3" customFormat="1" ht="15" x14ac:dyDescent="0.2">
      <c r="A155" s="12">
        <v>891301121</v>
      </c>
      <c r="B155" s="27" t="s">
        <v>393</v>
      </c>
      <c r="C155" s="12" t="s">
        <v>93</v>
      </c>
      <c r="D155" s="12" t="s">
        <v>172</v>
      </c>
      <c r="E155" s="12" t="s">
        <v>352</v>
      </c>
      <c r="F155" s="13">
        <v>44735</v>
      </c>
      <c r="G155" s="13">
        <f>VLOOKUP(D155,'INFO IPS'!C152:D328,2,0)</f>
        <v>44735</v>
      </c>
      <c r="H155" s="13"/>
      <c r="I155" s="15">
        <v>150382</v>
      </c>
      <c r="J155" s="15">
        <f t="shared" si="5"/>
        <v>150382</v>
      </c>
      <c r="K155" s="14" t="s">
        <v>383</v>
      </c>
      <c r="L155" s="15">
        <v>0</v>
      </c>
      <c r="M155" s="15">
        <v>0</v>
      </c>
      <c r="N155" s="15">
        <v>0</v>
      </c>
      <c r="O155" s="15">
        <v>0</v>
      </c>
      <c r="P155" s="15">
        <v>0</v>
      </c>
      <c r="Q155" s="15">
        <v>0</v>
      </c>
      <c r="R155" s="12"/>
      <c r="S155" s="12"/>
      <c r="T155" s="13">
        <v>45169</v>
      </c>
    </row>
    <row r="156" spans="1:20" s="3" customFormat="1" ht="15" x14ac:dyDescent="0.2">
      <c r="A156" s="12">
        <v>891301121</v>
      </c>
      <c r="B156" s="27" t="s">
        <v>393</v>
      </c>
      <c r="C156" s="12" t="s">
        <v>93</v>
      </c>
      <c r="D156" s="12" t="s">
        <v>173</v>
      </c>
      <c r="E156" s="12" t="s">
        <v>353</v>
      </c>
      <c r="F156" s="13">
        <v>44736</v>
      </c>
      <c r="G156" s="13">
        <f>VLOOKUP(D156,'INFO IPS'!C153:D329,2,0)</f>
        <v>44736</v>
      </c>
      <c r="H156" s="13"/>
      <c r="I156" s="15">
        <v>85248</v>
      </c>
      <c r="J156" s="15">
        <f t="shared" si="5"/>
        <v>85248</v>
      </c>
      <c r="K156" s="14" t="s">
        <v>383</v>
      </c>
      <c r="L156" s="15">
        <v>0</v>
      </c>
      <c r="M156" s="15">
        <v>0</v>
      </c>
      <c r="N156" s="15">
        <v>0</v>
      </c>
      <c r="O156" s="15">
        <v>0</v>
      </c>
      <c r="P156" s="15">
        <v>0</v>
      </c>
      <c r="Q156" s="15">
        <v>0</v>
      </c>
      <c r="R156" s="12"/>
      <c r="S156" s="12"/>
      <c r="T156" s="13">
        <v>45169</v>
      </c>
    </row>
    <row r="157" spans="1:20" s="3" customFormat="1" ht="15" x14ac:dyDescent="0.2">
      <c r="A157" s="12">
        <v>891301121</v>
      </c>
      <c r="B157" s="27" t="s">
        <v>393</v>
      </c>
      <c r="C157" s="12" t="s">
        <v>93</v>
      </c>
      <c r="D157" s="12" t="s">
        <v>174</v>
      </c>
      <c r="E157" s="12" t="s">
        <v>354</v>
      </c>
      <c r="F157" s="13">
        <v>44739</v>
      </c>
      <c r="G157" s="13">
        <f>VLOOKUP(D157,'INFO IPS'!C154:D330,2,0)</f>
        <v>44739</v>
      </c>
      <c r="H157" s="13"/>
      <c r="I157" s="15">
        <v>68657</v>
      </c>
      <c r="J157" s="15">
        <f t="shared" si="5"/>
        <v>68657</v>
      </c>
      <c r="K157" s="14" t="s">
        <v>383</v>
      </c>
      <c r="L157" s="15">
        <v>0</v>
      </c>
      <c r="M157" s="15">
        <v>0</v>
      </c>
      <c r="N157" s="15">
        <v>0</v>
      </c>
      <c r="O157" s="15">
        <v>0</v>
      </c>
      <c r="P157" s="15">
        <v>0</v>
      </c>
      <c r="Q157" s="15">
        <v>0</v>
      </c>
      <c r="R157" s="12"/>
      <c r="S157" s="12"/>
      <c r="T157" s="13">
        <v>45169</v>
      </c>
    </row>
    <row r="158" spans="1:20" s="3" customFormat="1" ht="15" x14ac:dyDescent="0.2">
      <c r="A158" s="12">
        <v>891301121</v>
      </c>
      <c r="B158" s="27" t="s">
        <v>393</v>
      </c>
      <c r="C158" s="12" t="s">
        <v>93</v>
      </c>
      <c r="D158" s="12" t="s">
        <v>175</v>
      </c>
      <c r="E158" s="12" t="s">
        <v>355</v>
      </c>
      <c r="F158" s="13">
        <v>44741</v>
      </c>
      <c r="G158" s="13">
        <f>VLOOKUP(D158,'INFO IPS'!C155:D331,2,0)</f>
        <v>44741</v>
      </c>
      <c r="H158" s="13"/>
      <c r="I158" s="15">
        <v>88241</v>
      </c>
      <c r="J158" s="15">
        <f t="shared" si="5"/>
        <v>88241</v>
      </c>
      <c r="K158" s="14" t="s">
        <v>383</v>
      </c>
      <c r="L158" s="15">
        <v>0</v>
      </c>
      <c r="M158" s="15">
        <v>0</v>
      </c>
      <c r="N158" s="15">
        <v>0</v>
      </c>
      <c r="O158" s="15">
        <v>0</v>
      </c>
      <c r="P158" s="15">
        <v>0</v>
      </c>
      <c r="Q158" s="15">
        <v>0</v>
      </c>
      <c r="R158" s="12"/>
      <c r="S158" s="12"/>
      <c r="T158" s="13">
        <v>45169</v>
      </c>
    </row>
    <row r="159" spans="1:20" s="3" customFormat="1" ht="15" x14ac:dyDescent="0.2">
      <c r="A159" s="12">
        <v>891301121</v>
      </c>
      <c r="B159" s="27" t="s">
        <v>393</v>
      </c>
      <c r="C159" s="12" t="s">
        <v>93</v>
      </c>
      <c r="D159" s="12" t="s">
        <v>176</v>
      </c>
      <c r="E159" s="12" t="s">
        <v>356</v>
      </c>
      <c r="F159" s="13">
        <v>44729</v>
      </c>
      <c r="G159" s="13">
        <f>VLOOKUP(D159,'INFO IPS'!C156:D332,2,0)</f>
        <v>44729</v>
      </c>
      <c r="H159" s="13"/>
      <c r="I159" s="15">
        <v>9600</v>
      </c>
      <c r="J159" s="15">
        <f t="shared" si="5"/>
        <v>9600</v>
      </c>
      <c r="K159" s="14" t="s">
        <v>383</v>
      </c>
      <c r="L159" s="15">
        <v>0</v>
      </c>
      <c r="M159" s="15">
        <v>0</v>
      </c>
      <c r="N159" s="15">
        <v>0</v>
      </c>
      <c r="O159" s="15">
        <v>0</v>
      </c>
      <c r="P159" s="15">
        <v>0</v>
      </c>
      <c r="Q159" s="15">
        <v>0</v>
      </c>
      <c r="R159" s="12"/>
      <c r="S159" s="12"/>
      <c r="T159" s="13">
        <v>45169</v>
      </c>
    </row>
    <row r="160" spans="1:20" s="3" customFormat="1" ht="15" x14ac:dyDescent="0.2">
      <c r="A160" s="12">
        <v>891301121</v>
      </c>
      <c r="B160" s="27" t="s">
        <v>393</v>
      </c>
      <c r="C160" s="12" t="s">
        <v>93</v>
      </c>
      <c r="D160" s="12" t="s">
        <v>177</v>
      </c>
      <c r="E160" s="12" t="s">
        <v>357</v>
      </c>
      <c r="F160" s="13">
        <v>44741</v>
      </c>
      <c r="G160" s="13">
        <f>VLOOKUP(D160,'INFO IPS'!C157:D333,2,0)</f>
        <v>44741</v>
      </c>
      <c r="H160" s="13"/>
      <c r="I160" s="15">
        <v>9600</v>
      </c>
      <c r="J160" s="15">
        <f t="shared" si="5"/>
        <v>9600</v>
      </c>
      <c r="K160" s="14" t="s">
        <v>383</v>
      </c>
      <c r="L160" s="15">
        <v>0</v>
      </c>
      <c r="M160" s="15">
        <v>0</v>
      </c>
      <c r="N160" s="15">
        <v>0</v>
      </c>
      <c r="O160" s="15">
        <v>0</v>
      </c>
      <c r="P160" s="15">
        <v>0</v>
      </c>
      <c r="Q160" s="15">
        <v>0</v>
      </c>
      <c r="R160" s="12"/>
      <c r="S160" s="12"/>
      <c r="T160" s="13">
        <v>45169</v>
      </c>
    </row>
    <row r="161" spans="1:20" s="3" customFormat="1" ht="15" x14ac:dyDescent="0.2">
      <c r="A161" s="12">
        <v>891301121</v>
      </c>
      <c r="B161" s="27" t="s">
        <v>393</v>
      </c>
      <c r="C161" s="12" t="s">
        <v>93</v>
      </c>
      <c r="D161" s="12" t="s">
        <v>178</v>
      </c>
      <c r="E161" s="12" t="s">
        <v>358</v>
      </c>
      <c r="F161" s="13">
        <v>44714</v>
      </c>
      <c r="G161" s="13">
        <f>VLOOKUP(D161,'INFO IPS'!C158:D334,2,0)</f>
        <v>44714</v>
      </c>
      <c r="H161" s="13"/>
      <c r="I161" s="15">
        <v>76894</v>
      </c>
      <c r="J161" s="15">
        <f t="shared" si="5"/>
        <v>76894</v>
      </c>
      <c r="K161" s="14" t="s">
        <v>383</v>
      </c>
      <c r="L161" s="15">
        <v>0</v>
      </c>
      <c r="M161" s="15">
        <v>0</v>
      </c>
      <c r="N161" s="15">
        <v>0</v>
      </c>
      <c r="O161" s="15">
        <v>0</v>
      </c>
      <c r="P161" s="15">
        <v>0</v>
      </c>
      <c r="Q161" s="15">
        <v>0</v>
      </c>
      <c r="R161" s="12"/>
      <c r="S161" s="12"/>
      <c r="T161" s="13">
        <v>45169</v>
      </c>
    </row>
    <row r="162" spans="1:20" s="3" customFormat="1" ht="15" x14ac:dyDescent="0.2">
      <c r="A162" s="12">
        <v>891301121</v>
      </c>
      <c r="B162" s="27" t="s">
        <v>393</v>
      </c>
      <c r="C162" s="12" t="s">
        <v>93</v>
      </c>
      <c r="D162" s="12" t="s">
        <v>179</v>
      </c>
      <c r="E162" s="12" t="s">
        <v>359</v>
      </c>
      <c r="F162" s="13">
        <v>44714</v>
      </c>
      <c r="G162" s="13">
        <f>VLOOKUP(D162,'INFO IPS'!C159:D335,2,0)</f>
        <v>44714</v>
      </c>
      <c r="H162" s="13"/>
      <c r="I162" s="15">
        <v>113611</v>
      </c>
      <c r="J162" s="15">
        <f t="shared" si="5"/>
        <v>113611</v>
      </c>
      <c r="K162" s="14" t="s">
        <v>383</v>
      </c>
      <c r="L162" s="15">
        <v>0</v>
      </c>
      <c r="M162" s="15">
        <v>0</v>
      </c>
      <c r="N162" s="15">
        <v>0</v>
      </c>
      <c r="O162" s="15">
        <v>0</v>
      </c>
      <c r="P162" s="15">
        <v>0</v>
      </c>
      <c r="Q162" s="15">
        <v>0</v>
      </c>
      <c r="R162" s="12"/>
      <c r="S162" s="12"/>
      <c r="T162" s="13">
        <v>45169</v>
      </c>
    </row>
    <row r="163" spans="1:20" s="3" customFormat="1" ht="15" x14ac:dyDescent="0.2">
      <c r="A163" s="12">
        <v>891301121</v>
      </c>
      <c r="B163" s="27" t="s">
        <v>393</v>
      </c>
      <c r="C163" s="12" t="s">
        <v>93</v>
      </c>
      <c r="D163" s="12" t="s">
        <v>180</v>
      </c>
      <c r="E163" s="12" t="s">
        <v>360</v>
      </c>
      <c r="F163" s="13">
        <v>44684</v>
      </c>
      <c r="G163" s="13">
        <f>VLOOKUP(D163,'INFO IPS'!C160:D336,2,0)</f>
        <v>44684</v>
      </c>
      <c r="H163" s="13"/>
      <c r="I163" s="15">
        <v>9600</v>
      </c>
      <c r="J163" s="15">
        <f t="shared" si="5"/>
        <v>9600</v>
      </c>
      <c r="K163" s="14" t="s">
        <v>383</v>
      </c>
      <c r="L163" s="15">
        <v>0</v>
      </c>
      <c r="M163" s="15">
        <v>0</v>
      </c>
      <c r="N163" s="15">
        <v>0</v>
      </c>
      <c r="O163" s="15">
        <v>0</v>
      </c>
      <c r="P163" s="15">
        <v>0</v>
      </c>
      <c r="Q163" s="15">
        <v>0</v>
      </c>
      <c r="R163" s="12"/>
      <c r="S163" s="12"/>
      <c r="T163" s="13">
        <v>45169</v>
      </c>
    </row>
    <row r="164" spans="1:20" s="3" customFormat="1" ht="15" x14ac:dyDescent="0.2">
      <c r="A164" s="12">
        <v>891301121</v>
      </c>
      <c r="B164" s="27" t="s">
        <v>393</v>
      </c>
      <c r="C164" s="12" t="s">
        <v>93</v>
      </c>
      <c r="D164" s="12" t="s">
        <v>181</v>
      </c>
      <c r="E164" s="12" t="s">
        <v>361</v>
      </c>
      <c r="F164" s="13">
        <v>44685</v>
      </c>
      <c r="G164" s="13">
        <f>VLOOKUP(D164,'INFO IPS'!C161:D337,2,0)</f>
        <v>44685</v>
      </c>
      <c r="H164" s="13"/>
      <c r="I164" s="15">
        <v>9600</v>
      </c>
      <c r="J164" s="15">
        <f t="shared" si="5"/>
        <v>9600</v>
      </c>
      <c r="K164" s="14" t="s">
        <v>383</v>
      </c>
      <c r="L164" s="15">
        <v>0</v>
      </c>
      <c r="M164" s="15">
        <v>0</v>
      </c>
      <c r="N164" s="15">
        <v>0</v>
      </c>
      <c r="O164" s="15">
        <v>0</v>
      </c>
      <c r="P164" s="15">
        <v>0</v>
      </c>
      <c r="Q164" s="15">
        <v>0</v>
      </c>
      <c r="R164" s="12"/>
      <c r="S164" s="12"/>
      <c r="T164" s="13">
        <v>45169</v>
      </c>
    </row>
    <row r="165" spans="1:20" s="3" customFormat="1" ht="15" x14ac:dyDescent="0.2">
      <c r="A165" s="12">
        <v>891301121</v>
      </c>
      <c r="B165" s="27" t="s">
        <v>393</v>
      </c>
      <c r="C165" s="12" t="s">
        <v>93</v>
      </c>
      <c r="D165" s="12" t="s">
        <v>182</v>
      </c>
      <c r="E165" s="12" t="s">
        <v>362</v>
      </c>
      <c r="F165" s="13">
        <v>44693</v>
      </c>
      <c r="G165" s="13">
        <f>VLOOKUP(D165,'INFO IPS'!C162:D338,2,0)</f>
        <v>44693</v>
      </c>
      <c r="H165" s="13"/>
      <c r="I165" s="15">
        <v>9600</v>
      </c>
      <c r="J165" s="15">
        <f t="shared" si="5"/>
        <v>9600</v>
      </c>
      <c r="K165" s="14" t="s">
        <v>383</v>
      </c>
      <c r="L165" s="15">
        <v>0</v>
      </c>
      <c r="M165" s="15">
        <v>0</v>
      </c>
      <c r="N165" s="15">
        <v>0</v>
      </c>
      <c r="O165" s="15">
        <v>0</v>
      </c>
      <c r="P165" s="15">
        <v>0</v>
      </c>
      <c r="Q165" s="15">
        <v>0</v>
      </c>
      <c r="R165" s="12"/>
      <c r="S165" s="12"/>
      <c r="T165" s="13">
        <v>45169</v>
      </c>
    </row>
    <row r="166" spans="1:20" s="3" customFormat="1" ht="15" x14ac:dyDescent="0.2">
      <c r="A166" s="12">
        <v>891301121</v>
      </c>
      <c r="B166" s="27" t="s">
        <v>393</v>
      </c>
      <c r="C166" s="12" t="s">
        <v>93</v>
      </c>
      <c r="D166" s="12" t="s">
        <v>183</v>
      </c>
      <c r="E166" s="12" t="s">
        <v>363</v>
      </c>
      <c r="F166" s="13">
        <v>44697</v>
      </c>
      <c r="G166" s="13">
        <f>VLOOKUP(D166,'INFO IPS'!C163:D339,2,0)</f>
        <v>44697</v>
      </c>
      <c r="H166" s="13"/>
      <c r="I166" s="15">
        <v>9600</v>
      </c>
      <c r="J166" s="15">
        <f t="shared" si="5"/>
        <v>9600</v>
      </c>
      <c r="K166" s="14" t="s">
        <v>383</v>
      </c>
      <c r="L166" s="15">
        <v>0</v>
      </c>
      <c r="M166" s="15">
        <v>0</v>
      </c>
      <c r="N166" s="15">
        <v>0</v>
      </c>
      <c r="O166" s="15">
        <v>0</v>
      </c>
      <c r="P166" s="15">
        <v>0</v>
      </c>
      <c r="Q166" s="15">
        <v>0</v>
      </c>
      <c r="R166" s="12"/>
      <c r="S166" s="12"/>
      <c r="T166" s="13">
        <v>45169</v>
      </c>
    </row>
    <row r="167" spans="1:20" s="3" customFormat="1" ht="15" x14ac:dyDescent="0.2">
      <c r="A167" s="12">
        <v>891301121</v>
      </c>
      <c r="B167" s="27" t="s">
        <v>393</v>
      </c>
      <c r="C167" s="12" t="s">
        <v>93</v>
      </c>
      <c r="D167" s="12" t="s">
        <v>184</v>
      </c>
      <c r="E167" s="12" t="s">
        <v>364</v>
      </c>
      <c r="F167" s="13">
        <v>44707</v>
      </c>
      <c r="G167" s="13">
        <f>VLOOKUP(D167,'INFO IPS'!C164:D340,2,0)</f>
        <v>44707</v>
      </c>
      <c r="H167" s="13"/>
      <c r="I167" s="15">
        <v>9600</v>
      </c>
      <c r="J167" s="15">
        <f t="shared" si="5"/>
        <v>9600</v>
      </c>
      <c r="K167" s="14" t="s">
        <v>383</v>
      </c>
      <c r="L167" s="15">
        <v>0</v>
      </c>
      <c r="M167" s="15">
        <v>0</v>
      </c>
      <c r="N167" s="15">
        <v>0</v>
      </c>
      <c r="O167" s="15">
        <v>0</v>
      </c>
      <c r="P167" s="15">
        <v>0</v>
      </c>
      <c r="Q167" s="15">
        <v>0</v>
      </c>
      <c r="R167" s="12"/>
      <c r="S167" s="12"/>
      <c r="T167" s="13">
        <v>45169</v>
      </c>
    </row>
    <row r="168" spans="1:20" s="3" customFormat="1" ht="15" x14ac:dyDescent="0.2">
      <c r="A168" s="12">
        <v>891301121</v>
      </c>
      <c r="B168" s="27" t="s">
        <v>393</v>
      </c>
      <c r="C168" s="12" t="s">
        <v>93</v>
      </c>
      <c r="D168" s="12" t="s">
        <v>185</v>
      </c>
      <c r="E168" s="12" t="s">
        <v>365</v>
      </c>
      <c r="F168" s="13">
        <v>44708</v>
      </c>
      <c r="G168" s="13">
        <f>VLOOKUP(D168,'INFO IPS'!C165:D341,2,0)</f>
        <v>44708</v>
      </c>
      <c r="H168" s="13"/>
      <c r="I168" s="15">
        <v>9600</v>
      </c>
      <c r="J168" s="15">
        <f t="shared" si="5"/>
        <v>9600</v>
      </c>
      <c r="K168" s="14" t="s">
        <v>383</v>
      </c>
      <c r="L168" s="15">
        <v>0</v>
      </c>
      <c r="M168" s="15">
        <v>0</v>
      </c>
      <c r="N168" s="15">
        <v>0</v>
      </c>
      <c r="O168" s="15">
        <v>0</v>
      </c>
      <c r="P168" s="15">
        <v>0</v>
      </c>
      <c r="Q168" s="15">
        <v>0</v>
      </c>
      <c r="R168" s="12"/>
      <c r="S168" s="12"/>
      <c r="T168" s="13">
        <v>45169</v>
      </c>
    </row>
    <row r="169" spans="1:20" s="3" customFormat="1" ht="15" x14ac:dyDescent="0.2">
      <c r="A169" s="12">
        <v>891301121</v>
      </c>
      <c r="B169" s="27" t="s">
        <v>393</v>
      </c>
      <c r="C169" s="12" t="s">
        <v>93</v>
      </c>
      <c r="D169" s="12" t="s">
        <v>186</v>
      </c>
      <c r="E169" s="12" t="s">
        <v>366</v>
      </c>
      <c r="F169" s="13">
        <v>44683</v>
      </c>
      <c r="G169" s="13">
        <f>VLOOKUP(D169,'INFO IPS'!C166:D342,2,0)</f>
        <v>44683</v>
      </c>
      <c r="H169" s="13"/>
      <c r="I169" s="15">
        <v>89227</v>
      </c>
      <c r="J169" s="15">
        <f t="shared" si="5"/>
        <v>89227</v>
      </c>
      <c r="K169" s="14" t="s">
        <v>383</v>
      </c>
      <c r="L169" s="15">
        <v>0</v>
      </c>
      <c r="M169" s="15">
        <v>0</v>
      </c>
      <c r="N169" s="15">
        <v>0</v>
      </c>
      <c r="O169" s="15">
        <v>0</v>
      </c>
      <c r="P169" s="15">
        <v>0</v>
      </c>
      <c r="Q169" s="15">
        <v>0</v>
      </c>
      <c r="R169" s="12"/>
      <c r="S169" s="12"/>
      <c r="T169" s="13">
        <v>45169</v>
      </c>
    </row>
    <row r="170" spans="1:20" s="3" customFormat="1" ht="15" x14ac:dyDescent="0.2">
      <c r="A170" s="12">
        <v>891301121</v>
      </c>
      <c r="B170" s="27" t="s">
        <v>393</v>
      </c>
      <c r="C170" s="12" t="s">
        <v>93</v>
      </c>
      <c r="D170" s="12" t="s">
        <v>187</v>
      </c>
      <c r="E170" s="12" t="s">
        <v>367</v>
      </c>
      <c r="F170" s="13">
        <v>44692</v>
      </c>
      <c r="G170" s="13">
        <f>VLOOKUP(D170,'INFO IPS'!C167:D343,2,0)</f>
        <v>44692</v>
      </c>
      <c r="H170" s="13"/>
      <c r="I170" s="15">
        <v>82999</v>
      </c>
      <c r="J170" s="15">
        <f t="shared" ref="J170:J178" si="6">+I170</f>
        <v>82999</v>
      </c>
      <c r="K170" s="14" t="s">
        <v>383</v>
      </c>
      <c r="L170" s="15">
        <v>0</v>
      </c>
      <c r="M170" s="15">
        <v>0</v>
      </c>
      <c r="N170" s="15">
        <v>0</v>
      </c>
      <c r="O170" s="15">
        <v>0</v>
      </c>
      <c r="P170" s="15">
        <v>0</v>
      </c>
      <c r="Q170" s="15">
        <v>0</v>
      </c>
      <c r="R170" s="12"/>
      <c r="S170" s="12"/>
      <c r="T170" s="13">
        <v>45169</v>
      </c>
    </row>
    <row r="171" spans="1:20" s="3" customFormat="1" ht="15" x14ac:dyDescent="0.2">
      <c r="A171" s="12">
        <v>891301121</v>
      </c>
      <c r="B171" s="27" t="s">
        <v>393</v>
      </c>
      <c r="C171" s="12" t="s">
        <v>93</v>
      </c>
      <c r="D171" s="12" t="s">
        <v>188</v>
      </c>
      <c r="E171" s="12" t="s">
        <v>368</v>
      </c>
      <c r="F171" s="13">
        <v>44698</v>
      </c>
      <c r="G171" s="13">
        <f>VLOOKUP(D171,'INFO IPS'!C168:D344,2,0)</f>
        <v>44698</v>
      </c>
      <c r="H171" s="13"/>
      <c r="I171" s="15">
        <v>87895</v>
      </c>
      <c r="J171" s="15">
        <f t="shared" si="6"/>
        <v>87895</v>
      </c>
      <c r="K171" s="14" t="s">
        <v>383</v>
      </c>
      <c r="L171" s="15">
        <v>0</v>
      </c>
      <c r="M171" s="15">
        <v>0</v>
      </c>
      <c r="N171" s="15">
        <v>0</v>
      </c>
      <c r="O171" s="15">
        <v>0</v>
      </c>
      <c r="P171" s="15">
        <v>0</v>
      </c>
      <c r="Q171" s="15">
        <v>0</v>
      </c>
      <c r="R171" s="12"/>
      <c r="S171" s="12"/>
      <c r="T171" s="13">
        <v>45169</v>
      </c>
    </row>
    <row r="172" spans="1:20" s="3" customFormat="1" ht="15" x14ac:dyDescent="0.2">
      <c r="A172" s="12">
        <v>891301121</v>
      </c>
      <c r="B172" s="27" t="s">
        <v>393</v>
      </c>
      <c r="C172" s="12" t="s">
        <v>93</v>
      </c>
      <c r="D172" s="12" t="s">
        <v>189</v>
      </c>
      <c r="E172" s="12" t="s">
        <v>369</v>
      </c>
      <c r="F172" s="13">
        <v>44705</v>
      </c>
      <c r="G172" s="13">
        <f>VLOOKUP(D172,'INFO IPS'!C169:D345,2,0)</f>
        <v>44705</v>
      </c>
      <c r="H172" s="13"/>
      <c r="I172" s="15">
        <v>199328</v>
      </c>
      <c r="J172" s="15">
        <f t="shared" si="6"/>
        <v>199328</v>
      </c>
      <c r="K172" s="14" t="s">
        <v>383</v>
      </c>
      <c r="L172" s="15">
        <v>0</v>
      </c>
      <c r="M172" s="15">
        <v>0</v>
      </c>
      <c r="N172" s="15">
        <v>0</v>
      </c>
      <c r="O172" s="15">
        <v>0</v>
      </c>
      <c r="P172" s="15">
        <v>0</v>
      </c>
      <c r="Q172" s="15">
        <v>0</v>
      </c>
      <c r="R172" s="12"/>
      <c r="S172" s="12"/>
      <c r="T172" s="13">
        <v>45169</v>
      </c>
    </row>
    <row r="173" spans="1:20" s="3" customFormat="1" ht="15" x14ac:dyDescent="0.2">
      <c r="A173" s="12">
        <v>891301121</v>
      </c>
      <c r="B173" s="27" t="s">
        <v>393</v>
      </c>
      <c r="C173" s="12" t="s">
        <v>93</v>
      </c>
      <c r="D173" s="12" t="s">
        <v>190</v>
      </c>
      <c r="E173" s="12" t="s">
        <v>370</v>
      </c>
      <c r="F173" s="13">
        <v>44706</v>
      </c>
      <c r="G173" s="13">
        <f>VLOOKUP(D173,'INFO IPS'!C170:D346,2,0)</f>
        <v>44706</v>
      </c>
      <c r="H173" s="13"/>
      <c r="I173" s="15">
        <v>469269</v>
      </c>
      <c r="J173" s="15">
        <f t="shared" si="6"/>
        <v>469269</v>
      </c>
      <c r="K173" s="14" t="s">
        <v>383</v>
      </c>
      <c r="L173" s="15">
        <v>0</v>
      </c>
      <c r="M173" s="15">
        <v>0</v>
      </c>
      <c r="N173" s="15">
        <v>0</v>
      </c>
      <c r="O173" s="15">
        <v>0</v>
      </c>
      <c r="P173" s="15">
        <v>0</v>
      </c>
      <c r="Q173" s="15">
        <v>0</v>
      </c>
      <c r="R173" s="12"/>
      <c r="S173" s="12"/>
      <c r="T173" s="13">
        <v>45169</v>
      </c>
    </row>
    <row r="174" spans="1:20" s="3" customFormat="1" ht="15" x14ac:dyDescent="0.2">
      <c r="A174" s="12">
        <v>891301121</v>
      </c>
      <c r="B174" s="27" t="s">
        <v>393</v>
      </c>
      <c r="C174" s="12" t="s">
        <v>93</v>
      </c>
      <c r="D174" s="12" t="s">
        <v>191</v>
      </c>
      <c r="E174" s="12" t="s">
        <v>371</v>
      </c>
      <c r="F174" s="13">
        <v>44706</v>
      </c>
      <c r="G174" s="13">
        <f>VLOOKUP(D174,'INFO IPS'!C171:D347,2,0)</f>
        <v>44706</v>
      </c>
      <c r="H174" s="13"/>
      <c r="I174" s="15">
        <v>88129</v>
      </c>
      <c r="J174" s="15">
        <f t="shared" si="6"/>
        <v>88129</v>
      </c>
      <c r="K174" s="14" t="s">
        <v>383</v>
      </c>
      <c r="L174" s="15">
        <v>0</v>
      </c>
      <c r="M174" s="15">
        <v>0</v>
      </c>
      <c r="N174" s="15">
        <v>0</v>
      </c>
      <c r="O174" s="15">
        <v>0</v>
      </c>
      <c r="P174" s="15">
        <v>0</v>
      </c>
      <c r="Q174" s="15">
        <v>0</v>
      </c>
      <c r="R174" s="12"/>
      <c r="S174" s="12"/>
      <c r="T174" s="13">
        <v>45169</v>
      </c>
    </row>
    <row r="175" spans="1:20" s="3" customFormat="1" ht="15" x14ac:dyDescent="0.2">
      <c r="A175" s="12">
        <v>891301121</v>
      </c>
      <c r="B175" s="27" t="s">
        <v>393</v>
      </c>
      <c r="C175" s="12" t="s">
        <v>93</v>
      </c>
      <c r="D175" s="12" t="s">
        <v>192</v>
      </c>
      <c r="E175" s="12" t="s">
        <v>372</v>
      </c>
      <c r="F175" s="13">
        <v>44707</v>
      </c>
      <c r="G175" s="13">
        <f>VLOOKUP(D175,'INFO IPS'!C172:D348,2,0)</f>
        <v>44707</v>
      </c>
      <c r="H175" s="13"/>
      <c r="I175" s="15">
        <v>66581</v>
      </c>
      <c r="J175" s="15">
        <f t="shared" si="6"/>
        <v>66581</v>
      </c>
      <c r="K175" s="14" t="s">
        <v>383</v>
      </c>
      <c r="L175" s="15">
        <v>0</v>
      </c>
      <c r="M175" s="15">
        <v>0</v>
      </c>
      <c r="N175" s="15">
        <v>0</v>
      </c>
      <c r="O175" s="15">
        <v>0</v>
      </c>
      <c r="P175" s="15">
        <v>0</v>
      </c>
      <c r="Q175" s="15">
        <v>0</v>
      </c>
      <c r="R175" s="12"/>
      <c r="S175" s="12"/>
      <c r="T175" s="13">
        <v>45169</v>
      </c>
    </row>
    <row r="176" spans="1:20" s="3" customFormat="1" ht="15" x14ac:dyDescent="0.2">
      <c r="A176" s="12">
        <v>891301121</v>
      </c>
      <c r="B176" s="27" t="s">
        <v>393</v>
      </c>
      <c r="C176" s="12" t="s">
        <v>93</v>
      </c>
      <c r="D176" s="12" t="s">
        <v>193</v>
      </c>
      <c r="E176" s="12" t="s">
        <v>373</v>
      </c>
      <c r="F176" s="13">
        <v>44710</v>
      </c>
      <c r="G176" s="13">
        <f>VLOOKUP(D176,'INFO IPS'!C173:D349,2,0)</f>
        <v>44710</v>
      </c>
      <c r="H176" s="13"/>
      <c r="I176" s="15">
        <v>72934</v>
      </c>
      <c r="J176" s="15">
        <f t="shared" si="6"/>
        <v>72934</v>
      </c>
      <c r="K176" s="14" t="s">
        <v>383</v>
      </c>
      <c r="L176" s="15">
        <v>0</v>
      </c>
      <c r="M176" s="15">
        <v>0</v>
      </c>
      <c r="N176" s="15">
        <v>0</v>
      </c>
      <c r="O176" s="15">
        <v>0</v>
      </c>
      <c r="P176" s="15">
        <v>0</v>
      </c>
      <c r="Q176" s="15">
        <v>0</v>
      </c>
      <c r="R176" s="12"/>
      <c r="S176" s="12"/>
      <c r="T176" s="13">
        <v>45169</v>
      </c>
    </row>
    <row r="177" spans="1:20" s="3" customFormat="1" ht="15" x14ac:dyDescent="0.2">
      <c r="A177" s="12">
        <v>891301121</v>
      </c>
      <c r="B177" s="27" t="s">
        <v>393</v>
      </c>
      <c r="C177" s="12" t="s">
        <v>93</v>
      </c>
      <c r="D177" s="12" t="s">
        <v>194</v>
      </c>
      <c r="E177" s="12" t="s">
        <v>374</v>
      </c>
      <c r="F177" s="13">
        <v>44712</v>
      </c>
      <c r="G177" s="13">
        <f>VLOOKUP(D177,'INFO IPS'!C174:D350,2,0)</f>
        <v>44712</v>
      </c>
      <c r="H177" s="13"/>
      <c r="I177" s="15">
        <v>71431</v>
      </c>
      <c r="J177" s="15">
        <f t="shared" si="6"/>
        <v>71431</v>
      </c>
      <c r="K177" s="14" t="s">
        <v>383</v>
      </c>
      <c r="L177" s="15">
        <v>0</v>
      </c>
      <c r="M177" s="15">
        <v>0</v>
      </c>
      <c r="N177" s="15">
        <v>0</v>
      </c>
      <c r="O177" s="15">
        <v>0</v>
      </c>
      <c r="P177" s="15">
        <v>0</v>
      </c>
      <c r="Q177" s="15">
        <v>0</v>
      </c>
      <c r="R177" s="12"/>
      <c r="S177" s="12"/>
      <c r="T177" s="13">
        <v>45169</v>
      </c>
    </row>
    <row r="178" spans="1:20" s="3" customFormat="1" ht="15" x14ac:dyDescent="0.2">
      <c r="A178" s="12">
        <v>891301121</v>
      </c>
      <c r="B178" s="27" t="s">
        <v>393</v>
      </c>
      <c r="C178" s="12" t="s">
        <v>93</v>
      </c>
      <c r="D178" s="12" t="s">
        <v>195</v>
      </c>
      <c r="E178" s="12" t="s">
        <v>375</v>
      </c>
      <c r="F178" s="13">
        <v>44684</v>
      </c>
      <c r="G178" s="13">
        <f>VLOOKUP(D178,'INFO IPS'!C175:D351,2,0)</f>
        <v>44684</v>
      </c>
      <c r="H178" s="13"/>
      <c r="I178" s="15">
        <v>47500</v>
      </c>
      <c r="J178" s="15">
        <f t="shared" si="6"/>
        <v>47500</v>
      </c>
      <c r="K178" s="14" t="s">
        <v>383</v>
      </c>
      <c r="L178" s="15">
        <v>0</v>
      </c>
      <c r="M178" s="15">
        <v>0</v>
      </c>
      <c r="N178" s="15">
        <v>0</v>
      </c>
      <c r="O178" s="15">
        <v>0</v>
      </c>
      <c r="P178" s="15">
        <v>0</v>
      </c>
      <c r="Q178" s="15">
        <v>0</v>
      </c>
      <c r="R178" s="12"/>
      <c r="S178" s="12"/>
      <c r="T178" s="13">
        <v>45169</v>
      </c>
    </row>
  </sheetData>
  <protectedRanges>
    <protectedRange algorithmName="SHA-512" hashValue="9+ah9tJAD1d4FIK7boMSAp9ZhkqWOsKcliwsS35JSOsk0Aea+c/2yFVjBeVDsv7trYxT+iUP9dPVCIbjcjaMoQ==" saltValue="Z7GArlXd1BdcXotzmJqK/w==" spinCount="100000" sqref="B3:B178" name="Rango1_12"/>
  </protectedRanges>
  <conditionalFormatting sqref="D105:D178">
    <cfRule type="duplicateValues" dxfId="1" priority="2"/>
  </conditionalFormatting>
  <conditionalFormatting sqref="D105:D178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opLeftCell="A10" zoomScale="90" zoomScaleNormal="90" zoomScaleSheetLayoutView="100" workbookViewId="0">
      <selection activeCell="D30" sqref="D30"/>
    </sheetView>
  </sheetViews>
  <sheetFormatPr baseColWidth="10" defaultRowHeight="12.75" x14ac:dyDescent="0.2"/>
  <cols>
    <col min="1" max="1" width="1" style="28" customWidth="1"/>
    <col min="2" max="2" width="11.42578125" style="28"/>
    <col min="3" max="3" width="17.5703125" style="28" customWidth="1"/>
    <col min="4" max="4" width="11.5703125" style="28" customWidth="1"/>
    <col min="5" max="8" width="11.42578125" style="28"/>
    <col min="9" max="9" width="22.5703125" style="28" customWidth="1"/>
    <col min="10" max="10" width="14" style="28" customWidth="1"/>
    <col min="11" max="11" width="1.7109375" style="28" customWidth="1"/>
    <col min="12" max="225" width="11.42578125" style="28"/>
    <col min="226" max="226" width="4.42578125" style="28" customWidth="1"/>
    <col min="227" max="227" width="11.42578125" style="28"/>
    <col min="228" max="228" width="17.5703125" style="28" customWidth="1"/>
    <col min="229" max="229" width="11.5703125" style="28" customWidth="1"/>
    <col min="230" max="233" width="11.42578125" style="28"/>
    <col min="234" max="234" width="22.5703125" style="28" customWidth="1"/>
    <col min="235" max="235" width="14" style="28" customWidth="1"/>
    <col min="236" max="236" width="1.7109375" style="28" customWidth="1"/>
    <col min="237" max="481" width="11.42578125" style="28"/>
    <col min="482" max="482" width="4.42578125" style="28" customWidth="1"/>
    <col min="483" max="483" width="11.42578125" style="28"/>
    <col min="484" max="484" width="17.5703125" style="28" customWidth="1"/>
    <col min="485" max="485" width="11.5703125" style="28" customWidth="1"/>
    <col min="486" max="489" width="11.42578125" style="28"/>
    <col min="490" max="490" width="22.5703125" style="28" customWidth="1"/>
    <col min="491" max="491" width="14" style="28" customWidth="1"/>
    <col min="492" max="492" width="1.7109375" style="28" customWidth="1"/>
    <col min="493" max="737" width="11.42578125" style="28"/>
    <col min="738" max="738" width="4.42578125" style="28" customWidth="1"/>
    <col min="739" max="739" width="11.42578125" style="28"/>
    <col min="740" max="740" width="17.5703125" style="28" customWidth="1"/>
    <col min="741" max="741" width="11.5703125" style="28" customWidth="1"/>
    <col min="742" max="745" width="11.42578125" style="28"/>
    <col min="746" max="746" width="22.5703125" style="28" customWidth="1"/>
    <col min="747" max="747" width="14" style="28" customWidth="1"/>
    <col min="748" max="748" width="1.7109375" style="28" customWidth="1"/>
    <col min="749" max="993" width="11.42578125" style="28"/>
    <col min="994" max="994" width="4.42578125" style="28" customWidth="1"/>
    <col min="995" max="995" width="11.42578125" style="28"/>
    <col min="996" max="996" width="17.5703125" style="28" customWidth="1"/>
    <col min="997" max="997" width="11.5703125" style="28" customWidth="1"/>
    <col min="998" max="1001" width="11.42578125" style="28"/>
    <col min="1002" max="1002" width="22.5703125" style="28" customWidth="1"/>
    <col min="1003" max="1003" width="14" style="28" customWidth="1"/>
    <col min="1004" max="1004" width="1.7109375" style="28" customWidth="1"/>
    <col min="1005" max="1249" width="11.42578125" style="28"/>
    <col min="1250" max="1250" width="4.42578125" style="28" customWidth="1"/>
    <col min="1251" max="1251" width="11.42578125" style="28"/>
    <col min="1252" max="1252" width="17.5703125" style="28" customWidth="1"/>
    <col min="1253" max="1253" width="11.5703125" style="28" customWidth="1"/>
    <col min="1254" max="1257" width="11.42578125" style="28"/>
    <col min="1258" max="1258" width="22.5703125" style="28" customWidth="1"/>
    <col min="1259" max="1259" width="14" style="28" customWidth="1"/>
    <col min="1260" max="1260" width="1.7109375" style="28" customWidth="1"/>
    <col min="1261" max="1505" width="11.42578125" style="28"/>
    <col min="1506" max="1506" width="4.42578125" style="28" customWidth="1"/>
    <col min="1507" max="1507" width="11.42578125" style="28"/>
    <col min="1508" max="1508" width="17.5703125" style="28" customWidth="1"/>
    <col min="1509" max="1509" width="11.5703125" style="28" customWidth="1"/>
    <col min="1510" max="1513" width="11.42578125" style="28"/>
    <col min="1514" max="1514" width="22.5703125" style="28" customWidth="1"/>
    <col min="1515" max="1515" width="14" style="28" customWidth="1"/>
    <col min="1516" max="1516" width="1.7109375" style="28" customWidth="1"/>
    <col min="1517" max="1761" width="11.42578125" style="28"/>
    <col min="1762" max="1762" width="4.42578125" style="28" customWidth="1"/>
    <col min="1763" max="1763" width="11.42578125" style="28"/>
    <col min="1764" max="1764" width="17.5703125" style="28" customWidth="1"/>
    <col min="1765" max="1765" width="11.5703125" style="28" customWidth="1"/>
    <col min="1766" max="1769" width="11.42578125" style="28"/>
    <col min="1770" max="1770" width="22.5703125" style="28" customWidth="1"/>
    <col min="1771" max="1771" width="14" style="28" customWidth="1"/>
    <col min="1772" max="1772" width="1.7109375" style="28" customWidth="1"/>
    <col min="1773" max="2017" width="11.42578125" style="28"/>
    <col min="2018" max="2018" width="4.42578125" style="28" customWidth="1"/>
    <col min="2019" max="2019" width="11.42578125" style="28"/>
    <col min="2020" max="2020" width="17.5703125" style="28" customWidth="1"/>
    <col min="2021" max="2021" width="11.5703125" style="28" customWidth="1"/>
    <col min="2022" max="2025" width="11.42578125" style="28"/>
    <col min="2026" max="2026" width="22.5703125" style="28" customWidth="1"/>
    <col min="2027" max="2027" width="14" style="28" customWidth="1"/>
    <col min="2028" max="2028" width="1.7109375" style="28" customWidth="1"/>
    <col min="2029" max="2273" width="11.42578125" style="28"/>
    <col min="2274" max="2274" width="4.42578125" style="28" customWidth="1"/>
    <col min="2275" max="2275" width="11.42578125" style="28"/>
    <col min="2276" max="2276" width="17.5703125" style="28" customWidth="1"/>
    <col min="2277" max="2277" width="11.5703125" style="28" customWidth="1"/>
    <col min="2278" max="2281" width="11.42578125" style="28"/>
    <col min="2282" max="2282" width="22.5703125" style="28" customWidth="1"/>
    <col min="2283" max="2283" width="14" style="28" customWidth="1"/>
    <col min="2284" max="2284" width="1.7109375" style="28" customWidth="1"/>
    <col min="2285" max="2529" width="11.42578125" style="28"/>
    <col min="2530" max="2530" width="4.42578125" style="28" customWidth="1"/>
    <col min="2531" max="2531" width="11.42578125" style="28"/>
    <col min="2532" max="2532" width="17.5703125" style="28" customWidth="1"/>
    <col min="2533" max="2533" width="11.5703125" style="28" customWidth="1"/>
    <col min="2534" max="2537" width="11.42578125" style="28"/>
    <col min="2538" max="2538" width="22.5703125" style="28" customWidth="1"/>
    <col min="2539" max="2539" width="14" style="28" customWidth="1"/>
    <col min="2540" max="2540" width="1.7109375" style="28" customWidth="1"/>
    <col min="2541" max="2785" width="11.42578125" style="28"/>
    <col min="2786" max="2786" width="4.42578125" style="28" customWidth="1"/>
    <col min="2787" max="2787" width="11.42578125" style="28"/>
    <col min="2788" max="2788" width="17.5703125" style="28" customWidth="1"/>
    <col min="2789" max="2789" width="11.5703125" style="28" customWidth="1"/>
    <col min="2790" max="2793" width="11.42578125" style="28"/>
    <col min="2794" max="2794" width="22.5703125" style="28" customWidth="1"/>
    <col min="2795" max="2795" width="14" style="28" customWidth="1"/>
    <col min="2796" max="2796" width="1.7109375" style="28" customWidth="1"/>
    <col min="2797" max="3041" width="11.42578125" style="28"/>
    <col min="3042" max="3042" width="4.42578125" style="28" customWidth="1"/>
    <col min="3043" max="3043" width="11.42578125" style="28"/>
    <col min="3044" max="3044" width="17.5703125" style="28" customWidth="1"/>
    <col min="3045" max="3045" width="11.5703125" style="28" customWidth="1"/>
    <col min="3046" max="3049" width="11.42578125" style="28"/>
    <col min="3050" max="3050" width="22.5703125" style="28" customWidth="1"/>
    <col min="3051" max="3051" width="14" style="28" customWidth="1"/>
    <col min="3052" max="3052" width="1.7109375" style="28" customWidth="1"/>
    <col min="3053" max="3297" width="11.42578125" style="28"/>
    <col min="3298" max="3298" width="4.42578125" style="28" customWidth="1"/>
    <col min="3299" max="3299" width="11.42578125" style="28"/>
    <col min="3300" max="3300" width="17.5703125" style="28" customWidth="1"/>
    <col min="3301" max="3301" width="11.5703125" style="28" customWidth="1"/>
    <col min="3302" max="3305" width="11.42578125" style="28"/>
    <col min="3306" max="3306" width="22.5703125" style="28" customWidth="1"/>
    <col min="3307" max="3307" width="14" style="28" customWidth="1"/>
    <col min="3308" max="3308" width="1.7109375" style="28" customWidth="1"/>
    <col min="3309" max="3553" width="11.42578125" style="28"/>
    <col min="3554" max="3554" width="4.42578125" style="28" customWidth="1"/>
    <col min="3555" max="3555" width="11.42578125" style="28"/>
    <col min="3556" max="3556" width="17.5703125" style="28" customWidth="1"/>
    <col min="3557" max="3557" width="11.5703125" style="28" customWidth="1"/>
    <col min="3558" max="3561" width="11.42578125" style="28"/>
    <col min="3562" max="3562" width="22.5703125" style="28" customWidth="1"/>
    <col min="3563" max="3563" width="14" style="28" customWidth="1"/>
    <col min="3564" max="3564" width="1.7109375" style="28" customWidth="1"/>
    <col min="3565" max="3809" width="11.42578125" style="28"/>
    <col min="3810" max="3810" width="4.42578125" style="28" customWidth="1"/>
    <col min="3811" max="3811" width="11.42578125" style="28"/>
    <col min="3812" max="3812" width="17.5703125" style="28" customWidth="1"/>
    <col min="3813" max="3813" width="11.5703125" style="28" customWidth="1"/>
    <col min="3814" max="3817" width="11.42578125" style="28"/>
    <col min="3818" max="3818" width="22.5703125" style="28" customWidth="1"/>
    <col min="3819" max="3819" width="14" style="28" customWidth="1"/>
    <col min="3820" max="3820" width="1.7109375" style="28" customWidth="1"/>
    <col min="3821" max="4065" width="11.42578125" style="28"/>
    <col min="4066" max="4066" width="4.42578125" style="28" customWidth="1"/>
    <col min="4067" max="4067" width="11.42578125" style="28"/>
    <col min="4068" max="4068" width="17.5703125" style="28" customWidth="1"/>
    <col min="4069" max="4069" width="11.5703125" style="28" customWidth="1"/>
    <col min="4070" max="4073" width="11.42578125" style="28"/>
    <col min="4074" max="4074" width="22.5703125" style="28" customWidth="1"/>
    <col min="4075" max="4075" width="14" style="28" customWidth="1"/>
    <col min="4076" max="4076" width="1.7109375" style="28" customWidth="1"/>
    <col min="4077" max="4321" width="11.42578125" style="28"/>
    <col min="4322" max="4322" width="4.42578125" style="28" customWidth="1"/>
    <col min="4323" max="4323" width="11.42578125" style="28"/>
    <col min="4324" max="4324" width="17.5703125" style="28" customWidth="1"/>
    <col min="4325" max="4325" width="11.5703125" style="28" customWidth="1"/>
    <col min="4326" max="4329" width="11.42578125" style="28"/>
    <col min="4330" max="4330" width="22.5703125" style="28" customWidth="1"/>
    <col min="4331" max="4331" width="14" style="28" customWidth="1"/>
    <col min="4332" max="4332" width="1.7109375" style="28" customWidth="1"/>
    <col min="4333" max="4577" width="11.42578125" style="28"/>
    <col min="4578" max="4578" width="4.42578125" style="28" customWidth="1"/>
    <col min="4579" max="4579" width="11.42578125" style="28"/>
    <col min="4580" max="4580" width="17.5703125" style="28" customWidth="1"/>
    <col min="4581" max="4581" width="11.5703125" style="28" customWidth="1"/>
    <col min="4582" max="4585" width="11.42578125" style="28"/>
    <col min="4586" max="4586" width="22.5703125" style="28" customWidth="1"/>
    <col min="4587" max="4587" width="14" style="28" customWidth="1"/>
    <col min="4588" max="4588" width="1.7109375" style="28" customWidth="1"/>
    <col min="4589" max="4833" width="11.42578125" style="28"/>
    <col min="4834" max="4834" width="4.42578125" style="28" customWidth="1"/>
    <col min="4835" max="4835" width="11.42578125" style="28"/>
    <col min="4836" max="4836" width="17.5703125" style="28" customWidth="1"/>
    <col min="4837" max="4837" width="11.5703125" style="28" customWidth="1"/>
    <col min="4838" max="4841" width="11.42578125" style="28"/>
    <col min="4842" max="4842" width="22.5703125" style="28" customWidth="1"/>
    <col min="4843" max="4843" width="14" style="28" customWidth="1"/>
    <col min="4844" max="4844" width="1.7109375" style="28" customWidth="1"/>
    <col min="4845" max="5089" width="11.42578125" style="28"/>
    <col min="5090" max="5090" width="4.42578125" style="28" customWidth="1"/>
    <col min="5091" max="5091" width="11.42578125" style="28"/>
    <col min="5092" max="5092" width="17.5703125" style="28" customWidth="1"/>
    <col min="5093" max="5093" width="11.5703125" style="28" customWidth="1"/>
    <col min="5094" max="5097" width="11.42578125" style="28"/>
    <col min="5098" max="5098" width="22.5703125" style="28" customWidth="1"/>
    <col min="5099" max="5099" width="14" style="28" customWidth="1"/>
    <col min="5100" max="5100" width="1.7109375" style="28" customWidth="1"/>
    <col min="5101" max="5345" width="11.42578125" style="28"/>
    <col min="5346" max="5346" width="4.42578125" style="28" customWidth="1"/>
    <col min="5347" max="5347" width="11.42578125" style="28"/>
    <col min="5348" max="5348" width="17.5703125" style="28" customWidth="1"/>
    <col min="5349" max="5349" width="11.5703125" style="28" customWidth="1"/>
    <col min="5350" max="5353" width="11.42578125" style="28"/>
    <col min="5354" max="5354" width="22.5703125" style="28" customWidth="1"/>
    <col min="5355" max="5355" width="14" style="28" customWidth="1"/>
    <col min="5356" max="5356" width="1.7109375" style="28" customWidth="1"/>
    <col min="5357" max="5601" width="11.42578125" style="28"/>
    <col min="5602" max="5602" width="4.42578125" style="28" customWidth="1"/>
    <col min="5603" max="5603" width="11.42578125" style="28"/>
    <col min="5604" max="5604" width="17.5703125" style="28" customWidth="1"/>
    <col min="5605" max="5605" width="11.5703125" style="28" customWidth="1"/>
    <col min="5606" max="5609" width="11.42578125" style="28"/>
    <col min="5610" max="5610" width="22.5703125" style="28" customWidth="1"/>
    <col min="5611" max="5611" width="14" style="28" customWidth="1"/>
    <col min="5612" max="5612" width="1.7109375" style="28" customWidth="1"/>
    <col min="5613" max="5857" width="11.42578125" style="28"/>
    <col min="5858" max="5858" width="4.42578125" style="28" customWidth="1"/>
    <col min="5859" max="5859" width="11.42578125" style="28"/>
    <col min="5860" max="5860" width="17.5703125" style="28" customWidth="1"/>
    <col min="5861" max="5861" width="11.5703125" style="28" customWidth="1"/>
    <col min="5862" max="5865" width="11.42578125" style="28"/>
    <col min="5866" max="5866" width="22.5703125" style="28" customWidth="1"/>
    <col min="5867" max="5867" width="14" style="28" customWidth="1"/>
    <col min="5868" max="5868" width="1.7109375" style="28" customWidth="1"/>
    <col min="5869" max="6113" width="11.42578125" style="28"/>
    <col min="6114" max="6114" width="4.42578125" style="28" customWidth="1"/>
    <col min="6115" max="6115" width="11.42578125" style="28"/>
    <col min="6116" max="6116" width="17.5703125" style="28" customWidth="1"/>
    <col min="6117" max="6117" width="11.5703125" style="28" customWidth="1"/>
    <col min="6118" max="6121" width="11.42578125" style="28"/>
    <col min="6122" max="6122" width="22.5703125" style="28" customWidth="1"/>
    <col min="6123" max="6123" width="14" style="28" customWidth="1"/>
    <col min="6124" max="6124" width="1.7109375" style="28" customWidth="1"/>
    <col min="6125" max="6369" width="11.42578125" style="28"/>
    <col min="6370" max="6370" width="4.42578125" style="28" customWidth="1"/>
    <col min="6371" max="6371" width="11.42578125" style="28"/>
    <col min="6372" max="6372" width="17.5703125" style="28" customWidth="1"/>
    <col min="6373" max="6373" width="11.5703125" style="28" customWidth="1"/>
    <col min="6374" max="6377" width="11.42578125" style="28"/>
    <col min="6378" max="6378" width="22.5703125" style="28" customWidth="1"/>
    <col min="6379" max="6379" width="14" style="28" customWidth="1"/>
    <col min="6380" max="6380" width="1.7109375" style="28" customWidth="1"/>
    <col min="6381" max="6625" width="11.42578125" style="28"/>
    <col min="6626" max="6626" width="4.42578125" style="28" customWidth="1"/>
    <col min="6627" max="6627" width="11.42578125" style="28"/>
    <col min="6628" max="6628" width="17.5703125" style="28" customWidth="1"/>
    <col min="6629" max="6629" width="11.5703125" style="28" customWidth="1"/>
    <col min="6630" max="6633" width="11.42578125" style="28"/>
    <col min="6634" max="6634" width="22.5703125" style="28" customWidth="1"/>
    <col min="6635" max="6635" width="14" style="28" customWidth="1"/>
    <col min="6636" max="6636" width="1.7109375" style="28" customWidth="1"/>
    <col min="6637" max="6881" width="11.42578125" style="28"/>
    <col min="6882" max="6882" width="4.42578125" style="28" customWidth="1"/>
    <col min="6883" max="6883" width="11.42578125" style="28"/>
    <col min="6884" max="6884" width="17.5703125" style="28" customWidth="1"/>
    <col min="6885" max="6885" width="11.5703125" style="28" customWidth="1"/>
    <col min="6886" max="6889" width="11.42578125" style="28"/>
    <col min="6890" max="6890" width="22.5703125" style="28" customWidth="1"/>
    <col min="6891" max="6891" width="14" style="28" customWidth="1"/>
    <col min="6892" max="6892" width="1.7109375" style="28" customWidth="1"/>
    <col min="6893" max="7137" width="11.42578125" style="28"/>
    <col min="7138" max="7138" width="4.42578125" style="28" customWidth="1"/>
    <col min="7139" max="7139" width="11.42578125" style="28"/>
    <col min="7140" max="7140" width="17.5703125" style="28" customWidth="1"/>
    <col min="7141" max="7141" width="11.5703125" style="28" customWidth="1"/>
    <col min="7142" max="7145" width="11.42578125" style="28"/>
    <col min="7146" max="7146" width="22.5703125" style="28" customWidth="1"/>
    <col min="7147" max="7147" width="14" style="28" customWidth="1"/>
    <col min="7148" max="7148" width="1.7109375" style="28" customWidth="1"/>
    <col min="7149" max="7393" width="11.42578125" style="28"/>
    <col min="7394" max="7394" width="4.42578125" style="28" customWidth="1"/>
    <col min="7395" max="7395" width="11.42578125" style="28"/>
    <col min="7396" max="7396" width="17.5703125" style="28" customWidth="1"/>
    <col min="7397" max="7397" width="11.5703125" style="28" customWidth="1"/>
    <col min="7398" max="7401" width="11.42578125" style="28"/>
    <col min="7402" max="7402" width="22.5703125" style="28" customWidth="1"/>
    <col min="7403" max="7403" width="14" style="28" customWidth="1"/>
    <col min="7404" max="7404" width="1.7109375" style="28" customWidth="1"/>
    <col min="7405" max="7649" width="11.42578125" style="28"/>
    <col min="7650" max="7650" width="4.42578125" style="28" customWidth="1"/>
    <col min="7651" max="7651" width="11.42578125" style="28"/>
    <col min="7652" max="7652" width="17.5703125" style="28" customWidth="1"/>
    <col min="7653" max="7653" width="11.5703125" style="28" customWidth="1"/>
    <col min="7654" max="7657" width="11.42578125" style="28"/>
    <col min="7658" max="7658" width="22.5703125" style="28" customWidth="1"/>
    <col min="7659" max="7659" width="14" style="28" customWidth="1"/>
    <col min="7660" max="7660" width="1.7109375" style="28" customWidth="1"/>
    <col min="7661" max="7905" width="11.42578125" style="28"/>
    <col min="7906" max="7906" width="4.42578125" style="28" customWidth="1"/>
    <col min="7907" max="7907" width="11.42578125" style="28"/>
    <col min="7908" max="7908" width="17.5703125" style="28" customWidth="1"/>
    <col min="7909" max="7909" width="11.5703125" style="28" customWidth="1"/>
    <col min="7910" max="7913" width="11.42578125" style="28"/>
    <col min="7914" max="7914" width="22.5703125" style="28" customWidth="1"/>
    <col min="7915" max="7915" width="14" style="28" customWidth="1"/>
    <col min="7916" max="7916" width="1.7109375" style="28" customWidth="1"/>
    <col min="7917" max="8161" width="11.42578125" style="28"/>
    <col min="8162" max="8162" width="4.42578125" style="28" customWidth="1"/>
    <col min="8163" max="8163" width="11.42578125" style="28"/>
    <col min="8164" max="8164" width="17.5703125" style="28" customWidth="1"/>
    <col min="8165" max="8165" width="11.5703125" style="28" customWidth="1"/>
    <col min="8166" max="8169" width="11.42578125" style="28"/>
    <col min="8170" max="8170" width="22.5703125" style="28" customWidth="1"/>
    <col min="8171" max="8171" width="14" style="28" customWidth="1"/>
    <col min="8172" max="8172" width="1.7109375" style="28" customWidth="1"/>
    <col min="8173" max="8417" width="11.42578125" style="28"/>
    <col min="8418" max="8418" width="4.42578125" style="28" customWidth="1"/>
    <col min="8419" max="8419" width="11.42578125" style="28"/>
    <col min="8420" max="8420" width="17.5703125" style="28" customWidth="1"/>
    <col min="8421" max="8421" width="11.5703125" style="28" customWidth="1"/>
    <col min="8422" max="8425" width="11.42578125" style="28"/>
    <col min="8426" max="8426" width="22.5703125" style="28" customWidth="1"/>
    <col min="8427" max="8427" width="14" style="28" customWidth="1"/>
    <col min="8428" max="8428" width="1.7109375" style="28" customWidth="1"/>
    <col min="8429" max="8673" width="11.42578125" style="28"/>
    <col min="8674" max="8674" width="4.42578125" style="28" customWidth="1"/>
    <col min="8675" max="8675" width="11.42578125" style="28"/>
    <col min="8676" max="8676" width="17.5703125" style="28" customWidth="1"/>
    <col min="8677" max="8677" width="11.5703125" style="28" customWidth="1"/>
    <col min="8678" max="8681" width="11.42578125" style="28"/>
    <col min="8682" max="8682" width="22.5703125" style="28" customWidth="1"/>
    <col min="8683" max="8683" width="14" style="28" customWidth="1"/>
    <col min="8684" max="8684" width="1.7109375" style="28" customWidth="1"/>
    <col min="8685" max="8929" width="11.42578125" style="28"/>
    <col min="8930" max="8930" width="4.42578125" style="28" customWidth="1"/>
    <col min="8931" max="8931" width="11.42578125" style="28"/>
    <col min="8932" max="8932" width="17.5703125" style="28" customWidth="1"/>
    <col min="8933" max="8933" width="11.5703125" style="28" customWidth="1"/>
    <col min="8934" max="8937" width="11.42578125" style="28"/>
    <col min="8938" max="8938" width="22.5703125" style="28" customWidth="1"/>
    <col min="8939" max="8939" width="14" style="28" customWidth="1"/>
    <col min="8940" max="8940" width="1.7109375" style="28" customWidth="1"/>
    <col min="8941" max="9185" width="11.42578125" style="28"/>
    <col min="9186" max="9186" width="4.42578125" style="28" customWidth="1"/>
    <col min="9187" max="9187" width="11.42578125" style="28"/>
    <col min="9188" max="9188" width="17.5703125" style="28" customWidth="1"/>
    <col min="9189" max="9189" width="11.5703125" style="28" customWidth="1"/>
    <col min="9190" max="9193" width="11.42578125" style="28"/>
    <col min="9194" max="9194" width="22.5703125" style="28" customWidth="1"/>
    <col min="9195" max="9195" width="14" style="28" customWidth="1"/>
    <col min="9196" max="9196" width="1.7109375" style="28" customWidth="1"/>
    <col min="9197" max="9441" width="11.42578125" style="28"/>
    <col min="9442" max="9442" width="4.42578125" style="28" customWidth="1"/>
    <col min="9443" max="9443" width="11.42578125" style="28"/>
    <col min="9444" max="9444" width="17.5703125" style="28" customWidth="1"/>
    <col min="9445" max="9445" width="11.5703125" style="28" customWidth="1"/>
    <col min="9446" max="9449" width="11.42578125" style="28"/>
    <col min="9450" max="9450" width="22.5703125" style="28" customWidth="1"/>
    <col min="9451" max="9451" width="14" style="28" customWidth="1"/>
    <col min="9452" max="9452" width="1.7109375" style="28" customWidth="1"/>
    <col min="9453" max="9697" width="11.42578125" style="28"/>
    <col min="9698" max="9698" width="4.42578125" style="28" customWidth="1"/>
    <col min="9699" max="9699" width="11.42578125" style="28"/>
    <col min="9700" max="9700" width="17.5703125" style="28" customWidth="1"/>
    <col min="9701" max="9701" width="11.5703125" style="28" customWidth="1"/>
    <col min="9702" max="9705" width="11.42578125" style="28"/>
    <col min="9706" max="9706" width="22.5703125" style="28" customWidth="1"/>
    <col min="9707" max="9707" width="14" style="28" customWidth="1"/>
    <col min="9708" max="9708" width="1.7109375" style="28" customWidth="1"/>
    <col min="9709" max="9953" width="11.42578125" style="28"/>
    <col min="9954" max="9954" width="4.42578125" style="28" customWidth="1"/>
    <col min="9955" max="9955" width="11.42578125" style="28"/>
    <col min="9956" max="9956" width="17.5703125" style="28" customWidth="1"/>
    <col min="9957" max="9957" width="11.5703125" style="28" customWidth="1"/>
    <col min="9958" max="9961" width="11.42578125" style="28"/>
    <col min="9962" max="9962" width="22.5703125" style="28" customWidth="1"/>
    <col min="9963" max="9963" width="14" style="28" customWidth="1"/>
    <col min="9964" max="9964" width="1.7109375" style="28" customWidth="1"/>
    <col min="9965" max="10209" width="11.42578125" style="28"/>
    <col min="10210" max="10210" width="4.42578125" style="28" customWidth="1"/>
    <col min="10211" max="10211" width="11.42578125" style="28"/>
    <col min="10212" max="10212" width="17.5703125" style="28" customWidth="1"/>
    <col min="10213" max="10213" width="11.5703125" style="28" customWidth="1"/>
    <col min="10214" max="10217" width="11.42578125" style="28"/>
    <col min="10218" max="10218" width="22.5703125" style="28" customWidth="1"/>
    <col min="10219" max="10219" width="14" style="28" customWidth="1"/>
    <col min="10220" max="10220" width="1.7109375" style="28" customWidth="1"/>
    <col min="10221" max="10465" width="11.42578125" style="28"/>
    <col min="10466" max="10466" width="4.42578125" style="28" customWidth="1"/>
    <col min="10467" max="10467" width="11.42578125" style="28"/>
    <col min="10468" max="10468" width="17.5703125" style="28" customWidth="1"/>
    <col min="10469" max="10469" width="11.5703125" style="28" customWidth="1"/>
    <col min="10470" max="10473" width="11.42578125" style="28"/>
    <col min="10474" max="10474" width="22.5703125" style="28" customWidth="1"/>
    <col min="10475" max="10475" width="14" style="28" customWidth="1"/>
    <col min="10476" max="10476" width="1.7109375" style="28" customWidth="1"/>
    <col min="10477" max="10721" width="11.42578125" style="28"/>
    <col min="10722" max="10722" width="4.42578125" style="28" customWidth="1"/>
    <col min="10723" max="10723" width="11.42578125" style="28"/>
    <col min="10724" max="10724" width="17.5703125" style="28" customWidth="1"/>
    <col min="10725" max="10725" width="11.5703125" style="28" customWidth="1"/>
    <col min="10726" max="10729" width="11.42578125" style="28"/>
    <col min="10730" max="10730" width="22.5703125" style="28" customWidth="1"/>
    <col min="10731" max="10731" width="14" style="28" customWidth="1"/>
    <col min="10732" max="10732" width="1.7109375" style="28" customWidth="1"/>
    <col min="10733" max="10977" width="11.42578125" style="28"/>
    <col min="10978" max="10978" width="4.42578125" style="28" customWidth="1"/>
    <col min="10979" max="10979" width="11.42578125" style="28"/>
    <col min="10980" max="10980" width="17.5703125" style="28" customWidth="1"/>
    <col min="10981" max="10981" width="11.5703125" style="28" customWidth="1"/>
    <col min="10982" max="10985" width="11.42578125" style="28"/>
    <col min="10986" max="10986" width="22.5703125" style="28" customWidth="1"/>
    <col min="10987" max="10987" width="14" style="28" customWidth="1"/>
    <col min="10988" max="10988" width="1.7109375" style="28" customWidth="1"/>
    <col min="10989" max="11233" width="11.42578125" style="28"/>
    <col min="11234" max="11234" width="4.42578125" style="28" customWidth="1"/>
    <col min="11235" max="11235" width="11.42578125" style="28"/>
    <col min="11236" max="11236" width="17.5703125" style="28" customWidth="1"/>
    <col min="11237" max="11237" width="11.5703125" style="28" customWidth="1"/>
    <col min="11238" max="11241" width="11.42578125" style="28"/>
    <col min="11242" max="11242" width="22.5703125" style="28" customWidth="1"/>
    <col min="11243" max="11243" width="14" style="28" customWidth="1"/>
    <col min="11244" max="11244" width="1.7109375" style="28" customWidth="1"/>
    <col min="11245" max="11489" width="11.42578125" style="28"/>
    <col min="11490" max="11490" width="4.42578125" style="28" customWidth="1"/>
    <col min="11491" max="11491" width="11.42578125" style="28"/>
    <col min="11492" max="11492" width="17.5703125" style="28" customWidth="1"/>
    <col min="11493" max="11493" width="11.5703125" style="28" customWidth="1"/>
    <col min="11494" max="11497" width="11.42578125" style="28"/>
    <col min="11498" max="11498" width="22.5703125" style="28" customWidth="1"/>
    <col min="11499" max="11499" width="14" style="28" customWidth="1"/>
    <col min="11500" max="11500" width="1.7109375" style="28" customWidth="1"/>
    <col min="11501" max="11745" width="11.42578125" style="28"/>
    <col min="11746" max="11746" width="4.42578125" style="28" customWidth="1"/>
    <col min="11747" max="11747" width="11.42578125" style="28"/>
    <col min="11748" max="11748" width="17.5703125" style="28" customWidth="1"/>
    <col min="11749" max="11749" width="11.5703125" style="28" customWidth="1"/>
    <col min="11750" max="11753" width="11.42578125" style="28"/>
    <col min="11754" max="11754" width="22.5703125" style="28" customWidth="1"/>
    <col min="11755" max="11755" width="14" style="28" customWidth="1"/>
    <col min="11756" max="11756" width="1.7109375" style="28" customWidth="1"/>
    <col min="11757" max="12001" width="11.42578125" style="28"/>
    <col min="12002" max="12002" width="4.42578125" style="28" customWidth="1"/>
    <col min="12003" max="12003" width="11.42578125" style="28"/>
    <col min="12004" max="12004" width="17.5703125" style="28" customWidth="1"/>
    <col min="12005" max="12005" width="11.5703125" style="28" customWidth="1"/>
    <col min="12006" max="12009" width="11.42578125" style="28"/>
    <col min="12010" max="12010" width="22.5703125" style="28" customWidth="1"/>
    <col min="12011" max="12011" width="14" style="28" customWidth="1"/>
    <col min="12012" max="12012" width="1.7109375" style="28" customWidth="1"/>
    <col min="12013" max="12257" width="11.42578125" style="28"/>
    <col min="12258" max="12258" width="4.42578125" style="28" customWidth="1"/>
    <col min="12259" max="12259" width="11.42578125" style="28"/>
    <col min="12260" max="12260" width="17.5703125" style="28" customWidth="1"/>
    <col min="12261" max="12261" width="11.5703125" style="28" customWidth="1"/>
    <col min="12262" max="12265" width="11.42578125" style="28"/>
    <col min="12266" max="12266" width="22.5703125" style="28" customWidth="1"/>
    <col min="12267" max="12267" width="14" style="28" customWidth="1"/>
    <col min="12268" max="12268" width="1.7109375" style="28" customWidth="1"/>
    <col min="12269" max="12513" width="11.42578125" style="28"/>
    <col min="12514" max="12514" width="4.42578125" style="28" customWidth="1"/>
    <col min="12515" max="12515" width="11.42578125" style="28"/>
    <col min="12516" max="12516" width="17.5703125" style="28" customWidth="1"/>
    <col min="12517" max="12517" width="11.5703125" style="28" customWidth="1"/>
    <col min="12518" max="12521" width="11.42578125" style="28"/>
    <col min="12522" max="12522" width="22.5703125" style="28" customWidth="1"/>
    <col min="12523" max="12523" width="14" style="28" customWidth="1"/>
    <col min="12524" max="12524" width="1.7109375" style="28" customWidth="1"/>
    <col min="12525" max="12769" width="11.42578125" style="28"/>
    <col min="12770" max="12770" width="4.42578125" style="28" customWidth="1"/>
    <col min="12771" max="12771" width="11.42578125" style="28"/>
    <col min="12772" max="12772" width="17.5703125" style="28" customWidth="1"/>
    <col min="12773" max="12773" width="11.5703125" style="28" customWidth="1"/>
    <col min="12774" max="12777" width="11.42578125" style="28"/>
    <col min="12778" max="12778" width="22.5703125" style="28" customWidth="1"/>
    <col min="12779" max="12779" width="14" style="28" customWidth="1"/>
    <col min="12780" max="12780" width="1.7109375" style="28" customWidth="1"/>
    <col min="12781" max="13025" width="11.42578125" style="28"/>
    <col min="13026" max="13026" width="4.42578125" style="28" customWidth="1"/>
    <col min="13027" max="13027" width="11.42578125" style="28"/>
    <col min="13028" max="13028" width="17.5703125" style="28" customWidth="1"/>
    <col min="13029" max="13029" width="11.5703125" style="28" customWidth="1"/>
    <col min="13030" max="13033" width="11.42578125" style="28"/>
    <col min="13034" max="13034" width="22.5703125" style="28" customWidth="1"/>
    <col min="13035" max="13035" width="14" style="28" customWidth="1"/>
    <col min="13036" max="13036" width="1.7109375" style="28" customWidth="1"/>
    <col min="13037" max="13281" width="11.42578125" style="28"/>
    <col min="13282" max="13282" width="4.42578125" style="28" customWidth="1"/>
    <col min="13283" max="13283" width="11.42578125" style="28"/>
    <col min="13284" max="13284" width="17.5703125" style="28" customWidth="1"/>
    <col min="13285" max="13285" width="11.5703125" style="28" customWidth="1"/>
    <col min="13286" max="13289" width="11.42578125" style="28"/>
    <col min="13290" max="13290" width="22.5703125" style="28" customWidth="1"/>
    <col min="13291" max="13291" width="14" style="28" customWidth="1"/>
    <col min="13292" max="13292" width="1.7109375" style="28" customWidth="1"/>
    <col min="13293" max="13537" width="11.42578125" style="28"/>
    <col min="13538" max="13538" width="4.42578125" style="28" customWidth="1"/>
    <col min="13539" max="13539" width="11.42578125" style="28"/>
    <col min="13540" max="13540" width="17.5703125" style="28" customWidth="1"/>
    <col min="13541" max="13541" width="11.5703125" style="28" customWidth="1"/>
    <col min="13542" max="13545" width="11.42578125" style="28"/>
    <col min="13546" max="13546" width="22.5703125" style="28" customWidth="1"/>
    <col min="13547" max="13547" width="14" style="28" customWidth="1"/>
    <col min="13548" max="13548" width="1.7109375" style="28" customWidth="1"/>
    <col min="13549" max="13793" width="11.42578125" style="28"/>
    <col min="13794" max="13794" width="4.42578125" style="28" customWidth="1"/>
    <col min="13795" max="13795" width="11.42578125" style="28"/>
    <col min="13796" max="13796" width="17.5703125" style="28" customWidth="1"/>
    <col min="13797" max="13797" width="11.5703125" style="28" customWidth="1"/>
    <col min="13798" max="13801" width="11.42578125" style="28"/>
    <col min="13802" max="13802" width="22.5703125" style="28" customWidth="1"/>
    <col min="13803" max="13803" width="14" style="28" customWidth="1"/>
    <col min="13804" max="13804" width="1.7109375" style="28" customWidth="1"/>
    <col min="13805" max="14049" width="11.42578125" style="28"/>
    <col min="14050" max="14050" width="4.42578125" style="28" customWidth="1"/>
    <col min="14051" max="14051" width="11.42578125" style="28"/>
    <col min="14052" max="14052" width="17.5703125" style="28" customWidth="1"/>
    <col min="14053" max="14053" width="11.5703125" style="28" customWidth="1"/>
    <col min="14054" max="14057" width="11.42578125" style="28"/>
    <col min="14058" max="14058" width="22.5703125" style="28" customWidth="1"/>
    <col min="14059" max="14059" width="14" style="28" customWidth="1"/>
    <col min="14060" max="14060" width="1.7109375" style="28" customWidth="1"/>
    <col min="14061" max="14305" width="11.42578125" style="28"/>
    <col min="14306" max="14306" width="4.42578125" style="28" customWidth="1"/>
    <col min="14307" max="14307" width="11.42578125" style="28"/>
    <col min="14308" max="14308" width="17.5703125" style="28" customWidth="1"/>
    <col min="14309" max="14309" width="11.5703125" style="28" customWidth="1"/>
    <col min="14310" max="14313" width="11.42578125" style="28"/>
    <col min="14314" max="14314" width="22.5703125" style="28" customWidth="1"/>
    <col min="14315" max="14315" width="14" style="28" customWidth="1"/>
    <col min="14316" max="14316" width="1.7109375" style="28" customWidth="1"/>
    <col min="14317" max="14561" width="11.42578125" style="28"/>
    <col min="14562" max="14562" width="4.42578125" style="28" customWidth="1"/>
    <col min="14563" max="14563" width="11.42578125" style="28"/>
    <col min="14564" max="14564" width="17.5703125" style="28" customWidth="1"/>
    <col min="14565" max="14565" width="11.5703125" style="28" customWidth="1"/>
    <col min="14566" max="14569" width="11.42578125" style="28"/>
    <col min="14570" max="14570" width="22.5703125" style="28" customWidth="1"/>
    <col min="14571" max="14571" width="14" style="28" customWidth="1"/>
    <col min="14572" max="14572" width="1.7109375" style="28" customWidth="1"/>
    <col min="14573" max="14817" width="11.42578125" style="28"/>
    <col min="14818" max="14818" width="4.42578125" style="28" customWidth="1"/>
    <col min="14819" max="14819" width="11.42578125" style="28"/>
    <col min="14820" max="14820" width="17.5703125" style="28" customWidth="1"/>
    <col min="14821" max="14821" width="11.5703125" style="28" customWidth="1"/>
    <col min="14822" max="14825" width="11.42578125" style="28"/>
    <col min="14826" max="14826" width="22.5703125" style="28" customWidth="1"/>
    <col min="14827" max="14827" width="14" style="28" customWidth="1"/>
    <col min="14828" max="14828" width="1.7109375" style="28" customWidth="1"/>
    <col min="14829" max="15073" width="11.42578125" style="28"/>
    <col min="15074" max="15074" width="4.42578125" style="28" customWidth="1"/>
    <col min="15075" max="15075" width="11.42578125" style="28"/>
    <col min="15076" max="15076" width="17.5703125" style="28" customWidth="1"/>
    <col min="15077" max="15077" width="11.5703125" style="28" customWidth="1"/>
    <col min="15078" max="15081" width="11.42578125" style="28"/>
    <col min="15082" max="15082" width="22.5703125" style="28" customWidth="1"/>
    <col min="15083" max="15083" width="14" style="28" customWidth="1"/>
    <col min="15084" max="15084" width="1.7109375" style="28" customWidth="1"/>
    <col min="15085" max="15329" width="11.42578125" style="28"/>
    <col min="15330" max="15330" width="4.42578125" style="28" customWidth="1"/>
    <col min="15331" max="15331" width="11.42578125" style="28"/>
    <col min="15332" max="15332" width="17.5703125" style="28" customWidth="1"/>
    <col min="15333" max="15333" width="11.5703125" style="28" customWidth="1"/>
    <col min="15334" max="15337" width="11.42578125" style="28"/>
    <col min="15338" max="15338" width="22.5703125" style="28" customWidth="1"/>
    <col min="15339" max="15339" width="14" style="28" customWidth="1"/>
    <col min="15340" max="15340" width="1.7109375" style="28" customWidth="1"/>
    <col min="15341" max="15585" width="11.42578125" style="28"/>
    <col min="15586" max="15586" width="4.42578125" style="28" customWidth="1"/>
    <col min="15587" max="15587" width="11.42578125" style="28"/>
    <col min="15588" max="15588" width="17.5703125" style="28" customWidth="1"/>
    <col min="15589" max="15589" width="11.5703125" style="28" customWidth="1"/>
    <col min="15590" max="15593" width="11.42578125" style="28"/>
    <col min="15594" max="15594" width="22.5703125" style="28" customWidth="1"/>
    <col min="15595" max="15595" width="14" style="28" customWidth="1"/>
    <col min="15596" max="15596" width="1.7109375" style="28" customWidth="1"/>
    <col min="15597" max="15841" width="11.42578125" style="28"/>
    <col min="15842" max="15842" width="4.42578125" style="28" customWidth="1"/>
    <col min="15843" max="15843" width="11.42578125" style="28"/>
    <col min="15844" max="15844" width="17.5703125" style="28" customWidth="1"/>
    <col min="15845" max="15845" width="11.5703125" style="28" customWidth="1"/>
    <col min="15846" max="15849" width="11.42578125" style="28"/>
    <col min="15850" max="15850" width="22.5703125" style="28" customWidth="1"/>
    <col min="15851" max="15851" width="14" style="28" customWidth="1"/>
    <col min="15852" max="15852" width="1.7109375" style="28" customWidth="1"/>
    <col min="15853" max="16097" width="11.42578125" style="28"/>
    <col min="16098" max="16098" width="4.42578125" style="28" customWidth="1"/>
    <col min="16099" max="16099" width="11.42578125" style="28"/>
    <col min="16100" max="16100" width="17.5703125" style="28" customWidth="1"/>
    <col min="16101" max="16101" width="11.5703125" style="28" customWidth="1"/>
    <col min="16102" max="16105" width="11.42578125" style="28"/>
    <col min="16106" max="16106" width="22.5703125" style="28" customWidth="1"/>
    <col min="16107" max="16107" width="14" style="28" customWidth="1"/>
    <col min="16108" max="16108" width="1.7109375" style="28" customWidth="1"/>
    <col min="16109" max="16384" width="11.42578125" style="28"/>
  </cols>
  <sheetData>
    <row r="1" spans="2:13" ht="6" customHeight="1" thickBot="1" x14ac:dyDescent="0.25"/>
    <row r="2" spans="2:13" ht="19.5" customHeight="1" x14ac:dyDescent="0.2">
      <c r="B2" s="29"/>
      <c r="C2" s="30"/>
      <c r="D2" s="31" t="s">
        <v>396</v>
      </c>
      <c r="E2" s="32"/>
      <c r="F2" s="32"/>
      <c r="G2" s="32"/>
      <c r="H2" s="32"/>
      <c r="I2" s="33"/>
      <c r="J2" s="34" t="s">
        <v>397</v>
      </c>
    </row>
    <row r="3" spans="2:13" ht="13.5" thickBot="1" x14ac:dyDescent="0.25">
      <c r="B3" s="35"/>
      <c r="C3" s="36"/>
      <c r="D3" s="37"/>
      <c r="E3" s="38"/>
      <c r="F3" s="38"/>
      <c r="G3" s="38"/>
      <c r="H3" s="38"/>
      <c r="I3" s="39"/>
      <c r="J3" s="40"/>
    </row>
    <row r="4" spans="2:13" x14ac:dyDescent="0.2">
      <c r="B4" s="35"/>
      <c r="C4" s="36"/>
      <c r="D4" s="31" t="s">
        <v>398</v>
      </c>
      <c r="E4" s="32"/>
      <c r="F4" s="32"/>
      <c r="G4" s="32"/>
      <c r="H4" s="32"/>
      <c r="I4" s="33"/>
      <c r="J4" s="34" t="s">
        <v>399</v>
      </c>
    </row>
    <row r="5" spans="2:13" x14ac:dyDescent="0.2">
      <c r="B5" s="35"/>
      <c r="C5" s="36"/>
      <c r="D5" s="41"/>
      <c r="E5" s="42"/>
      <c r="F5" s="42"/>
      <c r="G5" s="42"/>
      <c r="H5" s="42"/>
      <c r="I5" s="43"/>
      <c r="J5" s="44"/>
    </row>
    <row r="6" spans="2:13" ht="13.5" thickBot="1" x14ac:dyDescent="0.25">
      <c r="B6" s="45"/>
      <c r="C6" s="46"/>
      <c r="D6" s="37"/>
      <c r="E6" s="38"/>
      <c r="F6" s="38"/>
      <c r="G6" s="38"/>
      <c r="H6" s="38"/>
      <c r="I6" s="39"/>
      <c r="J6" s="40"/>
    </row>
    <row r="7" spans="2:13" x14ac:dyDescent="0.2">
      <c r="B7" s="47"/>
      <c r="J7" s="48"/>
    </row>
    <row r="8" spans="2:13" x14ac:dyDescent="0.2">
      <c r="B8" s="47"/>
      <c r="C8" s="49" t="s">
        <v>400</v>
      </c>
      <c r="E8" s="50"/>
      <c r="J8" s="48"/>
    </row>
    <row r="9" spans="2:13" x14ac:dyDescent="0.2">
      <c r="B9" s="47"/>
      <c r="J9" s="48"/>
    </row>
    <row r="10" spans="2:13" x14ac:dyDescent="0.2">
      <c r="B10" s="47"/>
      <c r="C10" s="49" t="s">
        <v>433</v>
      </c>
      <c r="J10" s="48"/>
    </row>
    <row r="11" spans="2:13" x14ac:dyDescent="0.2">
      <c r="B11" s="47"/>
      <c r="C11" s="49" t="s">
        <v>435</v>
      </c>
      <c r="J11" s="48"/>
    </row>
    <row r="12" spans="2:13" x14ac:dyDescent="0.2">
      <c r="B12" s="47"/>
      <c r="J12" s="48"/>
    </row>
    <row r="13" spans="2:13" x14ac:dyDescent="0.2">
      <c r="B13" s="47"/>
      <c r="C13" s="28" t="s">
        <v>438</v>
      </c>
      <c r="J13" s="48"/>
    </row>
    <row r="14" spans="2:13" x14ac:dyDescent="0.2">
      <c r="B14" s="47"/>
      <c r="C14" s="51"/>
      <c r="J14" s="48"/>
    </row>
    <row r="15" spans="2:13" x14ac:dyDescent="0.2">
      <c r="B15" s="47"/>
      <c r="C15" s="28" t="s">
        <v>401</v>
      </c>
      <c r="D15" s="50"/>
      <c r="H15" s="52" t="s">
        <v>402</v>
      </c>
      <c r="I15" s="52" t="s">
        <v>403</v>
      </c>
      <c r="J15" s="48"/>
    </row>
    <row r="16" spans="2:13" x14ac:dyDescent="0.2">
      <c r="B16" s="47"/>
      <c r="C16" s="49" t="s">
        <v>404</v>
      </c>
      <c r="D16" s="49"/>
      <c r="E16" s="49"/>
      <c r="F16" s="49"/>
      <c r="H16" s="53">
        <v>176</v>
      </c>
      <c r="I16" s="84">
        <v>14029205</v>
      </c>
      <c r="J16" s="48"/>
      <c r="M16" s="63"/>
    </row>
    <row r="17" spans="2:14" x14ac:dyDescent="0.2">
      <c r="B17" s="47"/>
      <c r="C17" s="28" t="s">
        <v>405</v>
      </c>
      <c r="H17" s="54">
        <v>46</v>
      </c>
      <c r="I17" s="55">
        <v>3916096</v>
      </c>
      <c r="J17" s="48"/>
    </row>
    <row r="18" spans="2:14" x14ac:dyDescent="0.2">
      <c r="B18" s="47"/>
      <c r="C18" s="28" t="s">
        <v>406</v>
      </c>
      <c r="H18" s="54">
        <v>14</v>
      </c>
      <c r="I18" s="55">
        <v>369006</v>
      </c>
      <c r="J18" s="48"/>
    </row>
    <row r="19" spans="2:14" x14ac:dyDescent="0.2">
      <c r="B19" s="47"/>
      <c r="C19" s="28" t="s">
        <v>407</v>
      </c>
      <c r="H19" s="54">
        <v>113</v>
      </c>
      <c r="I19" s="56">
        <v>9706203</v>
      </c>
      <c r="J19" s="48"/>
    </row>
    <row r="20" spans="2:14" x14ac:dyDescent="0.2">
      <c r="B20" s="47"/>
      <c r="C20" s="28" t="s">
        <v>408</v>
      </c>
      <c r="H20" s="54">
        <v>0</v>
      </c>
      <c r="I20" s="55">
        <v>0</v>
      </c>
      <c r="J20" s="48"/>
    </row>
    <row r="21" spans="2:14" ht="13.5" thickBot="1" x14ac:dyDescent="0.25">
      <c r="B21" s="47"/>
      <c r="C21" s="28" t="s">
        <v>409</v>
      </c>
      <c r="H21" s="57">
        <v>3</v>
      </c>
      <c r="I21" s="58">
        <v>37900</v>
      </c>
      <c r="J21" s="48"/>
    </row>
    <row r="22" spans="2:14" x14ac:dyDescent="0.2">
      <c r="B22" s="47"/>
      <c r="C22" s="49" t="s">
        <v>410</v>
      </c>
      <c r="D22" s="49"/>
      <c r="E22" s="49"/>
      <c r="F22" s="49"/>
      <c r="H22" s="53">
        <f>H17+H18+H19+H20+H21</f>
        <v>176</v>
      </c>
      <c r="I22" s="59">
        <f>I17+I18+I19+I20+I21</f>
        <v>14029205</v>
      </c>
      <c r="J22" s="48"/>
    </row>
    <row r="23" spans="2:14" x14ac:dyDescent="0.2">
      <c r="B23" s="47"/>
      <c r="C23" s="28" t="s">
        <v>411</v>
      </c>
      <c r="H23" s="54">
        <v>0</v>
      </c>
      <c r="I23" s="55">
        <v>0</v>
      </c>
      <c r="J23" s="48"/>
    </row>
    <row r="24" spans="2:14" ht="13.5" thickBot="1" x14ac:dyDescent="0.25">
      <c r="B24" s="47"/>
      <c r="C24" s="28" t="s">
        <v>412</v>
      </c>
      <c r="H24" s="57">
        <v>0</v>
      </c>
      <c r="I24" s="58">
        <v>0</v>
      </c>
      <c r="J24" s="48"/>
    </row>
    <row r="25" spans="2:14" x14ac:dyDescent="0.2">
      <c r="B25" s="47"/>
      <c r="C25" s="49" t="s">
        <v>413</v>
      </c>
      <c r="D25" s="49"/>
      <c r="E25" s="49"/>
      <c r="F25" s="49"/>
      <c r="H25" s="53">
        <f>H23+H24</f>
        <v>0</v>
      </c>
      <c r="I25" s="59">
        <f>I23+I24</f>
        <v>0</v>
      </c>
      <c r="J25" s="48"/>
    </row>
    <row r="26" spans="2:14" ht="13.5" thickBot="1" x14ac:dyDescent="0.25">
      <c r="B26" s="47"/>
      <c r="C26" s="28" t="s">
        <v>414</v>
      </c>
      <c r="D26" s="49"/>
      <c r="E26" s="49"/>
      <c r="F26" s="49"/>
      <c r="H26" s="57">
        <v>0</v>
      </c>
      <c r="I26" s="58">
        <v>0</v>
      </c>
      <c r="J26" s="48"/>
    </row>
    <row r="27" spans="2:14" x14ac:dyDescent="0.2">
      <c r="B27" s="47"/>
      <c r="C27" s="49" t="s">
        <v>415</v>
      </c>
      <c r="D27" s="49"/>
      <c r="E27" s="49"/>
      <c r="F27" s="49"/>
      <c r="H27" s="54">
        <f>H26</f>
        <v>0</v>
      </c>
      <c r="I27" s="55">
        <f>I26</f>
        <v>0</v>
      </c>
      <c r="J27" s="48"/>
    </row>
    <row r="28" spans="2:14" x14ac:dyDescent="0.2">
      <c r="B28" s="47"/>
      <c r="C28" s="49"/>
      <c r="D28" s="49"/>
      <c r="E28" s="49"/>
      <c r="F28" s="49"/>
      <c r="H28" s="60"/>
      <c r="I28" s="59"/>
      <c r="J28" s="48"/>
    </row>
    <row r="29" spans="2:14" ht="13.5" thickBot="1" x14ac:dyDescent="0.25">
      <c r="B29" s="47"/>
      <c r="C29" s="49" t="s">
        <v>416</v>
      </c>
      <c r="D29" s="49"/>
      <c r="H29" s="61">
        <f>H22+H25+H27</f>
        <v>176</v>
      </c>
      <c r="I29" s="62">
        <f>I22+I25+I27</f>
        <v>14029205</v>
      </c>
      <c r="J29" s="48"/>
    </row>
    <row r="30" spans="2:14" ht="13.5" thickTop="1" x14ac:dyDescent="0.2">
      <c r="B30" s="47"/>
      <c r="C30" s="49"/>
      <c r="D30" s="49"/>
      <c r="H30" s="63"/>
      <c r="I30" s="55"/>
      <c r="J30" s="48"/>
    </row>
    <row r="31" spans="2:14" x14ac:dyDescent="0.2">
      <c r="B31" s="47"/>
      <c r="G31" s="63"/>
      <c r="H31" s="63"/>
      <c r="I31" s="63"/>
      <c r="J31" s="48"/>
      <c r="N31" s="28" t="s">
        <v>417</v>
      </c>
    </row>
    <row r="32" spans="2:14" x14ac:dyDescent="0.2">
      <c r="B32" s="47"/>
      <c r="G32" s="63"/>
      <c r="H32" s="63"/>
      <c r="I32" s="63"/>
      <c r="J32" s="48"/>
    </row>
    <row r="33" spans="2:10" x14ac:dyDescent="0.2">
      <c r="B33" s="47"/>
      <c r="G33" s="63"/>
      <c r="H33" s="63"/>
      <c r="I33" s="63"/>
      <c r="J33" s="48"/>
    </row>
    <row r="34" spans="2:10" ht="13.5" thickBot="1" x14ac:dyDescent="0.25">
      <c r="B34" s="47"/>
      <c r="C34" s="64" t="s">
        <v>436</v>
      </c>
      <c r="D34" s="65"/>
      <c r="G34" s="64" t="s">
        <v>418</v>
      </c>
      <c r="H34" s="65"/>
      <c r="I34" s="63"/>
      <c r="J34" s="48"/>
    </row>
    <row r="35" spans="2:10" ht="4.5" customHeight="1" x14ac:dyDescent="0.2">
      <c r="B35" s="47"/>
      <c r="C35" s="63"/>
      <c r="D35" s="63"/>
      <c r="G35" s="63"/>
      <c r="H35" s="63"/>
      <c r="I35" s="63"/>
      <c r="J35" s="48"/>
    </row>
    <row r="36" spans="2:10" x14ac:dyDescent="0.2">
      <c r="B36" s="47"/>
      <c r="C36" s="49" t="s">
        <v>437</v>
      </c>
      <c r="G36" s="66" t="s">
        <v>419</v>
      </c>
      <c r="H36" s="63"/>
      <c r="I36" s="63"/>
      <c r="J36" s="48"/>
    </row>
    <row r="37" spans="2:10" ht="18.75" customHeight="1" thickBot="1" x14ac:dyDescent="0.25">
      <c r="B37" s="67"/>
      <c r="C37" s="85" t="s">
        <v>393</v>
      </c>
      <c r="D37" s="68"/>
      <c r="E37" s="68"/>
      <c r="F37" s="68"/>
      <c r="G37" s="65"/>
      <c r="H37" s="65"/>
      <c r="I37" s="65"/>
      <c r="J37" s="69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topLeftCell="A7" zoomScale="84" zoomScaleNormal="84" zoomScaleSheetLayoutView="100" workbookViewId="0">
      <selection activeCell="I13" sqref="I13"/>
    </sheetView>
  </sheetViews>
  <sheetFormatPr baseColWidth="10" defaultRowHeight="12.75" x14ac:dyDescent="0.2"/>
  <cols>
    <col min="1" max="1" width="4.42578125" style="28" customWidth="1"/>
    <col min="2" max="2" width="11.42578125" style="28"/>
    <col min="3" max="3" width="12.85546875" style="28" customWidth="1"/>
    <col min="4" max="4" width="22" style="28" customWidth="1"/>
    <col min="5" max="8" width="11.42578125" style="28"/>
    <col min="9" max="9" width="24.7109375" style="28" customWidth="1"/>
    <col min="10" max="10" width="12.5703125" style="28" customWidth="1"/>
    <col min="11" max="11" width="1.7109375" style="28" customWidth="1"/>
    <col min="12" max="223" width="11.42578125" style="28"/>
    <col min="224" max="224" width="4.42578125" style="28" customWidth="1"/>
    <col min="225" max="225" width="11.42578125" style="28"/>
    <col min="226" max="226" width="17.5703125" style="28" customWidth="1"/>
    <col min="227" max="227" width="11.5703125" style="28" customWidth="1"/>
    <col min="228" max="231" width="11.42578125" style="28"/>
    <col min="232" max="232" width="22.5703125" style="28" customWidth="1"/>
    <col min="233" max="233" width="14" style="28" customWidth="1"/>
    <col min="234" max="234" width="1.7109375" style="28" customWidth="1"/>
    <col min="235" max="479" width="11.42578125" style="28"/>
    <col min="480" max="480" width="4.42578125" style="28" customWidth="1"/>
    <col min="481" max="481" width="11.42578125" style="28"/>
    <col min="482" max="482" width="17.5703125" style="28" customWidth="1"/>
    <col min="483" max="483" width="11.5703125" style="28" customWidth="1"/>
    <col min="484" max="487" width="11.42578125" style="28"/>
    <col min="488" max="488" width="22.5703125" style="28" customWidth="1"/>
    <col min="489" max="489" width="14" style="28" customWidth="1"/>
    <col min="490" max="490" width="1.7109375" style="28" customWidth="1"/>
    <col min="491" max="735" width="11.42578125" style="28"/>
    <col min="736" max="736" width="4.42578125" style="28" customWidth="1"/>
    <col min="737" max="737" width="11.42578125" style="28"/>
    <col min="738" max="738" width="17.5703125" style="28" customWidth="1"/>
    <col min="739" max="739" width="11.5703125" style="28" customWidth="1"/>
    <col min="740" max="743" width="11.42578125" style="28"/>
    <col min="744" max="744" width="22.5703125" style="28" customWidth="1"/>
    <col min="745" max="745" width="14" style="28" customWidth="1"/>
    <col min="746" max="746" width="1.7109375" style="28" customWidth="1"/>
    <col min="747" max="991" width="11.42578125" style="28"/>
    <col min="992" max="992" width="4.42578125" style="28" customWidth="1"/>
    <col min="993" max="993" width="11.42578125" style="28"/>
    <col min="994" max="994" width="17.5703125" style="28" customWidth="1"/>
    <col min="995" max="995" width="11.5703125" style="28" customWidth="1"/>
    <col min="996" max="999" width="11.42578125" style="28"/>
    <col min="1000" max="1000" width="22.5703125" style="28" customWidth="1"/>
    <col min="1001" max="1001" width="14" style="28" customWidth="1"/>
    <col min="1002" max="1002" width="1.7109375" style="28" customWidth="1"/>
    <col min="1003" max="1247" width="11.42578125" style="28"/>
    <col min="1248" max="1248" width="4.42578125" style="28" customWidth="1"/>
    <col min="1249" max="1249" width="11.42578125" style="28"/>
    <col min="1250" max="1250" width="17.5703125" style="28" customWidth="1"/>
    <col min="1251" max="1251" width="11.5703125" style="28" customWidth="1"/>
    <col min="1252" max="1255" width="11.42578125" style="28"/>
    <col min="1256" max="1256" width="22.5703125" style="28" customWidth="1"/>
    <col min="1257" max="1257" width="14" style="28" customWidth="1"/>
    <col min="1258" max="1258" width="1.7109375" style="28" customWidth="1"/>
    <col min="1259" max="1503" width="11.42578125" style="28"/>
    <col min="1504" max="1504" width="4.42578125" style="28" customWidth="1"/>
    <col min="1505" max="1505" width="11.42578125" style="28"/>
    <col min="1506" max="1506" width="17.5703125" style="28" customWidth="1"/>
    <col min="1507" max="1507" width="11.5703125" style="28" customWidth="1"/>
    <col min="1508" max="1511" width="11.42578125" style="28"/>
    <col min="1512" max="1512" width="22.5703125" style="28" customWidth="1"/>
    <col min="1513" max="1513" width="14" style="28" customWidth="1"/>
    <col min="1514" max="1514" width="1.7109375" style="28" customWidth="1"/>
    <col min="1515" max="1759" width="11.42578125" style="28"/>
    <col min="1760" max="1760" width="4.42578125" style="28" customWidth="1"/>
    <col min="1761" max="1761" width="11.42578125" style="28"/>
    <col min="1762" max="1762" width="17.5703125" style="28" customWidth="1"/>
    <col min="1763" max="1763" width="11.5703125" style="28" customWidth="1"/>
    <col min="1764" max="1767" width="11.42578125" style="28"/>
    <col min="1768" max="1768" width="22.5703125" style="28" customWidth="1"/>
    <col min="1769" max="1769" width="14" style="28" customWidth="1"/>
    <col min="1770" max="1770" width="1.7109375" style="28" customWidth="1"/>
    <col min="1771" max="2015" width="11.42578125" style="28"/>
    <col min="2016" max="2016" width="4.42578125" style="28" customWidth="1"/>
    <col min="2017" max="2017" width="11.42578125" style="28"/>
    <col min="2018" max="2018" width="17.5703125" style="28" customWidth="1"/>
    <col min="2019" max="2019" width="11.5703125" style="28" customWidth="1"/>
    <col min="2020" max="2023" width="11.42578125" style="28"/>
    <col min="2024" max="2024" width="22.5703125" style="28" customWidth="1"/>
    <col min="2025" max="2025" width="14" style="28" customWidth="1"/>
    <col min="2026" max="2026" width="1.7109375" style="28" customWidth="1"/>
    <col min="2027" max="2271" width="11.42578125" style="28"/>
    <col min="2272" max="2272" width="4.42578125" style="28" customWidth="1"/>
    <col min="2273" max="2273" width="11.42578125" style="28"/>
    <col min="2274" max="2274" width="17.5703125" style="28" customWidth="1"/>
    <col min="2275" max="2275" width="11.5703125" style="28" customWidth="1"/>
    <col min="2276" max="2279" width="11.42578125" style="28"/>
    <col min="2280" max="2280" width="22.5703125" style="28" customWidth="1"/>
    <col min="2281" max="2281" width="14" style="28" customWidth="1"/>
    <col min="2282" max="2282" width="1.7109375" style="28" customWidth="1"/>
    <col min="2283" max="2527" width="11.42578125" style="28"/>
    <col min="2528" max="2528" width="4.42578125" style="28" customWidth="1"/>
    <col min="2529" max="2529" width="11.42578125" style="28"/>
    <col min="2530" max="2530" width="17.5703125" style="28" customWidth="1"/>
    <col min="2531" max="2531" width="11.5703125" style="28" customWidth="1"/>
    <col min="2532" max="2535" width="11.42578125" style="28"/>
    <col min="2536" max="2536" width="22.5703125" style="28" customWidth="1"/>
    <col min="2537" max="2537" width="14" style="28" customWidth="1"/>
    <col min="2538" max="2538" width="1.7109375" style="28" customWidth="1"/>
    <col min="2539" max="2783" width="11.42578125" style="28"/>
    <col min="2784" max="2784" width="4.42578125" style="28" customWidth="1"/>
    <col min="2785" max="2785" width="11.42578125" style="28"/>
    <col min="2786" max="2786" width="17.5703125" style="28" customWidth="1"/>
    <col min="2787" max="2787" width="11.5703125" style="28" customWidth="1"/>
    <col min="2788" max="2791" width="11.42578125" style="28"/>
    <col min="2792" max="2792" width="22.5703125" style="28" customWidth="1"/>
    <col min="2793" max="2793" width="14" style="28" customWidth="1"/>
    <col min="2794" max="2794" width="1.7109375" style="28" customWidth="1"/>
    <col min="2795" max="3039" width="11.42578125" style="28"/>
    <col min="3040" max="3040" width="4.42578125" style="28" customWidth="1"/>
    <col min="3041" max="3041" width="11.42578125" style="28"/>
    <col min="3042" max="3042" width="17.5703125" style="28" customWidth="1"/>
    <col min="3043" max="3043" width="11.5703125" style="28" customWidth="1"/>
    <col min="3044" max="3047" width="11.42578125" style="28"/>
    <col min="3048" max="3048" width="22.5703125" style="28" customWidth="1"/>
    <col min="3049" max="3049" width="14" style="28" customWidth="1"/>
    <col min="3050" max="3050" width="1.7109375" style="28" customWidth="1"/>
    <col min="3051" max="3295" width="11.42578125" style="28"/>
    <col min="3296" max="3296" width="4.42578125" style="28" customWidth="1"/>
    <col min="3297" max="3297" width="11.42578125" style="28"/>
    <col min="3298" max="3298" width="17.5703125" style="28" customWidth="1"/>
    <col min="3299" max="3299" width="11.5703125" style="28" customWidth="1"/>
    <col min="3300" max="3303" width="11.42578125" style="28"/>
    <col min="3304" max="3304" width="22.5703125" style="28" customWidth="1"/>
    <col min="3305" max="3305" width="14" style="28" customWidth="1"/>
    <col min="3306" max="3306" width="1.7109375" style="28" customWidth="1"/>
    <col min="3307" max="3551" width="11.42578125" style="28"/>
    <col min="3552" max="3552" width="4.42578125" style="28" customWidth="1"/>
    <col min="3553" max="3553" width="11.42578125" style="28"/>
    <col min="3554" max="3554" width="17.5703125" style="28" customWidth="1"/>
    <col min="3555" max="3555" width="11.5703125" style="28" customWidth="1"/>
    <col min="3556" max="3559" width="11.42578125" style="28"/>
    <col min="3560" max="3560" width="22.5703125" style="28" customWidth="1"/>
    <col min="3561" max="3561" width="14" style="28" customWidth="1"/>
    <col min="3562" max="3562" width="1.7109375" style="28" customWidth="1"/>
    <col min="3563" max="3807" width="11.42578125" style="28"/>
    <col min="3808" max="3808" width="4.42578125" style="28" customWidth="1"/>
    <col min="3809" max="3809" width="11.42578125" style="28"/>
    <col min="3810" max="3810" width="17.5703125" style="28" customWidth="1"/>
    <col min="3811" max="3811" width="11.5703125" style="28" customWidth="1"/>
    <col min="3812" max="3815" width="11.42578125" style="28"/>
    <col min="3816" max="3816" width="22.5703125" style="28" customWidth="1"/>
    <col min="3817" max="3817" width="14" style="28" customWidth="1"/>
    <col min="3818" max="3818" width="1.7109375" style="28" customWidth="1"/>
    <col min="3819" max="4063" width="11.42578125" style="28"/>
    <col min="4064" max="4064" width="4.42578125" style="28" customWidth="1"/>
    <col min="4065" max="4065" width="11.42578125" style="28"/>
    <col min="4066" max="4066" width="17.5703125" style="28" customWidth="1"/>
    <col min="4067" max="4067" width="11.5703125" style="28" customWidth="1"/>
    <col min="4068" max="4071" width="11.42578125" style="28"/>
    <col min="4072" max="4072" width="22.5703125" style="28" customWidth="1"/>
    <col min="4073" max="4073" width="14" style="28" customWidth="1"/>
    <col min="4074" max="4074" width="1.7109375" style="28" customWidth="1"/>
    <col min="4075" max="4319" width="11.42578125" style="28"/>
    <col min="4320" max="4320" width="4.42578125" style="28" customWidth="1"/>
    <col min="4321" max="4321" width="11.42578125" style="28"/>
    <col min="4322" max="4322" width="17.5703125" style="28" customWidth="1"/>
    <col min="4323" max="4323" width="11.5703125" style="28" customWidth="1"/>
    <col min="4324" max="4327" width="11.42578125" style="28"/>
    <col min="4328" max="4328" width="22.5703125" style="28" customWidth="1"/>
    <col min="4329" max="4329" width="14" style="28" customWidth="1"/>
    <col min="4330" max="4330" width="1.7109375" style="28" customWidth="1"/>
    <col min="4331" max="4575" width="11.42578125" style="28"/>
    <col min="4576" max="4576" width="4.42578125" style="28" customWidth="1"/>
    <col min="4577" max="4577" width="11.42578125" style="28"/>
    <col min="4578" max="4578" width="17.5703125" style="28" customWidth="1"/>
    <col min="4579" max="4579" width="11.5703125" style="28" customWidth="1"/>
    <col min="4580" max="4583" width="11.42578125" style="28"/>
    <col min="4584" max="4584" width="22.5703125" style="28" customWidth="1"/>
    <col min="4585" max="4585" width="14" style="28" customWidth="1"/>
    <col min="4586" max="4586" width="1.7109375" style="28" customWidth="1"/>
    <col min="4587" max="4831" width="11.42578125" style="28"/>
    <col min="4832" max="4832" width="4.42578125" style="28" customWidth="1"/>
    <col min="4833" max="4833" width="11.42578125" style="28"/>
    <col min="4834" max="4834" width="17.5703125" style="28" customWidth="1"/>
    <col min="4835" max="4835" width="11.5703125" style="28" customWidth="1"/>
    <col min="4836" max="4839" width="11.42578125" style="28"/>
    <col min="4840" max="4840" width="22.5703125" style="28" customWidth="1"/>
    <col min="4841" max="4841" width="14" style="28" customWidth="1"/>
    <col min="4842" max="4842" width="1.7109375" style="28" customWidth="1"/>
    <col min="4843" max="5087" width="11.42578125" style="28"/>
    <col min="5088" max="5088" width="4.42578125" style="28" customWidth="1"/>
    <col min="5089" max="5089" width="11.42578125" style="28"/>
    <col min="5090" max="5090" width="17.5703125" style="28" customWidth="1"/>
    <col min="5091" max="5091" width="11.5703125" style="28" customWidth="1"/>
    <col min="5092" max="5095" width="11.42578125" style="28"/>
    <col min="5096" max="5096" width="22.5703125" style="28" customWidth="1"/>
    <col min="5097" max="5097" width="14" style="28" customWidth="1"/>
    <col min="5098" max="5098" width="1.7109375" style="28" customWidth="1"/>
    <col min="5099" max="5343" width="11.42578125" style="28"/>
    <col min="5344" max="5344" width="4.42578125" style="28" customWidth="1"/>
    <col min="5345" max="5345" width="11.42578125" style="28"/>
    <col min="5346" max="5346" width="17.5703125" style="28" customWidth="1"/>
    <col min="5347" max="5347" width="11.5703125" style="28" customWidth="1"/>
    <col min="5348" max="5351" width="11.42578125" style="28"/>
    <col min="5352" max="5352" width="22.5703125" style="28" customWidth="1"/>
    <col min="5353" max="5353" width="14" style="28" customWidth="1"/>
    <col min="5354" max="5354" width="1.7109375" style="28" customWidth="1"/>
    <col min="5355" max="5599" width="11.42578125" style="28"/>
    <col min="5600" max="5600" width="4.42578125" style="28" customWidth="1"/>
    <col min="5601" max="5601" width="11.42578125" style="28"/>
    <col min="5602" max="5602" width="17.5703125" style="28" customWidth="1"/>
    <col min="5603" max="5603" width="11.5703125" style="28" customWidth="1"/>
    <col min="5604" max="5607" width="11.42578125" style="28"/>
    <col min="5608" max="5608" width="22.5703125" style="28" customWidth="1"/>
    <col min="5609" max="5609" width="14" style="28" customWidth="1"/>
    <col min="5610" max="5610" width="1.7109375" style="28" customWidth="1"/>
    <col min="5611" max="5855" width="11.42578125" style="28"/>
    <col min="5856" max="5856" width="4.42578125" style="28" customWidth="1"/>
    <col min="5857" max="5857" width="11.42578125" style="28"/>
    <col min="5858" max="5858" width="17.5703125" style="28" customWidth="1"/>
    <col min="5859" max="5859" width="11.5703125" style="28" customWidth="1"/>
    <col min="5860" max="5863" width="11.42578125" style="28"/>
    <col min="5864" max="5864" width="22.5703125" style="28" customWidth="1"/>
    <col min="5865" max="5865" width="14" style="28" customWidth="1"/>
    <col min="5866" max="5866" width="1.7109375" style="28" customWidth="1"/>
    <col min="5867" max="6111" width="11.42578125" style="28"/>
    <col min="6112" max="6112" width="4.42578125" style="28" customWidth="1"/>
    <col min="6113" max="6113" width="11.42578125" style="28"/>
    <col min="6114" max="6114" width="17.5703125" style="28" customWidth="1"/>
    <col min="6115" max="6115" width="11.5703125" style="28" customWidth="1"/>
    <col min="6116" max="6119" width="11.42578125" style="28"/>
    <col min="6120" max="6120" width="22.5703125" style="28" customWidth="1"/>
    <col min="6121" max="6121" width="14" style="28" customWidth="1"/>
    <col min="6122" max="6122" width="1.7109375" style="28" customWidth="1"/>
    <col min="6123" max="6367" width="11.42578125" style="28"/>
    <col min="6368" max="6368" width="4.42578125" style="28" customWidth="1"/>
    <col min="6369" max="6369" width="11.42578125" style="28"/>
    <col min="6370" max="6370" width="17.5703125" style="28" customWidth="1"/>
    <col min="6371" max="6371" width="11.5703125" style="28" customWidth="1"/>
    <col min="6372" max="6375" width="11.42578125" style="28"/>
    <col min="6376" max="6376" width="22.5703125" style="28" customWidth="1"/>
    <col min="6377" max="6377" width="14" style="28" customWidth="1"/>
    <col min="6378" max="6378" width="1.7109375" style="28" customWidth="1"/>
    <col min="6379" max="6623" width="11.42578125" style="28"/>
    <col min="6624" max="6624" width="4.42578125" style="28" customWidth="1"/>
    <col min="6625" max="6625" width="11.42578125" style="28"/>
    <col min="6626" max="6626" width="17.5703125" style="28" customWidth="1"/>
    <col min="6627" max="6627" width="11.5703125" style="28" customWidth="1"/>
    <col min="6628" max="6631" width="11.42578125" style="28"/>
    <col min="6632" max="6632" width="22.5703125" style="28" customWidth="1"/>
    <col min="6633" max="6633" width="14" style="28" customWidth="1"/>
    <col min="6634" max="6634" width="1.7109375" style="28" customWidth="1"/>
    <col min="6635" max="6879" width="11.42578125" style="28"/>
    <col min="6880" max="6880" width="4.42578125" style="28" customWidth="1"/>
    <col min="6881" max="6881" width="11.42578125" style="28"/>
    <col min="6882" max="6882" width="17.5703125" style="28" customWidth="1"/>
    <col min="6883" max="6883" width="11.5703125" style="28" customWidth="1"/>
    <col min="6884" max="6887" width="11.42578125" style="28"/>
    <col min="6888" max="6888" width="22.5703125" style="28" customWidth="1"/>
    <col min="6889" max="6889" width="14" style="28" customWidth="1"/>
    <col min="6890" max="6890" width="1.7109375" style="28" customWidth="1"/>
    <col min="6891" max="7135" width="11.42578125" style="28"/>
    <col min="7136" max="7136" width="4.42578125" style="28" customWidth="1"/>
    <col min="7137" max="7137" width="11.42578125" style="28"/>
    <col min="7138" max="7138" width="17.5703125" style="28" customWidth="1"/>
    <col min="7139" max="7139" width="11.5703125" style="28" customWidth="1"/>
    <col min="7140" max="7143" width="11.42578125" style="28"/>
    <col min="7144" max="7144" width="22.5703125" style="28" customWidth="1"/>
    <col min="7145" max="7145" width="14" style="28" customWidth="1"/>
    <col min="7146" max="7146" width="1.7109375" style="28" customWidth="1"/>
    <col min="7147" max="7391" width="11.42578125" style="28"/>
    <col min="7392" max="7392" width="4.42578125" style="28" customWidth="1"/>
    <col min="7393" max="7393" width="11.42578125" style="28"/>
    <col min="7394" max="7394" width="17.5703125" style="28" customWidth="1"/>
    <col min="7395" max="7395" width="11.5703125" style="28" customWidth="1"/>
    <col min="7396" max="7399" width="11.42578125" style="28"/>
    <col min="7400" max="7400" width="22.5703125" style="28" customWidth="1"/>
    <col min="7401" max="7401" width="14" style="28" customWidth="1"/>
    <col min="7402" max="7402" width="1.7109375" style="28" customWidth="1"/>
    <col min="7403" max="7647" width="11.42578125" style="28"/>
    <col min="7648" max="7648" width="4.42578125" style="28" customWidth="1"/>
    <col min="7649" max="7649" width="11.42578125" style="28"/>
    <col min="7650" max="7650" width="17.5703125" style="28" customWidth="1"/>
    <col min="7651" max="7651" width="11.5703125" style="28" customWidth="1"/>
    <col min="7652" max="7655" width="11.42578125" style="28"/>
    <col min="7656" max="7656" width="22.5703125" style="28" customWidth="1"/>
    <col min="7657" max="7657" width="14" style="28" customWidth="1"/>
    <col min="7658" max="7658" width="1.7109375" style="28" customWidth="1"/>
    <col min="7659" max="7903" width="11.42578125" style="28"/>
    <col min="7904" max="7904" width="4.42578125" style="28" customWidth="1"/>
    <col min="7905" max="7905" width="11.42578125" style="28"/>
    <col min="7906" max="7906" width="17.5703125" style="28" customWidth="1"/>
    <col min="7907" max="7907" width="11.5703125" style="28" customWidth="1"/>
    <col min="7908" max="7911" width="11.42578125" style="28"/>
    <col min="7912" max="7912" width="22.5703125" style="28" customWidth="1"/>
    <col min="7913" max="7913" width="14" style="28" customWidth="1"/>
    <col min="7914" max="7914" width="1.7109375" style="28" customWidth="1"/>
    <col min="7915" max="8159" width="11.42578125" style="28"/>
    <col min="8160" max="8160" width="4.42578125" style="28" customWidth="1"/>
    <col min="8161" max="8161" width="11.42578125" style="28"/>
    <col min="8162" max="8162" width="17.5703125" style="28" customWidth="1"/>
    <col min="8163" max="8163" width="11.5703125" style="28" customWidth="1"/>
    <col min="8164" max="8167" width="11.42578125" style="28"/>
    <col min="8168" max="8168" width="22.5703125" style="28" customWidth="1"/>
    <col min="8169" max="8169" width="14" style="28" customWidth="1"/>
    <col min="8170" max="8170" width="1.7109375" style="28" customWidth="1"/>
    <col min="8171" max="8415" width="11.42578125" style="28"/>
    <col min="8416" max="8416" width="4.42578125" style="28" customWidth="1"/>
    <col min="8417" max="8417" width="11.42578125" style="28"/>
    <col min="8418" max="8418" width="17.5703125" style="28" customWidth="1"/>
    <col min="8419" max="8419" width="11.5703125" style="28" customWidth="1"/>
    <col min="8420" max="8423" width="11.42578125" style="28"/>
    <col min="8424" max="8424" width="22.5703125" style="28" customWidth="1"/>
    <col min="8425" max="8425" width="14" style="28" customWidth="1"/>
    <col min="8426" max="8426" width="1.7109375" style="28" customWidth="1"/>
    <col min="8427" max="8671" width="11.42578125" style="28"/>
    <col min="8672" max="8672" width="4.42578125" style="28" customWidth="1"/>
    <col min="8673" max="8673" width="11.42578125" style="28"/>
    <col min="8674" max="8674" width="17.5703125" style="28" customWidth="1"/>
    <col min="8675" max="8675" width="11.5703125" style="28" customWidth="1"/>
    <col min="8676" max="8679" width="11.42578125" style="28"/>
    <col min="8680" max="8680" width="22.5703125" style="28" customWidth="1"/>
    <col min="8681" max="8681" width="14" style="28" customWidth="1"/>
    <col min="8682" max="8682" width="1.7109375" style="28" customWidth="1"/>
    <col min="8683" max="8927" width="11.42578125" style="28"/>
    <col min="8928" max="8928" width="4.42578125" style="28" customWidth="1"/>
    <col min="8929" max="8929" width="11.42578125" style="28"/>
    <col min="8930" max="8930" width="17.5703125" style="28" customWidth="1"/>
    <col min="8931" max="8931" width="11.5703125" style="28" customWidth="1"/>
    <col min="8932" max="8935" width="11.42578125" style="28"/>
    <col min="8936" max="8936" width="22.5703125" style="28" customWidth="1"/>
    <col min="8937" max="8937" width="14" style="28" customWidth="1"/>
    <col min="8938" max="8938" width="1.7109375" style="28" customWidth="1"/>
    <col min="8939" max="9183" width="11.42578125" style="28"/>
    <col min="9184" max="9184" width="4.42578125" style="28" customWidth="1"/>
    <col min="9185" max="9185" width="11.42578125" style="28"/>
    <col min="9186" max="9186" width="17.5703125" style="28" customWidth="1"/>
    <col min="9187" max="9187" width="11.5703125" style="28" customWidth="1"/>
    <col min="9188" max="9191" width="11.42578125" style="28"/>
    <col min="9192" max="9192" width="22.5703125" style="28" customWidth="1"/>
    <col min="9193" max="9193" width="14" style="28" customWidth="1"/>
    <col min="9194" max="9194" width="1.7109375" style="28" customWidth="1"/>
    <col min="9195" max="9439" width="11.42578125" style="28"/>
    <col min="9440" max="9440" width="4.42578125" style="28" customWidth="1"/>
    <col min="9441" max="9441" width="11.42578125" style="28"/>
    <col min="9442" max="9442" width="17.5703125" style="28" customWidth="1"/>
    <col min="9443" max="9443" width="11.5703125" style="28" customWidth="1"/>
    <col min="9444" max="9447" width="11.42578125" style="28"/>
    <col min="9448" max="9448" width="22.5703125" style="28" customWidth="1"/>
    <col min="9449" max="9449" width="14" style="28" customWidth="1"/>
    <col min="9450" max="9450" width="1.7109375" style="28" customWidth="1"/>
    <col min="9451" max="9695" width="11.42578125" style="28"/>
    <col min="9696" max="9696" width="4.42578125" style="28" customWidth="1"/>
    <col min="9697" max="9697" width="11.42578125" style="28"/>
    <col min="9698" max="9698" width="17.5703125" style="28" customWidth="1"/>
    <col min="9699" max="9699" width="11.5703125" style="28" customWidth="1"/>
    <col min="9700" max="9703" width="11.42578125" style="28"/>
    <col min="9704" max="9704" width="22.5703125" style="28" customWidth="1"/>
    <col min="9705" max="9705" width="14" style="28" customWidth="1"/>
    <col min="9706" max="9706" width="1.7109375" style="28" customWidth="1"/>
    <col min="9707" max="9951" width="11.42578125" style="28"/>
    <col min="9952" max="9952" width="4.42578125" style="28" customWidth="1"/>
    <col min="9953" max="9953" width="11.42578125" style="28"/>
    <col min="9954" max="9954" width="17.5703125" style="28" customWidth="1"/>
    <col min="9955" max="9955" width="11.5703125" style="28" customWidth="1"/>
    <col min="9956" max="9959" width="11.42578125" style="28"/>
    <col min="9960" max="9960" width="22.5703125" style="28" customWidth="1"/>
    <col min="9961" max="9961" width="14" style="28" customWidth="1"/>
    <col min="9962" max="9962" width="1.7109375" style="28" customWidth="1"/>
    <col min="9963" max="10207" width="11.42578125" style="28"/>
    <col min="10208" max="10208" width="4.42578125" style="28" customWidth="1"/>
    <col min="10209" max="10209" width="11.42578125" style="28"/>
    <col min="10210" max="10210" width="17.5703125" style="28" customWidth="1"/>
    <col min="10211" max="10211" width="11.5703125" style="28" customWidth="1"/>
    <col min="10212" max="10215" width="11.42578125" style="28"/>
    <col min="10216" max="10216" width="22.5703125" style="28" customWidth="1"/>
    <col min="10217" max="10217" width="14" style="28" customWidth="1"/>
    <col min="10218" max="10218" width="1.7109375" style="28" customWidth="1"/>
    <col min="10219" max="10463" width="11.42578125" style="28"/>
    <col min="10464" max="10464" width="4.42578125" style="28" customWidth="1"/>
    <col min="10465" max="10465" width="11.42578125" style="28"/>
    <col min="10466" max="10466" width="17.5703125" style="28" customWidth="1"/>
    <col min="10467" max="10467" width="11.5703125" style="28" customWidth="1"/>
    <col min="10468" max="10471" width="11.42578125" style="28"/>
    <col min="10472" max="10472" width="22.5703125" style="28" customWidth="1"/>
    <col min="10473" max="10473" width="14" style="28" customWidth="1"/>
    <col min="10474" max="10474" width="1.7109375" style="28" customWidth="1"/>
    <col min="10475" max="10719" width="11.42578125" style="28"/>
    <col min="10720" max="10720" width="4.42578125" style="28" customWidth="1"/>
    <col min="10721" max="10721" width="11.42578125" style="28"/>
    <col min="10722" max="10722" width="17.5703125" style="28" customWidth="1"/>
    <col min="10723" max="10723" width="11.5703125" style="28" customWidth="1"/>
    <col min="10724" max="10727" width="11.42578125" style="28"/>
    <col min="10728" max="10728" width="22.5703125" style="28" customWidth="1"/>
    <col min="10729" max="10729" width="14" style="28" customWidth="1"/>
    <col min="10730" max="10730" width="1.7109375" style="28" customWidth="1"/>
    <col min="10731" max="10975" width="11.42578125" style="28"/>
    <col min="10976" max="10976" width="4.42578125" style="28" customWidth="1"/>
    <col min="10977" max="10977" width="11.42578125" style="28"/>
    <col min="10978" max="10978" width="17.5703125" style="28" customWidth="1"/>
    <col min="10979" max="10979" width="11.5703125" style="28" customWidth="1"/>
    <col min="10980" max="10983" width="11.42578125" style="28"/>
    <col min="10984" max="10984" width="22.5703125" style="28" customWidth="1"/>
    <col min="10985" max="10985" width="14" style="28" customWidth="1"/>
    <col min="10986" max="10986" width="1.7109375" style="28" customWidth="1"/>
    <col min="10987" max="11231" width="11.42578125" style="28"/>
    <col min="11232" max="11232" width="4.42578125" style="28" customWidth="1"/>
    <col min="11233" max="11233" width="11.42578125" style="28"/>
    <col min="11234" max="11234" width="17.5703125" style="28" customWidth="1"/>
    <col min="11235" max="11235" width="11.5703125" style="28" customWidth="1"/>
    <col min="11236" max="11239" width="11.42578125" style="28"/>
    <col min="11240" max="11240" width="22.5703125" style="28" customWidth="1"/>
    <col min="11241" max="11241" width="14" style="28" customWidth="1"/>
    <col min="11242" max="11242" width="1.7109375" style="28" customWidth="1"/>
    <col min="11243" max="11487" width="11.42578125" style="28"/>
    <col min="11488" max="11488" width="4.42578125" style="28" customWidth="1"/>
    <col min="11489" max="11489" width="11.42578125" style="28"/>
    <col min="11490" max="11490" width="17.5703125" style="28" customWidth="1"/>
    <col min="11491" max="11491" width="11.5703125" style="28" customWidth="1"/>
    <col min="11492" max="11495" width="11.42578125" style="28"/>
    <col min="11496" max="11496" width="22.5703125" style="28" customWidth="1"/>
    <col min="11497" max="11497" width="14" style="28" customWidth="1"/>
    <col min="11498" max="11498" width="1.7109375" style="28" customWidth="1"/>
    <col min="11499" max="11743" width="11.42578125" style="28"/>
    <col min="11744" max="11744" width="4.42578125" style="28" customWidth="1"/>
    <col min="11745" max="11745" width="11.42578125" style="28"/>
    <col min="11746" max="11746" width="17.5703125" style="28" customWidth="1"/>
    <col min="11747" max="11747" width="11.5703125" style="28" customWidth="1"/>
    <col min="11748" max="11751" width="11.42578125" style="28"/>
    <col min="11752" max="11752" width="22.5703125" style="28" customWidth="1"/>
    <col min="11753" max="11753" width="14" style="28" customWidth="1"/>
    <col min="11754" max="11754" width="1.7109375" style="28" customWidth="1"/>
    <col min="11755" max="11999" width="11.42578125" style="28"/>
    <col min="12000" max="12000" width="4.42578125" style="28" customWidth="1"/>
    <col min="12001" max="12001" width="11.42578125" style="28"/>
    <col min="12002" max="12002" width="17.5703125" style="28" customWidth="1"/>
    <col min="12003" max="12003" width="11.5703125" style="28" customWidth="1"/>
    <col min="12004" max="12007" width="11.42578125" style="28"/>
    <col min="12008" max="12008" width="22.5703125" style="28" customWidth="1"/>
    <col min="12009" max="12009" width="14" style="28" customWidth="1"/>
    <col min="12010" max="12010" width="1.7109375" style="28" customWidth="1"/>
    <col min="12011" max="12255" width="11.42578125" style="28"/>
    <col min="12256" max="12256" width="4.42578125" style="28" customWidth="1"/>
    <col min="12257" max="12257" width="11.42578125" style="28"/>
    <col min="12258" max="12258" width="17.5703125" style="28" customWidth="1"/>
    <col min="12259" max="12259" width="11.5703125" style="28" customWidth="1"/>
    <col min="12260" max="12263" width="11.42578125" style="28"/>
    <col min="12264" max="12264" width="22.5703125" style="28" customWidth="1"/>
    <col min="12265" max="12265" width="14" style="28" customWidth="1"/>
    <col min="12266" max="12266" width="1.7109375" style="28" customWidth="1"/>
    <col min="12267" max="12511" width="11.42578125" style="28"/>
    <col min="12512" max="12512" width="4.42578125" style="28" customWidth="1"/>
    <col min="12513" max="12513" width="11.42578125" style="28"/>
    <col min="12514" max="12514" width="17.5703125" style="28" customWidth="1"/>
    <col min="12515" max="12515" width="11.5703125" style="28" customWidth="1"/>
    <col min="12516" max="12519" width="11.42578125" style="28"/>
    <col min="12520" max="12520" width="22.5703125" style="28" customWidth="1"/>
    <col min="12521" max="12521" width="14" style="28" customWidth="1"/>
    <col min="12522" max="12522" width="1.7109375" style="28" customWidth="1"/>
    <col min="12523" max="12767" width="11.42578125" style="28"/>
    <col min="12768" max="12768" width="4.42578125" style="28" customWidth="1"/>
    <col min="12769" max="12769" width="11.42578125" style="28"/>
    <col min="12770" max="12770" width="17.5703125" style="28" customWidth="1"/>
    <col min="12771" max="12771" width="11.5703125" style="28" customWidth="1"/>
    <col min="12772" max="12775" width="11.42578125" style="28"/>
    <col min="12776" max="12776" width="22.5703125" style="28" customWidth="1"/>
    <col min="12777" max="12777" width="14" style="28" customWidth="1"/>
    <col min="12778" max="12778" width="1.7109375" style="28" customWidth="1"/>
    <col min="12779" max="13023" width="11.42578125" style="28"/>
    <col min="13024" max="13024" width="4.42578125" style="28" customWidth="1"/>
    <col min="13025" max="13025" width="11.42578125" style="28"/>
    <col min="13026" max="13026" width="17.5703125" style="28" customWidth="1"/>
    <col min="13027" max="13027" width="11.5703125" style="28" customWidth="1"/>
    <col min="13028" max="13031" width="11.42578125" style="28"/>
    <col min="13032" max="13032" width="22.5703125" style="28" customWidth="1"/>
    <col min="13033" max="13033" width="14" style="28" customWidth="1"/>
    <col min="13034" max="13034" width="1.7109375" style="28" customWidth="1"/>
    <col min="13035" max="13279" width="11.42578125" style="28"/>
    <col min="13280" max="13280" width="4.42578125" style="28" customWidth="1"/>
    <col min="13281" max="13281" width="11.42578125" style="28"/>
    <col min="13282" max="13282" width="17.5703125" style="28" customWidth="1"/>
    <col min="13283" max="13283" width="11.5703125" style="28" customWidth="1"/>
    <col min="13284" max="13287" width="11.42578125" style="28"/>
    <col min="13288" max="13288" width="22.5703125" style="28" customWidth="1"/>
    <col min="13289" max="13289" width="14" style="28" customWidth="1"/>
    <col min="13290" max="13290" width="1.7109375" style="28" customWidth="1"/>
    <col min="13291" max="13535" width="11.42578125" style="28"/>
    <col min="13536" max="13536" width="4.42578125" style="28" customWidth="1"/>
    <col min="13537" max="13537" width="11.42578125" style="28"/>
    <col min="13538" max="13538" width="17.5703125" style="28" customWidth="1"/>
    <col min="13539" max="13539" width="11.5703125" style="28" customWidth="1"/>
    <col min="13540" max="13543" width="11.42578125" style="28"/>
    <col min="13544" max="13544" width="22.5703125" style="28" customWidth="1"/>
    <col min="13545" max="13545" width="14" style="28" customWidth="1"/>
    <col min="13546" max="13546" width="1.7109375" style="28" customWidth="1"/>
    <col min="13547" max="13791" width="11.42578125" style="28"/>
    <col min="13792" max="13792" width="4.42578125" style="28" customWidth="1"/>
    <col min="13793" max="13793" width="11.42578125" style="28"/>
    <col min="13794" max="13794" width="17.5703125" style="28" customWidth="1"/>
    <col min="13795" max="13795" width="11.5703125" style="28" customWidth="1"/>
    <col min="13796" max="13799" width="11.42578125" style="28"/>
    <col min="13800" max="13800" width="22.5703125" style="28" customWidth="1"/>
    <col min="13801" max="13801" width="14" style="28" customWidth="1"/>
    <col min="13802" max="13802" width="1.7109375" style="28" customWidth="1"/>
    <col min="13803" max="14047" width="11.42578125" style="28"/>
    <col min="14048" max="14048" width="4.42578125" style="28" customWidth="1"/>
    <col min="14049" max="14049" width="11.42578125" style="28"/>
    <col min="14050" max="14050" width="17.5703125" style="28" customWidth="1"/>
    <col min="14051" max="14051" width="11.5703125" style="28" customWidth="1"/>
    <col min="14052" max="14055" width="11.42578125" style="28"/>
    <col min="14056" max="14056" width="22.5703125" style="28" customWidth="1"/>
    <col min="14057" max="14057" width="14" style="28" customWidth="1"/>
    <col min="14058" max="14058" width="1.7109375" style="28" customWidth="1"/>
    <col min="14059" max="14303" width="11.42578125" style="28"/>
    <col min="14304" max="14304" width="4.42578125" style="28" customWidth="1"/>
    <col min="14305" max="14305" width="11.42578125" style="28"/>
    <col min="14306" max="14306" width="17.5703125" style="28" customWidth="1"/>
    <col min="14307" max="14307" width="11.5703125" style="28" customWidth="1"/>
    <col min="14308" max="14311" width="11.42578125" style="28"/>
    <col min="14312" max="14312" width="22.5703125" style="28" customWidth="1"/>
    <col min="14313" max="14313" width="14" style="28" customWidth="1"/>
    <col min="14314" max="14314" width="1.7109375" style="28" customWidth="1"/>
    <col min="14315" max="14559" width="11.42578125" style="28"/>
    <col min="14560" max="14560" width="4.42578125" style="28" customWidth="1"/>
    <col min="14561" max="14561" width="11.42578125" style="28"/>
    <col min="14562" max="14562" width="17.5703125" style="28" customWidth="1"/>
    <col min="14563" max="14563" width="11.5703125" style="28" customWidth="1"/>
    <col min="14564" max="14567" width="11.42578125" style="28"/>
    <col min="14568" max="14568" width="22.5703125" style="28" customWidth="1"/>
    <col min="14569" max="14569" width="14" style="28" customWidth="1"/>
    <col min="14570" max="14570" width="1.7109375" style="28" customWidth="1"/>
    <col min="14571" max="14815" width="11.42578125" style="28"/>
    <col min="14816" max="14816" width="4.42578125" style="28" customWidth="1"/>
    <col min="14817" max="14817" width="11.42578125" style="28"/>
    <col min="14818" max="14818" width="17.5703125" style="28" customWidth="1"/>
    <col min="14819" max="14819" width="11.5703125" style="28" customWidth="1"/>
    <col min="14820" max="14823" width="11.42578125" style="28"/>
    <col min="14824" max="14824" width="22.5703125" style="28" customWidth="1"/>
    <col min="14825" max="14825" width="14" style="28" customWidth="1"/>
    <col min="14826" max="14826" width="1.7109375" style="28" customWidth="1"/>
    <col min="14827" max="15071" width="11.42578125" style="28"/>
    <col min="15072" max="15072" width="4.42578125" style="28" customWidth="1"/>
    <col min="15073" max="15073" width="11.42578125" style="28"/>
    <col min="15074" max="15074" width="17.5703125" style="28" customWidth="1"/>
    <col min="15075" max="15075" width="11.5703125" style="28" customWidth="1"/>
    <col min="15076" max="15079" width="11.42578125" style="28"/>
    <col min="15080" max="15080" width="22.5703125" style="28" customWidth="1"/>
    <col min="15081" max="15081" width="14" style="28" customWidth="1"/>
    <col min="15082" max="15082" width="1.7109375" style="28" customWidth="1"/>
    <col min="15083" max="15327" width="11.42578125" style="28"/>
    <col min="15328" max="15328" width="4.42578125" style="28" customWidth="1"/>
    <col min="15329" max="15329" width="11.42578125" style="28"/>
    <col min="15330" max="15330" width="17.5703125" style="28" customWidth="1"/>
    <col min="15331" max="15331" width="11.5703125" style="28" customWidth="1"/>
    <col min="15332" max="15335" width="11.42578125" style="28"/>
    <col min="15336" max="15336" width="22.5703125" style="28" customWidth="1"/>
    <col min="15337" max="15337" width="14" style="28" customWidth="1"/>
    <col min="15338" max="15338" width="1.7109375" style="28" customWidth="1"/>
    <col min="15339" max="15583" width="11.42578125" style="28"/>
    <col min="15584" max="15584" width="4.42578125" style="28" customWidth="1"/>
    <col min="15585" max="15585" width="11.42578125" style="28"/>
    <col min="15586" max="15586" width="17.5703125" style="28" customWidth="1"/>
    <col min="15587" max="15587" width="11.5703125" style="28" customWidth="1"/>
    <col min="15588" max="15591" width="11.42578125" style="28"/>
    <col min="15592" max="15592" width="22.5703125" style="28" customWidth="1"/>
    <col min="15593" max="15593" width="14" style="28" customWidth="1"/>
    <col min="15594" max="15594" width="1.7109375" style="28" customWidth="1"/>
    <col min="15595" max="15839" width="11.42578125" style="28"/>
    <col min="15840" max="15840" width="4.42578125" style="28" customWidth="1"/>
    <col min="15841" max="15841" width="11.42578125" style="28"/>
    <col min="15842" max="15842" width="17.5703125" style="28" customWidth="1"/>
    <col min="15843" max="15843" width="11.5703125" style="28" customWidth="1"/>
    <col min="15844" max="15847" width="11.42578125" style="28"/>
    <col min="15848" max="15848" width="22.5703125" style="28" customWidth="1"/>
    <col min="15849" max="15849" width="14" style="28" customWidth="1"/>
    <col min="15850" max="15850" width="1.7109375" style="28" customWidth="1"/>
    <col min="15851" max="16095" width="11.42578125" style="28"/>
    <col min="16096" max="16096" width="4.42578125" style="28" customWidth="1"/>
    <col min="16097" max="16097" width="11.42578125" style="28"/>
    <col min="16098" max="16098" width="17.5703125" style="28" customWidth="1"/>
    <col min="16099" max="16099" width="11.5703125" style="28" customWidth="1"/>
    <col min="16100" max="16103" width="11.42578125" style="28"/>
    <col min="16104" max="16104" width="22.5703125" style="28" customWidth="1"/>
    <col min="16105" max="16105" width="21.5703125" style="28" bestFit="1" customWidth="1"/>
    <col min="16106" max="16106" width="1.7109375" style="28" customWidth="1"/>
    <col min="16107" max="16384" width="11.42578125" style="28"/>
  </cols>
  <sheetData>
    <row r="1" spans="2:10 16102:16105" ht="18" customHeight="1" thickBot="1" x14ac:dyDescent="0.25"/>
    <row r="2" spans="2:10 16102:16105" ht="19.5" customHeight="1" x14ac:dyDescent="0.2">
      <c r="B2" s="29"/>
      <c r="C2" s="30"/>
      <c r="D2" s="31" t="s">
        <v>420</v>
      </c>
      <c r="E2" s="32"/>
      <c r="F2" s="32"/>
      <c r="G2" s="32"/>
      <c r="H2" s="32"/>
      <c r="I2" s="33"/>
      <c r="J2" s="34" t="s">
        <v>421</v>
      </c>
    </row>
    <row r="3" spans="2:10 16102:16105" ht="13.5" thickBot="1" x14ac:dyDescent="0.25">
      <c r="B3" s="35"/>
      <c r="C3" s="36"/>
      <c r="D3" s="37"/>
      <c r="E3" s="38"/>
      <c r="F3" s="38"/>
      <c r="G3" s="38"/>
      <c r="H3" s="38"/>
      <c r="I3" s="39"/>
      <c r="J3" s="40"/>
    </row>
    <row r="4" spans="2:10 16102:16105" x14ac:dyDescent="0.2">
      <c r="B4" s="35"/>
      <c r="C4" s="36"/>
      <c r="E4" s="32"/>
      <c r="F4" s="32"/>
      <c r="G4" s="32"/>
      <c r="H4" s="32"/>
      <c r="I4" s="33"/>
      <c r="J4" s="34" t="s">
        <v>422</v>
      </c>
    </row>
    <row r="5" spans="2:10 16102:16105" x14ac:dyDescent="0.2">
      <c r="B5" s="35"/>
      <c r="C5" s="36"/>
      <c r="D5" s="70" t="s">
        <v>423</v>
      </c>
      <c r="E5" s="71"/>
      <c r="F5" s="71"/>
      <c r="G5" s="71"/>
      <c r="H5" s="71"/>
      <c r="I5" s="72"/>
      <c r="J5" s="44"/>
      <c r="WUH5" s="50"/>
    </row>
    <row r="6" spans="2:10 16102:16105" ht="13.5" thickBot="1" x14ac:dyDescent="0.25">
      <c r="B6" s="45"/>
      <c r="C6" s="46"/>
      <c r="D6" s="37"/>
      <c r="E6" s="38"/>
      <c r="F6" s="38"/>
      <c r="G6" s="38"/>
      <c r="H6" s="38"/>
      <c r="I6" s="39"/>
      <c r="J6" s="40"/>
      <c r="WUI6" s="28" t="s">
        <v>424</v>
      </c>
      <c r="WUJ6" s="28" t="s">
        <v>425</v>
      </c>
      <c r="WUK6" s="73">
        <f ca="1">+TODAY()</f>
        <v>45187</v>
      </c>
    </row>
    <row r="7" spans="2:10 16102:16105" x14ac:dyDescent="0.2">
      <c r="B7" s="47"/>
      <c r="J7" s="48"/>
    </row>
    <row r="8" spans="2:10 16102:16105" x14ac:dyDescent="0.2">
      <c r="B8" s="47"/>
      <c r="J8" s="48"/>
    </row>
    <row r="9" spans="2:10 16102:16105" x14ac:dyDescent="0.2">
      <c r="B9" s="47"/>
      <c r="C9" s="49" t="s">
        <v>426</v>
      </c>
      <c r="D9" s="73"/>
      <c r="E9" s="50"/>
      <c r="J9" s="48"/>
    </row>
    <row r="10" spans="2:10 16102:16105" x14ac:dyDescent="0.2">
      <c r="B10" s="47"/>
      <c r="C10" s="49"/>
      <c r="J10" s="48"/>
    </row>
    <row r="11" spans="2:10 16102:16105" x14ac:dyDescent="0.2">
      <c r="B11" s="47"/>
      <c r="C11" s="49" t="s">
        <v>434</v>
      </c>
      <c r="J11" s="48"/>
    </row>
    <row r="12" spans="2:10 16102:16105" x14ac:dyDescent="0.2">
      <c r="B12" s="47"/>
      <c r="C12" s="49" t="s">
        <v>435</v>
      </c>
      <c r="J12" s="48"/>
    </row>
    <row r="13" spans="2:10 16102:16105" x14ac:dyDescent="0.2">
      <c r="B13" s="47"/>
      <c r="J13" s="48"/>
    </row>
    <row r="14" spans="2:10 16102:16105" x14ac:dyDescent="0.2">
      <c r="B14" s="47"/>
      <c r="C14" s="28" t="s">
        <v>427</v>
      </c>
      <c r="J14" s="48"/>
    </row>
    <row r="15" spans="2:10 16102:16105" x14ac:dyDescent="0.2">
      <c r="B15" s="47"/>
      <c r="C15" s="51"/>
      <c r="J15" s="48"/>
    </row>
    <row r="16" spans="2:10 16102:16105" x14ac:dyDescent="0.2">
      <c r="B16" s="47"/>
      <c r="C16" s="74" t="s">
        <v>428</v>
      </c>
      <c r="D16" s="50"/>
      <c r="H16" s="52" t="s">
        <v>402</v>
      </c>
      <c r="I16" s="52" t="s">
        <v>403</v>
      </c>
      <c r="J16" s="48"/>
    </row>
    <row r="17" spans="2:10" x14ac:dyDescent="0.2">
      <c r="B17" s="47"/>
      <c r="C17" s="49" t="s">
        <v>404</v>
      </c>
      <c r="D17" s="49"/>
      <c r="E17" s="49"/>
      <c r="F17" s="49"/>
      <c r="H17" s="75">
        <v>176</v>
      </c>
      <c r="I17" s="76">
        <v>14029205</v>
      </c>
      <c r="J17" s="48"/>
    </row>
    <row r="18" spans="2:10" x14ac:dyDescent="0.2">
      <c r="B18" s="47"/>
      <c r="C18" s="28" t="s">
        <v>405</v>
      </c>
      <c r="H18" s="77">
        <v>46</v>
      </c>
      <c r="I18" s="78">
        <v>3916096</v>
      </c>
      <c r="J18" s="48"/>
    </row>
    <row r="19" spans="2:10" x14ac:dyDescent="0.2">
      <c r="B19" s="47"/>
      <c r="C19" s="28" t="s">
        <v>406</v>
      </c>
      <c r="H19" s="77">
        <v>14</v>
      </c>
      <c r="I19" s="78">
        <v>369006</v>
      </c>
      <c r="J19" s="48"/>
    </row>
    <row r="20" spans="2:10" x14ac:dyDescent="0.2">
      <c r="B20" s="47"/>
      <c r="C20" s="28" t="s">
        <v>407</v>
      </c>
      <c r="H20" s="77">
        <v>113</v>
      </c>
      <c r="I20" s="78">
        <v>9706203</v>
      </c>
      <c r="J20" s="48"/>
    </row>
    <row r="21" spans="2:10" x14ac:dyDescent="0.2">
      <c r="B21" s="47"/>
      <c r="C21" s="28" t="s">
        <v>408</v>
      </c>
      <c r="H21" s="77">
        <v>0</v>
      </c>
      <c r="I21" s="78">
        <v>0</v>
      </c>
      <c r="J21" s="48"/>
    </row>
    <row r="22" spans="2:10" x14ac:dyDescent="0.2">
      <c r="B22" s="47"/>
      <c r="C22" s="28" t="s">
        <v>429</v>
      </c>
      <c r="H22" s="79">
        <v>3</v>
      </c>
      <c r="I22" s="80">
        <v>37900</v>
      </c>
      <c r="J22" s="48"/>
    </row>
    <row r="23" spans="2:10" x14ac:dyDescent="0.2">
      <c r="B23" s="47"/>
      <c r="C23" s="49" t="s">
        <v>430</v>
      </c>
      <c r="D23" s="49"/>
      <c r="E23" s="49"/>
      <c r="F23" s="49"/>
      <c r="H23" s="77">
        <f>SUM(H18:H22)</f>
        <v>176</v>
      </c>
      <c r="I23" s="76">
        <f>(I18+I19+I20+I21+I22)</f>
        <v>14029205</v>
      </c>
      <c r="J23" s="48"/>
    </row>
    <row r="24" spans="2:10" ht="13.5" thickBot="1" x14ac:dyDescent="0.25">
      <c r="B24" s="47"/>
      <c r="C24" s="49"/>
      <c r="D24" s="49"/>
      <c r="H24" s="81"/>
      <c r="I24" s="82"/>
      <c r="J24" s="48"/>
    </row>
    <row r="25" spans="2:10" ht="13.5" thickTop="1" x14ac:dyDescent="0.2">
      <c r="B25" s="47"/>
      <c r="C25" s="49"/>
      <c r="D25" s="49"/>
      <c r="F25" s="83" t="s">
        <v>431</v>
      </c>
      <c r="H25" s="63"/>
      <c r="I25" s="55"/>
      <c r="J25" s="48"/>
    </row>
    <row r="26" spans="2:10" x14ac:dyDescent="0.2">
      <c r="B26" s="47"/>
      <c r="C26" s="49"/>
      <c r="D26" s="49"/>
      <c r="H26" s="63"/>
      <c r="I26" s="55"/>
      <c r="J26" s="48"/>
    </row>
    <row r="27" spans="2:10" x14ac:dyDescent="0.2">
      <c r="B27" s="47"/>
      <c r="C27" s="49"/>
      <c r="D27" s="49"/>
      <c r="H27" s="63"/>
      <c r="I27" s="55"/>
      <c r="J27" s="48"/>
    </row>
    <row r="28" spans="2:10" x14ac:dyDescent="0.2">
      <c r="B28" s="47"/>
      <c r="G28" s="63"/>
      <c r="H28" s="63"/>
      <c r="I28" s="63"/>
      <c r="J28" s="48"/>
    </row>
    <row r="29" spans="2:10" ht="13.5" thickBot="1" x14ac:dyDescent="0.25">
      <c r="B29" s="47"/>
      <c r="C29" s="64" t="s">
        <v>436</v>
      </c>
      <c r="D29" s="65"/>
      <c r="G29" s="64" t="s">
        <v>418</v>
      </c>
      <c r="H29" s="65"/>
      <c r="I29" s="63"/>
      <c r="J29" s="48"/>
    </row>
    <row r="30" spans="2:10" x14ac:dyDescent="0.2">
      <c r="B30" s="47"/>
      <c r="C30" s="66" t="s">
        <v>393</v>
      </c>
      <c r="D30" s="63"/>
      <c r="G30" s="66" t="s">
        <v>432</v>
      </c>
      <c r="H30" s="63"/>
      <c r="I30" s="63"/>
      <c r="J30" s="48"/>
    </row>
    <row r="31" spans="2:10" ht="18.75" customHeight="1" thickBot="1" x14ac:dyDescent="0.25">
      <c r="B31" s="67"/>
      <c r="C31" s="68"/>
      <c r="D31" s="68"/>
      <c r="E31" s="68"/>
      <c r="F31" s="68"/>
      <c r="G31" s="65"/>
      <c r="H31" s="65"/>
      <c r="I31" s="65"/>
      <c r="J31" s="69"/>
    </row>
  </sheetData>
  <mergeCells count="1">
    <mergeCell ref="D5:I5"/>
  </mergeCells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Auditoria</dc:creator>
  <cp:lastModifiedBy>Paola Andrea Jimenez Prado</cp:lastModifiedBy>
  <cp:lastPrinted>2023-09-18T19:42:50Z</cp:lastPrinted>
  <dcterms:created xsi:type="dcterms:W3CDTF">2018-01-25T16:14:01Z</dcterms:created>
  <dcterms:modified xsi:type="dcterms:W3CDTF">2023-09-18T19:43:56Z</dcterms:modified>
</cp:coreProperties>
</file>