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034438 FUNDACION PARA EL SERVICIO INTEGRAL DE ATENCION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FACTURA'!$A$2:$AO$32</definedName>
  </definedNames>
  <calcPr calcId="152511"/>
  <pivotCaches>
    <pivotCache cacheId="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" i="2" l="1"/>
  <c r="X1" i="2"/>
  <c r="V1" i="2"/>
  <c r="S1" i="2"/>
  <c r="R1" i="2"/>
  <c r="Q1" i="2"/>
  <c r="O1" i="2"/>
  <c r="N1" i="2"/>
  <c r="J1" i="2"/>
  <c r="I1" i="2"/>
  <c r="I29" i="3" l="1"/>
  <c r="H29" i="3"/>
  <c r="I27" i="3"/>
  <c r="H27" i="3"/>
  <c r="I24" i="3"/>
  <c r="H24" i="3"/>
  <c r="I31" i="3" l="1"/>
  <c r="H31" i="3"/>
  <c r="H20" i="1"/>
  <c r="H31" i="1" l="1"/>
  <c r="H30" i="1"/>
  <c r="H29" i="1"/>
  <c r="H28" i="1"/>
  <c r="H27" i="1"/>
  <c r="H26" i="1"/>
  <c r="H25" i="1"/>
  <c r="H24" i="1"/>
  <c r="H23" i="1"/>
  <c r="H22" i="1"/>
  <c r="H21" i="1"/>
  <c r="H19" i="1"/>
  <c r="H18" i="1"/>
  <c r="H17" i="1"/>
  <c r="H16" i="1"/>
  <c r="H15" i="1"/>
  <c r="H14" i="1"/>
  <c r="H13" i="1"/>
  <c r="H12" i="1"/>
  <c r="H11" i="1"/>
  <c r="H1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NOMBRE DE LA IPS</t>
        </r>
      </text>
    </comment>
    <comment ref="C1" authorId="0" shapeId="0">
      <text>
        <r>
          <rPr>
            <b/>
            <sz val="9"/>
            <color rgb="FF000000"/>
            <rFont val="Tahoma"/>
            <family val="2"/>
          </rPr>
          <t xml:space="preserve">Juan Camilo Paez Ramirez: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ALFA NUMERICO SI APLICA</t>
        </r>
      </text>
    </comment>
    <comment ref="D1" authorId="0" shapeId="0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NUMERO DE FACTURA FISCAL
</t>
        </r>
      </text>
    </comment>
    <comment ref="E1" authorId="0" shapeId="0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<sst xmlns="http://schemas.openxmlformats.org/spreadsheetml/2006/main" count="506" uniqueCount="145">
  <si>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</si>
  <si>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</si>
  <si>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</si>
  <si>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</si>
  <si>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</si>
  <si>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</si>
  <si>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</si>
  <si>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</si>
  <si>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</si>
  <si>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</si>
  <si>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</si>
  <si>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4197</t>
  </si>
  <si>
    <t>4260</t>
  </si>
  <si>
    <t>4269</t>
  </si>
  <si>
    <t>4457</t>
  </si>
  <si>
    <t>4459</t>
  </si>
  <si>
    <t>4462</t>
  </si>
  <si>
    <t>900034438-3</t>
  </si>
  <si>
    <t>FUNDACIÓN PARA EL SERVICIO INTEGRAL DE ATENCIÓN MÉDICA (SIAM)</t>
  </si>
  <si>
    <t>FMED</t>
  </si>
  <si>
    <t>Atención integral para la población con diagnostico de VIH/SIDA</t>
  </si>
  <si>
    <t>CALI</t>
  </si>
  <si>
    <t>PEREIRA</t>
  </si>
  <si>
    <t>Paquete</t>
  </si>
  <si>
    <t>4579</t>
  </si>
  <si>
    <t>4583</t>
  </si>
  <si>
    <t>4584</t>
  </si>
  <si>
    <t>En contabilidad FUNDACION SIAM tiene abono a la factura FMED4134. la cual tiene saldo cero. Quedamos atentos a que factura debemos aplicar ese saldo.</t>
  </si>
  <si>
    <t>En contabilidad FUNDACION SIAM tiene abono a la factura FMED4131, la cual tiene saldo cero  Quedamos atentos a que factura debemos aplicar ese saldo?</t>
  </si>
  <si>
    <t>FOR-CSA-018</t>
  </si>
  <si>
    <t>HOJA 1 DE 2</t>
  </si>
  <si>
    <t>RESUMEN DE CARTERA REVISADA POR LA EPS</t>
  </si>
  <si>
    <t>VERSION 1</t>
  </si>
  <si>
    <t>SANTIAGO DE CALI , JUNIO 14 DE 2023</t>
  </si>
  <si>
    <t>A continuacion me permito remitir nuestra respuesta al estado de cartera presentado en la fecha: 08/06/2023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</si>
  <si>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</si>
  <si>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</si>
  <si>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</si>
  <si>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</si>
  <si>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</si>
  <si>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</si>
  <si>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</si>
  <si>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</si>
  <si>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</si>
  <si>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</si>
  <si>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</si>
  <si>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</si>
  <si>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</si>
  <si>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</si>
  <si>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</si>
  <si>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</si>
  <si>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</si>
  <si>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</si>
  <si>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</si>
  <si>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</si>
  <si>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</si>
  <si>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</si>
  <si>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</si>
  <si>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</si>
  <si>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</si>
  <si>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</si>
  <si>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</si>
  <si>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14 2023</t>
  </si>
  <si>
    <t>ESTADO VAGLO</t>
  </si>
  <si>
    <t>VALOR VAGLO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</si>
  <si>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</si>
  <si>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</si>
  <si>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</si>
  <si>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</si>
  <si>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</si>
  <si>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</si>
  <si>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</si>
  <si>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</si>
  <si>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</si>
  <si>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</si>
  <si>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</si>
  <si>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</si>
  <si>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</si>
  <si>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</si>
  <si>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</si>
  <si>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</si>
  <si>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</si>
  <si>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</si>
  <si>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</si>
  <si>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</si>
  <si>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</si>
  <si>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</si>
  <si>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</si>
  <si>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</si>
  <si>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</si>
  <si>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</si>
  <si>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</si>
  <si>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900034438_FMED_4579</t>
  </si>
  <si>
    <t>B)Factura sin saldo ERP</t>
  </si>
  <si>
    <t>OK</t>
  </si>
  <si>
    <t>900034438_FMED_4583</t>
  </si>
  <si>
    <t>900034438_FMED_4584</t>
  </si>
  <si>
    <t>900034438_FMED_4592</t>
  </si>
  <si>
    <t>900034438_FMED_4593</t>
  </si>
  <si>
    <t>900034438_FMED_4594</t>
  </si>
  <si>
    <t>900034438_FMED_4595</t>
  </si>
  <si>
    <t>900034438_FMED_4596</t>
  </si>
  <si>
    <t>900034438_FMED_4597</t>
  </si>
  <si>
    <t>900034438_FMED_4598</t>
  </si>
  <si>
    <t>900034438_FMED_4599</t>
  </si>
  <si>
    <t>900034438_FMED_4600</t>
  </si>
  <si>
    <t>900034438_FMED_4601</t>
  </si>
  <si>
    <t>900034438_FMED_4602</t>
  </si>
  <si>
    <t>900034438_FMED_4603</t>
  </si>
  <si>
    <t>900034438_FMED_4701</t>
  </si>
  <si>
    <t>900034438_FMED_4702</t>
  </si>
  <si>
    <t>900034438_FMED_4703</t>
  </si>
  <si>
    <t>900034438_FMED_4704</t>
  </si>
  <si>
    <t>900034438_FMED_4705</t>
  </si>
  <si>
    <t>900034438_FMED_4706</t>
  </si>
  <si>
    <t>900034438_FMED_4707</t>
  </si>
  <si>
    <t>900034438_FMED_4708</t>
  </si>
  <si>
    <t>900034438_FMED_4709</t>
  </si>
  <si>
    <t>900034438_FMED_4197</t>
  </si>
  <si>
    <t>900034438_FMED_4260</t>
  </si>
  <si>
    <t>B)Factura sin saldo ERP/conciliar diferencia glosa aceptada</t>
  </si>
  <si>
    <t>900034438_FMED_4269</t>
  </si>
  <si>
    <t>900034438_FMED_4457</t>
  </si>
  <si>
    <t>D)Glosas parcial pendiente por respuesta de IPS</t>
  </si>
  <si>
    <t>GLOSA</t>
  </si>
  <si>
    <t>FACTURACION. SE REALIZA GLOSA PARCIAL DE LA CUENTA PUESTO QUE HAY USUARIOS QUE NO SE ENCUENTRAN AFILIADOS A COMFENALCO Y OTROS NO RECIBEN EL PAQUETE TAR, SE ENVIA RELACION CON DETALLE DE USUARIOS Y CAUSAL DE GLOSA. MANUEL M</t>
  </si>
  <si>
    <t>NO</t>
  </si>
  <si>
    <t>900034438_FMED_4459</t>
  </si>
  <si>
    <t>SE REALIZA GLOSA PARCIAL DE LA CUENTA PUESTO QUE HAY USUARIOS QUE NO SE ENCUENTRAN AFILIADOS A COMFENALCO AL MOMENTO DELA DISPENSACIÓN DE LOS PRESERVATIVOS Y OTROS ABANDONARON ELPROGRAMA, SE ENVIA RELACION DETALLADA VIA CORREO. MANUEL M</t>
  </si>
  <si>
    <t>900034438_FMED_4462</t>
  </si>
  <si>
    <t>SE REALIZA GLOSA PARCIAL DE LA CUENTA PUESTO QUE LOS USUARIOS CC 67008578 Y CC 1023947246 NO TIENEN FORMULACIÓN DE MEDICAMENTOS TAR EN DICIEMBRE. MANUEL M</t>
  </si>
  <si>
    <t>FACTURA GLOSA PENDIENTE POR CONCILIAR</t>
  </si>
  <si>
    <t>FACTURA PENDIENTE EN PROGRAMACION DE PAGO</t>
  </si>
  <si>
    <t>13.06.2023</t>
  </si>
  <si>
    <t>14.06.2023</t>
  </si>
  <si>
    <t>FACTURA CANCELADA</t>
  </si>
  <si>
    <t>25.05.2023</t>
  </si>
  <si>
    <t>Total general</t>
  </si>
  <si>
    <t>Tipificación</t>
  </si>
  <si>
    <t>Cant Facturas</t>
  </si>
  <si>
    <t>Saldo Facturas</t>
  </si>
  <si>
    <t>Señores : FUNDACIÓN PARA EL SERVICIO INTEGRAL DE ATENCIÓN MÉDICA (SIAM)</t>
  </si>
  <si>
    <t>NIT: 900034438</t>
  </si>
  <si>
    <t>Jennifer Gomez Muñoz</t>
  </si>
  <si>
    <t>Directora Financiera - SIAM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</si>
</sst>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&quot;$&quot;#,##0.00_);\(&quot;$&quot;#,##0.00\)"/>
    <numFmt numFmtId="165" formatCode="_(&quot;$&quot;* #,##0.00_);_(&quot;$&quot;* \(#,##0.00\);_(&quot;$&quot;* &quot;-&quot;??_);_(@_)"/>
    <numFmt numFmtId="166" formatCode="m/d/yy;@"/>
    <numFmt numFmtId="167" formatCode="_(&quot;$&quot;* #,##0_);_(&quot;$&quot;* \(#,##0\);_(&quot;$&quot;* &quot;-&quot;??_);_(@_)"/>
    <numFmt numFmtId="169" formatCode="&quot;$&quot;\ #,##0;[Red]&quot;$&quot;\ #,##0"/>
    <numFmt numFmtId="170" formatCode="&quot;$&quot;\ #,##0"/>
    <numFmt numFmtId="171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11"/>
      <color theme="1"/>
      <name val="Bookman Old Style"/>
      <family val="1"/>
    </font>
    <font>
      <sz val="11"/>
      <color theme="1"/>
      <name val="Bookman Old Style"/>
      <family val="1"/>
    </font>
    <font>
      <sz val="12"/>
      <color theme="1"/>
      <name val="Bookman Old Style"/>
      <family val="1"/>
    </font>
    <font>
      <sz val="12"/>
      <name val="Bookman Old Style"/>
      <family val="1"/>
    </font>
    <font>
      <b/>
      <sz val="12"/>
      <color theme="0"/>
      <name val="Bookman Old Style"/>
      <family val="1"/>
    </font>
    <font>
      <sz val="14"/>
      <name val="Bookman Old Style"/>
      <family val="1"/>
    </font>
    <font>
      <sz val="14"/>
      <color theme="1"/>
      <name val="Bookman Old Style"/>
      <family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</cellStyleXfs>
  <cellXfs count="96">
    <xf numFmtId="0" fontId="0" fillId="0" borderId="0" xfId="0"/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14" fontId="8" fillId="0" borderId="1" xfId="0" applyNumberFormat="1" applyFont="1" applyBorder="1" applyAlignment="1">
      <alignment horizontal="left" vertical="center"/>
    </xf>
    <xf numFmtId="165" fontId="8" fillId="0" borderId="1" xfId="1" applyFont="1" applyFill="1" applyBorder="1" applyAlignment="1">
      <alignment horizontal="left" vertical="center"/>
    </xf>
    <xf numFmtId="165" fontId="9" fillId="0" borderId="1" xfId="1" applyFont="1" applyFill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166" fontId="9" fillId="0" borderId="0" xfId="0" applyNumberFormat="1" applyFont="1" applyAlignment="1">
      <alignment horizontal="left" vertical="center" wrapText="1"/>
    </xf>
    <xf numFmtId="14" fontId="8" fillId="0" borderId="0" xfId="0" applyNumberFormat="1" applyFont="1" applyAlignment="1">
      <alignment horizontal="left" vertical="center"/>
    </xf>
    <xf numFmtId="165" fontId="8" fillId="0" borderId="0" xfId="1" applyFont="1" applyFill="1" applyBorder="1" applyAlignment="1">
      <alignment horizontal="left" vertical="center"/>
    </xf>
    <xf numFmtId="165" fontId="9" fillId="0" borderId="0" xfId="1" applyFont="1" applyFill="1" applyBorder="1" applyAlignment="1">
      <alignment horizontal="left" vertical="center" wrapText="1"/>
    </xf>
    <xf numFmtId="164" fontId="9" fillId="0" borderId="0" xfId="0" applyNumberFormat="1" applyFont="1" applyAlignment="1">
      <alignment horizontal="left" vertical="center" wrapText="1"/>
    </xf>
    <xf numFmtId="167" fontId="8" fillId="0" borderId="1" xfId="1" applyNumberFormat="1" applyFont="1" applyFill="1" applyBorder="1" applyAlignment="1">
      <alignment horizontal="left" vertical="center"/>
    </xf>
    <xf numFmtId="14" fontId="9" fillId="0" borderId="1" xfId="0" applyNumberFormat="1" applyFont="1" applyBorder="1" applyAlignment="1">
      <alignment horizontal="left" vertical="center" wrapText="1"/>
    </xf>
    <xf numFmtId="14" fontId="9" fillId="0" borderId="0" xfId="0" applyNumberFormat="1" applyFont="1" applyAlignment="1">
      <alignment horizontal="left" vertical="center" wrapText="1"/>
    </xf>
    <xf numFmtId="167" fontId="8" fillId="0" borderId="0" xfId="1" applyNumberFormat="1" applyFont="1" applyFill="1" applyBorder="1" applyAlignment="1">
      <alignment horizontal="left" vertical="center"/>
    </xf>
    <xf numFmtId="165" fontId="12" fillId="3" borderId="1" xfId="1" applyFont="1" applyFill="1" applyBorder="1" applyAlignment="1">
      <alignment horizontal="left" vertical="center"/>
    </xf>
    <xf numFmtId="165" fontId="11" fillId="3" borderId="1" xfId="1" applyFont="1" applyFill="1" applyBorder="1" applyAlignment="1">
      <alignment vertical="center" wrapText="1"/>
    </xf>
    <xf numFmtId="0" fontId="14" fillId="0" borderId="0" xfId="2" applyFont="1"/>
    <xf numFmtId="0" fontId="14" fillId="0" borderId="5" xfId="2" applyFont="1" applyBorder="1" applyAlignment="1">
      <alignment horizontal="centerContinuous"/>
    </xf>
    <xf numFmtId="0" fontId="14" fillId="0" borderId="6" xfId="2" applyFont="1" applyBorder="1" applyAlignment="1">
      <alignment horizontal="centerContinuous"/>
    </xf>
    <xf numFmtId="0" fontId="15" fillId="0" borderId="5" xfId="2" applyFont="1" applyBorder="1" applyAlignment="1">
      <alignment horizontal="centerContinuous" vertical="center"/>
    </xf>
    <xf numFmtId="0" fontId="15" fillId="0" borderId="7" xfId="2" applyFont="1" applyBorder="1" applyAlignment="1">
      <alignment horizontal="centerContinuous" vertical="center"/>
    </xf>
    <xf numFmtId="0" fontId="15" fillId="0" borderId="6" xfId="2" applyFont="1" applyBorder="1" applyAlignment="1">
      <alignment horizontal="centerContinuous" vertical="center"/>
    </xf>
    <xf numFmtId="0" fontId="15" fillId="0" borderId="8" xfId="2" applyFont="1" applyBorder="1" applyAlignment="1">
      <alignment horizontal="centerContinuous" vertical="center"/>
    </xf>
    <xf numFmtId="0" fontId="14" fillId="0" borderId="9" xfId="2" applyFont="1" applyBorder="1" applyAlignment="1">
      <alignment horizontal="centerContinuous"/>
    </xf>
    <xf numFmtId="0" fontId="14" fillId="0" borderId="10" xfId="2" applyFont="1" applyBorder="1" applyAlignment="1">
      <alignment horizontal="centerContinuous"/>
    </xf>
    <xf numFmtId="0" fontId="15" fillId="0" borderId="11" xfId="2" applyFont="1" applyBorder="1" applyAlignment="1">
      <alignment horizontal="centerContinuous" vertical="center"/>
    </xf>
    <xf numFmtId="0" fontId="15" fillId="0" borderId="12" xfId="2" applyFont="1" applyBorder="1" applyAlignment="1">
      <alignment horizontal="centerContinuous" vertical="center"/>
    </xf>
    <xf numFmtId="0" fontId="15" fillId="0" borderId="13" xfId="2" applyFont="1" applyBorder="1" applyAlignment="1">
      <alignment horizontal="centerContinuous" vertical="center"/>
    </xf>
    <xf numFmtId="0" fontId="15" fillId="0" borderId="14" xfId="2" applyFont="1" applyBorder="1" applyAlignment="1">
      <alignment horizontal="centerContinuous" vertical="center"/>
    </xf>
    <xf numFmtId="0" fontId="15" fillId="0" borderId="9" xfId="2" applyFont="1" applyBorder="1" applyAlignment="1">
      <alignment horizontal="centerContinuous" vertical="center"/>
    </xf>
    <xf numFmtId="0" fontId="15" fillId="0" borderId="0" xfId="2" applyFont="1" applyAlignment="1">
      <alignment horizontal="centerContinuous" vertical="center"/>
    </xf>
    <xf numFmtId="0" fontId="15" fillId="0" borderId="10" xfId="2" applyFont="1" applyBorder="1" applyAlignment="1">
      <alignment horizontal="centerContinuous" vertical="center"/>
    </xf>
    <xf numFmtId="0" fontId="15" fillId="0" borderId="15" xfId="2" applyFont="1" applyBorder="1" applyAlignment="1">
      <alignment horizontal="centerContinuous" vertical="center"/>
    </xf>
    <xf numFmtId="0" fontId="14" fillId="0" borderId="11" xfId="2" applyFont="1" applyBorder="1" applyAlignment="1">
      <alignment horizontal="centerContinuous"/>
    </xf>
    <xf numFmtId="0" fontId="14" fillId="0" borderId="13" xfId="2" applyFont="1" applyBorder="1" applyAlignment="1">
      <alignment horizontal="centerContinuous"/>
    </xf>
    <xf numFmtId="0" fontId="14" fillId="0" borderId="9" xfId="2" applyFont="1" applyBorder="1"/>
    <xf numFmtId="0" fontId="14" fillId="0" borderId="10" xfId="2" applyFont="1" applyBorder="1"/>
    <xf numFmtId="0" fontId="15" fillId="0" borderId="0" xfId="2" applyFont="1"/>
    <xf numFmtId="14" fontId="14" fillId="0" borderId="0" xfId="2" applyNumberFormat="1" applyFont="1"/>
    <xf numFmtId="14" fontId="14" fillId="0" borderId="0" xfId="2" applyNumberFormat="1" applyFont="1" applyAlignment="1">
      <alignment horizontal="left"/>
    </xf>
    <xf numFmtId="0" fontId="15" fillId="0" borderId="0" xfId="2" applyFont="1" applyAlignment="1">
      <alignment horizontal="center"/>
    </xf>
    <xf numFmtId="1" fontId="15" fillId="0" borderId="0" xfId="2" applyNumberFormat="1" applyFont="1" applyAlignment="1">
      <alignment horizontal="center"/>
    </xf>
    <xf numFmtId="1" fontId="14" fillId="0" borderId="0" xfId="2" applyNumberFormat="1" applyFont="1" applyAlignment="1">
      <alignment horizontal="center"/>
    </xf>
    <xf numFmtId="169" fontId="14" fillId="0" borderId="0" xfId="2" applyNumberFormat="1" applyFont="1" applyAlignment="1">
      <alignment horizontal="right"/>
    </xf>
    <xf numFmtId="170" fontId="14" fillId="0" borderId="0" xfId="2" applyNumberFormat="1" applyFont="1" applyAlignment="1">
      <alignment horizontal="right"/>
    </xf>
    <xf numFmtId="1" fontId="14" fillId="0" borderId="12" xfId="2" applyNumberFormat="1" applyFont="1" applyBorder="1" applyAlignment="1">
      <alignment horizontal="center"/>
    </xf>
    <xf numFmtId="169" fontId="14" fillId="0" borderId="12" xfId="2" applyNumberFormat="1" applyFont="1" applyBorder="1" applyAlignment="1">
      <alignment horizontal="right"/>
    </xf>
    <xf numFmtId="169" fontId="15" fillId="0" borderId="0" xfId="2" applyNumberFormat="1" applyFont="1" applyAlignment="1">
      <alignment horizontal="right"/>
    </xf>
    <xf numFmtId="0" fontId="14" fillId="0" borderId="0" xfId="2" applyFont="1" applyAlignment="1">
      <alignment horizontal="center"/>
    </xf>
    <xf numFmtId="1" fontId="15" fillId="0" borderId="16" xfId="2" applyNumberFormat="1" applyFont="1" applyBorder="1" applyAlignment="1">
      <alignment horizontal="center"/>
    </xf>
    <xf numFmtId="169" fontId="15" fillId="0" borderId="16" xfId="2" applyNumberFormat="1" applyFont="1" applyBorder="1" applyAlignment="1">
      <alignment horizontal="right"/>
    </xf>
    <xf numFmtId="169" fontId="14" fillId="0" borderId="0" xfId="2" applyNumberFormat="1" applyFont="1"/>
    <xf numFmtId="169" fontId="15" fillId="0" borderId="12" xfId="2" applyNumberFormat="1" applyFont="1" applyBorder="1"/>
    <xf numFmtId="169" fontId="14" fillId="0" borderId="12" xfId="2" applyNumberFormat="1" applyFont="1" applyBorder="1"/>
    <xf numFmtId="169" fontId="15" fillId="0" borderId="0" xfId="2" applyNumberFormat="1" applyFont="1"/>
    <xf numFmtId="0" fontId="14" fillId="0" borderId="11" xfId="2" applyFont="1" applyBorder="1"/>
    <xf numFmtId="0" fontId="14" fillId="0" borderId="12" xfId="2" applyFont="1" applyBorder="1"/>
    <xf numFmtId="0" fontId="14" fillId="0" borderId="13" xfId="2" applyFont="1" applyBorder="1"/>
    <xf numFmtId="0" fontId="11" fillId="3" borderId="2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171" fontId="17" fillId="0" borderId="1" xfId="3" applyNumberFormat="1" applyFont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171" fontId="17" fillId="5" borderId="1" xfId="3" applyNumberFormat="1" applyFont="1" applyFill="1" applyBorder="1" applyAlignment="1">
      <alignment horizontal="center" vertical="center" wrapText="1"/>
    </xf>
    <xf numFmtId="171" fontId="17" fillId="4" borderId="1" xfId="3" applyNumberFormat="1" applyFont="1" applyFill="1" applyBorder="1" applyAlignment="1">
      <alignment horizontal="center" vertical="center" wrapText="1"/>
    </xf>
    <xf numFmtId="171" fontId="17" fillId="6" borderId="1" xfId="3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71" fontId="0" fillId="0" borderId="1" xfId="3" applyNumberFormat="1" applyFont="1" applyBorder="1"/>
    <xf numFmtId="171" fontId="0" fillId="0" borderId="0" xfId="3" applyNumberFormat="1" applyFont="1"/>
    <xf numFmtId="171" fontId="17" fillId="0" borderId="0" xfId="3" applyNumberFormat="1" applyFont="1"/>
    <xf numFmtId="0" fontId="0" fillId="0" borderId="0" xfId="0" applyAlignment="1">
      <alignment wrapText="1"/>
    </xf>
    <xf numFmtId="0" fontId="16" fillId="7" borderId="17" xfId="0" applyFont="1" applyFill="1" applyBorder="1" applyAlignment="1">
      <alignment horizontal="center" vertical="center"/>
    </xf>
    <xf numFmtId="171" fontId="16" fillId="7" borderId="18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left"/>
    </xf>
    <xf numFmtId="171" fontId="0" fillId="0" borderId="20" xfId="0" applyNumberFormat="1" applyBorder="1"/>
    <xf numFmtId="0" fontId="16" fillId="7" borderId="21" xfId="0" applyFont="1" applyFill="1" applyBorder="1" applyAlignment="1">
      <alignment horizontal="center" vertical="center"/>
    </xf>
    <xf numFmtId="171" fontId="16" fillId="7" borderId="2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7" borderId="23" xfId="0" applyFont="1" applyFill="1" applyBorder="1" applyAlignment="1">
      <alignment horizontal="center" vertical="center"/>
    </xf>
    <xf numFmtId="0" fontId="0" fillId="0" borderId="24" xfId="0" applyNumberFormat="1" applyBorder="1" applyAlignment="1">
      <alignment horizontal="center"/>
    </xf>
    <xf numFmtId="0" fontId="16" fillId="7" borderId="25" xfId="0" applyFont="1" applyFill="1" applyBorder="1" applyAlignment="1">
      <alignment horizontal="center" vertical="center"/>
    </xf>
    <xf numFmtId="170" fontId="15" fillId="0" borderId="0" xfId="2" applyNumberFormat="1" applyFont="1" applyAlignment="1">
      <alignment horizontal="right"/>
    </xf>
  </cellXfs>
  <cellStyles count="4">
    <cellStyle name="Millares" xfId="3" builtinId="3"/>
    <cellStyle name="Moneda" xfId="1" builtinId="4"/>
    <cellStyle name="Normal" xfId="0" builtinId="0"/>
    <cellStyle name="Normal 2 2" xfId="2"/>
  </cellStyles>
  <dxfs count="25"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71" formatCode="_-* #,##0_-;\-* #,##0_-;_-* &quot;-&quot;??_-;_-@_-"/>
    </dxf>
    <dxf>
      <numFmt numFmtId="171" formatCode="_-* #,##0_-;\-* #,##0_-;_-* &quot;-&quot;??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91.64501724537" createdVersion="5" refreshedVersion="5" minRefreshableVersion="3" recordCount="30">
  <cacheSource type="worksheet">
    <worksheetSource ref="A2:AO32" sheet="ESTADO DE CADA FACTURA"/>
  </cacheSource>
  <cacheFields count="41">
    <cacheField name="NIT IPS" numFmtId="0">
      <sharedItems containsSemiMixedTypes="0" containsString="0" containsNumber="1" containsInteger="1" minValue="900034438" maxValue="90003443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197" maxValue="4709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4197" maxValue="4709"/>
    </cacheField>
    <cacheField name="FECHA FACT IPS" numFmtId="14">
      <sharedItems containsSemiMixedTypes="0" containsNonDate="0" containsDate="1" containsString="0" minDate="2022-09-13T00:00:00" maxDate="2023-04-20T00:00:00"/>
    </cacheField>
    <cacheField name="VALOR FACT IPS" numFmtId="171">
      <sharedItems containsSemiMixedTypes="0" containsString="0" containsNumber="1" containsInteger="1" minValue="15200" maxValue="653130000"/>
    </cacheField>
    <cacheField name="SALDO FACT IPS" numFmtId="171">
      <sharedItems containsSemiMixedTypes="0" containsString="0" containsNumber="1" containsInteger="1" minValue="15200" maxValue="649000000"/>
    </cacheField>
    <cacheField name="OBSERVACION SASS" numFmtId="0">
      <sharedItems/>
    </cacheField>
    <cacheField name="ESTADO EPS JUNIO 14 2023" numFmtId="0">
      <sharedItems count="3">
        <s v="FACTURA CANCELADA"/>
        <s v="FACTURA PENDIENTE EN PROGRAMACION DE PAGO"/>
        <s v="FACTURA GLOSA PENDIENTE POR CONCILIAR"/>
      </sharedItems>
    </cacheField>
    <cacheField name="ESTADO VAGLO" numFmtId="0">
      <sharedItems containsBlank="1"/>
    </cacheField>
    <cacheField name="VALOR VAGLO" numFmtId="171">
      <sharedItems containsSemiMixedTypes="0" containsString="0" containsNumber="1" containsInteger="1" minValue="0" maxValue="5310000"/>
    </cacheField>
    <cacheField name="INTERFAZ" numFmtId="171">
      <sharedItems containsSemiMixedTypes="0" containsString="0" containsNumber="1" containsInteger="1" minValue="0" maxValue="649000000"/>
    </cacheField>
    <cacheField name="VALIDACION ALFA FACT" numFmtId="0">
      <sharedItems/>
    </cacheField>
    <cacheField name="VALOR RADICADO FACT" numFmtId="171">
      <sharedItems containsSemiMixedTypes="0" containsString="0" containsNumber="1" containsInteger="1" minValue="15200" maxValue="653130000"/>
    </cacheField>
    <cacheField name="VALOR NOTA CREDITO" numFmtId="171">
      <sharedItems containsSemiMixedTypes="0" containsString="0" containsNumber="1" containsInteger="1" minValue="0" maxValue="905000"/>
    </cacheField>
    <cacheField name="VALOR NOTA DEBITO" numFmtId="171">
      <sharedItems containsSemiMixedTypes="0" containsString="0" containsNumber="1" containsInteger="1" minValue="0" maxValue="0"/>
    </cacheField>
    <cacheField name="VALOR DESCCOMERCIAL" numFmtId="171">
      <sharedItems containsSemiMixedTypes="0" containsString="0" containsNumber="1" containsInteger="1" minValue="0" maxValue="0"/>
    </cacheField>
    <cacheField name="VALOR CRUZADO SASS" numFmtId="171">
      <sharedItems containsSemiMixedTypes="0" containsString="0" containsNumber="1" containsInteger="1" minValue="15200" maxValue="649000000"/>
    </cacheField>
    <cacheField name="VALOR GLOSA ACEPTDA" numFmtId="171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71">
      <sharedItems containsSemiMixedTypes="0" containsString="0" containsNumber="1" containsInteger="1" minValue="0" maxValue="5310000"/>
    </cacheField>
    <cacheField name="OBSERVACION GLOSA DEVUELTA" numFmtId="0">
      <sharedItems containsBlank="1"/>
    </cacheField>
    <cacheField name="SALDO SASS" numFmtId="171">
      <sharedItems containsSemiMixedTypes="0" containsString="0" containsNumber="1" containsInteger="1" minValue="0" maxValue="5310000"/>
    </cacheField>
    <cacheField name="VALOR CANCELADO SAP" numFmtId="171">
      <sharedItems containsSemiMixedTypes="0" containsString="0" containsNumber="1" containsInteger="1" minValue="0" maxValue="257356800"/>
    </cacheField>
    <cacheField name="RETENCION" numFmtId="171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390048" maxValue="4800060168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2-09-16T00:00:00" maxDate="2023-05-17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230330" maxValue="21001231"/>
    </cacheField>
    <cacheField name="F RAD SASS" numFmtId="0">
      <sharedItems containsSemiMixedTypes="0" containsString="0" containsNumber="1" containsInteger="1" minValue="20230113" maxValue="20230516"/>
    </cacheField>
    <cacheField name="VALOR REPORTADO CRICULAR 030" numFmtId="171">
      <sharedItems containsSemiMixedTypes="0" containsString="0" containsNumber="1" containsInteger="1" minValue="15200" maxValue="653130000"/>
    </cacheField>
    <cacheField name="VALOR GLOSA ACEPTADA REPORTADO CIRCULAR 030" numFmtId="171">
      <sharedItems containsSemiMixedTypes="0" containsString="0" containsNumber="1" containsInteger="1" minValue="0" maxValue="90500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n v="900034438"/>
    <s v="FUNDACIÓN PARA EL SERVICIO INTEGRAL DE ATENCIÓN MÉDICA (SIAM)"/>
    <s v="FMED"/>
    <n v="4579"/>
    <s v="900034438_FMED_4579"/>
    <s v="FMED"/>
    <n v="4579"/>
    <d v="2023-03-13T00:00:00"/>
    <n v="633660000"/>
    <n v="257356800"/>
    <s v="B)Factura sin saldo ERP"/>
    <x v="0"/>
    <m/>
    <n v="0"/>
    <n v="0"/>
    <s v="OK"/>
    <n v="633660000"/>
    <n v="0"/>
    <n v="0"/>
    <n v="0"/>
    <n v="633660000"/>
    <n v="0"/>
    <m/>
    <n v="0"/>
    <m/>
    <n v="0"/>
    <n v="257356800"/>
    <n v="0"/>
    <n v="2201399178"/>
    <s v="13.06.2023"/>
    <d v="2023-02-21T00:00:00"/>
    <m/>
    <n v="2"/>
    <m/>
    <m/>
    <n v="1"/>
    <n v="20230330"/>
    <n v="20230315"/>
    <n v="633660000"/>
    <n v="0"/>
    <d v="2023-05-31T00:00:00"/>
  </r>
  <r>
    <n v="900034438"/>
    <s v="FUNDACIÓN PARA EL SERVICIO INTEGRAL DE ATENCIÓN MÉDICA (SIAM)"/>
    <s v="FMED"/>
    <n v="4583"/>
    <s v="900034438_FMED_4583"/>
    <s v="FMED"/>
    <n v="4583"/>
    <d v="2023-03-13T00:00:00"/>
    <n v="7080000"/>
    <n v="2950000"/>
    <s v="B)Factura sin saldo ERP"/>
    <x v="1"/>
    <m/>
    <n v="0"/>
    <n v="2950000"/>
    <s v="OK"/>
    <n v="7080000"/>
    <n v="0"/>
    <n v="0"/>
    <n v="0"/>
    <n v="7080000"/>
    <n v="0"/>
    <m/>
    <n v="0"/>
    <m/>
    <n v="0"/>
    <n v="0"/>
    <n v="0"/>
    <m/>
    <m/>
    <d v="2023-02-21T00:00:00"/>
    <m/>
    <n v="2"/>
    <m/>
    <m/>
    <n v="2"/>
    <n v="20230504"/>
    <n v="20230420"/>
    <n v="7080000"/>
    <n v="0"/>
    <d v="2023-05-31T00:00:00"/>
  </r>
  <r>
    <n v="900034438"/>
    <s v="FUNDACIÓN PARA EL SERVICIO INTEGRAL DE ATENCIÓN MÉDICA (SIAM)"/>
    <s v="FMED"/>
    <n v="4584"/>
    <s v="900034438_FMED_4584"/>
    <s v="FMED"/>
    <n v="4584"/>
    <d v="2023-03-13T00:00:00"/>
    <n v="590000"/>
    <n v="590000"/>
    <s v="B)Factura sin saldo ERP"/>
    <x v="0"/>
    <m/>
    <n v="0"/>
    <n v="0"/>
    <s v="OK"/>
    <n v="590000"/>
    <n v="0"/>
    <n v="0"/>
    <n v="0"/>
    <n v="590000"/>
    <n v="0"/>
    <m/>
    <n v="0"/>
    <m/>
    <n v="0"/>
    <n v="590000"/>
    <n v="0"/>
    <n v="4800060168"/>
    <s v="14.06.2023"/>
    <d v="2023-02-21T00:00:00"/>
    <m/>
    <n v="2"/>
    <m/>
    <m/>
    <n v="2"/>
    <n v="20230430"/>
    <n v="20230419"/>
    <n v="590000"/>
    <n v="0"/>
    <d v="2023-05-31T00:00:00"/>
  </r>
  <r>
    <n v="900034438"/>
    <s v="FUNDACIÓN PARA EL SERVICIO INTEGRAL DE ATENCIÓN MÉDICA (SIAM)"/>
    <s v="FMED"/>
    <n v="4592"/>
    <s v="900034438_FMED_4592"/>
    <s v="FMED"/>
    <n v="4592"/>
    <d v="2023-04-13T00:00:00"/>
    <n v="649000000"/>
    <n v="649000000"/>
    <s v="B)Factura sin saldo ERP"/>
    <x v="1"/>
    <m/>
    <n v="0"/>
    <n v="649000000"/>
    <s v="OK"/>
    <n v="649000000"/>
    <n v="0"/>
    <n v="0"/>
    <n v="0"/>
    <n v="649000000"/>
    <n v="0"/>
    <m/>
    <n v="0"/>
    <m/>
    <n v="0"/>
    <n v="0"/>
    <n v="0"/>
    <m/>
    <m/>
    <d v="2023-04-15T00:00:00"/>
    <m/>
    <n v="2"/>
    <m/>
    <m/>
    <n v="1"/>
    <n v="20230430"/>
    <n v="20230415"/>
    <n v="649000000"/>
    <n v="0"/>
    <d v="2023-05-31T00:00:00"/>
  </r>
  <r>
    <n v="900034438"/>
    <s v="FUNDACIÓN PARA EL SERVICIO INTEGRAL DE ATENCIÓN MÉDICA (SIAM)"/>
    <s v="FMED"/>
    <n v="4593"/>
    <s v="900034438_FMED_4593"/>
    <s v="FMED"/>
    <n v="4593"/>
    <d v="2023-04-13T00:00:00"/>
    <n v="113280000"/>
    <n v="113280000"/>
    <s v="B)Factura sin saldo ERP"/>
    <x v="0"/>
    <m/>
    <n v="0"/>
    <n v="0"/>
    <s v="OK"/>
    <n v="113280000"/>
    <n v="0"/>
    <n v="0"/>
    <n v="0"/>
    <n v="113280000"/>
    <n v="0"/>
    <m/>
    <n v="0"/>
    <m/>
    <n v="0"/>
    <n v="113280000"/>
    <n v="0"/>
    <n v="4800060168"/>
    <s v="14.06.2023"/>
    <d v="2023-04-15T00:00:00"/>
    <m/>
    <n v="2"/>
    <m/>
    <m/>
    <n v="1"/>
    <n v="20230430"/>
    <n v="20230415"/>
    <n v="113280000"/>
    <n v="0"/>
    <d v="2023-05-31T00:00:00"/>
  </r>
  <r>
    <n v="900034438"/>
    <s v="FUNDACIÓN PARA EL SERVICIO INTEGRAL DE ATENCIÓN MÉDICA (SIAM)"/>
    <s v="FMED"/>
    <n v="4594"/>
    <s v="900034438_FMED_4594"/>
    <s v="FMED"/>
    <n v="4594"/>
    <d v="2023-04-13T00:00:00"/>
    <n v="4092600"/>
    <n v="4092600"/>
    <s v="B)Factura sin saldo ERP"/>
    <x v="1"/>
    <m/>
    <n v="0"/>
    <n v="4092600"/>
    <s v="OK"/>
    <n v="4092600"/>
    <n v="0"/>
    <n v="0"/>
    <n v="0"/>
    <n v="4092600"/>
    <n v="0"/>
    <m/>
    <n v="0"/>
    <m/>
    <n v="0"/>
    <n v="0"/>
    <n v="0"/>
    <m/>
    <m/>
    <d v="2023-04-15T00:00:00"/>
    <m/>
    <n v="2"/>
    <m/>
    <m/>
    <n v="1"/>
    <n v="20230430"/>
    <n v="20230415"/>
    <n v="4092600"/>
    <n v="0"/>
    <d v="2023-05-31T00:00:00"/>
  </r>
  <r>
    <n v="900034438"/>
    <s v="FUNDACIÓN PARA EL SERVICIO INTEGRAL DE ATENCIÓN MÉDICA (SIAM)"/>
    <s v="FMED"/>
    <n v="4595"/>
    <s v="900034438_FMED_4595"/>
    <s v="FMED"/>
    <n v="4595"/>
    <d v="2023-04-13T00:00:00"/>
    <n v="733400"/>
    <n v="733400"/>
    <s v="B)Factura sin saldo ERP"/>
    <x v="0"/>
    <m/>
    <n v="0"/>
    <n v="0"/>
    <s v="OK"/>
    <n v="733400"/>
    <n v="0"/>
    <n v="0"/>
    <n v="0"/>
    <n v="733400"/>
    <n v="0"/>
    <m/>
    <n v="0"/>
    <m/>
    <n v="0"/>
    <n v="733400"/>
    <n v="0"/>
    <n v="4800060168"/>
    <s v="14.06.2023"/>
    <d v="2023-04-15T00:00:00"/>
    <m/>
    <n v="2"/>
    <m/>
    <m/>
    <n v="1"/>
    <n v="20230430"/>
    <n v="20230415"/>
    <n v="733400"/>
    <n v="0"/>
    <d v="2023-05-31T00:00:00"/>
  </r>
  <r>
    <n v="900034438"/>
    <s v="FUNDACIÓN PARA EL SERVICIO INTEGRAL DE ATENCIÓN MÉDICA (SIAM)"/>
    <s v="FMED"/>
    <n v="4596"/>
    <s v="900034438_FMED_4596"/>
    <s v="FMED"/>
    <n v="4596"/>
    <d v="2023-04-13T00:00:00"/>
    <n v="2950000"/>
    <n v="2950000"/>
    <s v="B)Factura sin saldo ERP"/>
    <x v="1"/>
    <m/>
    <n v="0"/>
    <n v="2950000"/>
    <s v="OK"/>
    <n v="2950000"/>
    <n v="0"/>
    <n v="0"/>
    <n v="0"/>
    <n v="2950000"/>
    <n v="0"/>
    <m/>
    <n v="0"/>
    <m/>
    <n v="0"/>
    <n v="0"/>
    <n v="0"/>
    <m/>
    <m/>
    <d v="2023-04-15T00:00:00"/>
    <m/>
    <n v="2"/>
    <m/>
    <m/>
    <n v="1"/>
    <n v="20230430"/>
    <n v="20230415"/>
    <n v="2950000"/>
    <n v="0"/>
    <d v="2023-05-31T00:00:00"/>
  </r>
  <r>
    <n v="900034438"/>
    <s v="FUNDACIÓN PARA EL SERVICIO INTEGRAL DE ATENCIÓN MÉDICA (SIAM)"/>
    <s v="FMED"/>
    <n v="4597"/>
    <s v="900034438_FMED_4597"/>
    <s v="FMED"/>
    <n v="4597"/>
    <d v="2023-04-13T00:00:00"/>
    <n v="1180000"/>
    <n v="1180000"/>
    <s v="B)Factura sin saldo ERP"/>
    <x v="0"/>
    <m/>
    <n v="0"/>
    <n v="0"/>
    <s v="OK"/>
    <n v="1180000"/>
    <n v="0"/>
    <n v="0"/>
    <n v="0"/>
    <n v="1180000"/>
    <n v="0"/>
    <m/>
    <n v="0"/>
    <m/>
    <n v="0"/>
    <n v="1180000"/>
    <n v="0"/>
    <n v="4800060168"/>
    <s v="14.06.2023"/>
    <d v="2023-04-15T00:00:00"/>
    <m/>
    <n v="2"/>
    <m/>
    <m/>
    <n v="1"/>
    <n v="20230430"/>
    <n v="20230415"/>
    <n v="1180000"/>
    <n v="0"/>
    <d v="2023-05-31T00:00:00"/>
  </r>
  <r>
    <n v="900034438"/>
    <s v="FUNDACIÓN PARA EL SERVICIO INTEGRAL DE ATENCIÓN MÉDICA (SIAM)"/>
    <s v="FMED"/>
    <n v="4598"/>
    <s v="900034438_FMED_4598"/>
    <s v="FMED"/>
    <n v="4598"/>
    <d v="2023-04-13T00:00:00"/>
    <n v="4130000"/>
    <n v="4130000"/>
    <s v="B)Factura sin saldo ERP"/>
    <x v="1"/>
    <m/>
    <n v="0"/>
    <n v="4130000"/>
    <s v="OK"/>
    <n v="4130000"/>
    <n v="0"/>
    <n v="0"/>
    <n v="0"/>
    <n v="4130000"/>
    <n v="0"/>
    <m/>
    <n v="0"/>
    <m/>
    <n v="0"/>
    <n v="0"/>
    <n v="0"/>
    <m/>
    <m/>
    <d v="2023-04-15T00:00:00"/>
    <m/>
    <n v="2"/>
    <m/>
    <m/>
    <n v="1"/>
    <n v="20230430"/>
    <n v="20230415"/>
    <n v="4130000"/>
    <n v="0"/>
    <d v="2023-05-31T00:00:00"/>
  </r>
  <r>
    <n v="900034438"/>
    <s v="FUNDACIÓN PARA EL SERVICIO INTEGRAL DE ATENCIÓN MÉDICA (SIAM)"/>
    <s v="FMED"/>
    <n v="4599"/>
    <s v="900034438_FMED_4599"/>
    <s v="FMED"/>
    <n v="4599"/>
    <d v="2023-04-13T00:00:00"/>
    <n v="7670000"/>
    <n v="7670000"/>
    <s v="B)Factura sin saldo ERP"/>
    <x v="0"/>
    <m/>
    <n v="0"/>
    <n v="0"/>
    <s v="OK"/>
    <n v="7670000"/>
    <n v="0"/>
    <n v="0"/>
    <n v="0"/>
    <n v="7670000"/>
    <n v="0"/>
    <m/>
    <n v="0"/>
    <m/>
    <n v="0"/>
    <n v="7670000"/>
    <n v="0"/>
    <n v="4800060168"/>
    <s v="14.06.2023"/>
    <d v="2023-04-15T00:00:00"/>
    <m/>
    <n v="2"/>
    <m/>
    <m/>
    <n v="1"/>
    <n v="20230430"/>
    <n v="20230415"/>
    <n v="7670000"/>
    <n v="0"/>
    <d v="2023-05-31T00:00:00"/>
  </r>
  <r>
    <n v="900034438"/>
    <s v="FUNDACIÓN PARA EL SERVICIO INTEGRAL DE ATENCIÓN MÉDICA (SIAM)"/>
    <s v="FMED"/>
    <n v="4600"/>
    <s v="900034438_FMED_4600"/>
    <s v="FMED"/>
    <n v="4600"/>
    <d v="2023-04-13T00:00:00"/>
    <n v="15200"/>
    <n v="15200"/>
    <s v="B)Factura sin saldo ERP"/>
    <x v="1"/>
    <m/>
    <n v="0"/>
    <n v="15200"/>
    <s v="OK"/>
    <n v="15200"/>
    <n v="0"/>
    <n v="0"/>
    <n v="0"/>
    <n v="15200"/>
    <n v="0"/>
    <m/>
    <n v="0"/>
    <m/>
    <n v="0"/>
    <n v="0"/>
    <n v="0"/>
    <m/>
    <m/>
    <d v="2023-04-15T00:00:00"/>
    <m/>
    <n v="2"/>
    <m/>
    <m/>
    <n v="1"/>
    <n v="20230430"/>
    <n v="20230415"/>
    <n v="15200"/>
    <n v="0"/>
    <d v="2023-05-31T00:00:00"/>
  </r>
  <r>
    <n v="900034438"/>
    <s v="FUNDACIÓN PARA EL SERVICIO INTEGRAL DE ATENCIÓN MÉDICA (SIAM)"/>
    <s v="FMED"/>
    <n v="4601"/>
    <s v="900034438_FMED_4601"/>
    <s v="FMED"/>
    <n v="4601"/>
    <d v="2023-04-13T00:00:00"/>
    <n v="45600"/>
    <n v="45600"/>
    <s v="B)Factura sin saldo ERP"/>
    <x v="0"/>
    <m/>
    <n v="0"/>
    <n v="0"/>
    <s v="OK"/>
    <n v="45600"/>
    <n v="0"/>
    <n v="0"/>
    <n v="0"/>
    <n v="45600"/>
    <n v="0"/>
    <m/>
    <n v="0"/>
    <m/>
    <n v="0"/>
    <n v="45600"/>
    <n v="0"/>
    <n v="4800060168"/>
    <s v="14.06.2023"/>
    <d v="2023-04-15T00:00:00"/>
    <m/>
    <n v="2"/>
    <m/>
    <m/>
    <n v="1"/>
    <n v="20230430"/>
    <n v="20230415"/>
    <n v="45600"/>
    <n v="0"/>
    <d v="2023-05-31T00:00:00"/>
  </r>
  <r>
    <n v="900034438"/>
    <s v="FUNDACIÓN PARA EL SERVICIO INTEGRAL DE ATENCIÓN MÉDICA (SIAM)"/>
    <s v="FMED"/>
    <n v="4602"/>
    <s v="900034438_FMED_4602"/>
    <s v="FMED"/>
    <n v="4602"/>
    <d v="2023-04-19T00:00:00"/>
    <n v="825000"/>
    <n v="825000"/>
    <s v="B)Factura sin saldo ERP"/>
    <x v="1"/>
    <m/>
    <n v="0"/>
    <n v="825000"/>
    <s v="OK"/>
    <n v="825000"/>
    <n v="0"/>
    <n v="0"/>
    <n v="0"/>
    <n v="825000"/>
    <n v="0"/>
    <m/>
    <n v="0"/>
    <m/>
    <n v="0"/>
    <n v="0"/>
    <n v="0"/>
    <m/>
    <m/>
    <d v="2023-05-16T00:00:00"/>
    <m/>
    <n v="2"/>
    <m/>
    <m/>
    <n v="1"/>
    <n v="20230530"/>
    <n v="20230516"/>
    <n v="825000"/>
    <n v="0"/>
    <d v="2023-05-31T00:00:00"/>
  </r>
  <r>
    <n v="900034438"/>
    <s v="FUNDACIÓN PARA EL SERVICIO INTEGRAL DE ATENCIÓN MÉDICA (SIAM)"/>
    <s v="FMED"/>
    <n v="4603"/>
    <s v="900034438_FMED_4603"/>
    <s v="FMED"/>
    <n v="4603"/>
    <d v="2023-04-19T00:00:00"/>
    <n v="5775000"/>
    <n v="5775000"/>
    <s v="B)Factura sin saldo ERP"/>
    <x v="1"/>
    <m/>
    <n v="0"/>
    <n v="5775000"/>
    <s v="OK"/>
    <n v="5775000"/>
    <n v="0"/>
    <n v="0"/>
    <n v="0"/>
    <n v="5775000"/>
    <n v="0"/>
    <m/>
    <n v="0"/>
    <m/>
    <n v="0"/>
    <n v="0"/>
    <n v="0"/>
    <m/>
    <m/>
    <d v="2023-05-16T00:00:00"/>
    <m/>
    <n v="2"/>
    <m/>
    <m/>
    <n v="1"/>
    <n v="20230530"/>
    <n v="20230516"/>
    <n v="5775000"/>
    <n v="0"/>
    <d v="2023-05-31T00:00:00"/>
  </r>
  <r>
    <n v="900034438"/>
    <s v="FUNDACIÓN PARA EL SERVICIO INTEGRAL DE ATENCIÓN MÉDICA (SIAM)"/>
    <s v="FMED"/>
    <n v="4701"/>
    <s v="900034438_FMED_4701"/>
    <s v="FMED"/>
    <n v="4701"/>
    <d v="2023-04-13T00:00:00"/>
    <n v="4062200"/>
    <n v="4062200"/>
    <s v="B)Factura sin saldo ERP"/>
    <x v="1"/>
    <m/>
    <n v="0"/>
    <n v="4062200"/>
    <s v="OK"/>
    <n v="4062200"/>
    <n v="0"/>
    <n v="0"/>
    <n v="0"/>
    <n v="4062200"/>
    <n v="0"/>
    <m/>
    <n v="0"/>
    <m/>
    <n v="0"/>
    <n v="0"/>
    <n v="0"/>
    <m/>
    <m/>
    <d v="2023-04-15T00:00:00"/>
    <m/>
    <n v="2"/>
    <m/>
    <m/>
    <n v="1"/>
    <n v="20230530"/>
    <n v="20230516"/>
    <n v="4062200"/>
    <n v="0"/>
    <d v="2023-05-31T00:00:00"/>
  </r>
  <r>
    <n v="900034438"/>
    <s v="FUNDACIÓN PARA EL SERVICIO INTEGRAL DE ATENCIÓN MÉDICA (SIAM)"/>
    <s v="FMED"/>
    <n v="4702"/>
    <s v="900034438_FMED_4702"/>
    <s v="FMED"/>
    <n v="4702"/>
    <d v="2023-04-13T00:00:00"/>
    <n v="733400"/>
    <n v="733400"/>
    <s v="B)Factura sin saldo ERP"/>
    <x v="1"/>
    <m/>
    <n v="0"/>
    <n v="733400"/>
    <s v="OK"/>
    <n v="733400"/>
    <n v="0"/>
    <n v="0"/>
    <n v="0"/>
    <n v="733400"/>
    <n v="0"/>
    <m/>
    <n v="0"/>
    <m/>
    <n v="0"/>
    <n v="0"/>
    <n v="0"/>
    <m/>
    <m/>
    <d v="2023-04-15T00:00:00"/>
    <m/>
    <n v="2"/>
    <m/>
    <m/>
    <n v="1"/>
    <n v="20230530"/>
    <n v="20230516"/>
    <n v="733400"/>
    <n v="0"/>
    <d v="2023-05-31T00:00:00"/>
  </r>
  <r>
    <n v="900034438"/>
    <s v="FUNDACIÓN PARA EL SERVICIO INTEGRAL DE ATENCIÓN MÉDICA (SIAM)"/>
    <s v="FMED"/>
    <n v="4703"/>
    <s v="900034438_FMED_4703"/>
    <s v="FMED"/>
    <n v="4703"/>
    <d v="2023-04-13T00:00:00"/>
    <n v="645460000"/>
    <n v="645460000"/>
    <s v="B)Factura sin saldo ERP"/>
    <x v="1"/>
    <m/>
    <n v="0"/>
    <n v="645460000"/>
    <s v="OK"/>
    <n v="645460000"/>
    <n v="0"/>
    <n v="0"/>
    <n v="0"/>
    <n v="645460000"/>
    <n v="0"/>
    <m/>
    <n v="0"/>
    <m/>
    <n v="0"/>
    <n v="0"/>
    <n v="0"/>
    <m/>
    <m/>
    <d v="2023-04-15T00:00:00"/>
    <m/>
    <n v="2"/>
    <m/>
    <m/>
    <n v="1"/>
    <n v="20230530"/>
    <n v="20230516"/>
    <n v="645460000"/>
    <n v="0"/>
    <d v="2023-05-31T00:00:00"/>
  </r>
  <r>
    <n v="900034438"/>
    <s v="FUNDACIÓN PARA EL SERVICIO INTEGRAL DE ATENCIÓN MÉDICA (SIAM)"/>
    <s v="FMED"/>
    <n v="4704"/>
    <s v="900034438_FMED_4704"/>
    <s v="FMED"/>
    <n v="4704"/>
    <d v="2023-04-13T00:00:00"/>
    <n v="116230000"/>
    <n v="116230000"/>
    <s v="B)Factura sin saldo ERP"/>
    <x v="1"/>
    <m/>
    <n v="0"/>
    <n v="116230000"/>
    <s v="OK"/>
    <n v="116230000"/>
    <n v="0"/>
    <n v="0"/>
    <n v="0"/>
    <n v="116230000"/>
    <n v="0"/>
    <m/>
    <n v="0"/>
    <m/>
    <n v="0"/>
    <n v="0"/>
    <n v="0"/>
    <m/>
    <m/>
    <d v="2023-04-15T00:00:00"/>
    <m/>
    <n v="2"/>
    <m/>
    <m/>
    <n v="1"/>
    <n v="20230530"/>
    <n v="20230516"/>
    <n v="116230000"/>
    <n v="0"/>
    <d v="2023-05-31T00:00:00"/>
  </r>
  <r>
    <n v="900034438"/>
    <s v="FUNDACIÓN PARA EL SERVICIO INTEGRAL DE ATENCIÓN MÉDICA (SIAM)"/>
    <s v="FMED"/>
    <n v="4705"/>
    <s v="900034438_FMED_4705"/>
    <s v="FMED"/>
    <n v="4705"/>
    <d v="2023-04-13T00:00:00"/>
    <n v="15200"/>
    <n v="15200"/>
    <s v="B)Factura sin saldo ERP"/>
    <x v="1"/>
    <m/>
    <n v="0"/>
    <n v="15200"/>
    <s v="OK"/>
    <n v="15200"/>
    <n v="0"/>
    <n v="0"/>
    <n v="0"/>
    <n v="15200"/>
    <n v="0"/>
    <m/>
    <n v="0"/>
    <m/>
    <n v="0"/>
    <n v="0"/>
    <n v="0"/>
    <m/>
    <m/>
    <d v="2023-04-15T00:00:00"/>
    <m/>
    <n v="2"/>
    <m/>
    <m/>
    <n v="1"/>
    <n v="20230530"/>
    <n v="20230516"/>
    <n v="15200"/>
    <n v="0"/>
    <d v="2023-05-31T00:00:00"/>
  </r>
  <r>
    <n v="900034438"/>
    <s v="FUNDACIÓN PARA EL SERVICIO INTEGRAL DE ATENCIÓN MÉDICA (SIAM)"/>
    <s v="FMED"/>
    <n v="4706"/>
    <s v="900034438_FMED_4706"/>
    <s v="FMED"/>
    <n v="4706"/>
    <d v="2023-04-13T00:00:00"/>
    <n v="41800"/>
    <n v="41800"/>
    <s v="B)Factura sin saldo ERP"/>
    <x v="1"/>
    <m/>
    <n v="0"/>
    <n v="41800"/>
    <s v="OK"/>
    <n v="41800"/>
    <n v="0"/>
    <n v="0"/>
    <n v="0"/>
    <n v="41800"/>
    <n v="0"/>
    <m/>
    <n v="0"/>
    <m/>
    <n v="0"/>
    <n v="0"/>
    <n v="0"/>
    <m/>
    <m/>
    <d v="2023-04-15T00:00:00"/>
    <m/>
    <n v="2"/>
    <m/>
    <m/>
    <n v="1"/>
    <n v="20230530"/>
    <n v="20230516"/>
    <n v="41800"/>
    <n v="0"/>
    <d v="2023-05-31T00:00:00"/>
  </r>
  <r>
    <n v="900034438"/>
    <s v="FUNDACIÓN PARA EL SERVICIO INTEGRAL DE ATENCIÓN MÉDICA (SIAM)"/>
    <s v="FMED"/>
    <n v="4707"/>
    <s v="900034438_FMED_4707"/>
    <s v="FMED"/>
    <n v="4707"/>
    <d v="2023-04-13T00:00:00"/>
    <n v="4130000"/>
    <n v="4130000"/>
    <s v="B)Factura sin saldo ERP"/>
    <x v="1"/>
    <m/>
    <n v="0"/>
    <n v="4130000"/>
    <s v="OK"/>
    <n v="4130000"/>
    <n v="0"/>
    <n v="0"/>
    <n v="0"/>
    <n v="4130000"/>
    <n v="0"/>
    <m/>
    <n v="0"/>
    <m/>
    <n v="0"/>
    <n v="0"/>
    <n v="0"/>
    <m/>
    <m/>
    <d v="2023-04-15T00:00:00"/>
    <m/>
    <n v="2"/>
    <m/>
    <m/>
    <n v="1"/>
    <n v="20230530"/>
    <n v="20230516"/>
    <n v="4130000"/>
    <n v="0"/>
    <d v="2023-05-31T00:00:00"/>
  </r>
  <r>
    <n v="900034438"/>
    <s v="FUNDACIÓN PARA EL SERVICIO INTEGRAL DE ATENCIÓN MÉDICA (SIAM)"/>
    <s v="FMED"/>
    <n v="4708"/>
    <s v="900034438_FMED_4708"/>
    <s v="FMED"/>
    <n v="4708"/>
    <d v="2023-04-13T00:00:00"/>
    <n v="7670000"/>
    <n v="7670000"/>
    <s v="B)Factura sin saldo ERP"/>
    <x v="1"/>
    <m/>
    <n v="0"/>
    <n v="7670000"/>
    <s v="OK"/>
    <n v="7670000"/>
    <n v="0"/>
    <n v="0"/>
    <n v="0"/>
    <n v="7670000"/>
    <n v="0"/>
    <m/>
    <n v="0"/>
    <m/>
    <n v="0"/>
    <n v="0"/>
    <n v="0"/>
    <m/>
    <m/>
    <d v="2023-04-15T00:00:00"/>
    <m/>
    <n v="2"/>
    <m/>
    <m/>
    <n v="1"/>
    <n v="20230530"/>
    <n v="20230516"/>
    <n v="7670000"/>
    <n v="0"/>
    <d v="2023-05-31T00:00:00"/>
  </r>
  <r>
    <n v="900034438"/>
    <s v="FUNDACIÓN PARA EL SERVICIO INTEGRAL DE ATENCIÓN MÉDICA (SIAM)"/>
    <s v="FMED"/>
    <n v="4709"/>
    <s v="900034438_FMED_4709"/>
    <s v="FMED"/>
    <n v="4709"/>
    <d v="2023-04-13T00:00:00"/>
    <n v="2360000"/>
    <n v="2360000"/>
    <s v="B)Factura sin saldo ERP"/>
    <x v="1"/>
    <m/>
    <n v="0"/>
    <n v="2360000"/>
    <s v="OK"/>
    <n v="2360000"/>
    <n v="0"/>
    <n v="0"/>
    <n v="0"/>
    <n v="2360000"/>
    <n v="0"/>
    <m/>
    <n v="0"/>
    <m/>
    <n v="0"/>
    <n v="0"/>
    <n v="0"/>
    <m/>
    <m/>
    <d v="2023-04-15T00:00:00"/>
    <m/>
    <n v="2"/>
    <m/>
    <m/>
    <n v="1"/>
    <n v="20230530"/>
    <n v="20230516"/>
    <n v="2360000"/>
    <n v="0"/>
    <d v="2023-05-31T00:00:00"/>
  </r>
  <r>
    <n v="900034438"/>
    <s v="FUNDACIÓN PARA EL SERVICIO INTEGRAL DE ATENCIÓN MÉDICA (SIAM)"/>
    <s v="FMED"/>
    <n v="4197"/>
    <s v="900034438_FMED_4197"/>
    <s v="FMED"/>
    <n v="4197"/>
    <d v="2022-09-13T00:00:00"/>
    <n v="641920000"/>
    <n v="4130000"/>
    <s v="B)Factura sin saldo ERP"/>
    <x v="0"/>
    <m/>
    <n v="0"/>
    <n v="0"/>
    <s v="OK"/>
    <n v="641920000"/>
    <n v="0"/>
    <n v="0"/>
    <n v="0"/>
    <n v="641920000"/>
    <n v="0"/>
    <m/>
    <n v="0"/>
    <m/>
    <n v="0"/>
    <n v="4130000"/>
    <n v="0"/>
    <n v="2201390048"/>
    <s v="25.05.2023"/>
    <d v="2022-09-16T00:00:00"/>
    <m/>
    <n v="2"/>
    <m/>
    <m/>
    <n v="2"/>
    <n v="20230403"/>
    <n v="20230317"/>
    <n v="641920000"/>
    <n v="0"/>
    <d v="2023-05-31T00:00:00"/>
  </r>
  <r>
    <n v="900034438"/>
    <s v="FUNDACIÓN PARA EL SERVICIO INTEGRAL DE ATENCIÓN MÉDICA (SIAM)"/>
    <s v="FMED"/>
    <n v="4260"/>
    <s v="900034438_FMED_4260"/>
    <s v="FMED"/>
    <n v="4260"/>
    <d v="2022-10-14T00:00:00"/>
    <n v="630710000"/>
    <n v="865000"/>
    <s v="B)Factura sin saldo ERP/conciliar diferencia glosa aceptada"/>
    <x v="0"/>
    <m/>
    <n v="0"/>
    <n v="0"/>
    <s v="OK"/>
    <n v="630710000"/>
    <n v="905000"/>
    <n v="0"/>
    <n v="0"/>
    <n v="629805000"/>
    <n v="0"/>
    <m/>
    <n v="0"/>
    <m/>
    <n v="0"/>
    <n v="865000"/>
    <n v="0"/>
    <n v="2201390048"/>
    <s v="25.05.2023"/>
    <d v="2022-10-15T00:00:00"/>
    <m/>
    <n v="2"/>
    <m/>
    <m/>
    <n v="3"/>
    <n v="20230403"/>
    <n v="20230317"/>
    <n v="630710000"/>
    <n v="905000"/>
    <d v="2023-05-31T00:00:00"/>
  </r>
  <r>
    <n v="900034438"/>
    <s v="FUNDACIÓN PARA EL SERVICIO INTEGRAL DE ATENCIÓN MÉDICA (SIAM)"/>
    <s v="FMED"/>
    <n v="4269"/>
    <s v="900034438_FMED_4269"/>
    <s v="FMED"/>
    <n v="4269"/>
    <d v="2022-10-24T00:00:00"/>
    <n v="1770000"/>
    <n v="275000"/>
    <s v="B)Factura sin saldo ERP/conciliar diferencia glosa aceptada"/>
    <x v="0"/>
    <m/>
    <n v="0"/>
    <n v="0"/>
    <s v="OK"/>
    <n v="1770000"/>
    <n v="315000"/>
    <n v="0"/>
    <n v="0"/>
    <n v="1455000"/>
    <n v="0"/>
    <m/>
    <n v="0"/>
    <m/>
    <n v="0"/>
    <n v="275000"/>
    <n v="0"/>
    <n v="2201390048"/>
    <s v="25.05.2023"/>
    <d v="2022-11-16T00:00:00"/>
    <m/>
    <n v="2"/>
    <m/>
    <m/>
    <n v="2"/>
    <n v="20230403"/>
    <n v="20230317"/>
    <n v="1770000"/>
    <n v="315000"/>
    <d v="2023-05-31T00:00:00"/>
  </r>
  <r>
    <n v="900034438"/>
    <s v="FUNDACIÓN PARA EL SERVICIO INTEGRAL DE ATENCIÓN MÉDICA (SIAM)"/>
    <s v="FMED"/>
    <n v="4457"/>
    <s v="900034438_FMED_4457"/>
    <s v="FMED"/>
    <n v="4457"/>
    <d v="2023-01-12T00:00:00"/>
    <n v="653130000"/>
    <n v="3540000"/>
    <s v="D)Glosas parcial pendiente por respuesta de IPS"/>
    <x v="2"/>
    <s v="GLOSA"/>
    <n v="5310000"/>
    <n v="0"/>
    <s v="OK"/>
    <n v="653130000"/>
    <n v="0"/>
    <n v="0"/>
    <n v="0"/>
    <n v="647820000"/>
    <n v="0"/>
    <m/>
    <n v="5310000"/>
    <s v="FACTURACION. SE REALIZA GLOSA PARCIAL DE LA CUENTA PUESTO QUE HAY USUARIOS QUE NO SE ENCUENTRAN AFILIADOS A COMFENALCO Y OTROS NO RECIBEN EL PAQUETE TAR, SE ENVIA RELACION CON DETALLE DE USUARIOS Y CAUSAL DE GLOSA. MANUEL M"/>
    <n v="5310000"/>
    <n v="0"/>
    <n v="0"/>
    <m/>
    <m/>
    <d v="2023-01-13T00:00:00"/>
    <m/>
    <n v="9"/>
    <m/>
    <s v="NO"/>
    <n v="1"/>
    <n v="21001231"/>
    <n v="20230113"/>
    <n v="653130000"/>
    <n v="0"/>
    <d v="2023-05-31T00:00:00"/>
  </r>
  <r>
    <n v="900034438"/>
    <s v="FUNDACIÓN PARA EL SERVICIO INTEGRAL DE ATENCIÓN MÉDICA (SIAM)"/>
    <s v="FMED"/>
    <n v="4459"/>
    <s v="900034438_FMED_4459"/>
    <s v="FMED"/>
    <n v="4459"/>
    <d v="2023-01-12T00:00:00"/>
    <n v="4058400"/>
    <n v="26600"/>
    <s v="D)Glosas parcial pendiente por respuesta de IPS"/>
    <x v="2"/>
    <s v="GLOSA"/>
    <n v="26600"/>
    <n v="0"/>
    <s v="OK"/>
    <n v="4058400"/>
    <n v="0"/>
    <n v="0"/>
    <n v="0"/>
    <n v="4031800"/>
    <n v="0"/>
    <m/>
    <n v="26600"/>
    <s v="SE REALIZA GLOSA PARCIAL DE LA CUENTA PUESTO QUE HAY USUARIOS QUE NO SE ENCUENTRAN AFILIADOS A COMFENALCO AL MOMENTO DELA DISPENSACIÓN DE LOS PRESERVATIVOS Y OTROS ABANDONARON ELPROGRAMA, SE ENVIA RELACION DETALLADA VIA CORREO. MANUEL M"/>
    <n v="26600"/>
    <n v="0"/>
    <n v="0"/>
    <m/>
    <m/>
    <d v="2023-01-13T00:00:00"/>
    <m/>
    <n v="9"/>
    <m/>
    <s v="NO"/>
    <n v="1"/>
    <n v="21001231"/>
    <n v="20230113"/>
    <n v="4058400"/>
    <n v="0"/>
    <d v="2023-05-31T00:00:00"/>
  </r>
  <r>
    <n v="900034438"/>
    <s v="FUNDACIÓN PARA EL SERVICIO INTEGRAL DE ATENCIÓN MÉDICA (SIAM)"/>
    <s v="FMED"/>
    <n v="4462"/>
    <s v="900034438_FMED_4462"/>
    <s v="FMED"/>
    <n v="4462"/>
    <d v="2023-01-12T00:00:00"/>
    <n v="4130000"/>
    <n v="1180000"/>
    <s v="D)Glosas parcial pendiente por respuesta de IPS"/>
    <x v="2"/>
    <s v="GLOSA"/>
    <n v="1180000"/>
    <n v="0"/>
    <s v="OK"/>
    <n v="4130000"/>
    <n v="0"/>
    <n v="0"/>
    <n v="0"/>
    <n v="2950000"/>
    <n v="0"/>
    <m/>
    <n v="1180000"/>
    <s v="SE REALIZA GLOSA PARCIAL DE LA CUENTA PUESTO QUE LOS USUARIOS CC 67008578 Y CC 1023947246 NO TIENEN FORMULACIÓN DE MEDICAMENTOS TAR EN DICIEMBRE. MANUEL M"/>
    <n v="1180000"/>
    <n v="0"/>
    <n v="0"/>
    <m/>
    <m/>
    <d v="2023-01-13T00:00:00"/>
    <m/>
    <n v="9"/>
    <m/>
    <s v="NO"/>
    <n v="1"/>
    <n v="21001231"/>
    <n v="20230113"/>
    <n v="4130000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71" showAll="0"/>
    <pivotField dataField="1" numFmtId="171" showAll="0"/>
    <pivotField showAll="0"/>
    <pivotField axis="axisRow" showAll="0" sortType="ascending">
      <items count="4">
        <item x="0"/>
        <item x="2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71" showAll="0"/>
    <pivotField numFmtId="171" showAll="0"/>
    <pivotField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showAll="0"/>
    <pivotField numFmtId="171" showAll="0"/>
    <pivotField showAll="0"/>
    <pivotField numFmtId="171" showAll="0"/>
    <pivotField numFmtId="171" showAll="0"/>
    <pivotField numFmtId="171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71" showAll="0"/>
    <pivotField numFmtId="171" showAll="0"/>
    <pivotField numFmtId="14" showAll="0"/>
  </pivotFields>
  <rowFields count="1">
    <field x="11"/>
  </rowFields>
  <rowItems count="4">
    <i>
      <x v="1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71"/>
  </dataFields>
  <formats count="23">
    <format dxfId="2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0">
      <pivotArea field="11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field="11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field="1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1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1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grandRow="1" outline="0" collapsedLevelsAreSubtotals="1" fieldPosition="0"/>
    </format>
    <format dxfId="9">
      <pivotArea dataOnly="0" labelOnly="1" grandRow="1" outline="0" fieldPosition="0"/>
    </format>
    <format dxfId="8">
      <pivotArea type="all" dataOnly="0" outline="0" fieldPosition="0"/>
    </format>
    <format dxfId="7">
      <pivotArea outline="0" collapsedLevelsAreSubtotals="1" fieldPosition="0"/>
    </format>
    <format dxfId="6">
      <pivotArea field="11" type="button" dataOnly="0" labelOnly="1" outline="0" axis="axisRow" fieldPosition="0"/>
    </format>
    <format dxfId="5">
      <pivotArea dataOnly="0" labelOnly="1" fieldPosition="0">
        <references count="1">
          <reference field="11" count="0"/>
        </references>
      </pivotArea>
    </format>
    <format dxfId="4">
      <pivotArea dataOnly="0" labelOnly="1" grandRow="1" outline="0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K82"/>
  <sheetViews>
    <sheetView showGridLines="0" zoomScale="70" zoomScaleNormal="70" workbookViewId="0">
      <pane ySplit="1" topLeftCell="A28" activePane="bottomLeft" state="frozen"/>
      <selection pane="bottomLeft" activeCell="N31" sqref="N31"/>
    </sheetView>
  </sheetViews>
  <sheetFormatPr baseColWidth="10" defaultColWidth="10.85546875" defaultRowHeight="15" x14ac:dyDescent="0.25"/>
  <cols>
    <col min="1" max="1" width="16.140625" style="2" customWidth="1"/>
    <col min="2" max="2" width="21.42578125" style="3" customWidth="1"/>
    <col min="3" max="3" width="14.140625" style="2" customWidth="1"/>
    <col min="4" max="4" width="9.42578125" style="2" customWidth="1"/>
    <col min="5" max="5" width="15.140625" style="2" customWidth="1"/>
    <col min="6" max="6" width="17.5703125" style="2" customWidth="1"/>
    <col min="7" max="7" width="22.5703125" style="2" customWidth="1"/>
    <col min="8" max="8" width="26.140625" style="2" customWidth="1"/>
    <col min="9" max="9" width="20.42578125" style="2" customWidth="1"/>
    <col min="10" max="10" width="12.5703125" style="2" customWidth="1"/>
    <col min="11" max="11" width="14.140625" style="2" customWidth="1"/>
    <col min="12" max="16384" width="10.85546875" style="2"/>
  </cols>
  <sheetData>
    <row r="1" spans="1:11" s="1" customFormat="1" ht="63" x14ac:dyDescent="0.25">
      <c r="A1" s="10" t="s">
        <v>6</v>
      </c>
      <c r="B1" s="10" t="s">
        <v>8</v>
      </c>
      <c r="C1" s="10" t="s">
        <v>0</v>
      </c>
      <c r="D1" s="10" t="s">
        <v>1</v>
      </c>
      <c r="E1" s="10" t="s">
        <v>2</v>
      </c>
      <c r="F1" s="10" t="s">
        <v>3</v>
      </c>
      <c r="G1" s="10" t="s">
        <v>4</v>
      </c>
      <c r="H1" s="10" t="s">
        <v>5</v>
      </c>
      <c r="I1" s="10" t="s">
        <v>7</v>
      </c>
      <c r="J1" s="10" t="s">
        <v>9</v>
      </c>
      <c r="K1" s="10" t="s">
        <v>10</v>
      </c>
    </row>
    <row r="2" spans="1:11" ht="94.5" x14ac:dyDescent="0.25">
      <c r="A2" s="8" t="s">
        <v>17</v>
      </c>
      <c r="B2" s="11" t="s">
        <v>18</v>
      </c>
      <c r="C2" s="8" t="s">
        <v>19</v>
      </c>
      <c r="D2" s="9" t="s">
        <v>11</v>
      </c>
      <c r="E2" s="21">
        <v>44817</v>
      </c>
      <c r="F2" s="4">
        <v>44820</v>
      </c>
      <c r="G2" s="5">
        <v>641920000</v>
      </c>
      <c r="H2" s="6">
        <v>4130000</v>
      </c>
      <c r="I2" s="7" t="s">
        <v>20</v>
      </c>
      <c r="J2" s="8" t="s">
        <v>21</v>
      </c>
      <c r="K2" s="7" t="s">
        <v>23</v>
      </c>
    </row>
    <row r="3" spans="1:11" ht="94.5" x14ac:dyDescent="0.25">
      <c r="A3" s="8" t="s">
        <v>17</v>
      </c>
      <c r="B3" s="11" t="s">
        <v>18</v>
      </c>
      <c r="C3" s="8" t="s">
        <v>19</v>
      </c>
      <c r="D3" s="9" t="s">
        <v>12</v>
      </c>
      <c r="E3" s="21">
        <v>44848</v>
      </c>
      <c r="F3" s="4">
        <v>44849</v>
      </c>
      <c r="G3" s="5">
        <v>630710000</v>
      </c>
      <c r="H3" s="6">
        <v>865000</v>
      </c>
      <c r="I3" s="7" t="s">
        <v>20</v>
      </c>
      <c r="J3" s="8" t="s">
        <v>21</v>
      </c>
      <c r="K3" s="7" t="s">
        <v>23</v>
      </c>
    </row>
    <row r="4" spans="1:11" ht="94.5" x14ac:dyDescent="0.25">
      <c r="A4" s="8" t="s">
        <v>17</v>
      </c>
      <c r="B4" s="11" t="s">
        <v>18</v>
      </c>
      <c r="C4" s="8" t="s">
        <v>19</v>
      </c>
      <c r="D4" s="9" t="s">
        <v>13</v>
      </c>
      <c r="E4" s="21">
        <v>44858</v>
      </c>
      <c r="F4" s="4">
        <v>44881</v>
      </c>
      <c r="G4" s="5">
        <v>1770000</v>
      </c>
      <c r="H4" s="6">
        <v>275000</v>
      </c>
      <c r="I4" s="7" t="s">
        <v>20</v>
      </c>
      <c r="J4" s="8" t="s">
        <v>21</v>
      </c>
      <c r="K4" s="7" t="s">
        <v>23</v>
      </c>
    </row>
    <row r="5" spans="1:11" ht="94.5" x14ac:dyDescent="0.25">
      <c r="A5" s="8" t="s">
        <v>17</v>
      </c>
      <c r="B5" s="11" t="s">
        <v>18</v>
      </c>
      <c r="C5" s="8" t="s">
        <v>19</v>
      </c>
      <c r="D5" s="9" t="s">
        <v>14</v>
      </c>
      <c r="E5" s="21">
        <v>44938</v>
      </c>
      <c r="F5" s="4">
        <v>44939</v>
      </c>
      <c r="G5" s="5">
        <v>653130000</v>
      </c>
      <c r="H5" s="6">
        <v>3540000</v>
      </c>
      <c r="I5" s="7" t="s">
        <v>20</v>
      </c>
      <c r="J5" s="8" t="s">
        <v>21</v>
      </c>
      <c r="K5" s="7" t="s">
        <v>23</v>
      </c>
    </row>
    <row r="6" spans="1:11" ht="94.5" x14ac:dyDescent="0.25">
      <c r="A6" s="8" t="s">
        <v>17</v>
      </c>
      <c r="B6" s="11" t="s">
        <v>18</v>
      </c>
      <c r="C6" s="8" t="s">
        <v>19</v>
      </c>
      <c r="D6" s="9" t="s">
        <v>15</v>
      </c>
      <c r="E6" s="21">
        <v>44938</v>
      </c>
      <c r="F6" s="4">
        <v>44939</v>
      </c>
      <c r="G6" s="5">
        <v>4058400</v>
      </c>
      <c r="H6" s="6">
        <v>26600</v>
      </c>
      <c r="I6" s="7" t="s">
        <v>20</v>
      </c>
      <c r="J6" s="8" t="s">
        <v>21</v>
      </c>
      <c r="K6" s="7" t="s">
        <v>23</v>
      </c>
    </row>
    <row r="7" spans="1:11" ht="94.5" x14ac:dyDescent="0.25">
      <c r="A7" s="8" t="s">
        <v>17</v>
      </c>
      <c r="B7" s="11" t="s">
        <v>18</v>
      </c>
      <c r="C7" s="8" t="s">
        <v>19</v>
      </c>
      <c r="D7" s="9" t="s">
        <v>16</v>
      </c>
      <c r="E7" s="21">
        <v>44938</v>
      </c>
      <c r="F7" s="4">
        <v>44939</v>
      </c>
      <c r="G7" s="5">
        <v>4130000</v>
      </c>
      <c r="H7" s="6">
        <v>1180000</v>
      </c>
      <c r="I7" s="7" t="s">
        <v>20</v>
      </c>
      <c r="J7" s="8" t="s">
        <v>21</v>
      </c>
      <c r="K7" s="7" t="s">
        <v>23</v>
      </c>
    </row>
    <row r="8" spans="1:11" ht="94.5" x14ac:dyDescent="0.25">
      <c r="A8" s="8" t="s">
        <v>17</v>
      </c>
      <c r="B8" s="11" t="s">
        <v>18</v>
      </c>
      <c r="C8" s="8" t="s">
        <v>19</v>
      </c>
      <c r="D8" s="8" t="s">
        <v>24</v>
      </c>
      <c r="E8" s="21">
        <v>44998</v>
      </c>
      <c r="F8" s="4">
        <v>44978</v>
      </c>
      <c r="G8" s="20">
        <v>633660000</v>
      </c>
      <c r="H8" s="20">
        <v>257356800</v>
      </c>
      <c r="I8" s="7" t="s">
        <v>20</v>
      </c>
      <c r="J8" s="8" t="s">
        <v>21</v>
      </c>
      <c r="K8" s="7" t="s">
        <v>23</v>
      </c>
    </row>
    <row r="9" spans="1:11" ht="94.5" x14ac:dyDescent="0.25">
      <c r="A9" s="8" t="s">
        <v>17</v>
      </c>
      <c r="B9" s="11" t="s">
        <v>18</v>
      </c>
      <c r="C9" s="8" t="s">
        <v>19</v>
      </c>
      <c r="D9" s="8" t="s">
        <v>25</v>
      </c>
      <c r="E9" s="21">
        <v>44998</v>
      </c>
      <c r="F9" s="4">
        <v>44978</v>
      </c>
      <c r="G9" s="20">
        <v>7080000</v>
      </c>
      <c r="H9" s="20">
        <v>2950000</v>
      </c>
      <c r="I9" s="7" t="s">
        <v>20</v>
      </c>
      <c r="J9" s="8" t="s">
        <v>21</v>
      </c>
      <c r="K9" s="7" t="s">
        <v>23</v>
      </c>
    </row>
    <row r="10" spans="1:11" ht="94.5" x14ac:dyDescent="0.25">
      <c r="A10" s="8" t="s">
        <v>17</v>
      </c>
      <c r="B10" s="11" t="s">
        <v>18</v>
      </c>
      <c r="C10" s="8" t="s">
        <v>19</v>
      </c>
      <c r="D10" s="8" t="s">
        <v>26</v>
      </c>
      <c r="E10" s="21">
        <v>44998</v>
      </c>
      <c r="F10" s="4">
        <v>44978</v>
      </c>
      <c r="G10" s="20">
        <v>590000</v>
      </c>
      <c r="H10" s="20">
        <f t="shared" ref="H10:H21" si="0">+G10</f>
        <v>590000</v>
      </c>
      <c r="I10" s="7" t="s">
        <v>20</v>
      </c>
      <c r="J10" s="8" t="s">
        <v>21</v>
      </c>
      <c r="K10" s="7" t="s">
        <v>23</v>
      </c>
    </row>
    <row r="11" spans="1:11" ht="94.5" x14ac:dyDescent="0.25">
      <c r="A11" s="8" t="s">
        <v>17</v>
      </c>
      <c r="B11" s="11" t="s">
        <v>18</v>
      </c>
      <c r="C11" s="8" t="s">
        <v>19</v>
      </c>
      <c r="D11" s="8">
        <v>4592</v>
      </c>
      <c r="E11" s="21">
        <v>45029</v>
      </c>
      <c r="F11" s="4">
        <v>45031</v>
      </c>
      <c r="G11" s="20">
        <v>649000000</v>
      </c>
      <c r="H11" s="20">
        <f t="shared" si="0"/>
        <v>649000000</v>
      </c>
      <c r="I11" s="7" t="s">
        <v>20</v>
      </c>
      <c r="J11" s="8" t="s">
        <v>21</v>
      </c>
      <c r="K11" s="7" t="s">
        <v>23</v>
      </c>
    </row>
    <row r="12" spans="1:11" ht="94.5" x14ac:dyDescent="0.25">
      <c r="A12" s="8" t="s">
        <v>17</v>
      </c>
      <c r="B12" s="11" t="s">
        <v>18</v>
      </c>
      <c r="C12" s="8" t="s">
        <v>19</v>
      </c>
      <c r="D12" s="8">
        <v>4593</v>
      </c>
      <c r="E12" s="21">
        <v>45029</v>
      </c>
      <c r="F12" s="4">
        <v>45031</v>
      </c>
      <c r="G12" s="20">
        <v>113280000</v>
      </c>
      <c r="H12" s="20">
        <f t="shared" si="0"/>
        <v>113280000</v>
      </c>
      <c r="I12" s="7" t="s">
        <v>20</v>
      </c>
      <c r="J12" s="8" t="s">
        <v>21</v>
      </c>
      <c r="K12" s="7" t="s">
        <v>23</v>
      </c>
    </row>
    <row r="13" spans="1:11" ht="94.5" x14ac:dyDescent="0.25">
      <c r="A13" s="8" t="s">
        <v>17</v>
      </c>
      <c r="B13" s="11" t="s">
        <v>18</v>
      </c>
      <c r="C13" s="8" t="s">
        <v>19</v>
      </c>
      <c r="D13" s="8">
        <v>4594</v>
      </c>
      <c r="E13" s="21">
        <v>45029</v>
      </c>
      <c r="F13" s="4">
        <v>45031</v>
      </c>
      <c r="G13" s="20">
        <v>4092600</v>
      </c>
      <c r="H13" s="20">
        <f t="shared" si="0"/>
        <v>4092600</v>
      </c>
      <c r="I13" s="7" t="s">
        <v>20</v>
      </c>
      <c r="J13" s="8" t="s">
        <v>21</v>
      </c>
      <c r="K13" s="7" t="s">
        <v>23</v>
      </c>
    </row>
    <row r="14" spans="1:11" ht="94.5" x14ac:dyDescent="0.25">
      <c r="A14" s="8" t="s">
        <v>17</v>
      </c>
      <c r="B14" s="11" t="s">
        <v>18</v>
      </c>
      <c r="C14" s="8" t="s">
        <v>19</v>
      </c>
      <c r="D14" s="8">
        <v>4595</v>
      </c>
      <c r="E14" s="21">
        <v>45029</v>
      </c>
      <c r="F14" s="4">
        <v>45031</v>
      </c>
      <c r="G14" s="20">
        <v>733400</v>
      </c>
      <c r="H14" s="20">
        <f t="shared" si="0"/>
        <v>733400</v>
      </c>
      <c r="I14" s="7" t="s">
        <v>20</v>
      </c>
      <c r="J14" s="8" t="s">
        <v>21</v>
      </c>
      <c r="K14" s="7" t="s">
        <v>23</v>
      </c>
    </row>
    <row r="15" spans="1:11" ht="94.5" x14ac:dyDescent="0.25">
      <c r="A15" s="8" t="s">
        <v>17</v>
      </c>
      <c r="B15" s="11" t="s">
        <v>18</v>
      </c>
      <c r="C15" s="8" t="s">
        <v>19</v>
      </c>
      <c r="D15" s="8">
        <v>4596</v>
      </c>
      <c r="E15" s="21">
        <v>45029</v>
      </c>
      <c r="F15" s="4">
        <v>45031</v>
      </c>
      <c r="G15" s="20">
        <v>2950000</v>
      </c>
      <c r="H15" s="20">
        <f t="shared" si="0"/>
        <v>2950000</v>
      </c>
      <c r="I15" s="7" t="s">
        <v>20</v>
      </c>
      <c r="J15" s="8" t="s">
        <v>21</v>
      </c>
      <c r="K15" s="7" t="s">
        <v>23</v>
      </c>
    </row>
    <row r="16" spans="1:11" ht="94.5" x14ac:dyDescent="0.25">
      <c r="A16" s="8" t="s">
        <v>17</v>
      </c>
      <c r="B16" s="11" t="s">
        <v>18</v>
      </c>
      <c r="C16" s="8" t="s">
        <v>19</v>
      </c>
      <c r="D16" s="8">
        <v>4597</v>
      </c>
      <c r="E16" s="21">
        <v>45029</v>
      </c>
      <c r="F16" s="4">
        <v>45031</v>
      </c>
      <c r="G16" s="20">
        <v>1180000</v>
      </c>
      <c r="H16" s="20">
        <f t="shared" si="0"/>
        <v>1180000</v>
      </c>
      <c r="I16" s="7" t="s">
        <v>20</v>
      </c>
      <c r="J16" s="8" t="s">
        <v>21</v>
      </c>
      <c r="K16" s="7" t="s">
        <v>23</v>
      </c>
    </row>
    <row r="17" spans="1:11" ht="94.5" x14ac:dyDescent="0.25">
      <c r="A17" s="8" t="s">
        <v>17</v>
      </c>
      <c r="B17" s="11" t="s">
        <v>18</v>
      </c>
      <c r="C17" s="8" t="s">
        <v>19</v>
      </c>
      <c r="D17" s="8">
        <v>4598</v>
      </c>
      <c r="E17" s="21">
        <v>45029</v>
      </c>
      <c r="F17" s="4">
        <v>45031</v>
      </c>
      <c r="G17" s="20">
        <v>4130000</v>
      </c>
      <c r="H17" s="20">
        <f t="shared" si="0"/>
        <v>4130000</v>
      </c>
      <c r="I17" s="7" t="s">
        <v>20</v>
      </c>
      <c r="J17" s="8" t="s">
        <v>22</v>
      </c>
      <c r="K17" s="7" t="s">
        <v>23</v>
      </c>
    </row>
    <row r="18" spans="1:11" ht="94.5" x14ac:dyDescent="0.25">
      <c r="A18" s="8" t="s">
        <v>17</v>
      </c>
      <c r="B18" s="11" t="s">
        <v>18</v>
      </c>
      <c r="C18" s="8" t="s">
        <v>19</v>
      </c>
      <c r="D18" s="8">
        <v>4599</v>
      </c>
      <c r="E18" s="21">
        <v>45029</v>
      </c>
      <c r="F18" s="4">
        <v>45031</v>
      </c>
      <c r="G18" s="20">
        <v>7670000</v>
      </c>
      <c r="H18" s="20">
        <f t="shared" si="0"/>
        <v>7670000</v>
      </c>
      <c r="I18" s="7" t="s">
        <v>20</v>
      </c>
      <c r="J18" s="8" t="s">
        <v>22</v>
      </c>
      <c r="K18" s="7" t="s">
        <v>23</v>
      </c>
    </row>
    <row r="19" spans="1:11" ht="94.5" x14ac:dyDescent="0.25">
      <c r="A19" s="8" t="s">
        <v>17</v>
      </c>
      <c r="B19" s="11" t="s">
        <v>18</v>
      </c>
      <c r="C19" s="8" t="s">
        <v>19</v>
      </c>
      <c r="D19" s="8">
        <v>4600</v>
      </c>
      <c r="E19" s="21">
        <v>45029</v>
      </c>
      <c r="F19" s="4">
        <v>45031</v>
      </c>
      <c r="G19" s="20">
        <v>15200</v>
      </c>
      <c r="H19" s="20">
        <f t="shared" si="0"/>
        <v>15200</v>
      </c>
      <c r="I19" s="7" t="s">
        <v>20</v>
      </c>
      <c r="J19" s="8" t="s">
        <v>22</v>
      </c>
      <c r="K19" s="7" t="s">
        <v>23</v>
      </c>
    </row>
    <row r="20" spans="1:11" ht="94.5" x14ac:dyDescent="0.25">
      <c r="A20" s="8" t="s">
        <v>17</v>
      </c>
      <c r="B20" s="11" t="s">
        <v>18</v>
      </c>
      <c r="C20" s="8" t="s">
        <v>19</v>
      </c>
      <c r="D20" s="8">
        <v>4601</v>
      </c>
      <c r="E20" s="21">
        <v>45029</v>
      </c>
      <c r="F20" s="4">
        <v>45031</v>
      </c>
      <c r="G20" s="20">
        <v>45600</v>
      </c>
      <c r="H20" s="20">
        <f t="shared" si="0"/>
        <v>45600</v>
      </c>
      <c r="I20" s="7" t="s">
        <v>20</v>
      </c>
      <c r="J20" s="8" t="s">
        <v>22</v>
      </c>
      <c r="K20" s="7" t="s">
        <v>23</v>
      </c>
    </row>
    <row r="21" spans="1:11" ht="94.5" x14ac:dyDescent="0.25">
      <c r="A21" s="8" t="s">
        <v>17</v>
      </c>
      <c r="B21" s="11" t="s">
        <v>18</v>
      </c>
      <c r="C21" s="8" t="s">
        <v>19</v>
      </c>
      <c r="D21" s="8">
        <v>4602</v>
      </c>
      <c r="E21" s="21">
        <v>45035</v>
      </c>
      <c r="F21" s="4">
        <v>45062</v>
      </c>
      <c r="G21" s="20">
        <v>825000</v>
      </c>
      <c r="H21" s="20">
        <f t="shared" si="0"/>
        <v>825000</v>
      </c>
      <c r="I21" s="7" t="s">
        <v>20</v>
      </c>
      <c r="J21" s="8" t="s">
        <v>21</v>
      </c>
      <c r="K21" s="7" t="s">
        <v>23</v>
      </c>
    </row>
    <row r="22" spans="1:11" ht="94.5" x14ac:dyDescent="0.25">
      <c r="A22" s="8" t="s">
        <v>17</v>
      </c>
      <c r="B22" s="11" t="s">
        <v>18</v>
      </c>
      <c r="C22" s="8" t="s">
        <v>19</v>
      </c>
      <c r="D22" s="8">
        <v>4603</v>
      </c>
      <c r="E22" s="21">
        <v>45035</v>
      </c>
      <c r="F22" s="4">
        <v>45062</v>
      </c>
      <c r="G22" s="20">
        <v>5775000</v>
      </c>
      <c r="H22" s="20">
        <f t="shared" ref="H22:H31" si="1">+G22</f>
        <v>5775000</v>
      </c>
      <c r="I22" s="7" t="s">
        <v>20</v>
      </c>
      <c r="J22" s="8" t="s">
        <v>21</v>
      </c>
      <c r="K22" s="7" t="s">
        <v>23</v>
      </c>
    </row>
    <row r="23" spans="1:11" ht="94.5" x14ac:dyDescent="0.25">
      <c r="A23" s="8" t="s">
        <v>17</v>
      </c>
      <c r="B23" s="11" t="s">
        <v>18</v>
      </c>
      <c r="C23" s="8" t="s">
        <v>19</v>
      </c>
      <c r="D23" s="8">
        <v>4701</v>
      </c>
      <c r="E23" s="21">
        <v>45029</v>
      </c>
      <c r="F23" s="4">
        <v>45031</v>
      </c>
      <c r="G23" s="20">
        <v>4062200</v>
      </c>
      <c r="H23" s="20">
        <f t="shared" si="1"/>
        <v>4062200</v>
      </c>
      <c r="I23" s="7" t="s">
        <v>20</v>
      </c>
      <c r="J23" s="8" t="s">
        <v>21</v>
      </c>
      <c r="K23" s="7" t="s">
        <v>23</v>
      </c>
    </row>
    <row r="24" spans="1:11" ht="94.5" x14ac:dyDescent="0.25">
      <c r="A24" s="8" t="s">
        <v>17</v>
      </c>
      <c r="B24" s="11" t="s">
        <v>18</v>
      </c>
      <c r="C24" s="8" t="s">
        <v>19</v>
      </c>
      <c r="D24" s="8">
        <v>4702</v>
      </c>
      <c r="E24" s="21">
        <v>45029</v>
      </c>
      <c r="F24" s="4">
        <v>45031</v>
      </c>
      <c r="G24" s="20">
        <v>733400</v>
      </c>
      <c r="H24" s="20">
        <f t="shared" si="1"/>
        <v>733400</v>
      </c>
      <c r="I24" s="7" t="s">
        <v>20</v>
      </c>
      <c r="J24" s="8" t="s">
        <v>21</v>
      </c>
      <c r="K24" s="7" t="s">
        <v>23</v>
      </c>
    </row>
    <row r="25" spans="1:11" ht="94.5" x14ac:dyDescent="0.25">
      <c r="A25" s="8" t="s">
        <v>17</v>
      </c>
      <c r="B25" s="11" t="s">
        <v>18</v>
      </c>
      <c r="C25" s="8" t="s">
        <v>19</v>
      </c>
      <c r="D25" s="8">
        <v>4703</v>
      </c>
      <c r="E25" s="21">
        <v>45029</v>
      </c>
      <c r="F25" s="4">
        <v>45031</v>
      </c>
      <c r="G25" s="20">
        <v>645460000</v>
      </c>
      <c r="H25" s="20">
        <f t="shared" si="1"/>
        <v>645460000</v>
      </c>
      <c r="I25" s="7" t="s">
        <v>20</v>
      </c>
      <c r="J25" s="8" t="s">
        <v>21</v>
      </c>
      <c r="K25" s="7" t="s">
        <v>23</v>
      </c>
    </row>
    <row r="26" spans="1:11" ht="94.5" x14ac:dyDescent="0.25">
      <c r="A26" s="8" t="s">
        <v>17</v>
      </c>
      <c r="B26" s="11" t="s">
        <v>18</v>
      </c>
      <c r="C26" s="8" t="s">
        <v>19</v>
      </c>
      <c r="D26" s="8">
        <v>4704</v>
      </c>
      <c r="E26" s="21">
        <v>45029</v>
      </c>
      <c r="F26" s="4">
        <v>45031</v>
      </c>
      <c r="G26" s="20">
        <v>116230000</v>
      </c>
      <c r="H26" s="20">
        <f t="shared" si="1"/>
        <v>116230000</v>
      </c>
      <c r="I26" s="7" t="s">
        <v>20</v>
      </c>
      <c r="J26" s="8" t="s">
        <v>21</v>
      </c>
      <c r="K26" s="7" t="s">
        <v>23</v>
      </c>
    </row>
    <row r="27" spans="1:11" ht="94.5" x14ac:dyDescent="0.25">
      <c r="A27" s="8" t="s">
        <v>17</v>
      </c>
      <c r="B27" s="11" t="s">
        <v>18</v>
      </c>
      <c r="C27" s="8" t="s">
        <v>19</v>
      </c>
      <c r="D27" s="8">
        <v>4705</v>
      </c>
      <c r="E27" s="21">
        <v>45029</v>
      </c>
      <c r="F27" s="4">
        <v>45031</v>
      </c>
      <c r="G27" s="20">
        <v>15200</v>
      </c>
      <c r="H27" s="20">
        <f t="shared" si="1"/>
        <v>15200</v>
      </c>
      <c r="I27" s="7" t="s">
        <v>20</v>
      </c>
      <c r="J27" s="8" t="s">
        <v>22</v>
      </c>
      <c r="K27" s="7" t="s">
        <v>23</v>
      </c>
    </row>
    <row r="28" spans="1:11" ht="94.5" x14ac:dyDescent="0.25">
      <c r="A28" s="8" t="s">
        <v>17</v>
      </c>
      <c r="B28" s="11" t="s">
        <v>18</v>
      </c>
      <c r="C28" s="8" t="s">
        <v>19</v>
      </c>
      <c r="D28" s="8">
        <v>4706</v>
      </c>
      <c r="E28" s="21">
        <v>45029</v>
      </c>
      <c r="F28" s="4">
        <v>45031</v>
      </c>
      <c r="G28" s="20">
        <v>41800</v>
      </c>
      <c r="H28" s="20">
        <f t="shared" si="1"/>
        <v>41800</v>
      </c>
      <c r="I28" s="7" t="s">
        <v>20</v>
      </c>
      <c r="J28" s="8" t="s">
        <v>22</v>
      </c>
      <c r="K28" s="7" t="s">
        <v>23</v>
      </c>
    </row>
    <row r="29" spans="1:11" ht="94.5" x14ac:dyDescent="0.25">
      <c r="A29" s="8" t="s">
        <v>17</v>
      </c>
      <c r="B29" s="11" t="s">
        <v>18</v>
      </c>
      <c r="C29" s="8" t="s">
        <v>19</v>
      </c>
      <c r="D29" s="8">
        <v>4707</v>
      </c>
      <c r="E29" s="21">
        <v>45029</v>
      </c>
      <c r="F29" s="4">
        <v>45031</v>
      </c>
      <c r="G29" s="20">
        <v>4130000</v>
      </c>
      <c r="H29" s="20">
        <f t="shared" si="1"/>
        <v>4130000</v>
      </c>
      <c r="I29" s="7" t="s">
        <v>20</v>
      </c>
      <c r="J29" s="8" t="s">
        <v>22</v>
      </c>
      <c r="K29" s="7" t="s">
        <v>23</v>
      </c>
    </row>
    <row r="30" spans="1:11" ht="94.5" x14ac:dyDescent="0.25">
      <c r="A30" s="8" t="s">
        <v>17</v>
      </c>
      <c r="B30" s="11" t="s">
        <v>18</v>
      </c>
      <c r="C30" s="8" t="s">
        <v>19</v>
      </c>
      <c r="D30" s="8">
        <v>4708</v>
      </c>
      <c r="E30" s="21">
        <v>45029</v>
      </c>
      <c r="F30" s="4">
        <v>45031</v>
      </c>
      <c r="G30" s="20">
        <v>7670000</v>
      </c>
      <c r="H30" s="20">
        <f t="shared" si="1"/>
        <v>7670000</v>
      </c>
      <c r="I30" s="7" t="s">
        <v>20</v>
      </c>
      <c r="J30" s="8" t="s">
        <v>22</v>
      </c>
      <c r="K30" s="7" t="s">
        <v>23</v>
      </c>
    </row>
    <row r="31" spans="1:11" ht="94.5" x14ac:dyDescent="0.25">
      <c r="A31" s="8" t="s">
        <v>17</v>
      </c>
      <c r="B31" s="11" t="s">
        <v>18</v>
      </c>
      <c r="C31" s="8" t="s">
        <v>19</v>
      </c>
      <c r="D31" s="8">
        <v>4709</v>
      </c>
      <c r="E31" s="21">
        <v>45029</v>
      </c>
      <c r="F31" s="4">
        <v>45031</v>
      </c>
      <c r="G31" s="20">
        <v>2360000</v>
      </c>
      <c r="H31" s="20">
        <f t="shared" si="1"/>
        <v>2360000</v>
      </c>
      <c r="I31" s="7" t="s">
        <v>20</v>
      </c>
      <c r="J31" s="8"/>
      <c r="K31" s="7" t="s">
        <v>23</v>
      </c>
    </row>
    <row r="32" spans="1:11" ht="15.75" x14ac:dyDescent="0.25">
      <c r="A32" s="8"/>
      <c r="B32" s="11"/>
      <c r="C32" s="8"/>
      <c r="D32" s="8"/>
      <c r="E32" s="21"/>
      <c r="F32" s="4"/>
      <c r="G32" s="20"/>
      <c r="H32" s="20"/>
      <c r="I32" s="7"/>
      <c r="J32" s="8"/>
      <c r="K32" s="7"/>
    </row>
    <row r="33" spans="1:11" ht="60" customHeight="1" x14ac:dyDescent="0.25">
      <c r="A33" s="8"/>
      <c r="B33" s="68" t="s">
        <v>28</v>
      </c>
      <c r="C33" s="69"/>
      <c r="D33" s="69"/>
      <c r="E33" s="69"/>
      <c r="F33" s="69"/>
      <c r="G33" s="70"/>
      <c r="H33" s="25">
        <v>1180000</v>
      </c>
      <c r="I33" s="7"/>
      <c r="J33" s="8"/>
      <c r="K33" s="7"/>
    </row>
    <row r="34" spans="1:11" ht="57.6" customHeight="1" x14ac:dyDescent="0.25">
      <c r="A34" s="8"/>
      <c r="B34" s="71" t="s">
        <v>27</v>
      </c>
      <c r="C34" s="71"/>
      <c r="D34" s="71"/>
      <c r="E34" s="71"/>
      <c r="F34" s="71"/>
      <c r="G34" s="71"/>
      <c r="H34" s="24">
        <v>590000</v>
      </c>
      <c r="I34" s="7"/>
      <c r="J34" s="8"/>
      <c r="K34" s="7"/>
    </row>
    <row r="35" spans="1:11" ht="15.75" x14ac:dyDescent="0.25">
      <c r="A35" s="8"/>
      <c r="B35" s="11"/>
      <c r="C35" s="8"/>
      <c r="D35" s="8"/>
      <c r="E35" s="21"/>
      <c r="F35" s="4"/>
      <c r="G35" s="20"/>
      <c r="H35" s="20"/>
      <c r="I35" s="7"/>
      <c r="J35" s="8"/>
      <c r="K35" s="7"/>
    </row>
    <row r="36" spans="1:11" ht="15.75" x14ac:dyDescent="0.25">
      <c r="A36" s="8"/>
      <c r="B36" s="11"/>
      <c r="C36" s="8"/>
      <c r="D36" s="8"/>
      <c r="E36" s="21"/>
      <c r="F36" s="4"/>
      <c r="G36" s="20"/>
      <c r="H36" s="20"/>
      <c r="I36" s="7"/>
      <c r="J36" s="8"/>
      <c r="K36" s="7"/>
    </row>
    <row r="37" spans="1:11" ht="78.95" customHeight="1" x14ac:dyDescent="0.25">
      <c r="A37" s="12"/>
      <c r="B37" s="13"/>
      <c r="C37" s="12"/>
      <c r="D37" s="12"/>
      <c r="E37" s="22"/>
      <c r="F37" s="16"/>
      <c r="G37" s="23"/>
      <c r="H37" s="23"/>
      <c r="I37" s="19"/>
      <c r="J37" s="12"/>
      <c r="K37" s="19"/>
    </row>
    <row r="38" spans="1:11" ht="89.45" customHeight="1" x14ac:dyDescent="0.25">
      <c r="A38" s="12"/>
      <c r="B38" s="13"/>
      <c r="C38" s="12"/>
      <c r="D38" s="12"/>
      <c r="E38" s="22"/>
      <c r="F38" s="16"/>
      <c r="G38" s="23"/>
      <c r="H38" s="23"/>
      <c r="I38" s="19"/>
      <c r="J38" s="12"/>
      <c r="K38" s="19"/>
    </row>
    <row r="39" spans="1:11" ht="15.75" x14ac:dyDescent="0.25">
      <c r="A39" s="12"/>
      <c r="B39" s="13"/>
      <c r="C39" s="12"/>
      <c r="D39" s="12"/>
      <c r="E39" s="22"/>
      <c r="F39" s="16"/>
      <c r="G39" s="23"/>
      <c r="H39" s="23"/>
      <c r="I39" s="19"/>
      <c r="J39" s="12"/>
      <c r="K39" s="19"/>
    </row>
    <row r="40" spans="1:11" ht="15.75" x14ac:dyDescent="0.25">
      <c r="A40" s="12"/>
      <c r="B40" s="13"/>
      <c r="C40" s="12"/>
      <c r="D40" s="12"/>
      <c r="E40" s="22"/>
      <c r="F40" s="16"/>
      <c r="G40" s="23"/>
      <c r="H40" s="23"/>
      <c r="I40" s="19"/>
      <c r="J40" s="12"/>
      <c r="K40" s="19"/>
    </row>
    <row r="41" spans="1:11" ht="15.75" x14ac:dyDescent="0.25">
      <c r="A41" s="12"/>
      <c r="B41" s="13"/>
      <c r="C41" s="12"/>
      <c r="D41" s="12"/>
      <c r="E41" s="22"/>
      <c r="F41" s="16"/>
      <c r="G41" s="23"/>
      <c r="H41" s="23"/>
      <c r="I41" s="19"/>
      <c r="J41" s="12"/>
      <c r="K41" s="19"/>
    </row>
    <row r="42" spans="1:11" ht="15.75" x14ac:dyDescent="0.25">
      <c r="A42" s="12"/>
      <c r="B42" s="13"/>
      <c r="C42" s="12"/>
      <c r="D42" s="12"/>
      <c r="E42" s="22"/>
      <c r="F42" s="16"/>
      <c r="G42" s="23"/>
      <c r="H42" s="23"/>
      <c r="I42" s="19"/>
      <c r="J42" s="12"/>
      <c r="K42" s="19"/>
    </row>
    <row r="43" spans="1:11" ht="15.75" x14ac:dyDescent="0.25">
      <c r="A43" s="12"/>
      <c r="B43" s="13"/>
      <c r="C43" s="12"/>
      <c r="D43" s="12"/>
      <c r="E43" s="22"/>
      <c r="F43" s="16"/>
      <c r="G43" s="23"/>
      <c r="H43" s="23"/>
      <c r="I43" s="19"/>
      <c r="J43" s="12"/>
      <c r="K43" s="19"/>
    </row>
    <row r="44" spans="1:11" ht="15.75" x14ac:dyDescent="0.25">
      <c r="A44" s="12"/>
      <c r="B44" s="13"/>
      <c r="C44" s="12"/>
      <c r="D44" s="12"/>
      <c r="E44" s="22"/>
      <c r="F44" s="16"/>
      <c r="G44" s="23"/>
      <c r="H44" s="23"/>
      <c r="I44" s="19"/>
      <c r="J44" s="12"/>
      <c r="K44" s="19"/>
    </row>
    <row r="45" spans="1:11" ht="15.75" x14ac:dyDescent="0.25">
      <c r="A45" s="12"/>
      <c r="B45" s="13"/>
      <c r="C45" s="12"/>
      <c r="D45" s="12"/>
      <c r="E45" s="22"/>
      <c r="F45" s="16"/>
      <c r="G45" s="23"/>
      <c r="H45" s="23"/>
      <c r="I45" s="19"/>
      <c r="J45" s="12"/>
      <c r="K45" s="19"/>
    </row>
    <row r="46" spans="1:11" ht="15.75" x14ac:dyDescent="0.25">
      <c r="A46" s="12"/>
      <c r="B46" s="13"/>
      <c r="C46" s="12"/>
      <c r="D46" s="12"/>
      <c r="E46" s="22"/>
      <c r="F46" s="16"/>
      <c r="G46" s="23"/>
      <c r="H46" s="23"/>
      <c r="I46" s="19"/>
      <c r="J46" s="12"/>
      <c r="K46" s="19"/>
    </row>
    <row r="47" spans="1:11" ht="15.75" x14ac:dyDescent="0.25">
      <c r="A47" s="12"/>
      <c r="B47" s="13"/>
      <c r="C47" s="12"/>
      <c r="D47" s="12"/>
      <c r="E47" s="22"/>
      <c r="F47" s="16"/>
      <c r="G47" s="23"/>
      <c r="H47" s="23"/>
      <c r="I47" s="19"/>
      <c r="J47" s="12"/>
      <c r="K47" s="19"/>
    </row>
    <row r="48" spans="1:11" ht="15.75" x14ac:dyDescent="0.25">
      <c r="A48" s="12"/>
      <c r="B48" s="13"/>
      <c r="C48" s="12"/>
      <c r="D48" s="12"/>
      <c r="E48" s="22"/>
      <c r="F48" s="16"/>
      <c r="G48" s="23"/>
      <c r="H48" s="23"/>
      <c r="I48" s="19"/>
      <c r="J48" s="12"/>
      <c r="K48" s="19"/>
    </row>
    <row r="49" spans="1:11" ht="15.75" x14ac:dyDescent="0.25">
      <c r="A49" s="12"/>
      <c r="B49" s="13"/>
      <c r="C49" s="12"/>
      <c r="D49" s="12"/>
      <c r="E49" s="22"/>
      <c r="F49" s="16"/>
      <c r="G49" s="23"/>
      <c r="H49" s="23"/>
      <c r="I49" s="19"/>
      <c r="J49" s="12"/>
      <c r="K49" s="19"/>
    </row>
    <row r="50" spans="1:11" ht="15.75" x14ac:dyDescent="0.25">
      <c r="A50" s="12"/>
      <c r="B50" s="13"/>
      <c r="C50" s="12"/>
      <c r="D50" s="12"/>
      <c r="E50" s="22"/>
      <c r="F50" s="16"/>
      <c r="G50" s="23"/>
      <c r="H50" s="23"/>
      <c r="I50" s="19"/>
      <c r="J50" s="12"/>
      <c r="K50" s="19"/>
    </row>
    <row r="51" spans="1:11" ht="15.75" x14ac:dyDescent="0.25">
      <c r="A51" s="12"/>
      <c r="B51" s="13"/>
      <c r="C51" s="12"/>
      <c r="D51" s="12"/>
      <c r="E51" s="22"/>
      <c r="F51" s="16"/>
      <c r="G51" s="23"/>
      <c r="H51" s="23"/>
      <c r="I51" s="19"/>
      <c r="J51" s="12"/>
      <c r="K51" s="19"/>
    </row>
    <row r="52" spans="1:11" ht="15.75" x14ac:dyDescent="0.25">
      <c r="A52" s="12"/>
      <c r="B52" s="13"/>
      <c r="C52" s="12"/>
      <c r="D52" s="14"/>
      <c r="E52" s="15"/>
      <c r="F52" s="16"/>
      <c r="G52" s="17"/>
      <c r="H52" s="18"/>
      <c r="I52" s="19"/>
      <c r="J52" s="12"/>
      <c r="K52" s="19"/>
    </row>
    <row r="53" spans="1:11" ht="15.75" x14ac:dyDescent="0.25">
      <c r="A53" s="12"/>
      <c r="B53" s="13"/>
      <c r="C53" s="12"/>
      <c r="D53" s="14"/>
      <c r="E53" s="15"/>
      <c r="F53" s="16"/>
      <c r="G53" s="17"/>
      <c r="H53" s="18"/>
      <c r="I53" s="19"/>
      <c r="J53" s="12"/>
      <c r="K53" s="19"/>
    </row>
    <row r="54" spans="1:11" ht="15.75" x14ac:dyDescent="0.25">
      <c r="H54" s="18"/>
      <c r="I54" s="19"/>
      <c r="J54" s="12"/>
      <c r="K54" s="19"/>
    </row>
    <row r="55" spans="1:11" ht="15.75" x14ac:dyDescent="0.25">
      <c r="H55" s="18"/>
      <c r="I55" s="19"/>
      <c r="J55" s="12"/>
      <c r="K55" s="19"/>
    </row>
    <row r="56" spans="1:11" ht="15.75" x14ac:dyDescent="0.25">
      <c r="A56" s="12"/>
      <c r="B56" s="13"/>
      <c r="C56" s="12"/>
      <c r="D56" s="14"/>
      <c r="E56" s="15"/>
      <c r="F56" s="16"/>
      <c r="G56" s="17"/>
      <c r="H56" s="18"/>
      <c r="I56" s="19"/>
      <c r="J56" s="12"/>
      <c r="K56" s="19"/>
    </row>
    <row r="57" spans="1:11" ht="15.75" x14ac:dyDescent="0.25">
      <c r="A57" s="12"/>
      <c r="B57" s="13"/>
      <c r="C57" s="12"/>
      <c r="D57" s="14"/>
      <c r="E57" s="15"/>
      <c r="F57" s="16"/>
      <c r="G57" s="17"/>
      <c r="H57" s="18"/>
      <c r="I57" s="19"/>
      <c r="J57" s="12"/>
      <c r="K57" s="19"/>
    </row>
    <row r="58" spans="1:11" ht="15.75" x14ac:dyDescent="0.25">
      <c r="A58" s="12"/>
      <c r="B58" s="13"/>
      <c r="C58" s="12"/>
      <c r="D58" s="14"/>
      <c r="E58" s="15"/>
      <c r="F58" s="16"/>
      <c r="G58" s="17"/>
      <c r="H58" s="18"/>
      <c r="I58" s="19"/>
      <c r="J58" s="12"/>
      <c r="K58" s="19"/>
    </row>
    <row r="59" spans="1:11" ht="15.75" x14ac:dyDescent="0.25">
      <c r="A59" s="12"/>
      <c r="B59" s="13"/>
      <c r="C59" s="12"/>
      <c r="D59" s="14"/>
      <c r="E59" s="15"/>
      <c r="F59" s="16"/>
      <c r="G59" s="17"/>
      <c r="H59" s="18"/>
      <c r="I59" s="19"/>
      <c r="J59" s="12"/>
      <c r="K59" s="19"/>
    </row>
    <row r="60" spans="1:11" ht="15.75" x14ac:dyDescent="0.25">
      <c r="A60" s="12"/>
      <c r="B60" s="13"/>
      <c r="C60" s="12"/>
      <c r="D60" s="14"/>
      <c r="E60" s="15"/>
      <c r="F60" s="16"/>
      <c r="G60" s="17"/>
      <c r="H60" s="18"/>
      <c r="I60" s="19"/>
      <c r="J60" s="12"/>
      <c r="K60" s="19"/>
    </row>
    <row r="61" spans="1:11" ht="15.75" x14ac:dyDescent="0.25">
      <c r="A61" s="12"/>
      <c r="B61" s="13"/>
      <c r="C61" s="12"/>
      <c r="D61" s="14"/>
      <c r="E61" s="15"/>
      <c r="F61" s="16"/>
      <c r="G61" s="17"/>
      <c r="H61" s="18"/>
      <c r="I61" s="19"/>
      <c r="J61" s="12"/>
      <c r="K61" s="19"/>
    </row>
    <row r="62" spans="1:11" ht="15.75" x14ac:dyDescent="0.25">
      <c r="A62" s="12"/>
      <c r="B62" s="13"/>
      <c r="C62" s="12"/>
      <c r="D62" s="14"/>
      <c r="E62" s="15"/>
      <c r="F62" s="16"/>
      <c r="G62" s="17"/>
      <c r="H62" s="18"/>
      <c r="I62" s="19"/>
      <c r="J62" s="12"/>
      <c r="K62" s="19"/>
    </row>
    <row r="63" spans="1:11" ht="15.75" x14ac:dyDescent="0.25">
      <c r="A63" s="12"/>
      <c r="B63" s="13"/>
      <c r="C63" s="12"/>
      <c r="D63" s="14"/>
      <c r="E63" s="15"/>
      <c r="F63" s="16"/>
      <c r="G63" s="17"/>
      <c r="H63" s="18"/>
      <c r="I63" s="19"/>
      <c r="J63" s="12"/>
      <c r="K63" s="19"/>
    </row>
    <row r="64" spans="1:11" ht="15.75" x14ac:dyDescent="0.25">
      <c r="A64" s="12"/>
      <c r="B64" s="13"/>
      <c r="C64" s="12"/>
      <c r="D64" s="14"/>
      <c r="E64" s="15"/>
      <c r="F64" s="16"/>
      <c r="G64" s="17"/>
      <c r="H64" s="18"/>
      <c r="I64" s="19"/>
      <c r="J64" s="12"/>
      <c r="K64" s="19"/>
    </row>
    <row r="65" spans="1:11" ht="15.75" x14ac:dyDescent="0.25">
      <c r="A65" s="12"/>
      <c r="B65" s="13"/>
      <c r="C65" s="12"/>
      <c r="D65" s="14"/>
      <c r="E65" s="15"/>
      <c r="F65" s="16"/>
      <c r="G65" s="17"/>
      <c r="H65" s="18"/>
      <c r="I65" s="19"/>
      <c r="J65" s="12"/>
      <c r="K65" s="19"/>
    </row>
    <row r="66" spans="1:11" ht="15.75" x14ac:dyDescent="0.25">
      <c r="A66" s="12"/>
      <c r="B66" s="13"/>
      <c r="C66" s="12"/>
      <c r="D66" s="14"/>
      <c r="E66" s="15"/>
      <c r="F66" s="16"/>
      <c r="G66" s="17"/>
      <c r="H66" s="18"/>
      <c r="I66" s="19"/>
      <c r="J66" s="12"/>
      <c r="K66" s="19"/>
    </row>
    <row r="67" spans="1:11" ht="15.75" x14ac:dyDescent="0.25">
      <c r="A67" s="12"/>
      <c r="B67" s="13"/>
      <c r="C67" s="12"/>
      <c r="D67" s="14"/>
      <c r="E67" s="15"/>
      <c r="F67" s="16"/>
      <c r="G67" s="17"/>
      <c r="H67" s="18"/>
      <c r="I67" s="19"/>
      <c r="J67" s="12"/>
      <c r="K67" s="19"/>
    </row>
    <row r="68" spans="1:11" ht="15.75" x14ac:dyDescent="0.25">
      <c r="A68" s="12"/>
      <c r="B68" s="13"/>
      <c r="C68" s="12"/>
      <c r="D68" s="14"/>
      <c r="E68" s="15"/>
      <c r="F68" s="16"/>
      <c r="G68" s="17"/>
      <c r="H68" s="18"/>
      <c r="I68" s="19"/>
      <c r="J68" s="12"/>
      <c r="K68" s="19"/>
    </row>
    <row r="69" spans="1:11" ht="15.75" x14ac:dyDescent="0.25">
      <c r="A69" s="12"/>
      <c r="B69" s="13"/>
      <c r="C69" s="12"/>
      <c r="D69" s="14"/>
      <c r="E69" s="15"/>
      <c r="F69" s="16"/>
      <c r="G69" s="17"/>
      <c r="H69" s="18"/>
      <c r="I69" s="19"/>
      <c r="J69" s="12"/>
      <c r="K69" s="19"/>
    </row>
    <row r="70" spans="1:11" ht="15.75" x14ac:dyDescent="0.25">
      <c r="A70" s="12"/>
      <c r="B70" s="13"/>
      <c r="C70" s="12"/>
      <c r="D70" s="14"/>
      <c r="E70" s="15"/>
      <c r="F70" s="16"/>
      <c r="G70" s="17"/>
      <c r="H70" s="18"/>
      <c r="I70" s="19"/>
      <c r="J70" s="12"/>
      <c r="K70" s="19"/>
    </row>
    <row r="71" spans="1:11" ht="15.75" x14ac:dyDescent="0.25">
      <c r="A71" s="12"/>
      <c r="B71" s="13"/>
      <c r="C71" s="12"/>
      <c r="D71" s="14"/>
      <c r="E71" s="15"/>
      <c r="F71" s="16"/>
      <c r="G71" s="17"/>
      <c r="H71" s="18"/>
      <c r="I71" s="19"/>
      <c r="J71" s="12"/>
      <c r="K71" s="19"/>
    </row>
    <row r="72" spans="1:11" ht="15.75" x14ac:dyDescent="0.25">
      <c r="A72" s="12"/>
      <c r="B72" s="13"/>
      <c r="C72" s="12"/>
      <c r="D72" s="14"/>
      <c r="E72" s="15"/>
      <c r="F72" s="16"/>
      <c r="G72" s="17"/>
      <c r="H72" s="18"/>
      <c r="I72" s="19"/>
      <c r="J72" s="12"/>
      <c r="K72" s="19"/>
    </row>
    <row r="73" spans="1:11" ht="15.75" x14ac:dyDescent="0.25">
      <c r="A73" s="12"/>
      <c r="B73" s="13"/>
      <c r="C73" s="12"/>
      <c r="D73" s="14"/>
      <c r="E73" s="15"/>
      <c r="F73" s="16"/>
      <c r="G73" s="17"/>
      <c r="H73" s="18"/>
      <c r="I73" s="19"/>
      <c r="J73" s="12"/>
      <c r="K73" s="19"/>
    </row>
    <row r="74" spans="1:11" ht="15.75" x14ac:dyDescent="0.25">
      <c r="A74" s="12"/>
      <c r="B74" s="13"/>
      <c r="C74" s="12"/>
      <c r="D74" s="14"/>
      <c r="E74" s="15"/>
      <c r="F74" s="16"/>
      <c r="G74" s="17"/>
      <c r="H74" s="18"/>
      <c r="I74" s="19"/>
      <c r="J74" s="12"/>
      <c r="K74" s="19"/>
    </row>
    <row r="75" spans="1:11" ht="15.75" x14ac:dyDescent="0.25">
      <c r="A75" s="12"/>
      <c r="B75" s="13"/>
      <c r="C75" s="12"/>
      <c r="D75" s="14"/>
      <c r="E75" s="15"/>
      <c r="F75" s="16"/>
      <c r="G75" s="17"/>
      <c r="H75" s="18"/>
      <c r="I75" s="19"/>
      <c r="J75" s="12"/>
      <c r="K75" s="19"/>
    </row>
    <row r="76" spans="1:11" ht="15.75" x14ac:dyDescent="0.25">
      <c r="A76" s="12"/>
      <c r="B76" s="13"/>
      <c r="C76" s="12"/>
      <c r="D76" s="14"/>
      <c r="E76" s="15"/>
      <c r="F76" s="16"/>
      <c r="G76" s="17"/>
      <c r="H76" s="18"/>
      <c r="I76" s="19"/>
      <c r="J76" s="12"/>
      <c r="K76" s="19"/>
    </row>
    <row r="77" spans="1:11" ht="15.75" x14ac:dyDescent="0.25">
      <c r="A77" s="12"/>
      <c r="B77" s="13"/>
      <c r="C77" s="12"/>
      <c r="D77" s="14"/>
      <c r="E77" s="15"/>
      <c r="F77" s="16"/>
      <c r="G77" s="17"/>
      <c r="H77" s="18"/>
      <c r="I77" s="19"/>
      <c r="J77" s="12"/>
      <c r="K77" s="19"/>
    </row>
    <row r="78" spans="1:11" ht="15.75" x14ac:dyDescent="0.25">
      <c r="A78" s="12"/>
      <c r="B78" s="13"/>
      <c r="C78" s="12"/>
      <c r="D78" s="14"/>
      <c r="E78" s="15"/>
      <c r="F78" s="16"/>
      <c r="G78" s="17"/>
      <c r="H78" s="18"/>
      <c r="I78" s="19"/>
      <c r="J78" s="12"/>
      <c r="K78" s="19"/>
    </row>
    <row r="79" spans="1:11" ht="15.75" x14ac:dyDescent="0.25">
      <c r="A79" s="12"/>
      <c r="B79" s="13"/>
      <c r="C79" s="12"/>
      <c r="D79" s="14"/>
      <c r="E79" s="15"/>
      <c r="F79" s="16"/>
      <c r="G79" s="17"/>
      <c r="H79" s="18"/>
      <c r="I79" s="19"/>
      <c r="J79" s="12"/>
      <c r="K79" s="19"/>
    </row>
    <row r="80" spans="1:11" ht="15.75" x14ac:dyDescent="0.25">
      <c r="A80" s="12"/>
      <c r="B80" s="13"/>
      <c r="C80" s="12"/>
      <c r="D80" s="14"/>
      <c r="E80" s="15"/>
      <c r="F80" s="16"/>
      <c r="G80" s="17"/>
      <c r="H80" s="18"/>
      <c r="I80" s="19"/>
      <c r="J80" s="12"/>
      <c r="K80" s="19"/>
    </row>
    <row r="81" spans="1:11" ht="15.75" x14ac:dyDescent="0.25">
      <c r="A81" s="12"/>
      <c r="B81" s="13"/>
      <c r="C81" s="12"/>
      <c r="D81" s="14"/>
      <c r="E81" s="15"/>
      <c r="F81" s="16"/>
      <c r="G81" s="17"/>
      <c r="H81" s="18"/>
      <c r="I81" s="19"/>
      <c r="J81" s="12"/>
      <c r="K81" s="19"/>
    </row>
    <row r="82" spans="1:11" ht="15.75" x14ac:dyDescent="0.25">
      <c r="A82" s="12"/>
      <c r="B82" s="13"/>
      <c r="C82" s="12"/>
      <c r="D82" s="14"/>
      <c r="E82" s="15"/>
      <c r="F82" s="16"/>
      <c r="G82" s="17"/>
      <c r="H82" s="18"/>
      <c r="I82" s="19"/>
      <c r="J82" s="12"/>
      <c r="K82" s="19"/>
    </row>
  </sheetData>
  <mergeCells count="2">
    <mergeCell ref="B33:G33"/>
    <mergeCell ref="B34:G34"/>
  </mergeCells>
  <conditionalFormatting sqref="D8:D32 D35:D51">
    <cfRule type="duplicateValues" dxfId="24" priority="31"/>
    <cfRule type="duplicateValues" dxfId="23" priority="32"/>
  </conditionalFormatting>
  <dataValidations count="1">
    <dataValidation type="whole" operator="greaterThan" allowBlank="1" showInputMessage="1" showErrorMessage="1" errorTitle="DATO ERRADO" error="El valor debe ser diferente de cero" sqref="G1:H32 G56:H1048576 H54:H55 G35:H53 H33:H34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AO32"/>
  <sheetViews>
    <sheetView showGridLines="0" zoomScale="73" zoomScaleNormal="73" workbookViewId="0">
      <selection activeCell="F24" sqref="F24"/>
    </sheetView>
  </sheetViews>
  <sheetFormatPr baseColWidth="10" defaultRowHeight="15" x14ac:dyDescent="0.25"/>
  <cols>
    <col min="1" max="1" width="11.85546875" bestFit="1" customWidth="1"/>
    <col min="2" max="2" width="64.7109375" bestFit="1" customWidth="1"/>
    <col min="5" max="5" width="23.85546875" bestFit="1" customWidth="1"/>
    <col min="8" max="8" width="15.140625" bestFit="1" customWidth="1"/>
    <col min="9" max="10" width="19.140625" bestFit="1" customWidth="1"/>
    <col min="11" max="11" width="15.5703125" customWidth="1"/>
    <col min="12" max="12" width="47" bestFit="1" customWidth="1"/>
    <col min="14" max="14" width="14.85546875" bestFit="1" customWidth="1"/>
    <col min="15" max="15" width="16" bestFit="1" customWidth="1"/>
    <col min="16" max="16" width="12.85546875" bestFit="1" customWidth="1"/>
    <col min="17" max="17" width="18.140625" bestFit="1" customWidth="1"/>
    <col min="18" max="18" width="13.42578125" bestFit="1" customWidth="1"/>
    <col min="21" max="21" width="14.85546875" bestFit="1" customWidth="1"/>
    <col min="22" max="22" width="14.42578125" bestFit="1" customWidth="1"/>
    <col min="23" max="23" width="18" customWidth="1"/>
    <col min="24" max="24" width="14.42578125" bestFit="1" customWidth="1"/>
    <col min="25" max="25" width="15.140625" customWidth="1"/>
    <col min="26" max="26" width="18.7109375" bestFit="1" customWidth="1"/>
    <col min="27" max="27" width="19" customWidth="1"/>
    <col min="28" max="28" width="13.7109375" customWidth="1"/>
    <col min="29" max="29" width="19.42578125" customWidth="1"/>
    <col min="30" max="30" width="18.28515625" customWidth="1"/>
    <col min="31" max="31" width="14.5703125" bestFit="1" customWidth="1"/>
    <col min="39" max="39" width="14.28515625" bestFit="1" customWidth="1"/>
    <col min="40" max="40" width="14.42578125" bestFit="1" customWidth="1"/>
    <col min="41" max="41" width="12.28515625" bestFit="1" customWidth="1"/>
  </cols>
  <sheetData>
    <row r="1" spans="1:41" x14ac:dyDescent="0.25">
      <c r="I1" s="83">
        <f>SUBTOTAL(9,I3:I32)</f>
        <v>4147447800</v>
      </c>
      <c r="J1" s="83">
        <f>SUBTOTAL(9,J3:J32)</f>
        <v>1841312800</v>
      </c>
      <c r="N1" s="83">
        <f>SUBTOTAL(9,N3:N32)</f>
        <v>6516600</v>
      </c>
      <c r="O1" s="83">
        <f>SUBTOTAL(9,O3:O32)</f>
        <v>1450440400</v>
      </c>
      <c r="Q1" s="83">
        <f>SUBTOTAL(9,Q3:Q32)</f>
        <v>4147447800</v>
      </c>
      <c r="R1" s="83">
        <f>SUBTOTAL(9,R3:R32)</f>
        <v>1220000</v>
      </c>
      <c r="S1" s="83">
        <f>SUBTOTAL(9,S3:S32)</f>
        <v>0</v>
      </c>
      <c r="V1" s="83">
        <f>SUBTOTAL(9,V3:V32)</f>
        <v>0</v>
      </c>
      <c r="X1" s="83">
        <f>SUBTOTAL(9,X3:X32)</f>
        <v>6516600</v>
      </c>
      <c r="AA1" s="83">
        <f>SUBTOTAL(9,AA3:AA32)</f>
        <v>386125800</v>
      </c>
    </row>
    <row r="2" spans="1:41" s="84" customFormat="1" ht="60" x14ac:dyDescent="0.25">
      <c r="A2" s="72" t="s">
        <v>6</v>
      </c>
      <c r="B2" s="72" t="s">
        <v>53</v>
      </c>
      <c r="C2" s="72" t="s">
        <v>0</v>
      </c>
      <c r="D2" s="72" t="s">
        <v>54</v>
      </c>
      <c r="E2" s="73" t="s">
        <v>55</v>
      </c>
      <c r="F2" s="72" t="s">
        <v>56</v>
      </c>
      <c r="G2" s="72" t="s">
        <v>57</v>
      </c>
      <c r="H2" s="72" t="s">
        <v>58</v>
      </c>
      <c r="I2" s="74" t="s">
        <v>59</v>
      </c>
      <c r="J2" s="74" t="s">
        <v>60</v>
      </c>
      <c r="K2" s="72" t="s">
        <v>61</v>
      </c>
      <c r="L2" s="75" t="s">
        <v>62</v>
      </c>
      <c r="M2" s="75" t="s">
        <v>63</v>
      </c>
      <c r="N2" s="76" t="s">
        <v>64</v>
      </c>
      <c r="O2" s="76" t="s">
        <v>65</v>
      </c>
      <c r="P2" s="72" t="s">
        <v>66</v>
      </c>
      <c r="Q2" s="74" t="s">
        <v>67</v>
      </c>
      <c r="R2" s="77" t="s">
        <v>68</v>
      </c>
      <c r="S2" s="77" t="s">
        <v>69</v>
      </c>
      <c r="T2" s="74" t="s">
        <v>70</v>
      </c>
      <c r="U2" s="74" t="s">
        <v>71</v>
      </c>
      <c r="V2" s="78" t="s">
        <v>72</v>
      </c>
      <c r="W2" s="78" t="s">
        <v>73</v>
      </c>
      <c r="X2" s="78" t="s">
        <v>74</v>
      </c>
      <c r="Y2" s="78" t="s">
        <v>75</v>
      </c>
      <c r="Z2" s="74" t="s">
        <v>76</v>
      </c>
      <c r="AA2" s="76" t="s">
        <v>77</v>
      </c>
      <c r="AB2" s="76" t="s">
        <v>78</v>
      </c>
      <c r="AC2" s="75" t="s">
        <v>79</v>
      </c>
      <c r="AD2" s="75" t="s">
        <v>80</v>
      </c>
      <c r="AE2" s="72" t="s">
        <v>81</v>
      </c>
      <c r="AF2" s="72" t="s">
        <v>82</v>
      </c>
      <c r="AG2" s="73" t="s">
        <v>83</v>
      </c>
      <c r="AH2" s="72" t="s">
        <v>84</v>
      </c>
      <c r="AI2" s="72" t="s">
        <v>85</v>
      </c>
      <c r="AJ2" s="72" t="s">
        <v>86</v>
      </c>
      <c r="AK2" s="72" t="s">
        <v>87</v>
      </c>
      <c r="AL2" s="72" t="s">
        <v>88</v>
      </c>
      <c r="AM2" s="74" t="s">
        <v>89</v>
      </c>
      <c r="AN2" s="74" t="s">
        <v>90</v>
      </c>
      <c r="AO2" s="72" t="s">
        <v>91</v>
      </c>
    </row>
    <row r="3" spans="1:41" x14ac:dyDescent="0.25">
      <c r="A3" s="79">
        <v>900034438</v>
      </c>
      <c r="B3" s="79" t="s">
        <v>18</v>
      </c>
      <c r="C3" s="79" t="s">
        <v>19</v>
      </c>
      <c r="D3" s="79">
        <v>4579</v>
      </c>
      <c r="E3" s="79" t="s">
        <v>92</v>
      </c>
      <c r="F3" s="79" t="s">
        <v>19</v>
      </c>
      <c r="G3" s="79">
        <v>4579</v>
      </c>
      <c r="H3" s="80">
        <v>44998</v>
      </c>
      <c r="I3" s="81">
        <v>633660000</v>
      </c>
      <c r="J3" s="81">
        <v>257356800</v>
      </c>
      <c r="K3" s="79" t="s">
        <v>93</v>
      </c>
      <c r="L3" s="79" t="s">
        <v>135</v>
      </c>
      <c r="M3" s="79"/>
      <c r="N3" s="81">
        <v>0</v>
      </c>
      <c r="O3" s="81">
        <v>0</v>
      </c>
      <c r="P3" s="79" t="s">
        <v>94</v>
      </c>
      <c r="Q3" s="81">
        <v>633660000</v>
      </c>
      <c r="R3" s="81">
        <v>0</v>
      </c>
      <c r="S3" s="81">
        <v>0</v>
      </c>
      <c r="T3" s="81">
        <v>0</v>
      </c>
      <c r="U3" s="81">
        <v>633660000</v>
      </c>
      <c r="V3" s="81">
        <v>0</v>
      </c>
      <c r="W3" s="79"/>
      <c r="X3" s="81">
        <v>0</v>
      </c>
      <c r="Y3" s="79"/>
      <c r="Z3" s="81">
        <v>0</v>
      </c>
      <c r="AA3" s="81">
        <v>257356800</v>
      </c>
      <c r="AB3" s="81">
        <v>0</v>
      </c>
      <c r="AC3" s="79">
        <v>2201399178</v>
      </c>
      <c r="AD3" s="79" t="s">
        <v>133</v>
      </c>
      <c r="AE3" s="80">
        <v>44978</v>
      </c>
      <c r="AF3" s="79"/>
      <c r="AG3" s="79">
        <v>2</v>
      </c>
      <c r="AH3" s="79"/>
      <c r="AI3" s="79"/>
      <c r="AJ3" s="79">
        <v>1</v>
      </c>
      <c r="AK3" s="79">
        <v>20230330</v>
      </c>
      <c r="AL3" s="79">
        <v>20230315</v>
      </c>
      <c r="AM3" s="81">
        <v>633660000</v>
      </c>
      <c r="AN3" s="81">
        <v>0</v>
      </c>
      <c r="AO3" s="80">
        <v>45077</v>
      </c>
    </row>
    <row r="4" spans="1:41" x14ac:dyDescent="0.25">
      <c r="A4" s="79">
        <v>900034438</v>
      </c>
      <c r="B4" s="79" t="s">
        <v>18</v>
      </c>
      <c r="C4" s="79" t="s">
        <v>19</v>
      </c>
      <c r="D4" s="79">
        <v>4583</v>
      </c>
      <c r="E4" s="79" t="s">
        <v>95</v>
      </c>
      <c r="F4" s="79" t="s">
        <v>19</v>
      </c>
      <c r="G4" s="79">
        <v>4583</v>
      </c>
      <c r="H4" s="80">
        <v>44998</v>
      </c>
      <c r="I4" s="81">
        <v>7080000</v>
      </c>
      <c r="J4" s="81">
        <v>2950000</v>
      </c>
      <c r="K4" s="79" t="s">
        <v>93</v>
      </c>
      <c r="L4" s="79" t="s">
        <v>132</v>
      </c>
      <c r="M4" s="79"/>
      <c r="N4" s="81">
        <v>0</v>
      </c>
      <c r="O4" s="81">
        <v>2950000</v>
      </c>
      <c r="P4" s="79" t="s">
        <v>94</v>
      </c>
      <c r="Q4" s="81">
        <v>7080000</v>
      </c>
      <c r="R4" s="81">
        <v>0</v>
      </c>
      <c r="S4" s="81">
        <v>0</v>
      </c>
      <c r="T4" s="81">
        <v>0</v>
      </c>
      <c r="U4" s="81">
        <v>7080000</v>
      </c>
      <c r="V4" s="81">
        <v>0</v>
      </c>
      <c r="W4" s="79"/>
      <c r="X4" s="81">
        <v>0</v>
      </c>
      <c r="Y4" s="79"/>
      <c r="Z4" s="81">
        <v>0</v>
      </c>
      <c r="AA4" s="81">
        <v>0</v>
      </c>
      <c r="AB4" s="81">
        <v>0</v>
      </c>
      <c r="AC4" s="79"/>
      <c r="AD4" s="79"/>
      <c r="AE4" s="80">
        <v>44978</v>
      </c>
      <c r="AF4" s="79"/>
      <c r="AG4" s="79">
        <v>2</v>
      </c>
      <c r="AH4" s="79"/>
      <c r="AI4" s="79"/>
      <c r="AJ4" s="79">
        <v>2</v>
      </c>
      <c r="AK4" s="79">
        <v>20230504</v>
      </c>
      <c r="AL4" s="79">
        <v>20230420</v>
      </c>
      <c r="AM4" s="81">
        <v>7080000</v>
      </c>
      <c r="AN4" s="81">
        <v>0</v>
      </c>
      <c r="AO4" s="80">
        <v>45077</v>
      </c>
    </row>
    <row r="5" spans="1:41" x14ac:dyDescent="0.25">
      <c r="A5" s="79">
        <v>900034438</v>
      </c>
      <c r="B5" s="79" t="s">
        <v>18</v>
      </c>
      <c r="C5" s="79" t="s">
        <v>19</v>
      </c>
      <c r="D5" s="79">
        <v>4584</v>
      </c>
      <c r="E5" s="79" t="s">
        <v>96</v>
      </c>
      <c r="F5" s="79" t="s">
        <v>19</v>
      </c>
      <c r="G5" s="79">
        <v>4584</v>
      </c>
      <c r="H5" s="80">
        <v>44998</v>
      </c>
      <c r="I5" s="81">
        <v>590000</v>
      </c>
      <c r="J5" s="81">
        <v>590000</v>
      </c>
      <c r="K5" s="79" t="s">
        <v>93</v>
      </c>
      <c r="L5" s="79" t="s">
        <v>135</v>
      </c>
      <c r="M5" s="79"/>
      <c r="N5" s="81">
        <v>0</v>
      </c>
      <c r="O5" s="81">
        <v>0</v>
      </c>
      <c r="P5" s="79" t="s">
        <v>94</v>
      </c>
      <c r="Q5" s="81">
        <v>590000</v>
      </c>
      <c r="R5" s="81">
        <v>0</v>
      </c>
      <c r="S5" s="81">
        <v>0</v>
      </c>
      <c r="T5" s="81">
        <v>0</v>
      </c>
      <c r="U5" s="81">
        <v>590000</v>
      </c>
      <c r="V5" s="81">
        <v>0</v>
      </c>
      <c r="W5" s="79"/>
      <c r="X5" s="81">
        <v>0</v>
      </c>
      <c r="Y5" s="79"/>
      <c r="Z5" s="81">
        <v>0</v>
      </c>
      <c r="AA5" s="81">
        <v>590000</v>
      </c>
      <c r="AB5" s="81">
        <v>0</v>
      </c>
      <c r="AC5" s="79">
        <v>4800060168</v>
      </c>
      <c r="AD5" s="79" t="s">
        <v>134</v>
      </c>
      <c r="AE5" s="80">
        <v>44978</v>
      </c>
      <c r="AF5" s="79"/>
      <c r="AG5" s="79">
        <v>2</v>
      </c>
      <c r="AH5" s="79"/>
      <c r="AI5" s="79"/>
      <c r="AJ5" s="79">
        <v>2</v>
      </c>
      <c r="AK5" s="79">
        <v>20230430</v>
      </c>
      <c r="AL5" s="79">
        <v>20230419</v>
      </c>
      <c r="AM5" s="81">
        <v>590000</v>
      </c>
      <c r="AN5" s="81">
        <v>0</v>
      </c>
      <c r="AO5" s="80">
        <v>45077</v>
      </c>
    </row>
    <row r="6" spans="1:41" x14ac:dyDescent="0.25">
      <c r="A6" s="79">
        <v>900034438</v>
      </c>
      <c r="B6" s="79" t="s">
        <v>18</v>
      </c>
      <c r="C6" s="79" t="s">
        <v>19</v>
      </c>
      <c r="D6" s="79">
        <v>4592</v>
      </c>
      <c r="E6" s="79" t="s">
        <v>97</v>
      </c>
      <c r="F6" s="79" t="s">
        <v>19</v>
      </c>
      <c r="G6" s="79">
        <v>4592</v>
      </c>
      <c r="H6" s="80">
        <v>45029</v>
      </c>
      <c r="I6" s="81">
        <v>649000000</v>
      </c>
      <c r="J6" s="81">
        <v>649000000</v>
      </c>
      <c r="K6" s="79" t="s">
        <v>93</v>
      </c>
      <c r="L6" s="79" t="s">
        <v>132</v>
      </c>
      <c r="M6" s="79"/>
      <c r="N6" s="81">
        <v>0</v>
      </c>
      <c r="O6" s="81">
        <v>649000000</v>
      </c>
      <c r="P6" s="79" t="s">
        <v>94</v>
      </c>
      <c r="Q6" s="81">
        <v>649000000</v>
      </c>
      <c r="R6" s="81">
        <v>0</v>
      </c>
      <c r="S6" s="81">
        <v>0</v>
      </c>
      <c r="T6" s="81">
        <v>0</v>
      </c>
      <c r="U6" s="81">
        <v>649000000</v>
      </c>
      <c r="V6" s="81">
        <v>0</v>
      </c>
      <c r="W6" s="79"/>
      <c r="X6" s="81">
        <v>0</v>
      </c>
      <c r="Y6" s="79"/>
      <c r="Z6" s="81">
        <v>0</v>
      </c>
      <c r="AA6" s="81">
        <v>0</v>
      </c>
      <c r="AB6" s="81">
        <v>0</v>
      </c>
      <c r="AC6" s="79"/>
      <c r="AD6" s="79"/>
      <c r="AE6" s="80">
        <v>45031</v>
      </c>
      <c r="AF6" s="79"/>
      <c r="AG6" s="79">
        <v>2</v>
      </c>
      <c r="AH6" s="79"/>
      <c r="AI6" s="79"/>
      <c r="AJ6" s="79">
        <v>1</v>
      </c>
      <c r="AK6" s="79">
        <v>20230430</v>
      </c>
      <c r="AL6" s="79">
        <v>20230415</v>
      </c>
      <c r="AM6" s="81">
        <v>649000000</v>
      </c>
      <c r="AN6" s="81">
        <v>0</v>
      </c>
      <c r="AO6" s="80">
        <v>45077</v>
      </c>
    </row>
    <row r="7" spans="1:41" x14ac:dyDescent="0.25">
      <c r="A7" s="79">
        <v>900034438</v>
      </c>
      <c r="B7" s="79" t="s">
        <v>18</v>
      </c>
      <c r="C7" s="79" t="s">
        <v>19</v>
      </c>
      <c r="D7" s="79">
        <v>4593</v>
      </c>
      <c r="E7" s="79" t="s">
        <v>98</v>
      </c>
      <c r="F7" s="79" t="s">
        <v>19</v>
      </c>
      <c r="G7" s="79">
        <v>4593</v>
      </c>
      <c r="H7" s="80">
        <v>45029</v>
      </c>
      <c r="I7" s="81">
        <v>113280000</v>
      </c>
      <c r="J7" s="81">
        <v>113280000</v>
      </c>
      <c r="K7" s="79" t="s">
        <v>93</v>
      </c>
      <c r="L7" s="79" t="s">
        <v>135</v>
      </c>
      <c r="M7" s="79"/>
      <c r="N7" s="81">
        <v>0</v>
      </c>
      <c r="O7" s="81">
        <v>0</v>
      </c>
      <c r="P7" s="79" t="s">
        <v>94</v>
      </c>
      <c r="Q7" s="81">
        <v>113280000</v>
      </c>
      <c r="R7" s="81">
        <v>0</v>
      </c>
      <c r="S7" s="81">
        <v>0</v>
      </c>
      <c r="T7" s="81">
        <v>0</v>
      </c>
      <c r="U7" s="81">
        <v>113280000</v>
      </c>
      <c r="V7" s="81">
        <v>0</v>
      </c>
      <c r="W7" s="79"/>
      <c r="X7" s="81">
        <v>0</v>
      </c>
      <c r="Y7" s="79"/>
      <c r="Z7" s="81">
        <v>0</v>
      </c>
      <c r="AA7" s="81">
        <v>113280000</v>
      </c>
      <c r="AB7" s="81">
        <v>0</v>
      </c>
      <c r="AC7" s="79">
        <v>4800060168</v>
      </c>
      <c r="AD7" s="79" t="s">
        <v>134</v>
      </c>
      <c r="AE7" s="80">
        <v>45031</v>
      </c>
      <c r="AF7" s="79"/>
      <c r="AG7" s="79">
        <v>2</v>
      </c>
      <c r="AH7" s="79"/>
      <c r="AI7" s="79"/>
      <c r="AJ7" s="79">
        <v>1</v>
      </c>
      <c r="AK7" s="79">
        <v>20230430</v>
      </c>
      <c r="AL7" s="79">
        <v>20230415</v>
      </c>
      <c r="AM7" s="81">
        <v>113280000</v>
      </c>
      <c r="AN7" s="81">
        <v>0</v>
      </c>
      <c r="AO7" s="80">
        <v>45077</v>
      </c>
    </row>
    <row r="8" spans="1:41" x14ac:dyDescent="0.25">
      <c r="A8" s="79">
        <v>900034438</v>
      </c>
      <c r="B8" s="79" t="s">
        <v>18</v>
      </c>
      <c r="C8" s="79" t="s">
        <v>19</v>
      </c>
      <c r="D8" s="79">
        <v>4594</v>
      </c>
      <c r="E8" s="79" t="s">
        <v>99</v>
      </c>
      <c r="F8" s="79" t="s">
        <v>19</v>
      </c>
      <c r="G8" s="79">
        <v>4594</v>
      </c>
      <c r="H8" s="80">
        <v>45029</v>
      </c>
      <c r="I8" s="81">
        <v>4092600</v>
      </c>
      <c r="J8" s="81">
        <v>4092600</v>
      </c>
      <c r="K8" s="79" t="s">
        <v>93</v>
      </c>
      <c r="L8" s="79" t="s">
        <v>132</v>
      </c>
      <c r="M8" s="79"/>
      <c r="N8" s="81">
        <v>0</v>
      </c>
      <c r="O8" s="81">
        <v>4092600</v>
      </c>
      <c r="P8" s="79" t="s">
        <v>94</v>
      </c>
      <c r="Q8" s="81">
        <v>4092600</v>
      </c>
      <c r="R8" s="81">
        <v>0</v>
      </c>
      <c r="S8" s="81">
        <v>0</v>
      </c>
      <c r="T8" s="81">
        <v>0</v>
      </c>
      <c r="U8" s="81">
        <v>4092600</v>
      </c>
      <c r="V8" s="81">
        <v>0</v>
      </c>
      <c r="W8" s="79"/>
      <c r="X8" s="81">
        <v>0</v>
      </c>
      <c r="Y8" s="79"/>
      <c r="Z8" s="81">
        <v>0</v>
      </c>
      <c r="AA8" s="81">
        <v>0</v>
      </c>
      <c r="AB8" s="81">
        <v>0</v>
      </c>
      <c r="AC8" s="79"/>
      <c r="AD8" s="79"/>
      <c r="AE8" s="80">
        <v>45031</v>
      </c>
      <c r="AF8" s="79"/>
      <c r="AG8" s="79">
        <v>2</v>
      </c>
      <c r="AH8" s="79"/>
      <c r="AI8" s="79"/>
      <c r="AJ8" s="79">
        <v>1</v>
      </c>
      <c r="AK8" s="79">
        <v>20230430</v>
      </c>
      <c r="AL8" s="79">
        <v>20230415</v>
      </c>
      <c r="AM8" s="81">
        <v>4092600</v>
      </c>
      <c r="AN8" s="81">
        <v>0</v>
      </c>
      <c r="AO8" s="80">
        <v>45077</v>
      </c>
    </row>
    <row r="9" spans="1:41" x14ac:dyDescent="0.25">
      <c r="A9" s="79">
        <v>900034438</v>
      </c>
      <c r="B9" s="79" t="s">
        <v>18</v>
      </c>
      <c r="C9" s="79" t="s">
        <v>19</v>
      </c>
      <c r="D9" s="79">
        <v>4595</v>
      </c>
      <c r="E9" s="79" t="s">
        <v>100</v>
      </c>
      <c r="F9" s="79" t="s">
        <v>19</v>
      </c>
      <c r="G9" s="79">
        <v>4595</v>
      </c>
      <c r="H9" s="80">
        <v>45029</v>
      </c>
      <c r="I9" s="81">
        <v>733400</v>
      </c>
      <c r="J9" s="81">
        <v>733400</v>
      </c>
      <c r="K9" s="79" t="s">
        <v>93</v>
      </c>
      <c r="L9" s="79" t="s">
        <v>135</v>
      </c>
      <c r="M9" s="79"/>
      <c r="N9" s="81">
        <v>0</v>
      </c>
      <c r="O9" s="81">
        <v>0</v>
      </c>
      <c r="P9" s="79" t="s">
        <v>94</v>
      </c>
      <c r="Q9" s="81">
        <v>733400</v>
      </c>
      <c r="R9" s="81">
        <v>0</v>
      </c>
      <c r="S9" s="81">
        <v>0</v>
      </c>
      <c r="T9" s="81">
        <v>0</v>
      </c>
      <c r="U9" s="81">
        <v>733400</v>
      </c>
      <c r="V9" s="81">
        <v>0</v>
      </c>
      <c r="W9" s="79"/>
      <c r="X9" s="81">
        <v>0</v>
      </c>
      <c r="Y9" s="79"/>
      <c r="Z9" s="81">
        <v>0</v>
      </c>
      <c r="AA9" s="81">
        <v>733400</v>
      </c>
      <c r="AB9" s="81">
        <v>0</v>
      </c>
      <c r="AC9" s="79">
        <v>4800060168</v>
      </c>
      <c r="AD9" s="79" t="s">
        <v>134</v>
      </c>
      <c r="AE9" s="80">
        <v>45031</v>
      </c>
      <c r="AF9" s="79"/>
      <c r="AG9" s="79">
        <v>2</v>
      </c>
      <c r="AH9" s="79"/>
      <c r="AI9" s="79"/>
      <c r="AJ9" s="79">
        <v>1</v>
      </c>
      <c r="AK9" s="79">
        <v>20230430</v>
      </c>
      <c r="AL9" s="79">
        <v>20230415</v>
      </c>
      <c r="AM9" s="81">
        <v>733400</v>
      </c>
      <c r="AN9" s="81">
        <v>0</v>
      </c>
      <c r="AO9" s="80">
        <v>45077</v>
      </c>
    </row>
    <row r="10" spans="1:41" x14ac:dyDescent="0.25">
      <c r="A10" s="79">
        <v>900034438</v>
      </c>
      <c r="B10" s="79" t="s">
        <v>18</v>
      </c>
      <c r="C10" s="79" t="s">
        <v>19</v>
      </c>
      <c r="D10" s="79">
        <v>4596</v>
      </c>
      <c r="E10" s="79" t="s">
        <v>101</v>
      </c>
      <c r="F10" s="79" t="s">
        <v>19</v>
      </c>
      <c r="G10" s="79">
        <v>4596</v>
      </c>
      <c r="H10" s="80">
        <v>45029</v>
      </c>
      <c r="I10" s="81">
        <v>2950000</v>
      </c>
      <c r="J10" s="81">
        <v>2950000</v>
      </c>
      <c r="K10" s="79" t="s">
        <v>93</v>
      </c>
      <c r="L10" s="79" t="s">
        <v>132</v>
      </c>
      <c r="M10" s="79"/>
      <c r="N10" s="81">
        <v>0</v>
      </c>
      <c r="O10" s="81">
        <v>2950000</v>
      </c>
      <c r="P10" s="79" t="s">
        <v>94</v>
      </c>
      <c r="Q10" s="81">
        <v>2950000</v>
      </c>
      <c r="R10" s="81">
        <v>0</v>
      </c>
      <c r="S10" s="81">
        <v>0</v>
      </c>
      <c r="T10" s="81">
        <v>0</v>
      </c>
      <c r="U10" s="81">
        <v>2950000</v>
      </c>
      <c r="V10" s="81">
        <v>0</v>
      </c>
      <c r="W10" s="79"/>
      <c r="X10" s="81">
        <v>0</v>
      </c>
      <c r="Y10" s="79"/>
      <c r="Z10" s="81">
        <v>0</v>
      </c>
      <c r="AA10" s="81">
        <v>0</v>
      </c>
      <c r="AB10" s="81">
        <v>0</v>
      </c>
      <c r="AC10" s="79"/>
      <c r="AD10" s="79"/>
      <c r="AE10" s="80">
        <v>45031</v>
      </c>
      <c r="AF10" s="79"/>
      <c r="AG10" s="79">
        <v>2</v>
      </c>
      <c r="AH10" s="79"/>
      <c r="AI10" s="79"/>
      <c r="AJ10" s="79">
        <v>1</v>
      </c>
      <c r="AK10" s="79">
        <v>20230430</v>
      </c>
      <c r="AL10" s="79">
        <v>20230415</v>
      </c>
      <c r="AM10" s="81">
        <v>2950000</v>
      </c>
      <c r="AN10" s="81">
        <v>0</v>
      </c>
      <c r="AO10" s="80">
        <v>45077</v>
      </c>
    </row>
    <row r="11" spans="1:41" x14ac:dyDescent="0.25">
      <c r="A11" s="79">
        <v>900034438</v>
      </c>
      <c r="B11" s="79" t="s">
        <v>18</v>
      </c>
      <c r="C11" s="79" t="s">
        <v>19</v>
      </c>
      <c r="D11" s="79">
        <v>4597</v>
      </c>
      <c r="E11" s="79" t="s">
        <v>102</v>
      </c>
      <c r="F11" s="79" t="s">
        <v>19</v>
      </c>
      <c r="G11" s="79">
        <v>4597</v>
      </c>
      <c r="H11" s="80">
        <v>45029</v>
      </c>
      <c r="I11" s="81">
        <v>1180000</v>
      </c>
      <c r="J11" s="81">
        <v>1180000</v>
      </c>
      <c r="K11" s="79" t="s">
        <v>93</v>
      </c>
      <c r="L11" s="79" t="s">
        <v>135</v>
      </c>
      <c r="M11" s="79"/>
      <c r="N11" s="81">
        <v>0</v>
      </c>
      <c r="O11" s="81">
        <v>0</v>
      </c>
      <c r="P11" s="79" t="s">
        <v>94</v>
      </c>
      <c r="Q11" s="81">
        <v>1180000</v>
      </c>
      <c r="R11" s="81">
        <v>0</v>
      </c>
      <c r="S11" s="81">
        <v>0</v>
      </c>
      <c r="T11" s="81">
        <v>0</v>
      </c>
      <c r="U11" s="81">
        <v>1180000</v>
      </c>
      <c r="V11" s="81">
        <v>0</v>
      </c>
      <c r="W11" s="79"/>
      <c r="X11" s="81">
        <v>0</v>
      </c>
      <c r="Y11" s="79"/>
      <c r="Z11" s="81">
        <v>0</v>
      </c>
      <c r="AA11" s="81">
        <v>1180000</v>
      </c>
      <c r="AB11" s="81">
        <v>0</v>
      </c>
      <c r="AC11" s="79">
        <v>4800060168</v>
      </c>
      <c r="AD11" s="79" t="s">
        <v>134</v>
      </c>
      <c r="AE11" s="80">
        <v>45031</v>
      </c>
      <c r="AF11" s="79"/>
      <c r="AG11" s="79">
        <v>2</v>
      </c>
      <c r="AH11" s="79"/>
      <c r="AI11" s="79"/>
      <c r="AJ11" s="79">
        <v>1</v>
      </c>
      <c r="AK11" s="79">
        <v>20230430</v>
      </c>
      <c r="AL11" s="79">
        <v>20230415</v>
      </c>
      <c r="AM11" s="81">
        <v>1180000</v>
      </c>
      <c r="AN11" s="81">
        <v>0</v>
      </c>
      <c r="AO11" s="80">
        <v>45077</v>
      </c>
    </row>
    <row r="12" spans="1:41" x14ac:dyDescent="0.25">
      <c r="A12" s="79">
        <v>900034438</v>
      </c>
      <c r="B12" s="79" t="s">
        <v>18</v>
      </c>
      <c r="C12" s="79" t="s">
        <v>19</v>
      </c>
      <c r="D12" s="79">
        <v>4598</v>
      </c>
      <c r="E12" s="79" t="s">
        <v>103</v>
      </c>
      <c r="F12" s="79" t="s">
        <v>19</v>
      </c>
      <c r="G12" s="79">
        <v>4598</v>
      </c>
      <c r="H12" s="80">
        <v>45029</v>
      </c>
      <c r="I12" s="81">
        <v>4130000</v>
      </c>
      <c r="J12" s="81">
        <v>4130000</v>
      </c>
      <c r="K12" s="79" t="s">
        <v>93</v>
      </c>
      <c r="L12" s="79" t="s">
        <v>132</v>
      </c>
      <c r="M12" s="79"/>
      <c r="N12" s="81">
        <v>0</v>
      </c>
      <c r="O12" s="81">
        <v>4130000</v>
      </c>
      <c r="P12" s="79" t="s">
        <v>94</v>
      </c>
      <c r="Q12" s="81">
        <v>4130000</v>
      </c>
      <c r="R12" s="81">
        <v>0</v>
      </c>
      <c r="S12" s="81">
        <v>0</v>
      </c>
      <c r="T12" s="81">
        <v>0</v>
      </c>
      <c r="U12" s="81">
        <v>4130000</v>
      </c>
      <c r="V12" s="81">
        <v>0</v>
      </c>
      <c r="W12" s="79"/>
      <c r="X12" s="81">
        <v>0</v>
      </c>
      <c r="Y12" s="79"/>
      <c r="Z12" s="81">
        <v>0</v>
      </c>
      <c r="AA12" s="81">
        <v>0</v>
      </c>
      <c r="AB12" s="81">
        <v>0</v>
      </c>
      <c r="AC12" s="79"/>
      <c r="AD12" s="79"/>
      <c r="AE12" s="80">
        <v>45031</v>
      </c>
      <c r="AF12" s="79"/>
      <c r="AG12" s="79">
        <v>2</v>
      </c>
      <c r="AH12" s="79"/>
      <c r="AI12" s="79"/>
      <c r="AJ12" s="79">
        <v>1</v>
      </c>
      <c r="AK12" s="79">
        <v>20230430</v>
      </c>
      <c r="AL12" s="79">
        <v>20230415</v>
      </c>
      <c r="AM12" s="81">
        <v>4130000</v>
      </c>
      <c r="AN12" s="81">
        <v>0</v>
      </c>
      <c r="AO12" s="80">
        <v>45077</v>
      </c>
    </row>
    <row r="13" spans="1:41" x14ac:dyDescent="0.25">
      <c r="A13" s="79">
        <v>900034438</v>
      </c>
      <c r="B13" s="79" t="s">
        <v>18</v>
      </c>
      <c r="C13" s="79" t="s">
        <v>19</v>
      </c>
      <c r="D13" s="79">
        <v>4599</v>
      </c>
      <c r="E13" s="79" t="s">
        <v>104</v>
      </c>
      <c r="F13" s="79" t="s">
        <v>19</v>
      </c>
      <c r="G13" s="79">
        <v>4599</v>
      </c>
      <c r="H13" s="80">
        <v>45029</v>
      </c>
      <c r="I13" s="81">
        <v>7670000</v>
      </c>
      <c r="J13" s="81">
        <v>7670000</v>
      </c>
      <c r="K13" s="79" t="s">
        <v>93</v>
      </c>
      <c r="L13" s="79" t="s">
        <v>135</v>
      </c>
      <c r="M13" s="79"/>
      <c r="N13" s="81">
        <v>0</v>
      </c>
      <c r="O13" s="81">
        <v>0</v>
      </c>
      <c r="P13" s="79" t="s">
        <v>94</v>
      </c>
      <c r="Q13" s="81">
        <v>7670000</v>
      </c>
      <c r="R13" s="81">
        <v>0</v>
      </c>
      <c r="S13" s="81">
        <v>0</v>
      </c>
      <c r="T13" s="81">
        <v>0</v>
      </c>
      <c r="U13" s="81">
        <v>7670000</v>
      </c>
      <c r="V13" s="81">
        <v>0</v>
      </c>
      <c r="W13" s="79"/>
      <c r="X13" s="81">
        <v>0</v>
      </c>
      <c r="Y13" s="79"/>
      <c r="Z13" s="81">
        <v>0</v>
      </c>
      <c r="AA13" s="81">
        <v>7670000</v>
      </c>
      <c r="AB13" s="81">
        <v>0</v>
      </c>
      <c r="AC13" s="79">
        <v>4800060168</v>
      </c>
      <c r="AD13" s="79" t="s">
        <v>134</v>
      </c>
      <c r="AE13" s="80">
        <v>45031</v>
      </c>
      <c r="AF13" s="79"/>
      <c r="AG13" s="79">
        <v>2</v>
      </c>
      <c r="AH13" s="79"/>
      <c r="AI13" s="79"/>
      <c r="AJ13" s="79">
        <v>1</v>
      </c>
      <c r="AK13" s="79">
        <v>20230430</v>
      </c>
      <c r="AL13" s="79">
        <v>20230415</v>
      </c>
      <c r="AM13" s="81">
        <v>7670000</v>
      </c>
      <c r="AN13" s="81">
        <v>0</v>
      </c>
      <c r="AO13" s="80">
        <v>45077</v>
      </c>
    </row>
    <row r="14" spans="1:41" x14ac:dyDescent="0.25">
      <c r="A14" s="79">
        <v>900034438</v>
      </c>
      <c r="B14" s="79" t="s">
        <v>18</v>
      </c>
      <c r="C14" s="79" t="s">
        <v>19</v>
      </c>
      <c r="D14" s="79">
        <v>4600</v>
      </c>
      <c r="E14" s="79" t="s">
        <v>105</v>
      </c>
      <c r="F14" s="79" t="s">
        <v>19</v>
      </c>
      <c r="G14" s="79">
        <v>4600</v>
      </c>
      <c r="H14" s="80">
        <v>45029</v>
      </c>
      <c r="I14" s="81">
        <v>15200</v>
      </c>
      <c r="J14" s="81">
        <v>15200</v>
      </c>
      <c r="K14" s="79" t="s">
        <v>93</v>
      </c>
      <c r="L14" s="79" t="s">
        <v>132</v>
      </c>
      <c r="M14" s="79"/>
      <c r="N14" s="81">
        <v>0</v>
      </c>
      <c r="O14" s="81">
        <v>15200</v>
      </c>
      <c r="P14" s="79" t="s">
        <v>94</v>
      </c>
      <c r="Q14" s="81">
        <v>15200</v>
      </c>
      <c r="R14" s="81">
        <v>0</v>
      </c>
      <c r="S14" s="81">
        <v>0</v>
      </c>
      <c r="T14" s="81">
        <v>0</v>
      </c>
      <c r="U14" s="81">
        <v>15200</v>
      </c>
      <c r="V14" s="81">
        <v>0</v>
      </c>
      <c r="W14" s="79"/>
      <c r="X14" s="81">
        <v>0</v>
      </c>
      <c r="Y14" s="79"/>
      <c r="Z14" s="81">
        <v>0</v>
      </c>
      <c r="AA14" s="81">
        <v>0</v>
      </c>
      <c r="AB14" s="81">
        <v>0</v>
      </c>
      <c r="AC14" s="79"/>
      <c r="AD14" s="79"/>
      <c r="AE14" s="80">
        <v>45031</v>
      </c>
      <c r="AF14" s="79"/>
      <c r="AG14" s="79">
        <v>2</v>
      </c>
      <c r="AH14" s="79"/>
      <c r="AI14" s="79"/>
      <c r="AJ14" s="79">
        <v>1</v>
      </c>
      <c r="AK14" s="79">
        <v>20230430</v>
      </c>
      <c r="AL14" s="79">
        <v>20230415</v>
      </c>
      <c r="AM14" s="81">
        <v>15200</v>
      </c>
      <c r="AN14" s="81">
        <v>0</v>
      </c>
      <c r="AO14" s="80">
        <v>45077</v>
      </c>
    </row>
    <row r="15" spans="1:41" x14ac:dyDescent="0.25">
      <c r="A15" s="79">
        <v>900034438</v>
      </c>
      <c r="B15" s="79" t="s">
        <v>18</v>
      </c>
      <c r="C15" s="79" t="s">
        <v>19</v>
      </c>
      <c r="D15" s="79">
        <v>4601</v>
      </c>
      <c r="E15" s="79" t="s">
        <v>106</v>
      </c>
      <c r="F15" s="79" t="s">
        <v>19</v>
      </c>
      <c r="G15" s="79">
        <v>4601</v>
      </c>
      <c r="H15" s="80">
        <v>45029</v>
      </c>
      <c r="I15" s="81">
        <v>45600</v>
      </c>
      <c r="J15" s="81">
        <v>45600</v>
      </c>
      <c r="K15" s="79" t="s">
        <v>93</v>
      </c>
      <c r="L15" s="79" t="s">
        <v>135</v>
      </c>
      <c r="M15" s="79"/>
      <c r="N15" s="81">
        <v>0</v>
      </c>
      <c r="O15" s="81">
        <v>0</v>
      </c>
      <c r="P15" s="79" t="s">
        <v>94</v>
      </c>
      <c r="Q15" s="81">
        <v>45600</v>
      </c>
      <c r="R15" s="81">
        <v>0</v>
      </c>
      <c r="S15" s="81">
        <v>0</v>
      </c>
      <c r="T15" s="81">
        <v>0</v>
      </c>
      <c r="U15" s="81">
        <v>45600</v>
      </c>
      <c r="V15" s="81">
        <v>0</v>
      </c>
      <c r="W15" s="79"/>
      <c r="X15" s="81">
        <v>0</v>
      </c>
      <c r="Y15" s="79"/>
      <c r="Z15" s="81">
        <v>0</v>
      </c>
      <c r="AA15" s="81">
        <v>45600</v>
      </c>
      <c r="AB15" s="81">
        <v>0</v>
      </c>
      <c r="AC15" s="79">
        <v>4800060168</v>
      </c>
      <c r="AD15" s="79" t="s">
        <v>134</v>
      </c>
      <c r="AE15" s="80">
        <v>45031</v>
      </c>
      <c r="AF15" s="79"/>
      <c r="AG15" s="79">
        <v>2</v>
      </c>
      <c r="AH15" s="79"/>
      <c r="AI15" s="79"/>
      <c r="AJ15" s="79">
        <v>1</v>
      </c>
      <c r="AK15" s="79">
        <v>20230430</v>
      </c>
      <c r="AL15" s="79">
        <v>20230415</v>
      </c>
      <c r="AM15" s="81">
        <v>45600</v>
      </c>
      <c r="AN15" s="81">
        <v>0</v>
      </c>
      <c r="AO15" s="80">
        <v>45077</v>
      </c>
    </row>
    <row r="16" spans="1:41" x14ac:dyDescent="0.25">
      <c r="A16" s="79">
        <v>900034438</v>
      </c>
      <c r="B16" s="79" t="s">
        <v>18</v>
      </c>
      <c r="C16" s="79" t="s">
        <v>19</v>
      </c>
      <c r="D16" s="79">
        <v>4602</v>
      </c>
      <c r="E16" s="79" t="s">
        <v>107</v>
      </c>
      <c r="F16" s="79" t="s">
        <v>19</v>
      </c>
      <c r="G16" s="79">
        <v>4602</v>
      </c>
      <c r="H16" s="80">
        <v>45035</v>
      </c>
      <c r="I16" s="81">
        <v>825000</v>
      </c>
      <c r="J16" s="81">
        <v>825000</v>
      </c>
      <c r="K16" s="79" t="s">
        <v>93</v>
      </c>
      <c r="L16" s="79" t="s">
        <v>132</v>
      </c>
      <c r="M16" s="79"/>
      <c r="N16" s="81">
        <v>0</v>
      </c>
      <c r="O16" s="81">
        <v>825000</v>
      </c>
      <c r="P16" s="79" t="s">
        <v>94</v>
      </c>
      <c r="Q16" s="81">
        <v>825000</v>
      </c>
      <c r="R16" s="81">
        <v>0</v>
      </c>
      <c r="S16" s="81">
        <v>0</v>
      </c>
      <c r="T16" s="81">
        <v>0</v>
      </c>
      <c r="U16" s="81">
        <v>825000</v>
      </c>
      <c r="V16" s="81">
        <v>0</v>
      </c>
      <c r="W16" s="79"/>
      <c r="X16" s="81">
        <v>0</v>
      </c>
      <c r="Y16" s="79"/>
      <c r="Z16" s="81">
        <v>0</v>
      </c>
      <c r="AA16" s="81">
        <v>0</v>
      </c>
      <c r="AB16" s="81">
        <v>0</v>
      </c>
      <c r="AC16" s="79"/>
      <c r="AD16" s="79"/>
      <c r="AE16" s="80">
        <v>45062</v>
      </c>
      <c r="AF16" s="79"/>
      <c r="AG16" s="79">
        <v>2</v>
      </c>
      <c r="AH16" s="79"/>
      <c r="AI16" s="79"/>
      <c r="AJ16" s="79">
        <v>1</v>
      </c>
      <c r="AK16" s="79">
        <v>20230530</v>
      </c>
      <c r="AL16" s="79">
        <v>20230516</v>
      </c>
      <c r="AM16" s="81">
        <v>825000</v>
      </c>
      <c r="AN16" s="81">
        <v>0</v>
      </c>
      <c r="AO16" s="80">
        <v>45077</v>
      </c>
    </row>
    <row r="17" spans="1:41" x14ac:dyDescent="0.25">
      <c r="A17" s="79">
        <v>900034438</v>
      </c>
      <c r="B17" s="79" t="s">
        <v>18</v>
      </c>
      <c r="C17" s="79" t="s">
        <v>19</v>
      </c>
      <c r="D17" s="79">
        <v>4603</v>
      </c>
      <c r="E17" s="79" t="s">
        <v>108</v>
      </c>
      <c r="F17" s="79" t="s">
        <v>19</v>
      </c>
      <c r="G17" s="79">
        <v>4603</v>
      </c>
      <c r="H17" s="80">
        <v>45035</v>
      </c>
      <c r="I17" s="81">
        <v>5775000</v>
      </c>
      <c r="J17" s="81">
        <v>5775000</v>
      </c>
      <c r="K17" s="79" t="s">
        <v>93</v>
      </c>
      <c r="L17" s="79" t="s">
        <v>132</v>
      </c>
      <c r="M17" s="79"/>
      <c r="N17" s="81">
        <v>0</v>
      </c>
      <c r="O17" s="81">
        <v>5775000</v>
      </c>
      <c r="P17" s="79" t="s">
        <v>94</v>
      </c>
      <c r="Q17" s="81">
        <v>5775000</v>
      </c>
      <c r="R17" s="81">
        <v>0</v>
      </c>
      <c r="S17" s="81">
        <v>0</v>
      </c>
      <c r="T17" s="81">
        <v>0</v>
      </c>
      <c r="U17" s="81">
        <v>5775000</v>
      </c>
      <c r="V17" s="81">
        <v>0</v>
      </c>
      <c r="W17" s="79"/>
      <c r="X17" s="81">
        <v>0</v>
      </c>
      <c r="Y17" s="79"/>
      <c r="Z17" s="81">
        <v>0</v>
      </c>
      <c r="AA17" s="81">
        <v>0</v>
      </c>
      <c r="AB17" s="81">
        <v>0</v>
      </c>
      <c r="AC17" s="79"/>
      <c r="AD17" s="79"/>
      <c r="AE17" s="80">
        <v>45062</v>
      </c>
      <c r="AF17" s="79"/>
      <c r="AG17" s="79">
        <v>2</v>
      </c>
      <c r="AH17" s="79"/>
      <c r="AI17" s="79"/>
      <c r="AJ17" s="79">
        <v>1</v>
      </c>
      <c r="AK17" s="79">
        <v>20230530</v>
      </c>
      <c r="AL17" s="79">
        <v>20230516</v>
      </c>
      <c r="AM17" s="81">
        <v>5775000</v>
      </c>
      <c r="AN17" s="81">
        <v>0</v>
      </c>
      <c r="AO17" s="80">
        <v>45077</v>
      </c>
    </row>
    <row r="18" spans="1:41" x14ac:dyDescent="0.25">
      <c r="A18" s="79">
        <v>900034438</v>
      </c>
      <c r="B18" s="79" t="s">
        <v>18</v>
      </c>
      <c r="C18" s="79" t="s">
        <v>19</v>
      </c>
      <c r="D18" s="79">
        <v>4701</v>
      </c>
      <c r="E18" s="79" t="s">
        <v>109</v>
      </c>
      <c r="F18" s="79" t="s">
        <v>19</v>
      </c>
      <c r="G18" s="79">
        <v>4701</v>
      </c>
      <c r="H18" s="80">
        <v>45029</v>
      </c>
      <c r="I18" s="81">
        <v>4062200</v>
      </c>
      <c r="J18" s="81">
        <v>4062200</v>
      </c>
      <c r="K18" s="79" t="s">
        <v>93</v>
      </c>
      <c r="L18" s="79" t="s">
        <v>132</v>
      </c>
      <c r="M18" s="79"/>
      <c r="N18" s="81">
        <v>0</v>
      </c>
      <c r="O18" s="81">
        <v>4062200</v>
      </c>
      <c r="P18" s="79" t="s">
        <v>94</v>
      </c>
      <c r="Q18" s="81">
        <v>4062200</v>
      </c>
      <c r="R18" s="81">
        <v>0</v>
      </c>
      <c r="S18" s="81">
        <v>0</v>
      </c>
      <c r="T18" s="81">
        <v>0</v>
      </c>
      <c r="U18" s="81">
        <v>4062200</v>
      </c>
      <c r="V18" s="81">
        <v>0</v>
      </c>
      <c r="W18" s="79"/>
      <c r="X18" s="81">
        <v>0</v>
      </c>
      <c r="Y18" s="79"/>
      <c r="Z18" s="81">
        <v>0</v>
      </c>
      <c r="AA18" s="81">
        <v>0</v>
      </c>
      <c r="AB18" s="81">
        <v>0</v>
      </c>
      <c r="AC18" s="79"/>
      <c r="AD18" s="79"/>
      <c r="AE18" s="80">
        <v>45031</v>
      </c>
      <c r="AF18" s="79"/>
      <c r="AG18" s="79">
        <v>2</v>
      </c>
      <c r="AH18" s="79"/>
      <c r="AI18" s="79"/>
      <c r="AJ18" s="79">
        <v>1</v>
      </c>
      <c r="AK18" s="79">
        <v>20230530</v>
      </c>
      <c r="AL18" s="79">
        <v>20230516</v>
      </c>
      <c r="AM18" s="81">
        <v>4062200</v>
      </c>
      <c r="AN18" s="81">
        <v>0</v>
      </c>
      <c r="AO18" s="80">
        <v>45077</v>
      </c>
    </row>
    <row r="19" spans="1:41" x14ac:dyDescent="0.25">
      <c r="A19" s="79">
        <v>900034438</v>
      </c>
      <c r="B19" s="79" t="s">
        <v>18</v>
      </c>
      <c r="C19" s="79" t="s">
        <v>19</v>
      </c>
      <c r="D19" s="79">
        <v>4702</v>
      </c>
      <c r="E19" s="79" t="s">
        <v>110</v>
      </c>
      <c r="F19" s="79" t="s">
        <v>19</v>
      </c>
      <c r="G19" s="79">
        <v>4702</v>
      </c>
      <c r="H19" s="80">
        <v>45029</v>
      </c>
      <c r="I19" s="81">
        <v>733400</v>
      </c>
      <c r="J19" s="81">
        <v>733400</v>
      </c>
      <c r="K19" s="79" t="s">
        <v>93</v>
      </c>
      <c r="L19" s="79" t="s">
        <v>132</v>
      </c>
      <c r="M19" s="79"/>
      <c r="N19" s="81">
        <v>0</v>
      </c>
      <c r="O19" s="81">
        <v>733400</v>
      </c>
      <c r="P19" s="79" t="s">
        <v>94</v>
      </c>
      <c r="Q19" s="81">
        <v>733400</v>
      </c>
      <c r="R19" s="81">
        <v>0</v>
      </c>
      <c r="S19" s="81">
        <v>0</v>
      </c>
      <c r="T19" s="81">
        <v>0</v>
      </c>
      <c r="U19" s="81">
        <v>733400</v>
      </c>
      <c r="V19" s="81">
        <v>0</v>
      </c>
      <c r="W19" s="79"/>
      <c r="X19" s="81">
        <v>0</v>
      </c>
      <c r="Y19" s="79"/>
      <c r="Z19" s="81">
        <v>0</v>
      </c>
      <c r="AA19" s="81">
        <v>0</v>
      </c>
      <c r="AB19" s="81">
        <v>0</v>
      </c>
      <c r="AC19" s="79"/>
      <c r="AD19" s="79"/>
      <c r="AE19" s="80">
        <v>45031</v>
      </c>
      <c r="AF19" s="79"/>
      <c r="AG19" s="79">
        <v>2</v>
      </c>
      <c r="AH19" s="79"/>
      <c r="AI19" s="79"/>
      <c r="AJ19" s="79">
        <v>1</v>
      </c>
      <c r="AK19" s="79">
        <v>20230530</v>
      </c>
      <c r="AL19" s="79">
        <v>20230516</v>
      </c>
      <c r="AM19" s="81">
        <v>733400</v>
      </c>
      <c r="AN19" s="81">
        <v>0</v>
      </c>
      <c r="AO19" s="80">
        <v>45077</v>
      </c>
    </row>
    <row r="20" spans="1:41" x14ac:dyDescent="0.25">
      <c r="A20" s="79">
        <v>900034438</v>
      </c>
      <c r="B20" s="79" t="s">
        <v>18</v>
      </c>
      <c r="C20" s="79" t="s">
        <v>19</v>
      </c>
      <c r="D20" s="79">
        <v>4703</v>
      </c>
      <c r="E20" s="79" t="s">
        <v>111</v>
      </c>
      <c r="F20" s="79" t="s">
        <v>19</v>
      </c>
      <c r="G20" s="79">
        <v>4703</v>
      </c>
      <c r="H20" s="80">
        <v>45029</v>
      </c>
      <c r="I20" s="81">
        <v>645460000</v>
      </c>
      <c r="J20" s="81">
        <v>645460000</v>
      </c>
      <c r="K20" s="79" t="s">
        <v>93</v>
      </c>
      <c r="L20" s="79" t="s">
        <v>132</v>
      </c>
      <c r="M20" s="79"/>
      <c r="N20" s="81">
        <v>0</v>
      </c>
      <c r="O20" s="81">
        <v>645460000</v>
      </c>
      <c r="P20" s="79" t="s">
        <v>94</v>
      </c>
      <c r="Q20" s="81">
        <v>645460000</v>
      </c>
      <c r="R20" s="81">
        <v>0</v>
      </c>
      <c r="S20" s="81">
        <v>0</v>
      </c>
      <c r="T20" s="81">
        <v>0</v>
      </c>
      <c r="U20" s="81">
        <v>645460000</v>
      </c>
      <c r="V20" s="81">
        <v>0</v>
      </c>
      <c r="W20" s="79"/>
      <c r="X20" s="81">
        <v>0</v>
      </c>
      <c r="Y20" s="79"/>
      <c r="Z20" s="81">
        <v>0</v>
      </c>
      <c r="AA20" s="81">
        <v>0</v>
      </c>
      <c r="AB20" s="81">
        <v>0</v>
      </c>
      <c r="AC20" s="79"/>
      <c r="AD20" s="79"/>
      <c r="AE20" s="80">
        <v>45031</v>
      </c>
      <c r="AF20" s="79"/>
      <c r="AG20" s="79">
        <v>2</v>
      </c>
      <c r="AH20" s="79"/>
      <c r="AI20" s="79"/>
      <c r="AJ20" s="79">
        <v>1</v>
      </c>
      <c r="AK20" s="79">
        <v>20230530</v>
      </c>
      <c r="AL20" s="79">
        <v>20230516</v>
      </c>
      <c r="AM20" s="81">
        <v>645460000</v>
      </c>
      <c r="AN20" s="81">
        <v>0</v>
      </c>
      <c r="AO20" s="80">
        <v>45077</v>
      </c>
    </row>
    <row r="21" spans="1:41" x14ac:dyDescent="0.25">
      <c r="A21" s="79">
        <v>900034438</v>
      </c>
      <c r="B21" s="79" t="s">
        <v>18</v>
      </c>
      <c r="C21" s="79" t="s">
        <v>19</v>
      </c>
      <c r="D21" s="79">
        <v>4704</v>
      </c>
      <c r="E21" s="79" t="s">
        <v>112</v>
      </c>
      <c r="F21" s="79" t="s">
        <v>19</v>
      </c>
      <c r="G21" s="79">
        <v>4704</v>
      </c>
      <c r="H21" s="80">
        <v>45029</v>
      </c>
      <c r="I21" s="81">
        <v>116230000</v>
      </c>
      <c r="J21" s="81">
        <v>116230000</v>
      </c>
      <c r="K21" s="79" t="s">
        <v>93</v>
      </c>
      <c r="L21" s="79" t="s">
        <v>132</v>
      </c>
      <c r="M21" s="79"/>
      <c r="N21" s="81">
        <v>0</v>
      </c>
      <c r="O21" s="81">
        <v>116230000</v>
      </c>
      <c r="P21" s="79" t="s">
        <v>94</v>
      </c>
      <c r="Q21" s="81">
        <v>116230000</v>
      </c>
      <c r="R21" s="81">
        <v>0</v>
      </c>
      <c r="S21" s="81">
        <v>0</v>
      </c>
      <c r="T21" s="81">
        <v>0</v>
      </c>
      <c r="U21" s="81">
        <v>116230000</v>
      </c>
      <c r="V21" s="81">
        <v>0</v>
      </c>
      <c r="W21" s="79"/>
      <c r="X21" s="81">
        <v>0</v>
      </c>
      <c r="Y21" s="79"/>
      <c r="Z21" s="81">
        <v>0</v>
      </c>
      <c r="AA21" s="81">
        <v>0</v>
      </c>
      <c r="AB21" s="81">
        <v>0</v>
      </c>
      <c r="AC21" s="79"/>
      <c r="AD21" s="79"/>
      <c r="AE21" s="80">
        <v>45031</v>
      </c>
      <c r="AF21" s="79"/>
      <c r="AG21" s="79">
        <v>2</v>
      </c>
      <c r="AH21" s="79"/>
      <c r="AI21" s="79"/>
      <c r="AJ21" s="79">
        <v>1</v>
      </c>
      <c r="AK21" s="79">
        <v>20230530</v>
      </c>
      <c r="AL21" s="79">
        <v>20230516</v>
      </c>
      <c r="AM21" s="81">
        <v>116230000</v>
      </c>
      <c r="AN21" s="81">
        <v>0</v>
      </c>
      <c r="AO21" s="80">
        <v>45077</v>
      </c>
    </row>
    <row r="22" spans="1:41" x14ac:dyDescent="0.25">
      <c r="A22" s="79">
        <v>900034438</v>
      </c>
      <c r="B22" s="79" t="s">
        <v>18</v>
      </c>
      <c r="C22" s="79" t="s">
        <v>19</v>
      </c>
      <c r="D22" s="79">
        <v>4705</v>
      </c>
      <c r="E22" s="79" t="s">
        <v>113</v>
      </c>
      <c r="F22" s="79" t="s">
        <v>19</v>
      </c>
      <c r="G22" s="79">
        <v>4705</v>
      </c>
      <c r="H22" s="80">
        <v>45029</v>
      </c>
      <c r="I22" s="81">
        <v>15200</v>
      </c>
      <c r="J22" s="81">
        <v>15200</v>
      </c>
      <c r="K22" s="79" t="s">
        <v>93</v>
      </c>
      <c r="L22" s="79" t="s">
        <v>132</v>
      </c>
      <c r="M22" s="79"/>
      <c r="N22" s="81">
        <v>0</v>
      </c>
      <c r="O22" s="81">
        <v>15200</v>
      </c>
      <c r="P22" s="79" t="s">
        <v>94</v>
      </c>
      <c r="Q22" s="81">
        <v>15200</v>
      </c>
      <c r="R22" s="81">
        <v>0</v>
      </c>
      <c r="S22" s="81">
        <v>0</v>
      </c>
      <c r="T22" s="81">
        <v>0</v>
      </c>
      <c r="U22" s="81">
        <v>15200</v>
      </c>
      <c r="V22" s="81">
        <v>0</v>
      </c>
      <c r="W22" s="79"/>
      <c r="X22" s="81">
        <v>0</v>
      </c>
      <c r="Y22" s="79"/>
      <c r="Z22" s="81">
        <v>0</v>
      </c>
      <c r="AA22" s="81">
        <v>0</v>
      </c>
      <c r="AB22" s="81">
        <v>0</v>
      </c>
      <c r="AC22" s="79"/>
      <c r="AD22" s="79"/>
      <c r="AE22" s="80">
        <v>45031</v>
      </c>
      <c r="AF22" s="79"/>
      <c r="AG22" s="79">
        <v>2</v>
      </c>
      <c r="AH22" s="79"/>
      <c r="AI22" s="79"/>
      <c r="AJ22" s="79">
        <v>1</v>
      </c>
      <c r="AK22" s="79">
        <v>20230530</v>
      </c>
      <c r="AL22" s="79">
        <v>20230516</v>
      </c>
      <c r="AM22" s="81">
        <v>15200</v>
      </c>
      <c r="AN22" s="81">
        <v>0</v>
      </c>
      <c r="AO22" s="80">
        <v>45077</v>
      </c>
    </row>
    <row r="23" spans="1:41" x14ac:dyDescent="0.25">
      <c r="A23" s="79">
        <v>900034438</v>
      </c>
      <c r="B23" s="79" t="s">
        <v>18</v>
      </c>
      <c r="C23" s="79" t="s">
        <v>19</v>
      </c>
      <c r="D23" s="79">
        <v>4706</v>
      </c>
      <c r="E23" s="79" t="s">
        <v>114</v>
      </c>
      <c r="F23" s="79" t="s">
        <v>19</v>
      </c>
      <c r="G23" s="79">
        <v>4706</v>
      </c>
      <c r="H23" s="80">
        <v>45029</v>
      </c>
      <c r="I23" s="81">
        <v>41800</v>
      </c>
      <c r="J23" s="81">
        <v>41800</v>
      </c>
      <c r="K23" s="79" t="s">
        <v>93</v>
      </c>
      <c r="L23" s="79" t="s">
        <v>132</v>
      </c>
      <c r="M23" s="79"/>
      <c r="N23" s="81">
        <v>0</v>
      </c>
      <c r="O23" s="81">
        <v>41800</v>
      </c>
      <c r="P23" s="79" t="s">
        <v>94</v>
      </c>
      <c r="Q23" s="81">
        <v>41800</v>
      </c>
      <c r="R23" s="81">
        <v>0</v>
      </c>
      <c r="S23" s="81">
        <v>0</v>
      </c>
      <c r="T23" s="81">
        <v>0</v>
      </c>
      <c r="U23" s="81">
        <v>41800</v>
      </c>
      <c r="V23" s="81">
        <v>0</v>
      </c>
      <c r="W23" s="79"/>
      <c r="X23" s="81">
        <v>0</v>
      </c>
      <c r="Y23" s="79"/>
      <c r="Z23" s="81">
        <v>0</v>
      </c>
      <c r="AA23" s="81">
        <v>0</v>
      </c>
      <c r="AB23" s="81">
        <v>0</v>
      </c>
      <c r="AC23" s="79"/>
      <c r="AD23" s="79"/>
      <c r="AE23" s="80">
        <v>45031</v>
      </c>
      <c r="AF23" s="79"/>
      <c r="AG23" s="79">
        <v>2</v>
      </c>
      <c r="AH23" s="79"/>
      <c r="AI23" s="79"/>
      <c r="AJ23" s="79">
        <v>1</v>
      </c>
      <c r="AK23" s="79">
        <v>20230530</v>
      </c>
      <c r="AL23" s="79">
        <v>20230516</v>
      </c>
      <c r="AM23" s="81">
        <v>41800</v>
      </c>
      <c r="AN23" s="81">
        <v>0</v>
      </c>
      <c r="AO23" s="80">
        <v>45077</v>
      </c>
    </row>
    <row r="24" spans="1:41" x14ac:dyDescent="0.25">
      <c r="A24" s="79">
        <v>900034438</v>
      </c>
      <c r="B24" s="79" t="s">
        <v>18</v>
      </c>
      <c r="C24" s="79" t="s">
        <v>19</v>
      </c>
      <c r="D24" s="79">
        <v>4707</v>
      </c>
      <c r="E24" s="79" t="s">
        <v>115</v>
      </c>
      <c r="F24" s="79" t="s">
        <v>19</v>
      </c>
      <c r="G24" s="79">
        <v>4707</v>
      </c>
      <c r="H24" s="80">
        <v>45029</v>
      </c>
      <c r="I24" s="81">
        <v>4130000</v>
      </c>
      <c r="J24" s="81">
        <v>4130000</v>
      </c>
      <c r="K24" s="79" t="s">
        <v>93</v>
      </c>
      <c r="L24" s="79" t="s">
        <v>132</v>
      </c>
      <c r="M24" s="79"/>
      <c r="N24" s="81">
        <v>0</v>
      </c>
      <c r="O24" s="81">
        <v>4130000</v>
      </c>
      <c r="P24" s="79" t="s">
        <v>94</v>
      </c>
      <c r="Q24" s="81">
        <v>4130000</v>
      </c>
      <c r="R24" s="81">
        <v>0</v>
      </c>
      <c r="S24" s="81">
        <v>0</v>
      </c>
      <c r="T24" s="81">
        <v>0</v>
      </c>
      <c r="U24" s="81">
        <v>4130000</v>
      </c>
      <c r="V24" s="81">
        <v>0</v>
      </c>
      <c r="W24" s="79"/>
      <c r="X24" s="81">
        <v>0</v>
      </c>
      <c r="Y24" s="79"/>
      <c r="Z24" s="81">
        <v>0</v>
      </c>
      <c r="AA24" s="81">
        <v>0</v>
      </c>
      <c r="AB24" s="81">
        <v>0</v>
      </c>
      <c r="AC24" s="79"/>
      <c r="AD24" s="79"/>
      <c r="AE24" s="80">
        <v>45031</v>
      </c>
      <c r="AF24" s="79"/>
      <c r="AG24" s="79">
        <v>2</v>
      </c>
      <c r="AH24" s="79"/>
      <c r="AI24" s="79"/>
      <c r="AJ24" s="79">
        <v>1</v>
      </c>
      <c r="AK24" s="79">
        <v>20230530</v>
      </c>
      <c r="AL24" s="79">
        <v>20230516</v>
      </c>
      <c r="AM24" s="81">
        <v>4130000</v>
      </c>
      <c r="AN24" s="81">
        <v>0</v>
      </c>
      <c r="AO24" s="80">
        <v>45077</v>
      </c>
    </row>
    <row r="25" spans="1:41" x14ac:dyDescent="0.25">
      <c r="A25" s="79">
        <v>900034438</v>
      </c>
      <c r="B25" s="79" t="s">
        <v>18</v>
      </c>
      <c r="C25" s="79" t="s">
        <v>19</v>
      </c>
      <c r="D25" s="79">
        <v>4708</v>
      </c>
      <c r="E25" s="79" t="s">
        <v>116</v>
      </c>
      <c r="F25" s="79" t="s">
        <v>19</v>
      </c>
      <c r="G25" s="79">
        <v>4708</v>
      </c>
      <c r="H25" s="80">
        <v>45029</v>
      </c>
      <c r="I25" s="81">
        <v>7670000</v>
      </c>
      <c r="J25" s="81">
        <v>7670000</v>
      </c>
      <c r="K25" s="79" t="s">
        <v>93</v>
      </c>
      <c r="L25" s="79" t="s">
        <v>132</v>
      </c>
      <c r="M25" s="79"/>
      <c r="N25" s="81">
        <v>0</v>
      </c>
      <c r="O25" s="81">
        <v>7670000</v>
      </c>
      <c r="P25" s="79" t="s">
        <v>94</v>
      </c>
      <c r="Q25" s="81">
        <v>7670000</v>
      </c>
      <c r="R25" s="81">
        <v>0</v>
      </c>
      <c r="S25" s="81">
        <v>0</v>
      </c>
      <c r="T25" s="81">
        <v>0</v>
      </c>
      <c r="U25" s="81">
        <v>7670000</v>
      </c>
      <c r="V25" s="81">
        <v>0</v>
      </c>
      <c r="W25" s="79"/>
      <c r="X25" s="81">
        <v>0</v>
      </c>
      <c r="Y25" s="79"/>
      <c r="Z25" s="81">
        <v>0</v>
      </c>
      <c r="AA25" s="81">
        <v>0</v>
      </c>
      <c r="AB25" s="81">
        <v>0</v>
      </c>
      <c r="AC25" s="79"/>
      <c r="AD25" s="79"/>
      <c r="AE25" s="80">
        <v>45031</v>
      </c>
      <c r="AF25" s="79"/>
      <c r="AG25" s="79">
        <v>2</v>
      </c>
      <c r="AH25" s="79"/>
      <c r="AI25" s="79"/>
      <c r="AJ25" s="79">
        <v>1</v>
      </c>
      <c r="AK25" s="79">
        <v>20230530</v>
      </c>
      <c r="AL25" s="79">
        <v>20230516</v>
      </c>
      <c r="AM25" s="81">
        <v>7670000</v>
      </c>
      <c r="AN25" s="81">
        <v>0</v>
      </c>
      <c r="AO25" s="80">
        <v>45077</v>
      </c>
    </row>
    <row r="26" spans="1:41" x14ac:dyDescent="0.25">
      <c r="A26" s="79">
        <v>900034438</v>
      </c>
      <c r="B26" s="79" t="s">
        <v>18</v>
      </c>
      <c r="C26" s="79" t="s">
        <v>19</v>
      </c>
      <c r="D26" s="79">
        <v>4709</v>
      </c>
      <c r="E26" s="79" t="s">
        <v>117</v>
      </c>
      <c r="F26" s="79" t="s">
        <v>19</v>
      </c>
      <c r="G26" s="79">
        <v>4709</v>
      </c>
      <c r="H26" s="80">
        <v>45029</v>
      </c>
      <c r="I26" s="81">
        <v>2360000</v>
      </c>
      <c r="J26" s="81">
        <v>2360000</v>
      </c>
      <c r="K26" s="79" t="s">
        <v>93</v>
      </c>
      <c r="L26" s="79" t="s">
        <v>132</v>
      </c>
      <c r="M26" s="79"/>
      <c r="N26" s="81">
        <v>0</v>
      </c>
      <c r="O26" s="81">
        <v>2360000</v>
      </c>
      <c r="P26" s="79" t="s">
        <v>94</v>
      </c>
      <c r="Q26" s="81">
        <v>2360000</v>
      </c>
      <c r="R26" s="81">
        <v>0</v>
      </c>
      <c r="S26" s="81">
        <v>0</v>
      </c>
      <c r="T26" s="81">
        <v>0</v>
      </c>
      <c r="U26" s="81">
        <v>2360000</v>
      </c>
      <c r="V26" s="81">
        <v>0</v>
      </c>
      <c r="W26" s="79"/>
      <c r="X26" s="81">
        <v>0</v>
      </c>
      <c r="Y26" s="79"/>
      <c r="Z26" s="81">
        <v>0</v>
      </c>
      <c r="AA26" s="81">
        <v>0</v>
      </c>
      <c r="AB26" s="81">
        <v>0</v>
      </c>
      <c r="AC26" s="79"/>
      <c r="AD26" s="79"/>
      <c r="AE26" s="80">
        <v>45031</v>
      </c>
      <c r="AF26" s="79"/>
      <c r="AG26" s="79">
        <v>2</v>
      </c>
      <c r="AH26" s="79"/>
      <c r="AI26" s="79"/>
      <c r="AJ26" s="79">
        <v>1</v>
      </c>
      <c r="AK26" s="79">
        <v>20230530</v>
      </c>
      <c r="AL26" s="79">
        <v>20230516</v>
      </c>
      <c r="AM26" s="81">
        <v>2360000</v>
      </c>
      <c r="AN26" s="81">
        <v>0</v>
      </c>
      <c r="AO26" s="80">
        <v>45077</v>
      </c>
    </row>
    <row r="27" spans="1:41" x14ac:dyDescent="0.25">
      <c r="A27" s="79">
        <v>900034438</v>
      </c>
      <c r="B27" s="79" t="s">
        <v>18</v>
      </c>
      <c r="C27" s="79" t="s">
        <v>19</v>
      </c>
      <c r="D27" s="79">
        <v>4197</v>
      </c>
      <c r="E27" s="79" t="s">
        <v>118</v>
      </c>
      <c r="F27" s="79" t="s">
        <v>19</v>
      </c>
      <c r="G27" s="79">
        <v>4197</v>
      </c>
      <c r="H27" s="80">
        <v>44817</v>
      </c>
      <c r="I27" s="81">
        <v>641920000</v>
      </c>
      <c r="J27" s="81">
        <v>4130000</v>
      </c>
      <c r="K27" s="79" t="s">
        <v>93</v>
      </c>
      <c r="L27" s="79" t="s">
        <v>135</v>
      </c>
      <c r="M27" s="79"/>
      <c r="N27" s="81">
        <v>0</v>
      </c>
      <c r="O27" s="81">
        <v>0</v>
      </c>
      <c r="P27" s="79" t="s">
        <v>94</v>
      </c>
      <c r="Q27" s="81">
        <v>641920000</v>
      </c>
      <c r="R27" s="81">
        <v>0</v>
      </c>
      <c r="S27" s="81">
        <v>0</v>
      </c>
      <c r="T27" s="81">
        <v>0</v>
      </c>
      <c r="U27" s="81">
        <v>641920000</v>
      </c>
      <c r="V27" s="81">
        <v>0</v>
      </c>
      <c r="W27" s="79"/>
      <c r="X27" s="81">
        <v>0</v>
      </c>
      <c r="Y27" s="79"/>
      <c r="Z27" s="81">
        <v>0</v>
      </c>
      <c r="AA27" s="81">
        <v>4130000</v>
      </c>
      <c r="AB27" s="81">
        <v>0</v>
      </c>
      <c r="AC27" s="79">
        <v>2201390048</v>
      </c>
      <c r="AD27" s="79" t="s">
        <v>136</v>
      </c>
      <c r="AE27" s="80">
        <v>44820</v>
      </c>
      <c r="AF27" s="79"/>
      <c r="AG27" s="79">
        <v>2</v>
      </c>
      <c r="AH27" s="79"/>
      <c r="AI27" s="79"/>
      <c r="AJ27" s="79">
        <v>2</v>
      </c>
      <c r="AK27" s="79">
        <v>20230403</v>
      </c>
      <c r="AL27" s="79">
        <v>20230317</v>
      </c>
      <c r="AM27" s="81">
        <v>641920000</v>
      </c>
      <c r="AN27" s="81">
        <v>0</v>
      </c>
      <c r="AO27" s="80">
        <v>45077</v>
      </c>
    </row>
    <row r="28" spans="1:41" x14ac:dyDescent="0.25">
      <c r="A28" s="79">
        <v>900034438</v>
      </c>
      <c r="B28" s="79" t="s">
        <v>18</v>
      </c>
      <c r="C28" s="79" t="s">
        <v>19</v>
      </c>
      <c r="D28" s="79">
        <v>4260</v>
      </c>
      <c r="E28" s="79" t="s">
        <v>119</v>
      </c>
      <c r="F28" s="79" t="s">
        <v>19</v>
      </c>
      <c r="G28" s="79">
        <v>4260</v>
      </c>
      <c r="H28" s="80">
        <v>44848</v>
      </c>
      <c r="I28" s="81">
        <v>630710000</v>
      </c>
      <c r="J28" s="81">
        <v>865000</v>
      </c>
      <c r="K28" s="79" t="s">
        <v>120</v>
      </c>
      <c r="L28" s="79" t="s">
        <v>135</v>
      </c>
      <c r="M28" s="79"/>
      <c r="N28" s="81">
        <v>0</v>
      </c>
      <c r="O28" s="81">
        <v>0</v>
      </c>
      <c r="P28" s="79" t="s">
        <v>94</v>
      </c>
      <c r="Q28" s="81">
        <v>630710000</v>
      </c>
      <c r="R28" s="81">
        <v>905000</v>
      </c>
      <c r="S28" s="81">
        <v>0</v>
      </c>
      <c r="T28" s="81">
        <v>0</v>
      </c>
      <c r="U28" s="81">
        <v>629805000</v>
      </c>
      <c r="V28" s="81">
        <v>0</v>
      </c>
      <c r="W28" s="79"/>
      <c r="X28" s="81">
        <v>0</v>
      </c>
      <c r="Y28" s="79"/>
      <c r="Z28" s="81">
        <v>0</v>
      </c>
      <c r="AA28" s="81">
        <v>865000</v>
      </c>
      <c r="AB28" s="81">
        <v>0</v>
      </c>
      <c r="AC28" s="79">
        <v>2201390048</v>
      </c>
      <c r="AD28" s="79" t="s">
        <v>136</v>
      </c>
      <c r="AE28" s="80">
        <v>44849</v>
      </c>
      <c r="AF28" s="79"/>
      <c r="AG28" s="79">
        <v>2</v>
      </c>
      <c r="AH28" s="79"/>
      <c r="AI28" s="79"/>
      <c r="AJ28" s="79">
        <v>3</v>
      </c>
      <c r="AK28" s="79">
        <v>20230403</v>
      </c>
      <c r="AL28" s="79">
        <v>20230317</v>
      </c>
      <c r="AM28" s="81">
        <v>630710000</v>
      </c>
      <c r="AN28" s="81">
        <v>905000</v>
      </c>
      <c r="AO28" s="80">
        <v>45077</v>
      </c>
    </row>
    <row r="29" spans="1:41" x14ac:dyDescent="0.25">
      <c r="A29" s="79">
        <v>900034438</v>
      </c>
      <c r="B29" s="79" t="s">
        <v>18</v>
      </c>
      <c r="C29" s="79" t="s">
        <v>19</v>
      </c>
      <c r="D29" s="79">
        <v>4269</v>
      </c>
      <c r="E29" s="79" t="s">
        <v>121</v>
      </c>
      <c r="F29" s="79" t="s">
        <v>19</v>
      </c>
      <c r="G29" s="79">
        <v>4269</v>
      </c>
      <c r="H29" s="80">
        <v>44858</v>
      </c>
      <c r="I29" s="81">
        <v>1770000</v>
      </c>
      <c r="J29" s="81">
        <v>275000</v>
      </c>
      <c r="K29" s="79" t="s">
        <v>120</v>
      </c>
      <c r="L29" s="79" t="s">
        <v>135</v>
      </c>
      <c r="M29" s="79"/>
      <c r="N29" s="81">
        <v>0</v>
      </c>
      <c r="O29" s="81">
        <v>0</v>
      </c>
      <c r="P29" s="79" t="s">
        <v>94</v>
      </c>
      <c r="Q29" s="81">
        <v>1770000</v>
      </c>
      <c r="R29" s="81">
        <v>315000</v>
      </c>
      <c r="S29" s="81">
        <v>0</v>
      </c>
      <c r="T29" s="81">
        <v>0</v>
      </c>
      <c r="U29" s="81">
        <v>1455000</v>
      </c>
      <c r="V29" s="81">
        <v>0</v>
      </c>
      <c r="W29" s="79"/>
      <c r="X29" s="81">
        <v>0</v>
      </c>
      <c r="Y29" s="79"/>
      <c r="Z29" s="81">
        <v>0</v>
      </c>
      <c r="AA29" s="81">
        <v>275000</v>
      </c>
      <c r="AB29" s="81">
        <v>0</v>
      </c>
      <c r="AC29" s="79">
        <v>2201390048</v>
      </c>
      <c r="AD29" s="79" t="s">
        <v>136</v>
      </c>
      <c r="AE29" s="80">
        <v>44881</v>
      </c>
      <c r="AF29" s="79"/>
      <c r="AG29" s="79">
        <v>2</v>
      </c>
      <c r="AH29" s="79"/>
      <c r="AI29" s="79"/>
      <c r="AJ29" s="79">
        <v>2</v>
      </c>
      <c r="AK29" s="79">
        <v>20230403</v>
      </c>
      <c r="AL29" s="79">
        <v>20230317</v>
      </c>
      <c r="AM29" s="81">
        <v>1770000</v>
      </c>
      <c r="AN29" s="81">
        <v>315000</v>
      </c>
      <c r="AO29" s="80">
        <v>45077</v>
      </c>
    </row>
    <row r="30" spans="1:41" x14ac:dyDescent="0.25">
      <c r="A30" s="79">
        <v>900034438</v>
      </c>
      <c r="B30" s="79" t="s">
        <v>18</v>
      </c>
      <c r="C30" s="79" t="s">
        <v>19</v>
      </c>
      <c r="D30" s="79">
        <v>4457</v>
      </c>
      <c r="E30" s="79" t="s">
        <v>122</v>
      </c>
      <c r="F30" s="79" t="s">
        <v>19</v>
      </c>
      <c r="G30" s="79">
        <v>4457</v>
      </c>
      <c r="H30" s="80">
        <v>44938</v>
      </c>
      <c r="I30" s="81">
        <v>653130000</v>
      </c>
      <c r="J30" s="81">
        <v>3540000</v>
      </c>
      <c r="K30" s="79" t="s">
        <v>123</v>
      </c>
      <c r="L30" s="79" t="s">
        <v>131</v>
      </c>
      <c r="M30" s="79" t="s">
        <v>124</v>
      </c>
      <c r="N30" s="81">
        <v>5310000</v>
      </c>
      <c r="O30" s="81">
        <v>0</v>
      </c>
      <c r="P30" s="79" t="s">
        <v>94</v>
      </c>
      <c r="Q30" s="81">
        <v>653130000</v>
      </c>
      <c r="R30" s="81">
        <v>0</v>
      </c>
      <c r="S30" s="81">
        <v>0</v>
      </c>
      <c r="T30" s="81">
        <v>0</v>
      </c>
      <c r="U30" s="81">
        <v>647820000</v>
      </c>
      <c r="V30" s="81">
        <v>0</v>
      </c>
      <c r="W30" s="79"/>
      <c r="X30" s="81">
        <v>5310000</v>
      </c>
      <c r="Y30" s="79" t="s">
        <v>125</v>
      </c>
      <c r="Z30" s="81">
        <v>5310000</v>
      </c>
      <c r="AA30" s="81">
        <v>0</v>
      </c>
      <c r="AB30" s="81">
        <v>0</v>
      </c>
      <c r="AC30" s="79"/>
      <c r="AD30" s="79"/>
      <c r="AE30" s="80">
        <v>44939</v>
      </c>
      <c r="AF30" s="79"/>
      <c r="AG30" s="79">
        <v>9</v>
      </c>
      <c r="AH30" s="79"/>
      <c r="AI30" s="79" t="s">
        <v>126</v>
      </c>
      <c r="AJ30" s="79">
        <v>1</v>
      </c>
      <c r="AK30" s="79">
        <v>21001231</v>
      </c>
      <c r="AL30" s="79">
        <v>20230113</v>
      </c>
      <c r="AM30" s="81">
        <v>653130000</v>
      </c>
      <c r="AN30" s="81">
        <v>0</v>
      </c>
      <c r="AO30" s="80">
        <v>45077</v>
      </c>
    </row>
    <row r="31" spans="1:41" x14ac:dyDescent="0.25">
      <c r="A31" s="79">
        <v>900034438</v>
      </c>
      <c r="B31" s="79" t="s">
        <v>18</v>
      </c>
      <c r="C31" s="79" t="s">
        <v>19</v>
      </c>
      <c r="D31" s="79">
        <v>4459</v>
      </c>
      <c r="E31" s="79" t="s">
        <v>127</v>
      </c>
      <c r="F31" s="79" t="s">
        <v>19</v>
      </c>
      <c r="G31" s="79">
        <v>4459</v>
      </c>
      <c r="H31" s="80">
        <v>44938</v>
      </c>
      <c r="I31" s="81">
        <v>4058400</v>
      </c>
      <c r="J31" s="81">
        <v>26600</v>
      </c>
      <c r="K31" s="79" t="s">
        <v>123</v>
      </c>
      <c r="L31" s="79" t="s">
        <v>131</v>
      </c>
      <c r="M31" s="79" t="s">
        <v>124</v>
      </c>
      <c r="N31" s="81">
        <v>26600</v>
      </c>
      <c r="O31" s="81">
        <v>0</v>
      </c>
      <c r="P31" s="79" t="s">
        <v>94</v>
      </c>
      <c r="Q31" s="81">
        <v>4058400</v>
      </c>
      <c r="R31" s="81">
        <v>0</v>
      </c>
      <c r="S31" s="81">
        <v>0</v>
      </c>
      <c r="T31" s="81">
        <v>0</v>
      </c>
      <c r="U31" s="81">
        <v>4031800</v>
      </c>
      <c r="V31" s="81">
        <v>0</v>
      </c>
      <c r="W31" s="79"/>
      <c r="X31" s="81">
        <v>26600</v>
      </c>
      <c r="Y31" s="79" t="s">
        <v>128</v>
      </c>
      <c r="Z31" s="81">
        <v>26600</v>
      </c>
      <c r="AA31" s="81">
        <v>0</v>
      </c>
      <c r="AB31" s="81">
        <v>0</v>
      </c>
      <c r="AC31" s="79"/>
      <c r="AD31" s="79"/>
      <c r="AE31" s="80">
        <v>44939</v>
      </c>
      <c r="AF31" s="79"/>
      <c r="AG31" s="79">
        <v>9</v>
      </c>
      <c r="AH31" s="79"/>
      <c r="AI31" s="79" t="s">
        <v>126</v>
      </c>
      <c r="AJ31" s="79">
        <v>1</v>
      </c>
      <c r="AK31" s="79">
        <v>21001231</v>
      </c>
      <c r="AL31" s="79">
        <v>20230113</v>
      </c>
      <c r="AM31" s="81">
        <v>4058400</v>
      </c>
      <c r="AN31" s="81">
        <v>0</v>
      </c>
      <c r="AO31" s="80">
        <v>45077</v>
      </c>
    </row>
    <row r="32" spans="1:41" x14ac:dyDescent="0.25">
      <c r="A32" s="79">
        <v>900034438</v>
      </c>
      <c r="B32" s="79" t="s">
        <v>18</v>
      </c>
      <c r="C32" s="79" t="s">
        <v>19</v>
      </c>
      <c r="D32" s="79">
        <v>4462</v>
      </c>
      <c r="E32" s="79" t="s">
        <v>129</v>
      </c>
      <c r="F32" s="79" t="s">
        <v>19</v>
      </c>
      <c r="G32" s="79">
        <v>4462</v>
      </c>
      <c r="H32" s="80">
        <v>44938</v>
      </c>
      <c r="I32" s="81">
        <v>4130000</v>
      </c>
      <c r="J32" s="81">
        <v>1180000</v>
      </c>
      <c r="K32" s="79" t="s">
        <v>123</v>
      </c>
      <c r="L32" s="79" t="s">
        <v>131</v>
      </c>
      <c r="M32" s="79" t="s">
        <v>124</v>
      </c>
      <c r="N32" s="81">
        <v>1180000</v>
      </c>
      <c r="O32" s="81">
        <v>0</v>
      </c>
      <c r="P32" s="79" t="s">
        <v>94</v>
      </c>
      <c r="Q32" s="81">
        <v>4130000</v>
      </c>
      <c r="R32" s="81">
        <v>0</v>
      </c>
      <c r="S32" s="81">
        <v>0</v>
      </c>
      <c r="T32" s="81">
        <v>0</v>
      </c>
      <c r="U32" s="81">
        <v>2950000</v>
      </c>
      <c r="V32" s="81">
        <v>0</v>
      </c>
      <c r="W32" s="79"/>
      <c r="X32" s="81">
        <v>1180000</v>
      </c>
      <c r="Y32" s="79" t="s">
        <v>130</v>
      </c>
      <c r="Z32" s="81">
        <v>1180000</v>
      </c>
      <c r="AA32" s="81">
        <v>0</v>
      </c>
      <c r="AB32" s="81">
        <v>0</v>
      </c>
      <c r="AC32" s="79"/>
      <c r="AD32" s="79"/>
      <c r="AE32" s="80">
        <v>44939</v>
      </c>
      <c r="AF32" s="79"/>
      <c r="AG32" s="79">
        <v>9</v>
      </c>
      <c r="AH32" s="79"/>
      <c r="AI32" s="79" t="s">
        <v>126</v>
      </c>
      <c r="AJ32" s="79">
        <v>1</v>
      </c>
      <c r="AK32" s="79">
        <v>21001231</v>
      </c>
      <c r="AL32" s="79">
        <v>20230113</v>
      </c>
      <c r="AM32" s="81">
        <v>4130000</v>
      </c>
      <c r="AN32" s="81">
        <v>0</v>
      </c>
      <c r="AO32" s="80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73" zoomScaleNormal="73" workbookViewId="0">
      <selection activeCell="C27" sqref="C27"/>
    </sheetView>
  </sheetViews>
  <sheetFormatPr baseColWidth="10" defaultRowHeight="15" x14ac:dyDescent="0.25"/>
  <cols>
    <col min="2" max="2" width="47" bestFit="1" customWidth="1"/>
    <col min="3" max="3" width="12.7109375" style="91" customWidth="1"/>
    <col min="4" max="4" width="16" style="82" bestFit="1" customWidth="1"/>
  </cols>
  <sheetData>
    <row r="2" spans="2:4" x14ac:dyDescent="0.25">
      <c r="B2" s="85" t="s">
        <v>138</v>
      </c>
      <c r="C2" s="92" t="s">
        <v>139</v>
      </c>
      <c r="D2" s="86" t="s">
        <v>140</v>
      </c>
    </row>
    <row r="3" spans="2:4" x14ac:dyDescent="0.25">
      <c r="B3" s="87" t="s">
        <v>131</v>
      </c>
      <c r="C3" s="93">
        <v>3</v>
      </c>
      <c r="D3" s="88">
        <v>4746600</v>
      </c>
    </row>
    <row r="4" spans="2:4" x14ac:dyDescent="0.25">
      <c r="B4" s="87" t="s">
        <v>135</v>
      </c>
      <c r="C4" s="93">
        <v>10</v>
      </c>
      <c r="D4" s="88">
        <v>386125800</v>
      </c>
    </row>
    <row r="5" spans="2:4" x14ac:dyDescent="0.25">
      <c r="B5" s="87" t="s">
        <v>132</v>
      </c>
      <c r="C5" s="93">
        <v>17</v>
      </c>
      <c r="D5" s="88">
        <v>1450440400</v>
      </c>
    </row>
    <row r="6" spans="2:4" x14ac:dyDescent="0.25">
      <c r="B6" s="89" t="s">
        <v>137</v>
      </c>
      <c r="C6" s="94">
        <v>30</v>
      </c>
      <c r="D6" s="90">
        <v>1841312800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J40"/>
  <sheetViews>
    <sheetView showGridLines="0" tabSelected="1" topLeftCell="A11" zoomScale="90" zoomScaleNormal="90" zoomScaleSheetLayoutView="100" workbookViewId="0">
      <selection activeCell="M38" sqref="M38"/>
    </sheetView>
  </sheetViews>
  <sheetFormatPr baseColWidth="10" defaultRowHeight="12.75" x14ac:dyDescent="0.2"/>
  <cols>
    <col min="1" max="1" width="1" style="26" customWidth="1"/>
    <col min="2" max="2" width="11.42578125" style="26"/>
    <col min="3" max="3" width="17.5703125" style="26" customWidth="1"/>
    <col min="4" max="4" width="11.5703125" style="26" customWidth="1"/>
    <col min="5" max="8" width="11.42578125" style="26"/>
    <col min="9" max="9" width="22.5703125" style="26" customWidth="1"/>
    <col min="10" max="10" width="14" style="26" customWidth="1"/>
    <col min="11" max="11" width="1.7109375" style="26" customWidth="1"/>
    <col min="12" max="225" width="11.42578125" style="26"/>
    <col min="226" max="226" width="4.42578125" style="26" customWidth="1"/>
    <col min="227" max="227" width="11.42578125" style="26"/>
    <col min="228" max="228" width="17.5703125" style="26" customWidth="1"/>
    <col min="229" max="229" width="11.5703125" style="26" customWidth="1"/>
    <col min="230" max="233" width="11.42578125" style="26"/>
    <col min="234" max="234" width="22.5703125" style="26" customWidth="1"/>
    <col min="235" max="235" width="14" style="26" customWidth="1"/>
    <col min="236" max="236" width="1.7109375" style="26" customWidth="1"/>
    <col min="237" max="481" width="11.42578125" style="26"/>
    <col min="482" max="482" width="4.42578125" style="26" customWidth="1"/>
    <col min="483" max="483" width="11.42578125" style="26"/>
    <col min="484" max="484" width="17.5703125" style="26" customWidth="1"/>
    <col min="485" max="485" width="11.5703125" style="26" customWidth="1"/>
    <col min="486" max="489" width="11.42578125" style="26"/>
    <col min="490" max="490" width="22.5703125" style="26" customWidth="1"/>
    <col min="491" max="491" width="14" style="26" customWidth="1"/>
    <col min="492" max="492" width="1.7109375" style="26" customWidth="1"/>
    <col min="493" max="737" width="11.42578125" style="26"/>
    <col min="738" max="738" width="4.42578125" style="26" customWidth="1"/>
    <col min="739" max="739" width="11.42578125" style="26"/>
    <col min="740" max="740" width="17.5703125" style="26" customWidth="1"/>
    <col min="741" max="741" width="11.5703125" style="26" customWidth="1"/>
    <col min="742" max="745" width="11.42578125" style="26"/>
    <col min="746" max="746" width="22.5703125" style="26" customWidth="1"/>
    <col min="747" max="747" width="14" style="26" customWidth="1"/>
    <col min="748" max="748" width="1.7109375" style="26" customWidth="1"/>
    <col min="749" max="993" width="11.42578125" style="26"/>
    <col min="994" max="994" width="4.42578125" style="26" customWidth="1"/>
    <col min="995" max="995" width="11.42578125" style="26"/>
    <col min="996" max="996" width="17.5703125" style="26" customWidth="1"/>
    <col min="997" max="997" width="11.5703125" style="26" customWidth="1"/>
    <col min="998" max="1001" width="11.42578125" style="26"/>
    <col min="1002" max="1002" width="22.5703125" style="26" customWidth="1"/>
    <col min="1003" max="1003" width="14" style="26" customWidth="1"/>
    <col min="1004" max="1004" width="1.7109375" style="26" customWidth="1"/>
    <col min="1005" max="1249" width="11.42578125" style="26"/>
    <col min="1250" max="1250" width="4.42578125" style="26" customWidth="1"/>
    <col min="1251" max="1251" width="11.42578125" style="26"/>
    <col min="1252" max="1252" width="17.5703125" style="26" customWidth="1"/>
    <col min="1253" max="1253" width="11.5703125" style="26" customWidth="1"/>
    <col min="1254" max="1257" width="11.42578125" style="26"/>
    <col min="1258" max="1258" width="22.5703125" style="26" customWidth="1"/>
    <col min="1259" max="1259" width="14" style="26" customWidth="1"/>
    <col min="1260" max="1260" width="1.7109375" style="26" customWidth="1"/>
    <col min="1261" max="1505" width="11.42578125" style="26"/>
    <col min="1506" max="1506" width="4.42578125" style="26" customWidth="1"/>
    <col min="1507" max="1507" width="11.42578125" style="26"/>
    <col min="1508" max="1508" width="17.5703125" style="26" customWidth="1"/>
    <col min="1509" max="1509" width="11.5703125" style="26" customWidth="1"/>
    <col min="1510" max="1513" width="11.42578125" style="26"/>
    <col min="1514" max="1514" width="22.5703125" style="26" customWidth="1"/>
    <col min="1515" max="1515" width="14" style="26" customWidth="1"/>
    <col min="1516" max="1516" width="1.7109375" style="26" customWidth="1"/>
    <col min="1517" max="1761" width="11.42578125" style="26"/>
    <col min="1762" max="1762" width="4.42578125" style="26" customWidth="1"/>
    <col min="1763" max="1763" width="11.42578125" style="26"/>
    <col min="1764" max="1764" width="17.5703125" style="26" customWidth="1"/>
    <col min="1765" max="1765" width="11.5703125" style="26" customWidth="1"/>
    <col min="1766" max="1769" width="11.42578125" style="26"/>
    <col min="1770" max="1770" width="22.5703125" style="26" customWidth="1"/>
    <col min="1771" max="1771" width="14" style="26" customWidth="1"/>
    <col min="1772" max="1772" width="1.7109375" style="26" customWidth="1"/>
    <col min="1773" max="2017" width="11.42578125" style="26"/>
    <col min="2018" max="2018" width="4.42578125" style="26" customWidth="1"/>
    <col min="2019" max="2019" width="11.42578125" style="26"/>
    <col min="2020" max="2020" width="17.5703125" style="26" customWidth="1"/>
    <col min="2021" max="2021" width="11.5703125" style="26" customWidth="1"/>
    <col min="2022" max="2025" width="11.42578125" style="26"/>
    <col min="2026" max="2026" width="22.5703125" style="26" customWidth="1"/>
    <col min="2027" max="2027" width="14" style="26" customWidth="1"/>
    <col min="2028" max="2028" width="1.7109375" style="26" customWidth="1"/>
    <col min="2029" max="2273" width="11.42578125" style="26"/>
    <col min="2274" max="2274" width="4.42578125" style="26" customWidth="1"/>
    <col min="2275" max="2275" width="11.42578125" style="26"/>
    <col min="2276" max="2276" width="17.5703125" style="26" customWidth="1"/>
    <col min="2277" max="2277" width="11.5703125" style="26" customWidth="1"/>
    <col min="2278" max="2281" width="11.42578125" style="26"/>
    <col min="2282" max="2282" width="22.5703125" style="26" customWidth="1"/>
    <col min="2283" max="2283" width="14" style="26" customWidth="1"/>
    <col min="2284" max="2284" width="1.7109375" style="26" customWidth="1"/>
    <col min="2285" max="2529" width="11.42578125" style="26"/>
    <col min="2530" max="2530" width="4.42578125" style="26" customWidth="1"/>
    <col min="2531" max="2531" width="11.42578125" style="26"/>
    <col min="2532" max="2532" width="17.5703125" style="26" customWidth="1"/>
    <col min="2533" max="2533" width="11.5703125" style="26" customWidth="1"/>
    <col min="2534" max="2537" width="11.42578125" style="26"/>
    <col min="2538" max="2538" width="22.5703125" style="26" customWidth="1"/>
    <col min="2539" max="2539" width="14" style="26" customWidth="1"/>
    <col min="2540" max="2540" width="1.7109375" style="26" customWidth="1"/>
    <col min="2541" max="2785" width="11.42578125" style="26"/>
    <col min="2786" max="2786" width="4.42578125" style="26" customWidth="1"/>
    <col min="2787" max="2787" width="11.42578125" style="26"/>
    <col min="2788" max="2788" width="17.5703125" style="26" customWidth="1"/>
    <col min="2789" max="2789" width="11.5703125" style="26" customWidth="1"/>
    <col min="2790" max="2793" width="11.42578125" style="26"/>
    <col min="2794" max="2794" width="22.5703125" style="26" customWidth="1"/>
    <col min="2795" max="2795" width="14" style="26" customWidth="1"/>
    <col min="2796" max="2796" width="1.7109375" style="26" customWidth="1"/>
    <col min="2797" max="3041" width="11.42578125" style="26"/>
    <col min="3042" max="3042" width="4.42578125" style="26" customWidth="1"/>
    <col min="3043" max="3043" width="11.42578125" style="26"/>
    <col min="3044" max="3044" width="17.5703125" style="26" customWidth="1"/>
    <col min="3045" max="3045" width="11.5703125" style="26" customWidth="1"/>
    <col min="3046" max="3049" width="11.42578125" style="26"/>
    <col min="3050" max="3050" width="22.5703125" style="26" customWidth="1"/>
    <col min="3051" max="3051" width="14" style="26" customWidth="1"/>
    <col min="3052" max="3052" width="1.7109375" style="26" customWidth="1"/>
    <col min="3053" max="3297" width="11.42578125" style="26"/>
    <col min="3298" max="3298" width="4.42578125" style="26" customWidth="1"/>
    <col min="3299" max="3299" width="11.42578125" style="26"/>
    <col min="3300" max="3300" width="17.5703125" style="26" customWidth="1"/>
    <col min="3301" max="3301" width="11.5703125" style="26" customWidth="1"/>
    <col min="3302" max="3305" width="11.42578125" style="26"/>
    <col min="3306" max="3306" width="22.5703125" style="26" customWidth="1"/>
    <col min="3307" max="3307" width="14" style="26" customWidth="1"/>
    <col min="3308" max="3308" width="1.7109375" style="26" customWidth="1"/>
    <col min="3309" max="3553" width="11.42578125" style="26"/>
    <col min="3554" max="3554" width="4.42578125" style="26" customWidth="1"/>
    <col min="3555" max="3555" width="11.42578125" style="26"/>
    <col min="3556" max="3556" width="17.5703125" style="26" customWidth="1"/>
    <col min="3557" max="3557" width="11.5703125" style="26" customWidth="1"/>
    <col min="3558" max="3561" width="11.42578125" style="26"/>
    <col min="3562" max="3562" width="22.5703125" style="26" customWidth="1"/>
    <col min="3563" max="3563" width="14" style="26" customWidth="1"/>
    <col min="3564" max="3564" width="1.7109375" style="26" customWidth="1"/>
    <col min="3565" max="3809" width="11.42578125" style="26"/>
    <col min="3810" max="3810" width="4.42578125" style="26" customWidth="1"/>
    <col min="3811" max="3811" width="11.42578125" style="26"/>
    <col min="3812" max="3812" width="17.5703125" style="26" customWidth="1"/>
    <col min="3813" max="3813" width="11.5703125" style="26" customWidth="1"/>
    <col min="3814" max="3817" width="11.42578125" style="26"/>
    <col min="3818" max="3818" width="22.5703125" style="26" customWidth="1"/>
    <col min="3819" max="3819" width="14" style="26" customWidth="1"/>
    <col min="3820" max="3820" width="1.7109375" style="26" customWidth="1"/>
    <col min="3821" max="4065" width="11.42578125" style="26"/>
    <col min="4066" max="4066" width="4.42578125" style="26" customWidth="1"/>
    <col min="4067" max="4067" width="11.42578125" style="26"/>
    <col min="4068" max="4068" width="17.5703125" style="26" customWidth="1"/>
    <col min="4069" max="4069" width="11.5703125" style="26" customWidth="1"/>
    <col min="4070" max="4073" width="11.42578125" style="26"/>
    <col min="4074" max="4074" width="22.5703125" style="26" customWidth="1"/>
    <col min="4075" max="4075" width="14" style="26" customWidth="1"/>
    <col min="4076" max="4076" width="1.7109375" style="26" customWidth="1"/>
    <col min="4077" max="4321" width="11.42578125" style="26"/>
    <col min="4322" max="4322" width="4.42578125" style="26" customWidth="1"/>
    <col min="4323" max="4323" width="11.42578125" style="26"/>
    <col min="4324" max="4324" width="17.5703125" style="26" customWidth="1"/>
    <col min="4325" max="4325" width="11.5703125" style="26" customWidth="1"/>
    <col min="4326" max="4329" width="11.42578125" style="26"/>
    <col min="4330" max="4330" width="22.5703125" style="26" customWidth="1"/>
    <col min="4331" max="4331" width="14" style="26" customWidth="1"/>
    <col min="4332" max="4332" width="1.7109375" style="26" customWidth="1"/>
    <col min="4333" max="4577" width="11.42578125" style="26"/>
    <col min="4578" max="4578" width="4.42578125" style="26" customWidth="1"/>
    <col min="4579" max="4579" width="11.42578125" style="26"/>
    <col min="4580" max="4580" width="17.5703125" style="26" customWidth="1"/>
    <col min="4581" max="4581" width="11.5703125" style="26" customWidth="1"/>
    <col min="4582" max="4585" width="11.42578125" style="26"/>
    <col min="4586" max="4586" width="22.5703125" style="26" customWidth="1"/>
    <col min="4587" max="4587" width="14" style="26" customWidth="1"/>
    <col min="4588" max="4588" width="1.7109375" style="26" customWidth="1"/>
    <col min="4589" max="4833" width="11.42578125" style="26"/>
    <col min="4834" max="4834" width="4.42578125" style="26" customWidth="1"/>
    <col min="4835" max="4835" width="11.42578125" style="26"/>
    <col min="4836" max="4836" width="17.5703125" style="26" customWidth="1"/>
    <col min="4837" max="4837" width="11.5703125" style="26" customWidth="1"/>
    <col min="4838" max="4841" width="11.42578125" style="26"/>
    <col min="4842" max="4842" width="22.5703125" style="26" customWidth="1"/>
    <col min="4843" max="4843" width="14" style="26" customWidth="1"/>
    <col min="4844" max="4844" width="1.7109375" style="26" customWidth="1"/>
    <col min="4845" max="5089" width="11.42578125" style="26"/>
    <col min="5090" max="5090" width="4.42578125" style="26" customWidth="1"/>
    <col min="5091" max="5091" width="11.42578125" style="26"/>
    <col min="5092" max="5092" width="17.5703125" style="26" customWidth="1"/>
    <col min="5093" max="5093" width="11.5703125" style="26" customWidth="1"/>
    <col min="5094" max="5097" width="11.42578125" style="26"/>
    <col min="5098" max="5098" width="22.5703125" style="26" customWidth="1"/>
    <col min="5099" max="5099" width="14" style="26" customWidth="1"/>
    <col min="5100" max="5100" width="1.7109375" style="26" customWidth="1"/>
    <col min="5101" max="5345" width="11.42578125" style="26"/>
    <col min="5346" max="5346" width="4.42578125" style="26" customWidth="1"/>
    <col min="5347" max="5347" width="11.42578125" style="26"/>
    <col min="5348" max="5348" width="17.5703125" style="26" customWidth="1"/>
    <col min="5349" max="5349" width="11.5703125" style="26" customWidth="1"/>
    <col min="5350" max="5353" width="11.42578125" style="26"/>
    <col min="5354" max="5354" width="22.5703125" style="26" customWidth="1"/>
    <col min="5355" max="5355" width="14" style="26" customWidth="1"/>
    <col min="5356" max="5356" width="1.7109375" style="26" customWidth="1"/>
    <col min="5357" max="5601" width="11.42578125" style="26"/>
    <col min="5602" max="5602" width="4.42578125" style="26" customWidth="1"/>
    <col min="5603" max="5603" width="11.42578125" style="26"/>
    <col min="5604" max="5604" width="17.5703125" style="26" customWidth="1"/>
    <col min="5605" max="5605" width="11.5703125" style="26" customWidth="1"/>
    <col min="5606" max="5609" width="11.42578125" style="26"/>
    <col min="5610" max="5610" width="22.5703125" style="26" customWidth="1"/>
    <col min="5611" max="5611" width="14" style="26" customWidth="1"/>
    <col min="5612" max="5612" width="1.7109375" style="26" customWidth="1"/>
    <col min="5613" max="5857" width="11.42578125" style="26"/>
    <col min="5858" max="5858" width="4.42578125" style="26" customWidth="1"/>
    <col min="5859" max="5859" width="11.42578125" style="26"/>
    <col min="5860" max="5860" width="17.5703125" style="26" customWidth="1"/>
    <col min="5861" max="5861" width="11.5703125" style="26" customWidth="1"/>
    <col min="5862" max="5865" width="11.42578125" style="26"/>
    <col min="5866" max="5866" width="22.5703125" style="26" customWidth="1"/>
    <col min="5867" max="5867" width="14" style="26" customWidth="1"/>
    <col min="5868" max="5868" width="1.7109375" style="26" customWidth="1"/>
    <col min="5869" max="6113" width="11.42578125" style="26"/>
    <col min="6114" max="6114" width="4.42578125" style="26" customWidth="1"/>
    <col min="6115" max="6115" width="11.42578125" style="26"/>
    <col min="6116" max="6116" width="17.5703125" style="26" customWidth="1"/>
    <col min="6117" max="6117" width="11.5703125" style="26" customWidth="1"/>
    <col min="6118" max="6121" width="11.42578125" style="26"/>
    <col min="6122" max="6122" width="22.5703125" style="26" customWidth="1"/>
    <col min="6123" max="6123" width="14" style="26" customWidth="1"/>
    <col min="6124" max="6124" width="1.7109375" style="26" customWidth="1"/>
    <col min="6125" max="6369" width="11.42578125" style="26"/>
    <col min="6370" max="6370" width="4.42578125" style="26" customWidth="1"/>
    <col min="6371" max="6371" width="11.42578125" style="26"/>
    <col min="6372" max="6372" width="17.5703125" style="26" customWidth="1"/>
    <col min="6373" max="6373" width="11.5703125" style="26" customWidth="1"/>
    <col min="6374" max="6377" width="11.42578125" style="26"/>
    <col min="6378" max="6378" width="22.5703125" style="26" customWidth="1"/>
    <col min="6379" max="6379" width="14" style="26" customWidth="1"/>
    <col min="6380" max="6380" width="1.7109375" style="26" customWidth="1"/>
    <col min="6381" max="6625" width="11.42578125" style="26"/>
    <col min="6626" max="6626" width="4.42578125" style="26" customWidth="1"/>
    <col min="6627" max="6627" width="11.42578125" style="26"/>
    <col min="6628" max="6628" width="17.5703125" style="26" customWidth="1"/>
    <col min="6629" max="6629" width="11.5703125" style="26" customWidth="1"/>
    <col min="6630" max="6633" width="11.42578125" style="26"/>
    <col min="6634" max="6634" width="22.5703125" style="26" customWidth="1"/>
    <col min="6635" max="6635" width="14" style="26" customWidth="1"/>
    <col min="6636" max="6636" width="1.7109375" style="26" customWidth="1"/>
    <col min="6637" max="6881" width="11.42578125" style="26"/>
    <col min="6882" max="6882" width="4.42578125" style="26" customWidth="1"/>
    <col min="6883" max="6883" width="11.42578125" style="26"/>
    <col min="6884" max="6884" width="17.5703125" style="26" customWidth="1"/>
    <col min="6885" max="6885" width="11.5703125" style="26" customWidth="1"/>
    <col min="6886" max="6889" width="11.42578125" style="26"/>
    <col min="6890" max="6890" width="22.5703125" style="26" customWidth="1"/>
    <col min="6891" max="6891" width="14" style="26" customWidth="1"/>
    <col min="6892" max="6892" width="1.7109375" style="26" customWidth="1"/>
    <col min="6893" max="7137" width="11.42578125" style="26"/>
    <col min="7138" max="7138" width="4.42578125" style="26" customWidth="1"/>
    <col min="7139" max="7139" width="11.42578125" style="26"/>
    <col min="7140" max="7140" width="17.5703125" style="26" customWidth="1"/>
    <col min="7141" max="7141" width="11.5703125" style="26" customWidth="1"/>
    <col min="7142" max="7145" width="11.42578125" style="26"/>
    <col min="7146" max="7146" width="22.5703125" style="26" customWidth="1"/>
    <col min="7147" max="7147" width="14" style="26" customWidth="1"/>
    <col min="7148" max="7148" width="1.7109375" style="26" customWidth="1"/>
    <col min="7149" max="7393" width="11.42578125" style="26"/>
    <col min="7394" max="7394" width="4.42578125" style="26" customWidth="1"/>
    <col min="7395" max="7395" width="11.42578125" style="26"/>
    <col min="7396" max="7396" width="17.5703125" style="26" customWidth="1"/>
    <col min="7397" max="7397" width="11.5703125" style="26" customWidth="1"/>
    <col min="7398" max="7401" width="11.42578125" style="26"/>
    <col min="7402" max="7402" width="22.5703125" style="26" customWidth="1"/>
    <col min="7403" max="7403" width="14" style="26" customWidth="1"/>
    <col min="7404" max="7404" width="1.7109375" style="26" customWidth="1"/>
    <col min="7405" max="7649" width="11.42578125" style="26"/>
    <col min="7650" max="7650" width="4.42578125" style="26" customWidth="1"/>
    <col min="7651" max="7651" width="11.42578125" style="26"/>
    <col min="7652" max="7652" width="17.5703125" style="26" customWidth="1"/>
    <col min="7653" max="7653" width="11.5703125" style="26" customWidth="1"/>
    <col min="7654" max="7657" width="11.42578125" style="26"/>
    <col min="7658" max="7658" width="22.5703125" style="26" customWidth="1"/>
    <col min="7659" max="7659" width="14" style="26" customWidth="1"/>
    <col min="7660" max="7660" width="1.7109375" style="26" customWidth="1"/>
    <col min="7661" max="7905" width="11.42578125" style="26"/>
    <col min="7906" max="7906" width="4.42578125" style="26" customWidth="1"/>
    <col min="7907" max="7907" width="11.42578125" style="26"/>
    <col min="7908" max="7908" width="17.5703125" style="26" customWidth="1"/>
    <col min="7909" max="7909" width="11.5703125" style="26" customWidth="1"/>
    <col min="7910" max="7913" width="11.42578125" style="26"/>
    <col min="7914" max="7914" width="22.5703125" style="26" customWidth="1"/>
    <col min="7915" max="7915" width="14" style="26" customWidth="1"/>
    <col min="7916" max="7916" width="1.7109375" style="26" customWidth="1"/>
    <col min="7917" max="8161" width="11.42578125" style="26"/>
    <col min="8162" max="8162" width="4.42578125" style="26" customWidth="1"/>
    <col min="8163" max="8163" width="11.42578125" style="26"/>
    <col min="8164" max="8164" width="17.5703125" style="26" customWidth="1"/>
    <col min="8165" max="8165" width="11.5703125" style="26" customWidth="1"/>
    <col min="8166" max="8169" width="11.42578125" style="26"/>
    <col min="8170" max="8170" width="22.5703125" style="26" customWidth="1"/>
    <col min="8171" max="8171" width="14" style="26" customWidth="1"/>
    <col min="8172" max="8172" width="1.7109375" style="26" customWidth="1"/>
    <col min="8173" max="8417" width="11.42578125" style="26"/>
    <col min="8418" max="8418" width="4.42578125" style="26" customWidth="1"/>
    <col min="8419" max="8419" width="11.42578125" style="26"/>
    <col min="8420" max="8420" width="17.5703125" style="26" customWidth="1"/>
    <col min="8421" max="8421" width="11.5703125" style="26" customWidth="1"/>
    <col min="8422" max="8425" width="11.42578125" style="26"/>
    <col min="8426" max="8426" width="22.5703125" style="26" customWidth="1"/>
    <col min="8427" max="8427" width="14" style="26" customWidth="1"/>
    <col min="8428" max="8428" width="1.7109375" style="26" customWidth="1"/>
    <col min="8429" max="8673" width="11.42578125" style="26"/>
    <col min="8674" max="8674" width="4.42578125" style="26" customWidth="1"/>
    <col min="8675" max="8675" width="11.42578125" style="26"/>
    <col min="8676" max="8676" width="17.5703125" style="26" customWidth="1"/>
    <col min="8677" max="8677" width="11.5703125" style="26" customWidth="1"/>
    <col min="8678" max="8681" width="11.42578125" style="26"/>
    <col min="8682" max="8682" width="22.5703125" style="26" customWidth="1"/>
    <col min="8683" max="8683" width="14" style="26" customWidth="1"/>
    <col min="8684" max="8684" width="1.7109375" style="26" customWidth="1"/>
    <col min="8685" max="8929" width="11.42578125" style="26"/>
    <col min="8930" max="8930" width="4.42578125" style="26" customWidth="1"/>
    <col min="8931" max="8931" width="11.42578125" style="26"/>
    <col min="8932" max="8932" width="17.5703125" style="26" customWidth="1"/>
    <col min="8933" max="8933" width="11.5703125" style="26" customWidth="1"/>
    <col min="8934" max="8937" width="11.42578125" style="26"/>
    <col min="8938" max="8938" width="22.5703125" style="26" customWidth="1"/>
    <col min="8939" max="8939" width="14" style="26" customWidth="1"/>
    <col min="8940" max="8940" width="1.7109375" style="26" customWidth="1"/>
    <col min="8941" max="9185" width="11.42578125" style="26"/>
    <col min="9186" max="9186" width="4.42578125" style="26" customWidth="1"/>
    <col min="9187" max="9187" width="11.42578125" style="26"/>
    <col min="9188" max="9188" width="17.5703125" style="26" customWidth="1"/>
    <col min="9189" max="9189" width="11.5703125" style="26" customWidth="1"/>
    <col min="9190" max="9193" width="11.42578125" style="26"/>
    <col min="9194" max="9194" width="22.5703125" style="26" customWidth="1"/>
    <col min="9195" max="9195" width="14" style="26" customWidth="1"/>
    <col min="9196" max="9196" width="1.7109375" style="26" customWidth="1"/>
    <col min="9197" max="9441" width="11.42578125" style="26"/>
    <col min="9442" max="9442" width="4.42578125" style="26" customWidth="1"/>
    <col min="9443" max="9443" width="11.42578125" style="26"/>
    <col min="9444" max="9444" width="17.5703125" style="26" customWidth="1"/>
    <col min="9445" max="9445" width="11.5703125" style="26" customWidth="1"/>
    <col min="9446" max="9449" width="11.42578125" style="26"/>
    <col min="9450" max="9450" width="22.5703125" style="26" customWidth="1"/>
    <col min="9451" max="9451" width="14" style="26" customWidth="1"/>
    <col min="9452" max="9452" width="1.7109375" style="26" customWidth="1"/>
    <col min="9453" max="9697" width="11.42578125" style="26"/>
    <col min="9698" max="9698" width="4.42578125" style="26" customWidth="1"/>
    <col min="9699" max="9699" width="11.42578125" style="26"/>
    <col min="9700" max="9700" width="17.5703125" style="26" customWidth="1"/>
    <col min="9701" max="9701" width="11.5703125" style="26" customWidth="1"/>
    <col min="9702" max="9705" width="11.42578125" style="26"/>
    <col min="9706" max="9706" width="22.5703125" style="26" customWidth="1"/>
    <col min="9707" max="9707" width="14" style="26" customWidth="1"/>
    <col min="9708" max="9708" width="1.7109375" style="26" customWidth="1"/>
    <col min="9709" max="9953" width="11.42578125" style="26"/>
    <col min="9954" max="9954" width="4.42578125" style="26" customWidth="1"/>
    <col min="9955" max="9955" width="11.42578125" style="26"/>
    <col min="9956" max="9956" width="17.5703125" style="26" customWidth="1"/>
    <col min="9957" max="9957" width="11.5703125" style="26" customWidth="1"/>
    <col min="9958" max="9961" width="11.42578125" style="26"/>
    <col min="9962" max="9962" width="22.5703125" style="26" customWidth="1"/>
    <col min="9963" max="9963" width="14" style="26" customWidth="1"/>
    <col min="9964" max="9964" width="1.7109375" style="26" customWidth="1"/>
    <col min="9965" max="10209" width="11.42578125" style="26"/>
    <col min="10210" max="10210" width="4.42578125" style="26" customWidth="1"/>
    <col min="10211" max="10211" width="11.42578125" style="26"/>
    <col min="10212" max="10212" width="17.5703125" style="26" customWidth="1"/>
    <col min="10213" max="10213" width="11.5703125" style="26" customWidth="1"/>
    <col min="10214" max="10217" width="11.42578125" style="26"/>
    <col min="10218" max="10218" width="22.5703125" style="26" customWidth="1"/>
    <col min="10219" max="10219" width="14" style="26" customWidth="1"/>
    <col min="10220" max="10220" width="1.7109375" style="26" customWidth="1"/>
    <col min="10221" max="10465" width="11.42578125" style="26"/>
    <col min="10466" max="10466" width="4.42578125" style="26" customWidth="1"/>
    <col min="10467" max="10467" width="11.42578125" style="26"/>
    <col min="10468" max="10468" width="17.5703125" style="26" customWidth="1"/>
    <col min="10469" max="10469" width="11.5703125" style="26" customWidth="1"/>
    <col min="10470" max="10473" width="11.42578125" style="26"/>
    <col min="10474" max="10474" width="22.5703125" style="26" customWidth="1"/>
    <col min="10475" max="10475" width="14" style="26" customWidth="1"/>
    <col min="10476" max="10476" width="1.7109375" style="26" customWidth="1"/>
    <col min="10477" max="10721" width="11.42578125" style="26"/>
    <col min="10722" max="10722" width="4.42578125" style="26" customWidth="1"/>
    <col min="10723" max="10723" width="11.42578125" style="26"/>
    <col min="10724" max="10724" width="17.5703125" style="26" customWidth="1"/>
    <col min="10725" max="10725" width="11.5703125" style="26" customWidth="1"/>
    <col min="10726" max="10729" width="11.42578125" style="26"/>
    <col min="10730" max="10730" width="22.5703125" style="26" customWidth="1"/>
    <col min="10731" max="10731" width="14" style="26" customWidth="1"/>
    <col min="10732" max="10732" width="1.7109375" style="26" customWidth="1"/>
    <col min="10733" max="10977" width="11.42578125" style="26"/>
    <col min="10978" max="10978" width="4.42578125" style="26" customWidth="1"/>
    <col min="10979" max="10979" width="11.42578125" style="26"/>
    <col min="10980" max="10980" width="17.5703125" style="26" customWidth="1"/>
    <col min="10981" max="10981" width="11.5703125" style="26" customWidth="1"/>
    <col min="10982" max="10985" width="11.42578125" style="26"/>
    <col min="10986" max="10986" width="22.5703125" style="26" customWidth="1"/>
    <col min="10987" max="10987" width="14" style="26" customWidth="1"/>
    <col min="10988" max="10988" width="1.7109375" style="26" customWidth="1"/>
    <col min="10989" max="11233" width="11.42578125" style="26"/>
    <col min="11234" max="11234" width="4.42578125" style="26" customWidth="1"/>
    <col min="11235" max="11235" width="11.42578125" style="26"/>
    <col min="11236" max="11236" width="17.5703125" style="26" customWidth="1"/>
    <col min="11237" max="11237" width="11.5703125" style="26" customWidth="1"/>
    <col min="11238" max="11241" width="11.42578125" style="26"/>
    <col min="11242" max="11242" width="22.5703125" style="26" customWidth="1"/>
    <col min="11243" max="11243" width="14" style="26" customWidth="1"/>
    <col min="11244" max="11244" width="1.7109375" style="26" customWidth="1"/>
    <col min="11245" max="11489" width="11.42578125" style="26"/>
    <col min="11490" max="11490" width="4.42578125" style="26" customWidth="1"/>
    <col min="11491" max="11491" width="11.42578125" style="26"/>
    <col min="11492" max="11492" width="17.5703125" style="26" customWidth="1"/>
    <col min="11493" max="11493" width="11.5703125" style="26" customWidth="1"/>
    <col min="11494" max="11497" width="11.42578125" style="26"/>
    <col min="11498" max="11498" width="22.5703125" style="26" customWidth="1"/>
    <col min="11499" max="11499" width="14" style="26" customWidth="1"/>
    <col min="11500" max="11500" width="1.7109375" style="26" customWidth="1"/>
    <col min="11501" max="11745" width="11.42578125" style="26"/>
    <col min="11746" max="11746" width="4.42578125" style="26" customWidth="1"/>
    <col min="11747" max="11747" width="11.42578125" style="26"/>
    <col min="11748" max="11748" width="17.5703125" style="26" customWidth="1"/>
    <col min="11749" max="11749" width="11.5703125" style="26" customWidth="1"/>
    <col min="11750" max="11753" width="11.42578125" style="26"/>
    <col min="11754" max="11754" width="22.5703125" style="26" customWidth="1"/>
    <col min="11755" max="11755" width="14" style="26" customWidth="1"/>
    <col min="11756" max="11756" width="1.7109375" style="26" customWidth="1"/>
    <col min="11757" max="12001" width="11.42578125" style="26"/>
    <col min="12002" max="12002" width="4.42578125" style="26" customWidth="1"/>
    <col min="12003" max="12003" width="11.42578125" style="26"/>
    <col min="12004" max="12004" width="17.5703125" style="26" customWidth="1"/>
    <col min="12005" max="12005" width="11.5703125" style="26" customWidth="1"/>
    <col min="12006" max="12009" width="11.42578125" style="26"/>
    <col min="12010" max="12010" width="22.5703125" style="26" customWidth="1"/>
    <col min="12011" max="12011" width="14" style="26" customWidth="1"/>
    <col min="12012" max="12012" width="1.7109375" style="26" customWidth="1"/>
    <col min="12013" max="12257" width="11.42578125" style="26"/>
    <col min="12258" max="12258" width="4.42578125" style="26" customWidth="1"/>
    <col min="12259" max="12259" width="11.42578125" style="26"/>
    <col min="12260" max="12260" width="17.5703125" style="26" customWidth="1"/>
    <col min="12261" max="12261" width="11.5703125" style="26" customWidth="1"/>
    <col min="12262" max="12265" width="11.42578125" style="26"/>
    <col min="12266" max="12266" width="22.5703125" style="26" customWidth="1"/>
    <col min="12267" max="12267" width="14" style="26" customWidth="1"/>
    <col min="12268" max="12268" width="1.7109375" style="26" customWidth="1"/>
    <col min="12269" max="12513" width="11.42578125" style="26"/>
    <col min="12514" max="12514" width="4.42578125" style="26" customWidth="1"/>
    <col min="12515" max="12515" width="11.42578125" style="26"/>
    <col min="12516" max="12516" width="17.5703125" style="26" customWidth="1"/>
    <col min="12517" max="12517" width="11.5703125" style="26" customWidth="1"/>
    <col min="12518" max="12521" width="11.42578125" style="26"/>
    <col min="12522" max="12522" width="22.5703125" style="26" customWidth="1"/>
    <col min="12523" max="12523" width="14" style="26" customWidth="1"/>
    <col min="12524" max="12524" width="1.7109375" style="26" customWidth="1"/>
    <col min="12525" max="12769" width="11.42578125" style="26"/>
    <col min="12770" max="12770" width="4.42578125" style="26" customWidth="1"/>
    <col min="12771" max="12771" width="11.42578125" style="26"/>
    <col min="12772" max="12772" width="17.5703125" style="26" customWidth="1"/>
    <col min="12773" max="12773" width="11.5703125" style="26" customWidth="1"/>
    <col min="12774" max="12777" width="11.42578125" style="26"/>
    <col min="12778" max="12778" width="22.5703125" style="26" customWidth="1"/>
    <col min="12779" max="12779" width="14" style="26" customWidth="1"/>
    <col min="12780" max="12780" width="1.7109375" style="26" customWidth="1"/>
    <col min="12781" max="13025" width="11.42578125" style="26"/>
    <col min="13026" max="13026" width="4.42578125" style="26" customWidth="1"/>
    <col min="13027" max="13027" width="11.42578125" style="26"/>
    <col min="13028" max="13028" width="17.5703125" style="26" customWidth="1"/>
    <col min="13029" max="13029" width="11.5703125" style="26" customWidth="1"/>
    <col min="13030" max="13033" width="11.42578125" style="26"/>
    <col min="13034" max="13034" width="22.5703125" style="26" customWidth="1"/>
    <col min="13035" max="13035" width="14" style="26" customWidth="1"/>
    <col min="13036" max="13036" width="1.7109375" style="26" customWidth="1"/>
    <col min="13037" max="13281" width="11.42578125" style="26"/>
    <col min="13282" max="13282" width="4.42578125" style="26" customWidth="1"/>
    <col min="13283" max="13283" width="11.42578125" style="26"/>
    <col min="13284" max="13284" width="17.5703125" style="26" customWidth="1"/>
    <col min="13285" max="13285" width="11.5703125" style="26" customWidth="1"/>
    <col min="13286" max="13289" width="11.42578125" style="26"/>
    <col min="13290" max="13290" width="22.5703125" style="26" customWidth="1"/>
    <col min="13291" max="13291" width="14" style="26" customWidth="1"/>
    <col min="13292" max="13292" width="1.7109375" style="26" customWidth="1"/>
    <col min="13293" max="13537" width="11.42578125" style="26"/>
    <col min="13538" max="13538" width="4.42578125" style="26" customWidth="1"/>
    <col min="13539" max="13539" width="11.42578125" style="26"/>
    <col min="13540" max="13540" width="17.5703125" style="26" customWidth="1"/>
    <col min="13541" max="13541" width="11.5703125" style="26" customWidth="1"/>
    <col min="13542" max="13545" width="11.42578125" style="26"/>
    <col min="13546" max="13546" width="22.5703125" style="26" customWidth="1"/>
    <col min="13547" max="13547" width="14" style="26" customWidth="1"/>
    <col min="13548" max="13548" width="1.7109375" style="26" customWidth="1"/>
    <col min="13549" max="13793" width="11.42578125" style="26"/>
    <col min="13794" max="13794" width="4.42578125" style="26" customWidth="1"/>
    <col min="13795" max="13795" width="11.42578125" style="26"/>
    <col min="13796" max="13796" width="17.5703125" style="26" customWidth="1"/>
    <col min="13797" max="13797" width="11.5703125" style="26" customWidth="1"/>
    <col min="13798" max="13801" width="11.42578125" style="26"/>
    <col min="13802" max="13802" width="22.5703125" style="26" customWidth="1"/>
    <col min="13803" max="13803" width="14" style="26" customWidth="1"/>
    <col min="13804" max="13804" width="1.7109375" style="26" customWidth="1"/>
    <col min="13805" max="14049" width="11.42578125" style="26"/>
    <col min="14050" max="14050" width="4.42578125" style="26" customWidth="1"/>
    <col min="14051" max="14051" width="11.42578125" style="26"/>
    <col min="14052" max="14052" width="17.5703125" style="26" customWidth="1"/>
    <col min="14053" max="14053" width="11.5703125" style="26" customWidth="1"/>
    <col min="14054" max="14057" width="11.42578125" style="26"/>
    <col min="14058" max="14058" width="22.5703125" style="26" customWidth="1"/>
    <col min="14059" max="14059" width="14" style="26" customWidth="1"/>
    <col min="14060" max="14060" width="1.7109375" style="26" customWidth="1"/>
    <col min="14061" max="14305" width="11.42578125" style="26"/>
    <col min="14306" max="14306" width="4.42578125" style="26" customWidth="1"/>
    <col min="14307" max="14307" width="11.42578125" style="26"/>
    <col min="14308" max="14308" width="17.5703125" style="26" customWidth="1"/>
    <col min="14309" max="14309" width="11.5703125" style="26" customWidth="1"/>
    <col min="14310" max="14313" width="11.42578125" style="26"/>
    <col min="14314" max="14314" width="22.5703125" style="26" customWidth="1"/>
    <col min="14315" max="14315" width="14" style="26" customWidth="1"/>
    <col min="14316" max="14316" width="1.7109375" style="26" customWidth="1"/>
    <col min="14317" max="14561" width="11.42578125" style="26"/>
    <col min="14562" max="14562" width="4.42578125" style="26" customWidth="1"/>
    <col min="14563" max="14563" width="11.42578125" style="26"/>
    <col min="14564" max="14564" width="17.5703125" style="26" customWidth="1"/>
    <col min="14565" max="14565" width="11.5703125" style="26" customWidth="1"/>
    <col min="14566" max="14569" width="11.42578125" style="26"/>
    <col min="14570" max="14570" width="22.5703125" style="26" customWidth="1"/>
    <col min="14571" max="14571" width="14" style="26" customWidth="1"/>
    <col min="14572" max="14572" width="1.7109375" style="26" customWidth="1"/>
    <col min="14573" max="14817" width="11.42578125" style="26"/>
    <col min="14818" max="14818" width="4.42578125" style="26" customWidth="1"/>
    <col min="14819" max="14819" width="11.42578125" style="26"/>
    <col min="14820" max="14820" width="17.5703125" style="26" customWidth="1"/>
    <col min="14821" max="14821" width="11.5703125" style="26" customWidth="1"/>
    <col min="14822" max="14825" width="11.42578125" style="26"/>
    <col min="14826" max="14826" width="22.5703125" style="26" customWidth="1"/>
    <col min="14827" max="14827" width="14" style="26" customWidth="1"/>
    <col min="14828" max="14828" width="1.7109375" style="26" customWidth="1"/>
    <col min="14829" max="15073" width="11.42578125" style="26"/>
    <col min="15074" max="15074" width="4.42578125" style="26" customWidth="1"/>
    <col min="15075" max="15075" width="11.42578125" style="26"/>
    <col min="15076" max="15076" width="17.5703125" style="26" customWidth="1"/>
    <col min="15077" max="15077" width="11.5703125" style="26" customWidth="1"/>
    <col min="15078" max="15081" width="11.42578125" style="26"/>
    <col min="15082" max="15082" width="22.5703125" style="26" customWidth="1"/>
    <col min="15083" max="15083" width="14" style="26" customWidth="1"/>
    <col min="15084" max="15084" width="1.7109375" style="26" customWidth="1"/>
    <col min="15085" max="15329" width="11.42578125" style="26"/>
    <col min="15330" max="15330" width="4.42578125" style="26" customWidth="1"/>
    <col min="15331" max="15331" width="11.42578125" style="26"/>
    <col min="15332" max="15332" width="17.5703125" style="26" customWidth="1"/>
    <col min="15333" max="15333" width="11.5703125" style="26" customWidth="1"/>
    <col min="15334" max="15337" width="11.42578125" style="26"/>
    <col min="15338" max="15338" width="22.5703125" style="26" customWidth="1"/>
    <col min="15339" max="15339" width="14" style="26" customWidth="1"/>
    <col min="15340" max="15340" width="1.7109375" style="26" customWidth="1"/>
    <col min="15341" max="15585" width="11.42578125" style="26"/>
    <col min="15586" max="15586" width="4.42578125" style="26" customWidth="1"/>
    <col min="15587" max="15587" width="11.42578125" style="26"/>
    <col min="15588" max="15588" width="17.5703125" style="26" customWidth="1"/>
    <col min="15589" max="15589" width="11.5703125" style="26" customWidth="1"/>
    <col min="15590" max="15593" width="11.42578125" style="26"/>
    <col min="15594" max="15594" width="22.5703125" style="26" customWidth="1"/>
    <col min="15595" max="15595" width="14" style="26" customWidth="1"/>
    <col min="15596" max="15596" width="1.7109375" style="26" customWidth="1"/>
    <col min="15597" max="15841" width="11.42578125" style="26"/>
    <col min="15842" max="15842" width="4.42578125" style="26" customWidth="1"/>
    <col min="15843" max="15843" width="11.42578125" style="26"/>
    <col min="15844" max="15844" width="17.5703125" style="26" customWidth="1"/>
    <col min="15845" max="15845" width="11.5703125" style="26" customWidth="1"/>
    <col min="15846" max="15849" width="11.42578125" style="26"/>
    <col min="15850" max="15850" width="22.5703125" style="26" customWidth="1"/>
    <col min="15851" max="15851" width="14" style="26" customWidth="1"/>
    <col min="15852" max="15852" width="1.7109375" style="26" customWidth="1"/>
    <col min="15853" max="16097" width="11.42578125" style="26"/>
    <col min="16098" max="16098" width="4.42578125" style="26" customWidth="1"/>
    <col min="16099" max="16099" width="11.42578125" style="26"/>
    <col min="16100" max="16100" width="17.5703125" style="26" customWidth="1"/>
    <col min="16101" max="16101" width="11.5703125" style="26" customWidth="1"/>
    <col min="16102" max="16105" width="11.42578125" style="26"/>
    <col min="16106" max="16106" width="22.5703125" style="26" customWidth="1"/>
    <col min="16107" max="16107" width="14" style="26" customWidth="1"/>
    <col min="16108" max="16108" width="1.7109375" style="26" customWidth="1"/>
    <col min="16109" max="16384" width="11.42578125" style="26"/>
  </cols>
  <sheetData>
    <row r="1" spans="2:10" ht="6" customHeight="1" thickBot="1" x14ac:dyDescent="0.25"/>
    <row r="2" spans="2:10" ht="19.5" customHeight="1" x14ac:dyDescent="0.2">
      <c r="B2" s="27"/>
      <c r="C2" s="28"/>
      <c r="D2" s="29" t="s">
        <v>29</v>
      </c>
      <c r="E2" s="30"/>
      <c r="F2" s="30"/>
      <c r="G2" s="30"/>
      <c r="H2" s="30"/>
      <c r="I2" s="31"/>
      <c r="J2" s="32" t="s">
        <v>30</v>
      </c>
    </row>
    <row r="3" spans="2:10" ht="13.5" thickBot="1" x14ac:dyDescent="0.25">
      <c r="B3" s="33"/>
      <c r="C3" s="34"/>
      <c r="D3" s="35"/>
      <c r="E3" s="36"/>
      <c r="F3" s="36"/>
      <c r="G3" s="36"/>
      <c r="H3" s="36"/>
      <c r="I3" s="37"/>
      <c r="J3" s="38"/>
    </row>
    <row r="4" spans="2:10" x14ac:dyDescent="0.2">
      <c r="B4" s="33"/>
      <c r="C4" s="34"/>
      <c r="D4" s="29" t="s">
        <v>31</v>
      </c>
      <c r="E4" s="30"/>
      <c r="F4" s="30"/>
      <c r="G4" s="30"/>
      <c r="H4" s="30"/>
      <c r="I4" s="31"/>
      <c r="J4" s="32" t="s">
        <v>32</v>
      </c>
    </row>
    <row r="5" spans="2:10" x14ac:dyDescent="0.2">
      <c r="B5" s="33"/>
      <c r="C5" s="34"/>
      <c r="D5" s="39"/>
      <c r="E5" s="40"/>
      <c r="F5" s="40"/>
      <c r="G5" s="40"/>
      <c r="H5" s="40"/>
      <c r="I5" s="41"/>
      <c r="J5" s="42"/>
    </row>
    <row r="6" spans="2:10" ht="13.5" thickBot="1" x14ac:dyDescent="0.25">
      <c r="B6" s="43"/>
      <c r="C6" s="44"/>
      <c r="D6" s="35"/>
      <c r="E6" s="36"/>
      <c r="F6" s="36"/>
      <c r="G6" s="36"/>
      <c r="H6" s="36"/>
      <c r="I6" s="37"/>
      <c r="J6" s="38"/>
    </row>
    <row r="7" spans="2:10" x14ac:dyDescent="0.2">
      <c r="B7" s="45"/>
      <c r="J7" s="46"/>
    </row>
    <row r="8" spans="2:10" x14ac:dyDescent="0.2">
      <c r="B8" s="45"/>
      <c r="J8" s="46"/>
    </row>
    <row r="9" spans="2:10" x14ac:dyDescent="0.2">
      <c r="B9" s="45"/>
      <c r="J9" s="46"/>
    </row>
    <row r="10" spans="2:10" x14ac:dyDescent="0.2">
      <c r="B10" s="45"/>
      <c r="C10" s="47" t="s">
        <v>33</v>
      </c>
      <c r="E10" s="48"/>
      <c r="J10" s="46"/>
    </row>
    <row r="11" spans="2:10" x14ac:dyDescent="0.2">
      <c r="B11" s="45"/>
      <c r="J11" s="46"/>
    </row>
    <row r="12" spans="2:10" x14ac:dyDescent="0.2">
      <c r="B12" s="45"/>
      <c r="C12" s="47" t="s">
        <v>141</v>
      </c>
      <c r="J12" s="46"/>
    </row>
    <row r="13" spans="2:10" x14ac:dyDescent="0.2">
      <c r="B13" s="45"/>
      <c r="C13" s="47" t="s">
        <v>142</v>
      </c>
      <c r="J13" s="46"/>
    </row>
    <row r="14" spans="2:10" x14ac:dyDescent="0.2">
      <c r="B14" s="45"/>
      <c r="J14" s="46"/>
    </row>
    <row r="15" spans="2:10" x14ac:dyDescent="0.2">
      <c r="B15" s="45"/>
      <c r="C15" s="26" t="s">
        <v>34</v>
      </c>
      <c r="J15" s="46"/>
    </row>
    <row r="16" spans="2:10" x14ac:dyDescent="0.2">
      <c r="B16" s="45"/>
      <c r="C16" s="49"/>
      <c r="J16" s="46"/>
    </row>
    <row r="17" spans="2:10" x14ac:dyDescent="0.2">
      <c r="B17" s="45"/>
      <c r="C17" s="26" t="s">
        <v>35</v>
      </c>
      <c r="D17" s="48"/>
      <c r="H17" s="50" t="s">
        <v>36</v>
      </c>
      <c r="I17" s="50" t="s">
        <v>37</v>
      </c>
      <c r="J17" s="46"/>
    </row>
    <row r="18" spans="2:10" x14ac:dyDescent="0.2">
      <c r="B18" s="45"/>
      <c r="C18" s="47" t="s">
        <v>38</v>
      </c>
      <c r="D18" s="47"/>
      <c r="E18" s="47"/>
      <c r="F18" s="47"/>
      <c r="H18" s="51">
        <v>30</v>
      </c>
      <c r="I18" s="95">
        <v>1841312800</v>
      </c>
      <c r="J18" s="46"/>
    </row>
    <row r="19" spans="2:10" x14ac:dyDescent="0.2">
      <c r="B19" s="45"/>
      <c r="C19" s="26" t="s">
        <v>39</v>
      </c>
      <c r="H19" s="52">
        <v>10</v>
      </c>
      <c r="I19" s="53">
        <v>386125800</v>
      </c>
      <c r="J19" s="46"/>
    </row>
    <row r="20" spans="2:10" x14ac:dyDescent="0.2">
      <c r="B20" s="45"/>
      <c r="C20" s="26" t="s">
        <v>40</v>
      </c>
      <c r="H20" s="52">
        <v>0</v>
      </c>
      <c r="I20" s="53">
        <v>0</v>
      </c>
      <c r="J20" s="46"/>
    </row>
    <row r="21" spans="2:10" x14ac:dyDescent="0.2">
      <c r="B21" s="45"/>
      <c r="C21" s="26" t="s">
        <v>41</v>
      </c>
      <c r="H21" s="52">
        <v>0</v>
      </c>
      <c r="I21" s="54">
        <v>0</v>
      </c>
      <c r="J21" s="46"/>
    </row>
    <row r="22" spans="2:10" x14ac:dyDescent="0.2">
      <c r="B22" s="45"/>
      <c r="C22" s="26" t="s">
        <v>42</v>
      </c>
      <c r="H22" s="52">
        <v>0</v>
      </c>
      <c r="I22" s="53">
        <v>0</v>
      </c>
      <c r="J22" s="46"/>
    </row>
    <row r="23" spans="2:10" ht="13.5" thickBot="1" x14ac:dyDescent="0.25">
      <c r="B23" s="45"/>
      <c r="C23" s="26" t="s">
        <v>43</v>
      </c>
      <c r="H23" s="55">
        <v>3</v>
      </c>
      <c r="I23" s="56">
        <v>4746600</v>
      </c>
      <c r="J23" s="46"/>
    </row>
    <row r="24" spans="2:10" x14ac:dyDescent="0.2">
      <c r="B24" s="45"/>
      <c r="C24" s="47" t="s">
        <v>44</v>
      </c>
      <c r="D24" s="47"/>
      <c r="E24" s="47"/>
      <c r="F24" s="47"/>
      <c r="H24" s="51">
        <f>H19+H20+H21+H22+H23</f>
        <v>13</v>
      </c>
      <c r="I24" s="57">
        <f>I19+I20+I21+I22+I23</f>
        <v>390872400</v>
      </c>
      <c r="J24" s="46"/>
    </row>
    <row r="25" spans="2:10" x14ac:dyDescent="0.2">
      <c r="B25" s="45"/>
      <c r="C25" s="26" t="s">
        <v>45</v>
      </c>
      <c r="H25" s="52">
        <v>17</v>
      </c>
      <c r="I25" s="53">
        <v>1450440400</v>
      </c>
      <c r="J25" s="46"/>
    </row>
    <row r="26" spans="2:10" ht="13.5" thickBot="1" x14ac:dyDescent="0.25">
      <c r="B26" s="45"/>
      <c r="C26" s="26" t="s">
        <v>46</v>
      </c>
      <c r="H26" s="55">
        <v>0</v>
      </c>
      <c r="I26" s="56">
        <v>0</v>
      </c>
      <c r="J26" s="46"/>
    </row>
    <row r="27" spans="2:10" x14ac:dyDescent="0.2">
      <c r="B27" s="45"/>
      <c r="C27" s="47" t="s">
        <v>47</v>
      </c>
      <c r="D27" s="47"/>
      <c r="E27" s="47"/>
      <c r="F27" s="47"/>
      <c r="H27" s="51">
        <f>H25+H26</f>
        <v>17</v>
      </c>
      <c r="I27" s="57">
        <f>I25+I26</f>
        <v>1450440400</v>
      </c>
      <c r="J27" s="46"/>
    </row>
    <row r="28" spans="2:10" ht="13.5" thickBot="1" x14ac:dyDescent="0.25">
      <c r="B28" s="45"/>
      <c r="C28" s="26" t="s">
        <v>48</v>
      </c>
      <c r="D28" s="47"/>
      <c r="E28" s="47"/>
      <c r="F28" s="47"/>
      <c r="H28" s="55">
        <v>0</v>
      </c>
      <c r="I28" s="56">
        <v>0</v>
      </c>
      <c r="J28" s="46"/>
    </row>
    <row r="29" spans="2:10" x14ac:dyDescent="0.2">
      <c r="B29" s="45"/>
      <c r="C29" s="47" t="s">
        <v>49</v>
      </c>
      <c r="D29" s="47"/>
      <c r="E29" s="47"/>
      <c r="F29" s="47"/>
      <c r="H29" s="52">
        <f>H28</f>
        <v>0</v>
      </c>
      <c r="I29" s="53">
        <f>I28</f>
        <v>0</v>
      </c>
      <c r="J29" s="46"/>
    </row>
    <row r="30" spans="2:10" x14ac:dyDescent="0.2">
      <c r="B30" s="45"/>
      <c r="C30" s="47"/>
      <c r="D30" s="47"/>
      <c r="E30" s="47"/>
      <c r="F30" s="47"/>
      <c r="H30" s="58"/>
      <c r="I30" s="57"/>
      <c r="J30" s="46"/>
    </row>
    <row r="31" spans="2:10" ht="13.5" thickBot="1" x14ac:dyDescent="0.25">
      <c r="B31" s="45"/>
      <c r="C31" s="47" t="s">
        <v>50</v>
      </c>
      <c r="D31" s="47"/>
      <c r="H31" s="59">
        <f>H24+H27+H29</f>
        <v>30</v>
      </c>
      <c r="I31" s="60">
        <f>I24+I27+I29</f>
        <v>1841312800</v>
      </c>
      <c r="J31" s="46"/>
    </row>
    <row r="32" spans="2:10" ht="13.5" thickTop="1" x14ac:dyDescent="0.2">
      <c r="B32" s="45"/>
      <c r="C32" s="47"/>
      <c r="D32" s="47"/>
      <c r="H32" s="61"/>
      <c r="I32" s="53"/>
      <c r="J32" s="46"/>
    </row>
    <row r="33" spans="2:10" x14ac:dyDescent="0.2">
      <c r="B33" s="45"/>
      <c r="G33" s="61"/>
      <c r="H33" s="61"/>
      <c r="I33" s="61"/>
      <c r="J33" s="46"/>
    </row>
    <row r="34" spans="2:10" x14ac:dyDescent="0.2">
      <c r="B34" s="45"/>
      <c r="G34" s="61"/>
      <c r="H34" s="61"/>
      <c r="I34" s="61"/>
      <c r="J34" s="46"/>
    </row>
    <row r="35" spans="2:10" x14ac:dyDescent="0.2">
      <c r="B35" s="45"/>
      <c r="G35" s="61"/>
      <c r="H35" s="61"/>
      <c r="I35" s="61"/>
      <c r="J35" s="46"/>
    </row>
    <row r="36" spans="2:10" ht="13.5" thickBot="1" x14ac:dyDescent="0.25">
      <c r="B36" s="45"/>
      <c r="C36" s="62" t="s">
        <v>143</v>
      </c>
      <c r="D36" s="63"/>
      <c r="G36" s="62" t="s">
        <v>51</v>
      </c>
      <c r="H36" s="63"/>
      <c r="I36" s="61"/>
      <c r="J36" s="46"/>
    </row>
    <row r="37" spans="2:10" ht="4.5" customHeight="1" x14ac:dyDescent="0.2">
      <c r="B37" s="45"/>
      <c r="C37" s="61"/>
      <c r="D37" s="61"/>
      <c r="G37" s="61"/>
      <c r="H37" s="61"/>
      <c r="I37" s="61"/>
      <c r="J37" s="46"/>
    </row>
    <row r="38" spans="2:10" x14ac:dyDescent="0.2">
      <c r="B38" s="45"/>
      <c r="C38" s="47" t="s">
        <v>144</v>
      </c>
      <c r="G38" s="64" t="s">
        <v>52</v>
      </c>
      <c r="H38" s="61"/>
      <c r="I38" s="61"/>
      <c r="J38" s="46"/>
    </row>
    <row r="39" spans="2:10" x14ac:dyDescent="0.2">
      <c r="B39" s="45"/>
      <c r="G39" s="61"/>
      <c r="H39" s="61"/>
      <c r="I39" s="61"/>
      <c r="J39" s="46"/>
    </row>
    <row r="40" spans="2:10" ht="18.75" customHeight="1" thickBot="1" x14ac:dyDescent="0.25">
      <c r="B40" s="65"/>
      <c r="C40" s="66"/>
      <c r="D40" s="66"/>
      <c r="E40" s="66"/>
      <c r="F40" s="66"/>
      <c r="G40" s="63"/>
      <c r="H40" s="63"/>
      <c r="I40" s="63"/>
      <c r="J40" s="67"/>
    </row>
  </sheetData>
  <pageMargins left="0.25" right="0.25" top="0.75" bottom="0.75" header="0.3" footer="0.3"/>
  <pageSetup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F71A143AED8DD4BAA373EFC096011D5" ma:contentTypeVersion="2" ma:contentTypeDescription="Crear nuevo documento." ma:contentTypeScope="" ma:versionID="04337701c6652c38760b7cf513a2b253">
  <xsd:schema xmlns:xsd="http://www.w3.org/2001/XMLSchema" xmlns:xs="http://www.w3.org/2001/XMLSchema" xmlns:p="http://schemas.microsoft.com/office/2006/metadata/properties" xmlns:ns3="134a4b65-14a2-4ec6-8084-90f9b8530a29" targetNamespace="http://schemas.microsoft.com/office/2006/metadata/properties" ma:root="true" ma:fieldsID="e3a5d3166b0005850ec465fd6484d462" ns3:_="">
    <xsd:import namespace="134a4b65-14a2-4ec6-8084-90f9b8530a2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4a4b65-14a2-4ec6-8084-90f9b8530a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B62CAE-3040-42FF-BAE5-40E8B9B92E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4a4b65-14a2-4ec6-8084-90f9b8530a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AE6055-3913-4046-A39F-99267F696A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324712-FACA-4467-A0D3-B5E3DDE2A76C}">
  <ds:schemaRefs>
    <ds:schemaRef ds:uri="134a4b65-14a2-4ec6-8084-90f9b8530a29"/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2023-06-14T20:32:09Z</cp:lastPrinted>
  <dcterms:created xsi:type="dcterms:W3CDTF">2022-06-01T14:39:12Z</dcterms:created>
  <dcterms:modified xsi:type="dcterms:W3CDTF">2023-06-14T20:36:38Z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0x010100DF71A143AED8DD4BAA373EFC096011D5</vt:lpwstr>
  </property>
</Properties>
</file>