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900923860 UNIDAD GINECOOBSTETRICIA DEL PACIFICO SAS\"/>
    </mc:Choice>
  </mc:AlternateContent>
  <xr:revisionPtr revIDLastSave="0" documentId="13_ncr:1_{F48C83A9-5B72-4C17-8DA9-6BF690ABD5C0}"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definedNames>
    <definedName name="_xlnm._FilterDatabase" localSheetId="2" hidden="1">'ESTADO DE CADA FACTURA'!$A$2:$AO$17</definedName>
  </definedNames>
  <calcPr calcId="191029"/>
  <pivotCaches>
    <pivotCache cacheId="17"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4" l="1"/>
  <c r="G29" i="4"/>
  <c r="H27" i="4"/>
  <c r="G27" i="4"/>
  <c r="H24" i="4"/>
  <c r="G24" i="4"/>
  <c r="G31" i="4" s="1"/>
  <c r="C13" i="3"/>
  <c r="C12" i="3"/>
  <c r="H17" i="1"/>
  <c r="H31" i="4" l="1"/>
  <c r="H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<sst xmlns="http://schemas.openxmlformats.org/spreadsheetml/2006/main" count="289" uniqueCount="141">
  <si>
    <t>Prefijo Factura</t>
  </si>
  <si>
    <t>Numero Factura</t>
  </si>
  <si>
    <t>IPS Fecha factura</t>
  </si>
  <si>
    <t>IPS Fecha radicado</t>
  </si>
  <si>
    <t>IPS Valor Factura</t>
  </si>
  <si>
    <t>IPS Saldo Factura</t>
  </si>
  <si>
    <t>NIT IPS</t>
  </si>
  <si>
    <t>Tipo de Contrato</t>
  </si>
  <si>
    <t>Nombre IPS</t>
  </si>
  <si>
    <t>Sede / Ciudad</t>
  </si>
  <si>
    <t>Tipo de Prestación</t>
  </si>
  <si>
    <t>UNIDAD GINECOOBSTETRICIA DEL PACIFICO SAS</t>
  </si>
  <si>
    <t>FUGP</t>
  </si>
  <si>
    <t>BUENAVENTURA</t>
  </si>
  <si>
    <t>EVENTO</t>
  </si>
  <si>
    <t>SALUD</t>
  </si>
  <si>
    <t>NIT_IPS</t>
  </si>
  <si>
    <t>ENTIDAD</t>
  </si>
  <si>
    <t>PrefijoFactura</t>
  </si>
  <si>
    <t>NUMERO_FACTURA</t>
  </si>
  <si>
    <t>PREFIJO_SASS</t>
  </si>
  <si>
    <t>NUMERO_FACT_SASSS</t>
  </si>
  <si>
    <t>DOC_CONTABLE</t>
  </si>
  <si>
    <t>FACTURA</t>
  </si>
  <si>
    <t>LLAVE</t>
  </si>
  <si>
    <t>FECHA_FACT_IPS</t>
  </si>
  <si>
    <t>VALOR_FACT_IPS</t>
  </si>
  <si>
    <t>SALDO_FACT_IPS</t>
  </si>
  <si>
    <t>OBSERVACION_SASS</t>
  </si>
  <si>
    <t>ESTADO EPS FEBRERO 19 DEL 2023</t>
  </si>
  <si>
    <t>VALIDACION_ALFA_FACT</t>
  </si>
  <si>
    <t>VALOR_RADICADO_FACT</t>
  </si>
  <si>
    <t>VALOR_NOTA_CREDITO</t>
  </si>
  <si>
    <t>VALOR_GLOSA_ACEPTDA</t>
  </si>
  <si>
    <t>OBSERVACION_GLOSA_ACEPTADA</t>
  </si>
  <si>
    <t>VALOR_GLOSA_DV</t>
  </si>
  <si>
    <t>OBSERVACION_GLOSA_DV</t>
  </si>
  <si>
    <t>VALOR_CRUZADO_SASS</t>
  </si>
  <si>
    <t>SALDO_SASS</t>
  </si>
  <si>
    <t>VALO_CANCELADO_SAP</t>
  </si>
  <si>
    <t>RETENCION</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</si>
  <si>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</si>
  <si>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</si>
  <si>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</si>
  <si>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</si>
  <si>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</si>
  <si>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</si>
  <si>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</si>
  <si>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</si>
  <si>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</si>
  <si>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</si>
  <si>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</si>
  <si>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</si>
  <si>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</si>
  <si>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t>
  </si>
  <si>
    <t>VALOR_GLOSA_ACEPTADA_REPORTADO_CIRCULAR</t>
  </si>
  <si>
    <t>F_CORTE</t>
  </si>
  <si>
    <t>FUGP_5989</t>
  </si>
  <si>
    <t>900923860FUGP_5989</t>
  </si>
  <si>
    <t>A)Factura no radicada en ERP</t>
  </si>
  <si>
    <t>no_cruza</t>
  </si>
  <si>
    <t>FUGP_5990</t>
  </si>
  <si>
    <t>900923860FUGP_5990</t>
  </si>
  <si>
    <t>FUGP_6100</t>
  </si>
  <si>
    <t>900923860FUGP_6100</t>
  </si>
  <si>
    <t>FUGP_6101</t>
  </si>
  <si>
    <t>900923860FUGP_6101</t>
  </si>
  <si>
    <t>FUGP_6174</t>
  </si>
  <si>
    <t>900923860FUGP_6174</t>
  </si>
  <si>
    <t>FUGP_6175</t>
  </si>
  <si>
    <t>900923860FUGP_6175</t>
  </si>
  <si>
    <t>FUGP_6194</t>
  </si>
  <si>
    <t>900923860FUGP_6194</t>
  </si>
  <si>
    <t>FUGP_6195</t>
  </si>
  <si>
    <t>900923860FUGP_6195</t>
  </si>
  <si>
    <t>FUGP_6274</t>
  </si>
  <si>
    <t>900923860FUGP_6274</t>
  </si>
  <si>
    <t>FUGP_6275</t>
  </si>
  <si>
    <t>900923860FUGP_6275</t>
  </si>
  <si>
    <t>FUGP_3036</t>
  </si>
  <si>
    <t>900923860FUGP_3036</t>
  </si>
  <si>
    <t>B)Factura sin saldo ERP</t>
  </si>
  <si>
    <t>OK</t>
  </si>
  <si>
    <t>FUGP_2061</t>
  </si>
  <si>
    <t>900923860FUGP_2061</t>
  </si>
  <si>
    <t>B)Factura sin saldo ERP/conciliar diferencia valor de factura</t>
  </si>
  <si>
    <t>FUGP_4547</t>
  </si>
  <si>
    <t>900923860FUGP_4547</t>
  </si>
  <si>
    <t>D)Glosas parcial pendiente por respuesta de IPS</t>
  </si>
  <si>
    <t>AUTORIZACION: SE REALIZA OBJECCION NO SE EVIDENCIA AUTORIZACON PARA EL SERVICIO DE ECOGRAFIA OBSTETRICA CON EVALUACION DE CIRCULACION PARA LA USUARIA BIRLEY MORENO CC1111759810 ELNAP QUE ANEXAN 221863360402797 SE ENCUENTRA PAGO EN LA FACTURA FUGP-2356 FAVOR VALIDAR Y SOLICITAR AUTORIZACION PARA DAR TRAMITE.JENNIFER REBOLLEDO/CLAUDIA DIAZ</t>
  </si>
  <si>
    <t>NO</t>
  </si>
  <si>
    <t>FUGP_2451</t>
  </si>
  <si>
    <t>900923860FUGP_2451</t>
  </si>
  <si>
    <t>FACTURACION/AUT: SE REALIZA OBJECCION PACIENTE MELISA JIMENEZ CC1130620749 Y CAROLINA VENTE CASTRO CC 1111799944 PERTENECEN AL REGIMEN SUBSIDIADO Y SE DEBEN DE RADICAR APARTE,EL NAP QUE PRESENTAN POR EL SERVICIO DE LA PACIENTE YOANA ANYELIGAMBOA CUERO CC 1192754586  AUT 221323360441272 SE ENCUENTRA PAGO EN LA FACTURA FUGP-2261 FAVOR SOLICITAR AUTORIZACION PARA DAR TRAMITE. CLAUDIA DIAZ</t>
  </si>
  <si>
    <t>FUGP_2171</t>
  </si>
  <si>
    <t>900923860FUGP_2171</t>
  </si>
  <si>
    <t>D)Glosas parcial pendiente por respuesta de IPS/conciliar diferencia valor de factura</t>
  </si>
  <si>
    <t>AUTO. DESCONTAMOS LA AUTO.220328552387224 POR QUE NO EXISTEANGELA CAMPAZ</t>
  </si>
  <si>
    <t>FACTURA NO RADICADA</t>
  </si>
  <si>
    <t>GLOSA POR CONCILIAR</t>
  </si>
  <si>
    <t>20.10.2022</t>
  </si>
  <si>
    <t>FACTURA CANCELADA</t>
  </si>
  <si>
    <t>FACTURA PENDIENTE DE PAGO</t>
  </si>
  <si>
    <t>15.11.2022</t>
  </si>
  <si>
    <t>FACTURA CANCELADA PARCIAL Y GLOSA POR CONCILIAR</t>
  </si>
  <si>
    <t>Total general</t>
  </si>
  <si>
    <t>ESTADO EPS</t>
  </si>
  <si>
    <t xml:space="preserve">FACTURAS </t>
  </si>
  <si>
    <t xml:space="preserve">SALDO FACT IPS </t>
  </si>
  <si>
    <t xml:space="preserve">VALOR GLOSA Y DV </t>
  </si>
  <si>
    <t>RETENCIÓN</t>
  </si>
  <si>
    <t xml:space="preserve">VALOR CANCELADO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</si>
  <si>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</si>
  <si>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</si>
  <si>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</si>
  <si>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</si>
  <si>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</si>
  <si>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</si>
  <si>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</si>
  <si>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</si>
  <si>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</si>
  <si>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</si>
  <si>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</si>
  <si>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</si>
  <si>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</si>
  <si>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</si>
  <si>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</si>
  <si>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</si>
  <si>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</si>
  <si>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</si>
  <si>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</si>
  <si>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DIEGO FERNANDEZ VALENCIA</t>
  </si>
  <si>
    <t>CARTERA CUENTA SALUD</t>
  </si>
  <si>
    <t>EPS COMFENALCO VALLE</t>
  </si>
  <si>
    <t>Señores : UNIDAD GINECOOBSTETRICIA DEL PACIFICO SAS</t>
  </si>
  <si>
    <t>SANTIAGO DE CALI , FEBRERO 18 DE 2023</t>
  </si>
  <si>
    <t>NIT: 900923860</t>
  </si>
  <si>
    <t>A continuacion me permito remitir nuestra respuesta al estado de cartera presentado en la fecha: 16/02/2023</t>
  </si>
  <si>
    <t>Con Corte al dia :14/02/2023</t>
  </si>
  <si>
    <t>ZORAYDA SANTIESTEBAN VALENCIA</t>
  </si>
  <si>
    <t>CONTADORA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</si>
</sst>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
    <numFmt numFmtId="165" formatCode="&quot;$&quot;\ #,##0;[Red]&quot;$&quot;\ #,##0"/>
  </numFmts>
  <fonts count="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color theme="1"/>
      <name val="Calibri"/>
      <family val="2"/>
      <scheme val="minor"/>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theme="0" tint="-0.14999847407452621"/>
      </top>
      <bottom style="thin">
        <color theme="0" tint="-0.1499984740745262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2">
    <xf numFmtId="0" fontId="0" fillId="0" borderId="0"/>
    <xf numFmtId="0" fontId="5" fillId="0" borderId="0"/>
  </cellStyleXfs>
  <cellXfs count="59">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164" fontId="0" fillId="0" borderId="0" xfId="0" applyNumberFormat="1"/>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14" fontId="0" fillId="0" borderId="1" xfId="0" applyNumberFormat="1" applyBorder="1"/>
    <xf numFmtId="164" fontId="0" fillId="0" borderId="1" xfId="0" applyNumberFormat="1" applyBorder="1"/>
    <xf numFmtId="0" fontId="0" fillId="0" borderId="0" xfId="0" pivotButton="1"/>
    <xf numFmtId="0" fontId="0" fillId="0" borderId="0" xfId="0" applyAlignment="1">
      <alignment horizontal="left"/>
    </xf>
    <xf numFmtId="0" fontId="0" fillId="0" borderId="0" xfId="0" applyAlignment="1">
      <alignment horizontal="center"/>
    </xf>
    <xf numFmtId="0" fontId="0" fillId="0" borderId="2" xfId="0" applyBorder="1" applyAlignment="1">
      <alignment horizontal="left"/>
    </xf>
    <xf numFmtId="0" fontId="6" fillId="0" borderId="0" xfId="1" applyFont="1"/>
    <xf numFmtId="0" fontId="6" fillId="0" borderId="3" xfId="1" applyFont="1" applyBorder="1" applyAlignment="1">
      <alignment horizontal="centerContinuous"/>
    </xf>
    <xf numFmtId="0" fontId="6" fillId="0" borderId="4" xfId="1" applyFont="1" applyBorder="1" applyAlignment="1">
      <alignment horizontal="centerContinuous"/>
    </xf>
    <xf numFmtId="0" fontId="7" fillId="0" borderId="3" xfId="1" applyFont="1" applyBorder="1" applyAlignment="1">
      <alignment horizontal="centerContinuous" vertical="center"/>
    </xf>
    <xf numFmtId="0" fontId="7" fillId="0" borderId="5" xfId="1" applyFont="1" applyBorder="1" applyAlignment="1">
      <alignment horizontal="centerContinuous" vertical="center"/>
    </xf>
    <xf numFmtId="0" fontId="7" fillId="0" borderId="4" xfId="1" applyFont="1" applyBorder="1" applyAlignment="1">
      <alignment horizontal="centerContinuous" vertical="center"/>
    </xf>
    <xf numFmtId="0" fontId="7" fillId="0" borderId="6" xfId="1" applyFont="1" applyBorder="1" applyAlignment="1">
      <alignment horizontal="centerContinuous" vertical="center"/>
    </xf>
    <xf numFmtId="0" fontId="6" fillId="0" borderId="7" xfId="1" applyFont="1" applyBorder="1" applyAlignment="1">
      <alignment horizontal="centerContinuous"/>
    </xf>
    <xf numFmtId="0" fontId="6" fillId="0" borderId="8" xfId="1" applyFont="1" applyBorder="1" applyAlignment="1">
      <alignment horizontal="centerContinuous"/>
    </xf>
    <xf numFmtId="0" fontId="7" fillId="0" borderId="9" xfId="1" applyFont="1" applyBorder="1" applyAlignment="1">
      <alignment horizontal="centerContinuous" vertical="center"/>
    </xf>
    <xf numFmtId="0" fontId="7" fillId="0" borderId="10" xfId="1" applyFont="1" applyBorder="1" applyAlignment="1">
      <alignment horizontal="centerContinuous" vertical="center"/>
    </xf>
    <xf numFmtId="0" fontId="7" fillId="0" borderId="11" xfId="1" applyFont="1" applyBorder="1" applyAlignment="1">
      <alignment horizontal="centerContinuous" vertical="center"/>
    </xf>
    <xf numFmtId="0" fontId="7" fillId="0" borderId="12" xfId="1" applyFont="1" applyBorder="1" applyAlignment="1">
      <alignment horizontal="centerContinuous" vertical="center"/>
    </xf>
    <xf numFmtId="0" fontId="7" fillId="0" borderId="7" xfId="1" applyFont="1" applyBorder="1" applyAlignment="1">
      <alignment horizontal="centerContinuous" vertical="center"/>
    </xf>
    <xf numFmtId="0" fontId="7" fillId="0" borderId="0" xfId="1" applyFont="1" applyAlignment="1">
      <alignment horizontal="centerContinuous" vertical="center"/>
    </xf>
    <xf numFmtId="0" fontId="7" fillId="0" borderId="8" xfId="1" applyFont="1" applyBorder="1" applyAlignment="1">
      <alignment horizontal="centerContinuous" vertical="center"/>
    </xf>
    <xf numFmtId="0" fontId="7" fillId="0" borderId="13" xfId="1" applyFont="1" applyBorder="1" applyAlignment="1">
      <alignment horizontal="centerContinuous" vertical="center"/>
    </xf>
    <xf numFmtId="0" fontId="6" fillId="0" borderId="9" xfId="1" applyFont="1" applyBorder="1" applyAlignment="1">
      <alignment horizontal="centerContinuous"/>
    </xf>
    <xf numFmtId="0" fontId="6" fillId="0" borderId="11" xfId="1" applyFont="1" applyBorder="1" applyAlignment="1">
      <alignment horizontal="centerContinuous"/>
    </xf>
    <xf numFmtId="0" fontId="6" fillId="0" borderId="7" xfId="1" applyFont="1" applyBorder="1"/>
    <xf numFmtId="0" fontId="6" fillId="0" borderId="8" xfId="1" applyFont="1" applyBorder="1"/>
    <xf numFmtId="0" fontId="7" fillId="0" borderId="0" xfId="1" applyFont="1"/>
    <xf numFmtId="14" fontId="6" fillId="0" borderId="0" xfId="1" applyNumberFormat="1" applyFont="1"/>
    <xf numFmtId="14" fontId="6" fillId="0" borderId="0" xfId="1" applyNumberFormat="1" applyFont="1" applyAlignment="1">
      <alignment horizontal="left"/>
    </xf>
    <xf numFmtId="0" fontId="7" fillId="0" borderId="0" xfId="1" applyFont="1" applyAlignment="1">
      <alignment horizontal="center"/>
    </xf>
    <xf numFmtId="1" fontId="7" fillId="0" borderId="0" xfId="1" applyNumberFormat="1" applyFont="1" applyAlignment="1">
      <alignment horizontal="center"/>
    </xf>
    <xf numFmtId="164" fontId="7" fillId="0" borderId="0" xfId="1" applyNumberFormat="1" applyFont="1" applyAlignment="1">
      <alignment horizontal="right"/>
    </xf>
    <xf numFmtId="1" fontId="6" fillId="0" borderId="0" xfId="1" applyNumberFormat="1" applyFont="1" applyAlignment="1">
      <alignment horizontal="center"/>
    </xf>
    <xf numFmtId="165" fontId="6" fillId="0" borderId="0" xfId="1" applyNumberFormat="1" applyFont="1" applyAlignment="1">
      <alignment horizontal="right"/>
    </xf>
    <xf numFmtId="164" fontId="6" fillId="0" borderId="0" xfId="1" applyNumberFormat="1" applyFont="1" applyAlignment="1">
      <alignment horizontal="right"/>
    </xf>
    <xf numFmtId="1" fontId="6" fillId="0" borderId="10" xfId="1" applyNumberFormat="1" applyFont="1" applyBorder="1" applyAlignment="1">
      <alignment horizontal="center"/>
    </xf>
    <xf numFmtId="165" fontId="6" fillId="0" borderId="10" xfId="1" applyNumberFormat="1" applyFont="1" applyBorder="1" applyAlignment="1">
      <alignment horizontal="right"/>
    </xf>
    <xf numFmtId="165" fontId="7" fillId="0" borderId="0" xfId="1" applyNumberFormat="1" applyFont="1" applyAlignment="1">
      <alignment horizontal="right"/>
    </xf>
    <xf numFmtId="0" fontId="6" fillId="0" borderId="0" xfId="1" applyFont="1" applyAlignment="1">
      <alignment horizontal="center"/>
    </xf>
    <xf numFmtId="1" fontId="7" fillId="0" borderId="14" xfId="1" applyNumberFormat="1" applyFont="1" applyBorder="1" applyAlignment="1">
      <alignment horizontal="center"/>
    </xf>
    <xf numFmtId="165" fontId="7" fillId="0" borderId="14" xfId="1" applyNumberFormat="1" applyFont="1" applyBorder="1" applyAlignment="1">
      <alignment horizontal="right"/>
    </xf>
    <xf numFmtId="165" fontId="6" fillId="0" borderId="0" xfId="1" applyNumberFormat="1" applyFont="1"/>
    <xf numFmtId="165" fontId="6" fillId="0" borderId="10" xfId="1" applyNumberFormat="1" applyFont="1" applyBorder="1"/>
    <xf numFmtId="165" fontId="7" fillId="0" borderId="0" xfId="1" applyNumberFormat="1" applyFont="1"/>
    <xf numFmtId="0" fontId="6" fillId="0" borderId="9" xfId="1" applyFont="1" applyBorder="1"/>
    <xf numFmtId="0" fontId="6" fillId="0" borderId="10" xfId="1" applyFont="1" applyBorder="1"/>
    <xf numFmtId="0" fontId="6" fillId="0" borderId="11" xfId="1" applyFont="1" applyBorder="1"/>
    <xf numFmtId="0" fontId="0" fillId="0" borderId="1" xfId="0" applyFill="1" applyBorder="1"/>
  </cellXfs>
  <cellStyles count="2">
    <cellStyle name="Normal" xfId="0" builtinId="0"/>
    <cellStyle name="Normal 2 2" xfId="1" xr:uid="{6554A4FF-B53C-4115-9F2B-2F1DA2FDBA93}"/>
  </cellStyles>
  <dxfs count="3">
    <dxf>
      <numFmt numFmtId="164" formatCode="&quot;$&quot;\ #,##0"/>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8DEE6015-E21B-47E0-88C5-E8570D8886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0</xdr:colOff>
      <xdr:row>31</xdr:row>
      <xdr:rowOff>168326</xdr:rowOff>
    </xdr:from>
    <xdr:to>
      <xdr:col>7</xdr:col>
      <xdr:colOff>771525</xdr:colOff>
      <xdr:row>34</xdr:row>
      <xdr:rowOff>141868</xdr:rowOff>
    </xdr:to>
    <xdr:pic>
      <xdr:nvPicPr>
        <xdr:cNvPr id="3" name="Imagen 2">
          <a:extLst>
            <a:ext uri="{FF2B5EF4-FFF2-40B4-BE49-F238E27FC236}">
              <a16:creationId xmlns:a16="http://schemas.microsoft.com/office/drawing/2014/main" id="{563442E0-A61D-4DEC-8929-D0B4357414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5245151"/>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975.548767824075" createdVersion="8" refreshedVersion="8" minRefreshableVersion="3" recordCount="15" xr:uid="{5510CDE0-E31C-4F02-B136-186BE34B65B7}">
  <cacheSource type="worksheet">
    <worksheetSource ref="A2:AO17" sheet="ESTADO DE CADA FACTURA"/>
  </cacheSource>
  <cacheFields count="41">
    <cacheField name="NIT_IPS" numFmtId="0">
      <sharedItems containsSemiMixedTypes="0" containsString="0" containsNumber="1" containsInteger="1" minValue="900923860" maxValue="900923860"/>
    </cacheField>
    <cacheField name="ENTIDAD" numFmtId="0">
      <sharedItems/>
    </cacheField>
    <cacheField name="PrefijoFactura" numFmtId="0">
      <sharedItems/>
    </cacheField>
    <cacheField name="NUMERO_FACTURA" numFmtId="0">
      <sharedItems containsSemiMixedTypes="0" containsString="0" containsNumber="1" containsInteger="1" minValue="2061" maxValue="6275"/>
    </cacheField>
    <cacheField name="PREFIJO_SASS" numFmtId="0">
      <sharedItems containsBlank="1"/>
    </cacheField>
    <cacheField name="NUMERO_FACT_SASSS" numFmtId="0">
      <sharedItems containsString="0" containsBlank="1" containsNumber="1" containsInteger="1" minValue="2061" maxValue="4547"/>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2022-02-17T00:00:00" maxDate="2023-02-15T00:00:00"/>
    </cacheField>
    <cacheField name="VALOR_FACT_IPS" numFmtId="164">
      <sharedItems containsSemiMixedTypes="0" containsString="0" containsNumber="1" containsInteger="1" minValue="1413530" maxValue="9305210"/>
    </cacheField>
    <cacheField name="SALDO_FACT_IPS" numFmtId="164">
      <sharedItems containsSemiMixedTypes="0" containsString="0" containsNumber="1" containsInteger="1" minValue="126090" maxValue="9078140"/>
    </cacheField>
    <cacheField name="OBSERVACION_SASS" numFmtId="0">
      <sharedItems/>
    </cacheField>
    <cacheField name="ESTADO EPS FEBRERO 19 DEL 2023" numFmtId="0">
      <sharedItems count="5">
        <s v="FACTURA NO RADICADA"/>
        <s v="FACTURA CANCELADA"/>
        <s v="FACTURA PENDIENTE DE PAGO"/>
        <s v="FACTURA CANCELADA PARCIAL Y GLOSA POR CONCILIAR"/>
        <s v="GLOSA POR CONCILIAR"/>
      </sharedItems>
    </cacheField>
    <cacheField name="VALIDACION_ALFA_FACT" numFmtId="0">
      <sharedItems/>
    </cacheField>
    <cacheField name="VALOR_RADICADO_FACT" numFmtId="164">
      <sharedItems containsString="0" containsBlank="1" containsNumber="1" containsInteger="1" minValue="1413530" maxValue="9305210"/>
    </cacheField>
    <cacheField name="VALOR_NOTA_CREDITO" numFmtId="164">
      <sharedItems containsString="0" containsBlank="1" containsNumber="1" containsInteger="1" minValue="0" maxValue="0"/>
    </cacheField>
    <cacheField name="VALOR_GLOSA_ACEPTDA" numFmtId="164">
      <sharedItems containsString="0" containsBlank="1" containsNumber="1" containsInteger="1" minValue="0" maxValue="0"/>
    </cacheField>
    <cacheField name="OBSERVACION_GLOSA_ACEPTADA" numFmtId="0">
      <sharedItems containsNonDate="0" containsString="0" containsBlank="1"/>
    </cacheField>
    <cacheField name="VALOR_GLOSA_DV" numFmtId="164">
      <sharedItems containsString="0" containsBlank="1" containsNumber="1" containsInteger="1" minValue="0" maxValue="295710"/>
    </cacheField>
    <cacheField name="OBSERVACION_GLOSA_DV" numFmtId="0">
      <sharedItems containsBlank="1" longText="1"/>
    </cacheField>
    <cacheField name="VALOR_CRUZADO_SASS" numFmtId="164">
      <sharedItems containsString="0" containsBlank="1" containsNumber="1" containsInteger="1" minValue="1287440" maxValue="9078140"/>
    </cacheField>
    <cacheField name="SALDO_SASS" numFmtId="164">
      <sharedItems containsString="0" containsBlank="1" containsNumber="1" containsInteger="1" minValue="0" maxValue="295710"/>
    </cacheField>
    <cacheField name="RETENCION" numFmtId="164">
      <sharedItems containsString="0" containsBlank="1" containsNumber="1" containsInteger="1" minValue="25749" maxValue="33368"/>
    </cacheField>
    <cacheField name="VALO_CANCELADO_SAP" numFmtId="164">
      <sharedItems containsString="0" containsBlank="1" containsNumber="1" containsInteger="1" minValue="1261691" maxValue="1635012"/>
    </cacheField>
    <cacheField name="DOC_COMPENSACION_SAP" numFmtId="0">
      <sharedItems containsString="0" containsBlank="1" containsNumber="1" containsInteger="1" minValue="4800057626" maxValue="4800057898"/>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22-02-17T00:00:00" maxDate="2023-02-15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3"/>
    </cacheField>
    <cacheField name="F_PROBABLE_PAGO_SASS" numFmtId="0">
      <sharedItems containsString="0" containsBlank="1" containsNumber="1" containsInteger="1" minValue="20220830" maxValue="21001231"/>
    </cacheField>
    <cacheField name="F_RAD_SASS" numFmtId="0">
      <sharedItems containsString="0" containsBlank="1" containsNumber="1" containsInteger="1" minValue="20220419" maxValue="20221206"/>
    </cacheField>
    <cacheField name="VALOR_REPORTADO_CRICULAR" numFmtId="0">
      <sharedItems containsString="0" containsBlank="1" containsNumber="1" containsInteger="1" minValue="1413530" maxValue="9305210"/>
    </cacheField>
    <cacheField name="VALOR_GLOSA_ACEPTADA_REPORTADO_CIRCULAR" numFmtId="0">
      <sharedItems containsString="0" containsBlank="1" containsNumber="1" containsInteger="1" minValue="0" maxValue="0"/>
    </cacheField>
    <cacheField name="F_CORTE" numFmtId="0">
      <sharedItems containsSemiMixedTypes="0" containsString="0" containsNumber="1" containsInteger="1" minValue="20230218" maxValue="2023021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
  <r>
    <n v="900923860"/>
    <s v="UNIDAD GINECOOBSTETRICIA DEL PACIFICO SAS"/>
    <s v="FUGP"/>
    <n v="5989"/>
    <m/>
    <m/>
    <m/>
    <s v="FUGP_5989"/>
    <s v="900923860FUGP_5989"/>
    <d v="2022-10-12T00:00:00"/>
    <n v="8711570"/>
    <n v="8700470"/>
    <s v="A)Factura no radicada en ERP"/>
    <x v="0"/>
    <s v="no_cruza"/>
    <m/>
    <m/>
    <m/>
    <m/>
    <m/>
    <m/>
    <m/>
    <m/>
    <m/>
    <m/>
    <m/>
    <m/>
    <m/>
    <m/>
    <m/>
    <d v="2022-10-12T00:00:00"/>
    <m/>
    <m/>
    <m/>
    <m/>
    <m/>
    <m/>
    <m/>
    <m/>
    <m/>
    <n v="20230218"/>
  </r>
  <r>
    <n v="900923860"/>
    <s v="UNIDAD GINECOOBSTETRICIA DEL PACIFICO SAS"/>
    <s v="FUGP"/>
    <n v="5990"/>
    <m/>
    <m/>
    <m/>
    <s v="FUGP_5990"/>
    <s v="900923860FUGP_5990"/>
    <d v="2022-10-12T00:00:00"/>
    <n v="1920610"/>
    <n v="1920610"/>
    <s v="A)Factura no radicada en ERP"/>
    <x v="0"/>
    <s v="no_cruza"/>
    <m/>
    <m/>
    <m/>
    <m/>
    <m/>
    <m/>
    <m/>
    <m/>
    <m/>
    <m/>
    <m/>
    <m/>
    <m/>
    <m/>
    <m/>
    <d v="2022-10-12T00:00:00"/>
    <m/>
    <m/>
    <m/>
    <m/>
    <m/>
    <m/>
    <m/>
    <m/>
    <m/>
    <n v="20230218"/>
  </r>
  <r>
    <n v="900923860"/>
    <s v="UNIDAD GINECOOBSTETRICIA DEL PACIFICO SAS"/>
    <s v="FUGP"/>
    <n v="6100"/>
    <m/>
    <m/>
    <m/>
    <s v="FUGP_6100"/>
    <s v="900923860FUGP_6100"/>
    <d v="2022-11-15T00:00:00"/>
    <n v="5780640"/>
    <n v="5780640"/>
    <s v="A)Factura no radicada en ERP"/>
    <x v="0"/>
    <s v="no_cruza"/>
    <m/>
    <m/>
    <m/>
    <m/>
    <m/>
    <m/>
    <m/>
    <m/>
    <m/>
    <m/>
    <m/>
    <m/>
    <m/>
    <m/>
    <m/>
    <d v="2022-11-15T00:00:00"/>
    <m/>
    <m/>
    <m/>
    <m/>
    <m/>
    <m/>
    <m/>
    <m/>
    <m/>
    <n v="20230218"/>
  </r>
  <r>
    <n v="900923860"/>
    <s v="UNIDAD GINECOOBSTETRICIA DEL PACIFICO SAS"/>
    <s v="FUGP"/>
    <n v="6101"/>
    <m/>
    <m/>
    <m/>
    <s v="FUGP_6101"/>
    <s v="900923860FUGP_6101"/>
    <d v="2022-11-15T00:00:00"/>
    <n v="1490060"/>
    <n v="1490060"/>
    <s v="A)Factura no radicada en ERP"/>
    <x v="0"/>
    <s v="no_cruza"/>
    <m/>
    <m/>
    <m/>
    <m/>
    <m/>
    <m/>
    <m/>
    <m/>
    <m/>
    <m/>
    <m/>
    <m/>
    <m/>
    <m/>
    <m/>
    <d v="2022-11-15T00:00:00"/>
    <m/>
    <m/>
    <m/>
    <m/>
    <m/>
    <m/>
    <m/>
    <m/>
    <m/>
    <n v="20230218"/>
  </r>
  <r>
    <n v="900923860"/>
    <s v="UNIDAD GINECOOBSTETRICIA DEL PACIFICO SAS"/>
    <s v="FUGP"/>
    <n v="6174"/>
    <m/>
    <m/>
    <m/>
    <s v="FUGP_6174"/>
    <s v="900923860FUGP_6174"/>
    <d v="2022-12-15T00:00:00"/>
    <n v="5699640"/>
    <n v="5629640"/>
    <s v="A)Factura no radicada en ERP"/>
    <x v="0"/>
    <s v="no_cruza"/>
    <m/>
    <m/>
    <m/>
    <m/>
    <m/>
    <m/>
    <m/>
    <m/>
    <m/>
    <m/>
    <m/>
    <m/>
    <m/>
    <m/>
    <m/>
    <d v="2022-12-15T00:00:00"/>
    <m/>
    <m/>
    <m/>
    <m/>
    <m/>
    <m/>
    <m/>
    <m/>
    <m/>
    <n v="20230218"/>
  </r>
  <r>
    <n v="900923860"/>
    <s v="UNIDAD GINECOOBSTETRICIA DEL PACIFICO SAS"/>
    <s v="FUGP"/>
    <n v="6175"/>
    <m/>
    <m/>
    <m/>
    <s v="FUGP_6175"/>
    <s v="900923860FUGP_6175"/>
    <d v="2022-12-15T00:00:00"/>
    <n v="1674690"/>
    <n v="1674690"/>
    <s v="A)Factura no radicada en ERP"/>
    <x v="0"/>
    <s v="no_cruza"/>
    <m/>
    <m/>
    <m/>
    <m/>
    <m/>
    <m/>
    <m/>
    <m/>
    <m/>
    <m/>
    <m/>
    <m/>
    <m/>
    <m/>
    <m/>
    <d v="2022-12-15T00:00:00"/>
    <m/>
    <m/>
    <m/>
    <m/>
    <m/>
    <m/>
    <m/>
    <m/>
    <m/>
    <n v="20230218"/>
  </r>
  <r>
    <n v="900923860"/>
    <s v="UNIDAD GINECOOBSTETRICIA DEL PACIFICO SAS"/>
    <s v="FUGP"/>
    <n v="6194"/>
    <m/>
    <m/>
    <m/>
    <s v="FUGP_6194"/>
    <s v="900923860FUGP_6194"/>
    <d v="2023-01-10T00:00:00"/>
    <n v="7701210"/>
    <n v="7649610"/>
    <s v="A)Factura no radicada en ERP"/>
    <x v="0"/>
    <s v="no_cruza"/>
    <m/>
    <m/>
    <m/>
    <m/>
    <m/>
    <m/>
    <m/>
    <m/>
    <m/>
    <m/>
    <m/>
    <m/>
    <m/>
    <m/>
    <m/>
    <d v="2023-01-10T00:00:00"/>
    <m/>
    <m/>
    <m/>
    <m/>
    <m/>
    <m/>
    <m/>
    <m/>
    <m/>
    <n v="20230218"/>
  </r>
  <r>
    <n v="900923860"/>
    <s v="UNIDAD GINECOOBSTETRICIA DEL PACIFICO SAS"/>
    <s v="FUGP"/>
    <n v="6195"/>
    <m/>
    <m/>
    <m/>
    <s v="FUGP_6195"/>
    <s v="900923860FUGP_6195"/>
    <d v="2023-01-10T00:00:00"/>
    <n v="2140000"/>
    <n v="2140000"/>
    <s v="A)Factura no radicada en ERP"/>
    <x v="0"/>
    <s v="no_cruza"/>
    <m/>
    <m/>
    <m/>
    <m/>
    <m/>
    <m/>
    <m/>
    <m/>
    <m/>
    <m/>
    <m/>
    <m/>
    <m/>
    <m/>
    <m/>
    <d v="2023-01-10T00:00:00"/>
    <m/>
    <m/>
    <m/>
    <m/>
    <m/>
    <m/>
    <m/>
    <m/>
    <m/>
    <n v="20230218"/>
  </r>
  <r>
    <n v="900923860"/>
    <s v="UNIDAD GINECOOBSTETRICIA DEL PACIFICO SAS"/>
    <s v="FUGP"/>
    <n v="6274"/>
    <m/>
    <m/>
    <m/>
    <s v="FUGP_6274"/>
    <s v="900923860FUGP_6274"/>
    <d v="2023-02-10T00:00:00"/>
    <n v="4241100"/>
    <n v="4200200"/>
    <s v="A)Factura no radicada en ERP"/>
    <x v="0"/>
    <s v="no_cruza"/>
    <m/>
    <m/>
    <m/>
    <m/>
    <m/>
    <m/>
    <m/>
    <m/>
    <m/>
    <m/>
    <m/>
    <m/>
    <m/>
    <m/>
    <m/>
    <d v="2023-02-10T00:00:00"/>
    <m/>
    <m/>
    <m/>
    <m/>
    <m/>
    <m/>
    <m/>
    <m/>
    <m/>
    <n v="20230218"/>
  </r>
  <r>
    <n v="900923860"/>
    <s v="UNIDAD GINECOOBSTETRICIA DEL PACIFICO SAS"/>
    <s v="FUGP"/>
    <n v="6275"/>
    <m/>
    <m/>
    <m/>
    <s v="FUGP_6275"/>
    <s v="900923860FUGP_6275"/>
    <d v="2023-02-14T00:00:00"/>
    <n v="1677050"/>
    <n v="1677050"/>
    <s v="A)Factura no radicada en ERP"/>
    <x v="0"/>
    <s v="no_cruza"/>
    <m/>
    <m/>
    <m/>
    <m/>
    <m/>
    <m/>
    <m/>
    <m/>
    <m/>
    <m/>
    <m/>
    <m/>
    <m/>
    <m/>
    <m/>
    <d v="2023-02-14T00:00:00"/>
    <m/>
    <m/>
    <m/>
    <m/>
    <m/>
    <m/>
    <m/>
    <m/>
    <m/>
    <n v="20230218"/>
  </r>
  <r>
    <n v="900923860"/>
    <s v="UNIDAD GINECOOBSTETRICIA DEL PACIFICO SAS"/>
    <s v="FUGP"/>
    <n v="3036"/>
    <s v="FUGP"/>
    <n v="3036"/>
    <m/>
    <s v="FUGP_3036"/>
    <s v="900923860FUGP_3036"/>
    <d v="2022-07-18T00:00:00"/>
    <n v="1668380"/>
    <n v="1668380"/>
    <s v="B)Factura sin saldo ERP"/>
    <x v="1"/>
    <s v="OK"/>
    <n v="1668380"/>
    <n v="0"/>
    <n v="0"/>
    <m/>
    <n v="0"/>
    <m/>
    <n v="1668380"/>
    <n v="0"/>
    <n v="33368"/>
    <n v="1635012"/>
    <n v="4800057626"/>
    <s v="20.10.2022"/>
    <m/>
    <m/>
    <m/>
    <d v="2022-07-18T00:00:00"/>
    <m/>
    <n v="2"/>
    <m/>
    <m/>
    <n v="1"/>
    <n v="20220830"/>
    <n v="20220809"/>
    <n v="1668380"/>
    <n v="0"/>
    <n v="20230218"/>
  </r>
  <r>
    <n v="900923860"/>
    <s v="UNIDAD GINECOOBSTETRICIA DEL PACIFICO SAS"/>
    <s v="FUGP"/>
    <n v="2061"/>
    <s v="FUGP"/>
    <n v="2061"/>
    <m/>
    <s v="FUGP_2061"/>
    <s v="900923860FUGP_2061"/>
    <d v="2022-02-17T00:00:00"/>
    <n v="9120940"/>
    <n v="9078140"/>
    <s v="B)Factura sin saldo ERP/conciliar diferencia valor de factura"/>
    <x v="2"/>
    <s v="OK"/>
    <n v="9078140"/>
    <n v="0"/>
    <n v="0"/>
    <m/>
    <n v="0"/>
    <m/>
    <n v="9078140"/>
    <n v="0"/>
    <m/>
    <m/>
    <m/>
    <m/>
    <m/>
    <m/>
    <m/>
    <d v="2022-02-17T00:00:00"/>
    <m/>
    <n v="2"/>
    <m/>
    <m/>
    <n v="3"/>
    <n v="20221231"/>
    <n v="20221206"/>
    <n v="9078140"/>
    <n v="0"/>
    <n v="20230218"/>
  </r>
  <r>
    <n v="900923860"/>
    <s v="UNIDAD GINECOOBSTETRICIA DEL PACIFICO SAS"/>
    <s v="FUGP"/>
    <n v="4547"/>
    <s v="FUGP"/>
    <n v="4547"/>
    <m/>
    <s v="FUGP_4547"/>
    <s v="900923860FUGP_4547"/>
    <d v="2022-08-22T00:00:00"/>
    <n v="1413530"/>
    <n v="1413530"/>
    <s v="D)Glosas parcial pendiente por respuesta de IPS"/>
    <x v="3"/>
    <s v="OK"/>
    <n v="1413530"/>
    <n v="0"/>
    <n v="0"/>
    <m/>
    <n v="126090"/>
    <s v="AUTORIZACION: SE REALIZA OBJECCION NO SE EVIDENCIA AUTORIZACON PARA EL SERVICIO DE ECOGRAFIA OBSTETRICA CON EVALUACION DE CIRCULACION PARA LA USUARIA BIRLEY MORENO CC1111759810 ELNAP QUE ANEXAN 221863360402797 SE ENCUENTRA PAGO EN LA FACTURA FUGP-2356 FAVOR VALIDAR Y SOLICITAR AUTORIZACION PARA DAR TRAMITE.JENNIFER REBOLLEDO/CLAUDIA DIAZ"/>
    <n v="1287440"/>
    <n v="126090"/>
    <n v="25749"/>
    <n v="1261691"/>
    <n v="4800057898"/>
    <s v="15.11.2022"/>
    <m/>
    <m/>
    <m/>
    <d v="2022-08-22T00:00:00"/>
    <m/>
    <n v="9"/>
    <m/>
    <s v="NO"/>
    <n v="1"/>
    <n v="21001231"/>
    <n v="20220908"/>
    <n v="1413530"/>
    <n v="0"/>
    <n v="20230218"/>
  </r>
  <r>
    <n v="900923860"/>
    <s v="UNIDAD GINECOOBSTETRICIA DEL PACIFICO SAS"/>
    <s v="FUGP"/>
    <n v="2451"/>
    <s v="FUGP"/>
    <n v="2451"/>
    <m/>
    <s v="FUGP_2451"/>
    <s v="900923860FUGP_2451"/>
    <d v="2022-06-20T00:00:00"/>
    <n v="9305210"/>
    <n v="295710"/>
    <s v="D)Glosas parcial pendiente por respuesta de IPS"/>
    <x v="4"/>
    <s v="OK"/>
    <n v="9305210"/>
    <n v="0"/>
    <n v="0"/>
    <m/>
    <n v="295710"/>
    <s v="FACTURACION/AUT: SE REALIZA OBJECCION PACIENTE MELISA JIMENEZ CC1130620749 Y CAROLINA VENTE CASTRO CC 1111799944 PERTENECEN AL REGIMEN SUBSIDIADO Y SE DEBEN DE RADICAR APARTE,EL NAP QUE PRESENTAN POR EL SERVICIO DE LA PACIENTE YOANA ANYELIGAMBOA CUERO CC 1192754586  AUT 221323360441272 SE ENCUENTRA PAGO EN LA FACTURA FUGP-2261 FAVOR SOLICITAR AUTORIZACION PARA DAR TRAMITE. CLAUDIA DIAZ"/>
    <n v="9009500"/>
    <n v="295710"/>
    <m/>
    <m/>
    <m/>
    <m/>
    <m/>
    <m/>
    <m/>
    <d v="2022-06-20T00:00:00"/>
    <m/>
    <n v="9"/>
    <m/>
    <s v="NO"/>
    <n v="1"/>
    <n v="21001231"/>
    <n v="20220716"/>
    <n v="9305210"/>
    <n v="0"/>
    <n v="20230218"/>
  </r>
  <r>
    <n v="900923860"/>
    <s v="UNIDAD GINECOOBSTETRICIA DEL PACIFICO SAS"/>
    <s v="FUGP"/>
    <n v="2171"/>
    <s v="FUGP"/>
    <n v="2171"/>
    <m/>
    <s v="FUGP_2171"/>
    <s v="900923860FUGP_2171"/>
    <d v="2022-03-18T00:00:00"/>
    <n v="7477770"/>
    <n v="126090"/>
    <s v="D)Glosas parcial pendiente por respuesta de IPS/conciliar diferencia valor de factura"/>
    <x v="4"/>
    <s v="OK"/>
    <n v="7603860"/>
    <n v="0"/>
    <n v="0"/>
    <m/>
    <n v="126090"/>
    <s v="AUTO. DESCONTAMOS LA AUTO.220328552387224 POR QUE NO EXISTEANGELA CAMPAZ"/>
    <n v="7477770"/>
    <n v="126090"/>
    <m/>
    <m/>
    <m/>
    <m/>
    <m/>
    <m/>
    <m/>
    <d v="2022-03-18T00:00:00"/>
    <m/>
    <n v="9"/>
    <m/>
    <s v="NO"/>
    <n v="1"/>
    <n v="21001231"/>
    <n v="20220419"/>
    <n v="7603860"/>
    <n v="0"/>
    <n v="202302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2CE151B-A388-4AF3-89FE-0B4C109A7901}" name="TablaDinámica6" cacheId="1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EPS">
  <location ref="A3:F9" firstHeaderRow="0" firstDataRow="1" firstDataCol="1"/>
  <pivotFields count="41">
    <pivotField showAll="0"/>
    <pivotField showAll="0"/>
    <pivotField showAll="0"/>
    <pivotField showAll="0"/>
    <pivotField showAll="0"/>
    <pivotField showAll="0"/>
    <pivotField showAll="0"/>
    <pivotField showAll="0"/>
    <pivotField dataField="1" showAll="0"/>
    <pivotField numFmtId="14" showAll="0"/>
    <pivotField numFmtId="164" showAll="0"/>
    <pivotField dataField="1" numFmtId="164" showAll="0"/>
    <pivotField showAll="0"/>
    <pivotField axis="axisRow" showAll="0">
      <items count="6">
        <item x="1"/>
        <item x="3"/>
        <item x="0"/>
        <item x="2"/>
        <item x="4"/>
        <item t="default"/>
      </items>
    </pivotField>
    <pivotField showAll="0"/>
    <pivotField showAll="0"/>
    <pivotField showAll="0"/>
    <pivotField showAll="0"/>
    <pivotField showAll="0"/>
    <pivotField dataField="1" showAll="0"/>
    <pivotField showAll="0"/>
    <pivotField showAll="0"/>
    <pivotField showAll="0"/>
    <pivotField dataField="1" showAll="0"/>
    <pivotField dataField="1"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6">
    <i>
      <x/>
    </i>
    <i>
      <x v="1"/>
    </i>
    <i>
      <x v="2"/>
    </i>
    <i>
      <x v="3"/>
    </i>
    <i>
      <x v="4"/>
    </i>
    <i t="grand">
      <x/>
    </i>
  </rowItems>
  <colFields count="1">
    <field x="-2"/>
  </colFields>
  <colItems count="5">
    <i>
      <x/>
    </i>
    <i i="1">
      <x v="1"/>
    </i>
    <i i="2">
      <x v="2"/>
    </i>
    <i i="3">
      <x v="3"/>
    </i>
    <i i="4">
      <x v="4"/>
    </i>
  </colItems>
  <dataFields count="5">
    <dataField name="FACTURAS " fld="8" subtotal="count" baseField="0" baseItem="0"/>
    <dataField name="SALDO FACT IPS " fld="11" baseField="0" baseItem="0" numFmtId="164"/>
    <dataField name="VALOR GLOSA Y DV " fld="19" baseField="0" baseItem="0" numFmtId="164"/>
    <dataField name="RETENCIÓN" fld="23" baseField="0" baseItem="0" numFmtId="164"/>
    <dataField name="VALOR CANCELADO " fld="24" baseField="0" baseItem="0" numFmtId="164"/>
  </dataFields>
  <formats count="3">
    <format dxfId="2">
      <pivotArea outline="0" collapsedLevelsAreSubtotals="1" fieldPosition="0">
        <references count="1">
          <reference field="4294967294" count="1" selected="0">
            <x v="0"/>
          </reference>
        </references>
      </pivotArea>
    </format>
    <format dxfId="1">
      <pivotArea dataOnly="0" labelOnly="1" outline="0" fieldPosition="0">
        <references count="1">
          <reference field="4294967294" count="1">
            <x v="0"/>
          </reference>
        </references>
      </pivotArea>
    </format>
    <format dxfId="0">
      <pivotArea outline="0" collapsedLevelsAreSubtotals="1" fieldPosition="0">
        <references count="1">
          <reference field="4294967294" count="4" selected="0">
            <x v="1"/>
            <x v="2"/>
            <x v="3"/>
            <x v="4"/>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
  <sheetViews>
    <sheetView showGridLines="0" topLeftCell="A13" zoomScale="120" zoomScaleNormal="120" workbookViewId="0">
      <selection activeCell="B16" sqref="B16"/>
    </sheetView>
  </sheetViews>
  <sheetFormatPr baseColWidth="10" defaultRowHeight="15" x14ac:dyDescent="0.25"/>
  <cols>
    <col min="2" max="2" width="35.7109375" customWidth="1"/>
    <col min="3" max="3" width="9" customWidth="1"/>
    <col min="4" max="4" width="8.85546875" customWidth="1"/>
    <col min="5" max="5" width="10.140625" customWidth="1"/>
    <col min="6" max="6" width="10.42578125" bestFit="1" customWidth="1"/>
    <col min="7" max="7" width="9.28515625" customWidth="1"/>
    <col min="8" max="8" width="9.85546875" customWidth="1"/>
    <col min="9" max="9" width="15.7109375" bestFit="1" customWidth="1"/>
    <col min="10" max="10" width="16.7109375"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s="3" customFormat="1" ht="25.5" customHeight="1" x14ac:dyDescent="0.25">
      <c r="A2" s="5">
        <v>900923860</v>
      </c>
      <c r="B2" s="5" t="s">
        <v>11</v>
      </c>
      <c r="C2" s="5" t="s">
        <v>12</v>
      </c>
      <c r="D2" s="5">
        <v>2061</v>
      </c>
      <c r="E2" s="6">
        <v>44609</v>
      </c>
      <c r="F2" s="6">
        <v>44609</v>
      </c>
      <c r="G2" s="5">
        <v>9120940</v>
      </c>
      <c r="H2" s="5">
        <v>9078140</v>
      </c>
      <c r="I2" s="5" t="s">
        <v>14</v>
      </c>
      <c r="J2" s="5" t="s">
        <v>13</v>
      </c>
      <c r="K2" s="5" t="s">
        <v>15</v>
      </c>
    </row>
    <row r="3" spans="1:11" s="3" customFormat="1" ht="25.5" x14ac:dyDescent="0.25">
      <c r="A3" s="5">
        <v>900923860</v>
      </c>
      <c r="B3" s="5" t="s">
        <v>11</v>
      </c>
      <c r="C3" s="5" t="s">
        <v>12</v>
      </c>
      <c r="D3" s="5">
        <v>5989</v>
      </c>
      <c r="E3" s="6">
        <v>44846</v>
      </c>
      <c r="F3" s="6">
        <v>44846</v>
      </c>
      <c r="G3" s="5">
        <v>8711570</v>
      </c>
      <c r="H3" s="5">
        <v>8700470</v>
      </c>
      <c r="I3" s="5" t="s">
        <v>14</v>
      </c>
      <c r="J3" s="5" t="s">
        <v>13</v>
      </c>
      <c r="K3" s="5" t="s">
        <v>15</v>
      </c>
    </row>
    <row r="4" spans="1:11" s="3" customFormat="1" ht="25.5" x14ac:dyDescent="0.25">
      <c r="A4" s="5">
        <v>900923860</v>
      </c>
      <c r="B4" s="5" t="s">
        <v>11</v>
      </c>
      <c r="C4" s="5" t="s">
        <v>12</v>
      </c>
      <c r="D4" s="5">
        <v>6100</v>
      </c>
      <c r="E4" s="6">
        <v>44880</v>
      </c>
      <c r="F4" s="6">
        <v>44880</v>
      </c>
      <c r="G4" s="5">
        <v>5780640</v>
      </c>
      <c r="H4" s="5">
        <v>5780640</v>
      </c>
      <c r="I4" s="5" t="s">
        <v>14</v>
      </c>
      <c r="J4" s="5" t="s">
        <v>13</v>
      </c>
      <c r="K4" s="5" t="s">
        <v>15</v>
      </c>
    </row>
    <row r="5" spans="1:11" s="3" customFormat="1" ht="25.5" x14ac:dyDescent="0.25">
      <c r="A5" s="5">
        <v>900923860</v>
      </c>
      <c r="B5" s="5" t="s">
        <v>11</v>
      </c>
      <c r="C5" s="5" t="s">
        <v>12</v>
      </c>
      <c r="D5" s="5">
        <v>6174</v>
      </c>
      <c r="E5" s="6">
        <v>44910</v>
      </c>
      <c r="F5" s="6">
        <v>44910</v>
      </c>
      <c r="G5" s="5">
        <v>5699640</v>
      </c>
      <c r="H5" s="5">
        <v>5629640</v>
      </c>
      <c r="I5" s="5" t="s">
        <v>14</v>
      </c>
      <c r="J5" s="5" t="s">
        <v>13</v>
      </c>
      <c r="K5" s="5" t="s">
        <v>15</v>
      </c>
    </row>
    <row r="6" spans="1:11" s="3" customFormat="1" ht="25.5" x14ac:dyDescent="0.25">
      <c r="A6" s="5">
        <v>900923860</v>
      </c>
      <c r="B6" s="5" t="s">
        <v>11</v>
      </c>
      <c r="C6" s="5" t="s">
        <v>12</v>
      </c>
      <c r="D6" s="5">
        <v>6194</v>
      </c>
      <c r="E6" s="6">
        <v>44936</v>
      </c>
      <c r="F6" s="6">
        <v>44936</v>
      </c>
      <c r="G6" s="5">
        <v>7701210</v>
      </c>
      <c r="H6" s="5">
        <v>7649610</v>
      </c>
      <c r="I6" s="5" t="s">
        <v>14</v>
      </c>
      <c r="J6" s="5" t="s">
        <v>13</v>
      </c>
      <c r="K6" s="5" t="s">
        <v>15</v>
      </c>
    </row>
    <row r="7" spans="1:11" s="3" customFormat="1" ht="25.5" x14ac:dyDescent="0.25">
      <c r="A7" s="5">
        <v>900923860</v>
      </c>
      <c r="B7" s="5" t="s">
        <v>11</v>
      </c>
      <c r="C7" s="5" t="s">
        <v>12</v>
      </c>
      <c r="D7" s="5">
        <v>6274</v>
      </c>
      <c r="E7" s="6">
        <v>44967</v>
      </c>
      <c r="F7" s="6">
        <v>44967</v>
      </c>
      <c r="G7" s="5">
        <v>4241100</v>
      </c>
      <c r="H7" s="5">
        <v>4200200</v>
      </c>
      <c r="I7" s="5" t="s">
        <v>14</v>
      </c>
      <c r="J7" s="5" t="s">
        <v>13</v>
      </c>
      <c r="K7" s="5" t="s">
        <v>15</v>
      </c>
    </row>
    <row r="8" spans="1:11" s="3" customFormat="1" ht="25.5" x14ac:dyDescent="0.25">
      <c r="A8" s="5">
        <v>900923860</v>
      </c>
      <c r="B8" s="5" t="s">
        <v>11</v>
      </c>
      <c r="C8" s="5" t="s">
        <v>12</v>
      </c>
      <c r="D8" s="5">
        <v>3036</v>
      </c>
      <c r="E8" s="6">
        <v>44760</v>
      </c>
      <c r="F8" s="6">
        <v>44760</v>
      </c>
      <c r="G8" s="5">
        <v>1668380</v>
      </c>
      <c r="H8" s="5">
        <v>1668380</v>
      </c>
      <c r="I8" s="5" t="s">
        <v>14</v>
      </c>
      <c r="J8" s="5" t="s">
        <v>13</v>
      </c>
      <c r="K8" s="5" t="s">
        <v>15</v>
      </c>
    </row>
    <row r="9" spans="1:11" s="3" customFormat="1" ht="25.5" x14ac:dyDescent="0.25">
      <c r="A9" s="5">
        <v>900923860</v>
      </c>
      <c r="B9" s="5" t="s">
        <v>11</v>
      </c>
      <c r="C9" s="5" t="s">
        <v>12</v>
      </c>
      <c r="D9" s="5">
        <v>4547</v>
      </c>
      <c r="E9" s="6">
        <v>44795</v>
      </c>
      <c r="F9" s="6">
        <v>44795</v>
      </c>
      <c r="G9" s="5">
        <v>1413530</v>
      </c>
      <c r="H9" s="5">
        <v>1413530</v>
      </c>
      <c r="I9" s="5" t="s">
        <v>14</v>
      </c>
      <c r="J9" s="5" t="s">
        <v>13</v>
      </c>
      <c r="K9" s="5" t="s">
        <v>15</v>
      </c>
    </row>
    <row r="10" spans="1:11" s="3" customFormat="1" ht="25.5" x14ac:dyDescent="0.25">
      <c r="A10" s="5">
        <v>900923860</v>
      </c>
      <c r="B10" s="5" t="s">
        <v>11</v>
      </c>
      <c r="C10" s="5" t="s">
        <v>12</v>
      </c>
      <c r="D10" s="5">
        <v>5990</v>
      </c>
      <c r="E10" s="6">
        <v>44846</v>
      </c>
      <c r="F10" s="6">
        <v>44846</v>
      </c>
      <c r="G10" s="5">
        <v>1920610</v>
      </c>
      <c r="H10" s="5">
        <v>1920610</v>
      </c>
      <c r="I10" s="5" t="s">
        <v>14</v>
      </c>
      <c r="J10" s="5" t="s">
        <v>13</v>
      </c>
      <c r="K10" s="5" t="s">
        <v>15</v>
      </c>
    </row>
    <row r="11" spans="1:11" s="3" customFormat="1" ht="25.5" x14ac:dyDescent="0.25">
      <c r="A11" s="5">
        <v>900923860</v>
      </c>
      <c r="B11" s="5" t="s">
        <v>11</v>
      </c>
      <c r="C11" s="5" t="s">
        <v>12</v>
      </c>
      <c r="D11" s="5">
        <v>6101</v>
      </c>
      <c r="E11" s="6">
        <v>44880</v>
      </c>
      <c r="F11" s="6">
        <v>44880</v>
      </c>
      <c r="G11" s="5">
        <v>1490060</v>
      </c>
      <c r="H11" s="5">
        <v>1490060</v>
      </c>
      <c r="I11" s="5" t="s">
        <v>14</v>
      </c>
      <c r="J11" s="5" t="s">
        <v>13</v>
      </c>
      <c r="K11" s="5" t="s">
        <v>15</v>
      </c>
    </row>
    <row r="12" spans="1:11" s="3" customFormat="1" ht="25.5" x14ac:dyDescent="0.25">
      <c r="A12" s="5">
        <v>900923860</v>
      </c>
      <c r="B12" s="5" t="s">
        <v>11</v>
      </c>
      <c r="C12" s="5" t="s">
        <v>12</v>
      </c>
      <c r="D12" s="5">
        <v>6175</v>
      </c>
      <c r="E12" s="6">
        <v>44910</v>
      </c>
      <c r="F12" s="6">
        <v>44910</v>
      </c>
      <c r="G12" s="5">
        <v>1674690</v>
      </c>
      <c r="H12" s="5">
        <v>1674690</v>
      </c>
      <c r="I12" s="5" t="s">
        <v>14</v>
      </c>
      <c r="J12" s="5" t="s">
        <v>13</v>
      </c>
      <c r="K12" s="5" t="s">
        <v>15</v>
      </c>
    </row>
    <row r="13" spans="1:11" s="3" customFormat="1" ht="25.5" x14ac:dyDescent="0.25">
      <c r="A13" s="5">
        <v>900923860</v>
      </c>
      <c r="B13" s="5" t="s">
        <v>11</v>
      </c>
      <c r="C13" s="5" t="s">
        <v>12</v>
      </c>
      <c r="D13" s="5">
        <v>6195</v>
      </c>
      <c r="E13" s="6">
        <v>44936</v>
      </c>
      <c r="F13" s="6">
        <v>44936</v>
      </c>
      <c r="G13" s="5">
        <v>2140000</v>
      </c>
      <c r="H13" s="5">
        <v>2140000</v>
      </c>
      <c r="I13" s="5" t="s">
        <v>14</v>
      </c>
      <c r="J13" s="5" t="s">
        <v>13</v>
      </c>
      <c r="K13" s="5" t="s">
        <v>15</v>
      </c>
    </row>
    <row r="14" spans="1:11" s="3" customFormat="1" ht="25.5" x14ac:dyDescent="0.25">
      <c r="A14" s="5">
        <v>900923860</v>
      </c>
      <c r="B14" s="5" t="s">
        <v>11</v>
      </c>
      <c r="C14" s="5" t="s">
        <v>12</v>
      </c>
      <c r="D14" s="5">
        <v>6275</v>
      </c>
      <c r="E14" s="6">
        <v>44971</v>
      </c>
      <c r="F14" s="6">
        <v>44971</v>
      </c>
      <c r="G14" s="5">
        <v>1677050</v>
      </c>
      <c r="H14" s="5">
        <v>1677050</v>
      </c>
      <c r="I14" s="5" t="s">
        <v>14</v>
      </c>
      <c r="J14" s="5" t="s">
        <v>13</v>
      </c>
      <c r="K14" s="5" t="s">
        <v>15</v>
      </c>
    </row>
    <row r="15" spans="1:11" s="3" customFormat="1" ht="25.5" x14ac:dyDescent="0.25">
      <c r="A15" s="5">
        <v>900923860</v>
      </c>
      <c r="B15" s="5" t="s">
        <v>11</v>
      </c>
      <c r="C15" s="5" t="s">
        <v>12</v>
      </c>
      <c r="D15" s="5">
        <v>2171</v>
      </c>
      <c r="E15" s="6">
        <v>44638</v>
      </c>
      <c r="F15" s="6">
        <v>44638</v>
      </c>
      <c r="G15" s="5">
        <v>7477770</v>
      </c>
      <c r="H15" s="5">
        <v>126090</v>
      </c>
      <c r="I15" s="5" t="s">
        <v>14</v>
      </c>
      <c r="J15" s="5" t="s">
        <v>13</v>
      </c>
      <c r="K15" s="5" t="s">
        <v>15</v>
      </c>
    </row>
    <row r="16" spans="1:11" s="3" customFormat="1" ht="25.5" x14ac:dyDescent="0.25">
      <c r="A16" s="5">
        <v>900923860</v>
      </c>
      <c r="B16" s="5" t="s">
        <v>11</v>
      </c>
      <c r="C16" s="5" t="s">
        <v>12</v>
      </c>
      <c r="D16" s="5">
        <v>2451</v>
      </c>
      <c r="E16" s="6">
        <v>44732</v>
      </c>
      <c r="F16" s="6">
        <v>44732</v>
      </c>
      <c r="G16" s="5">
        <v>9305210</v>
      </c>
      <c r="H16" s="5">
        <v>295710</v>
      </c>
      <c r="I16" s="5" t="s">
        <v>14</v>
      </c>
      <c r="J16" s="5" t="s">
        <v>13</v>
      </c>
      <c r="K16" s="5" t="s">
        <v>15</v>
      </c>
    </row>
    <row r="17" spans="1:11" x14ac:dyDescent="0.25">
      <c r="A17" s="1"/>
      <c r="B17" s="1"/>
      <c r="C17" s="1"/>
      <c r="D17" s="1"/>
      <c r="E17" s="1"/>
      <c r="F17" s="1"/>
      <c r="G17" s="1"/>
      <c r="H17" s="1">
        <f>SUM(H2:H16)</f>
        <v>53444820</v>
      </c>
      <c r="I17" s="4"/>
      <c r="J17" s="4"/>
      <c r="K17" s="4"/>
    </row>
    <row r="18" spans="1:11" x14ac:dyDescent="0.25">
      <c r="H18">
        <f>SUM(H2:H17)</f>
        <v>106889640</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28093-7644-45F0-8AA5-137484BF380D}">
  <dimension ref="A3:F13"/>
  <sheetViews>
    <sheetView showGridLines="0" zoomScale="85" zoomScaleNormal="85" workbookViewId="0">
      <selection activeCell="C4" sqref="A4:C13"/>
    </sheetView>
  </sheetViews>
  <sheetFormatPr baseColWidth="10" defaultRowHeight="15" x14ac:dyDescent="0.25"/>
  <cols>
    <col min="1" max="1" width="51" bestFit="1" customWidth="1"/>
    <col min="2" max="2" width="15.7109375" bestFit="1" customWidth="1"/>
    <col min="3" max="3" width="15.28515625" bestFit="1" customWidth="1"/>
    <col min="4" max="4" width="18.5703125" bestFit="1" customWidth="1"/>
    <col min="5" max="5" width="11.140625" bestFit="1" customWidth="1"/>
    <col min="6" max="6" width="18.85546875" bestFit="1" customWidth="1"/>
  </cols>
  <sheetData>
    <row r="3" spans="1:6" x14ac:dyDescent="0.25">
      <c r="A3" s="12" t="s">
        <v>106</v>
      </c>
      <c r="B3" s="14" t="s">
        <v>107</v>
      </c>
      <c r="C3" t="s">
        <v>108</v>
      </c>
      <c r="D3" t="s">
        <v>109</v>
      </c>
      <c r="E3" t="s">
        <v>110</v>
      </c>
      <c r="F3" t="s">
        <v>111</v>
      </c>
    </row>
    <row r="4" spans="1:6" x14ac:dyDescent="0.25">
      <c r="A4" s="13" t="s">
        <v>101</v>
      </c>
      <c r="B4" s="14">
        <v>1</v>
      </c>
      <c r="C4" s="7">
        <v>1668380</v>
      </c>
      <c r="D4" s="7">
        <v>0</v>
      </c>
      <c r="E4" s="7">
        <v>33368</v>
      </c>
      <c r="F4" s="7">
        <v>1635012</v>
      </c>
    </row>
    <row r="5" spans="1:6" x14ac:dyDescent="0.25">
      <c r="A5" s="13" t="s">
        <v>104</v>
      </c>
      <c r="B5" s="14">
        <v>1</v>
      </c>
      <c r="C5" s="7">
        <v>1413530</v>
      </c>
      <c r="D5" s="7">
        <v>126090</v>
      </c>
      <c r="E5" s="7">
        <v>25749</v>
      </c>
      <c r="F5" s="7">
        <v>1261691</v>
      </c>
    </row>
    <row r="6" spans="1:6" x14ac:dyDescent="0.25">
      <c r="A6" s="13" t="s">
        <v>98</v>
      </c>
      <c r="B6" s="14">
        <v>10</v>
      </c>
      <c r="C6" s="7">
        <v>40862970</v>
      </c>
      <c r="D6" s="7"/>
      <c r="E6" s="7"/>
      <c r="F6" s="7"/>
    </row>
    <row r="7" spans="1:6" x14ac:dyDescent="0.25">
      <c r="A7" s="13" t="s">
        <v>102</v>
      </c>
      <c r="B7" s="14">
        <v>1</v>
      </c>
      <c r="C7" s="7">
        <v>9078140</v>
      </c>
      <c r="D7" s="7">
        <v>0</v>
      </c>
      <c r="E7" s="7"/>
      <c r="F7" s="7"/>
    </row>
    <row r="8" spans="1:6" x14ac:dyDescent="0.25">
      <c r="A8" s="13" t="s">
        <v>99</v>
      </c>
      <c r="B8" s="14">
        <v>2</v>
      </c>
      <c r="C8" s="7">
        <v>421800</v>
      </c>
      <c r="D8" s="7">
        <v>421800</v>
      </c>
      <c r="E8" s="7"/>
      <c r="F8" s="7"/>
    </row>
    <row r="9" spans="1:6" x14ac:dyDescent="0.25">
      <c r="A9" s="13" t="s">
        <v>105</v>
      </c>
      <c r="B9" s="14">
        <v>15</v>
      </c>
      <c r="C9" s="7">
        <v>53444820</v>
      </c>
      <c r="D9" s="7">
        <v>547890</v>
      </c>
      <c r="E9" s="7">
        <v>59117</v>
      </c>
      <c r="F9" s="7">
        <v>2896703</v>
      </c>
    </row>
    <row r="12" spans="1:6" x14ac:dyDescent="0.25">
      <c r="A12" s="15" t="s">
        <v>101</v>
      </c>
      <c r="B12" s="14">
        <v>1</v>
      </c>
      <c r="C12" s="7">
        <f>C4+(C5-D5)</f>
        <v>2955820</v>
      </c>
    </row>
    <row r="13" spans="1:6" x14ac:dyDescent="0.25">
      <c r="A13" s="15" t="s">
        <v>99</v>
      </c>
      <c r="B13" s="14">
        <v>3</v>
      </c>
      <c r="C13" s="7">
        <f>D5+C8</f>
        <v>547890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B1E0B-EC01-4EB9-A7ED-2E1BAC2B9CA3}">
  <dimension ref="A1:AO17"/>
  <sheetViews>
    <sheetView topLeftCell="D1" zoomScale="85" zoomScaleNormal="85" workbookViewId="0">
      <selection activeCell="J2" sqref="J2"/>
    </sheetView>
  </sheetViews>
  <sheetFormatPr baseColWidth="10" defaultRowHeight="15" x14ac:dyDescent="0.25"/>
  <cols>
    <col min="8" max="8" width="13.28515625" bestFit="1" customWidth="1"/>
    <col min="9" max="9" width="22.7109375" customWidth="1"/>
    <col min="10" max="10" width="11.42578125" customWidth="1"/>
    <col min="11" max="11" width="15.28515625" bestFit="1" customWidth="1"/>
    <col min="12" max="12" width="14.28515625" bestFit="1" customWidth="1"/>
    <col min="13" max="13" width="32.140625" customWidth="1"/>
    <col min="14" max="14" width="51" bestFit="1" customWidth="1"/>
    <col min="16" max="16" width="14.140625" bestFit="1" customWidth="1"/>
    <col min="17" max="18" width="13.140625" bestFit="1" customWidth="1"/>
    <col min="20" max="20" width="13.140625" bestFit="1" customWidth="1"/>
    <col min="22" max="22" width="14.140625" bestFit="1" customWidth="1"/>
    <col min="23" max="23" width="13.140625" bestFit="1" customWidth="1"/>
  </cols>
  <sheetData>
    <row r="1" spans="1:41" x14ac:dyDescent="0.25">
      <c r="K1" s="7">
        <v>70022400</v>
      </c>
      <c r="L1" s="7">
        <v>53444820</v>
      </c>
      <c r="P1" s="7">
        <v>29069120</v>
      </c>
      <c r="Q1" s="7">
        <v>0</v>
      </c>
      <c r="R1" s="7">
        <v>0</v>
      </c>
      <c r="T1" s="7">
        <v>547890</v>
      </c>
    </row>
    <row r="2" spans="1:41" ht="39.950000000000003" customHeight="1" x14ac:dyDescent="0.25">
      <c r="A2" s="8" t="s">
        <v>16</v>
      </c>
      <c r="B2" s="8" t="s">
        <v>17</v>
      </c>
      <c r="C2" s="8" t="s">
        <v>18</v>
      </c>
      <c r="D2" s="8" t="s">
        <v>19</v>
      </c>
      <c r="E2" s="8" t="s">
        <v>20</v>
      </c>
      <c r="F2" s="8" t="s">
        <v>21</v>
      </c>
      <c r="G2" s="8" t="s">
        <v>22</v>
      </c>
      <c r="H2" s="9" t="s">
        <v>23</v>
      </c>
      <c r="I2" s="9" t="s">
        <v>24</v>
      </c>
      <c r="J2" s="8" t="s">
        <v>25</v>
      </c>
      <c r="K2" s="8" t="s">
        <v>26</v>
      </c>
      <c r="L2" s="8" t="s">
        <v>27</v>
      </c>
      <c r="M2" s="8" t="s">
        <v>28</v>
      </c>
      <c r="N2" s="9" t="s">
        <v>29</v>
      </c>
      <c r="O2" s="8" t="s">
        <v>30</v>
      </c>
      <c r="P2" s="8" t="s">
        <v>31</v>
      </c>
      <c r="Q2" s="8" t="s">
        <v>32</v>
      </c>
      <c r="R2" s="8" t="s">
        <v>33</v>
      </c>
      <c r="S2" s="8" t="s">
        <v>34</v>
      </c>
      <c r="T2" s="8" t="s">
        <v>35</v>
      </c>
      <c r="U2" s="8" t="s">
        <v>36</v>
      </c>
      <c r="V2" s="8" t="s">
        <v>37</v>
      </c>
      <c r="W2" s="8" t="s">
        <v>38</v>
      </c>
      <c r="X2" s="9" t="s">
        <v>40</v>
      </c>
      <c r="Y2" s="9" t="s">
        <v>39</v>
      </c>
      <c r="Z2" s="9" t="s">
        <v>41</v>
      </c>
      <c r="AA2" s="9" t="s">
        <v>42</v>
      </c>
      <c r="AB2" s="8" t="s">
        <v>43</v>
      </c>
      <c r="AC2" s="8" t="s">
        <v>44</v>
      </c>
      <c r="AD2" s="8" t="s">
        <v>45</v>
      </c>
      <c r="AE2" s="8" t="s">
        <v>46</v>
      </c>
      <c r="AF2" s="8" t="s">
        <v>47</v>
      </c>
      <c r="AG2" s="8" t="s">
        <v>48</v>
      </c>
      <c r="AH2" s="8" t="s">
        <v>49</v>
      </c>
      <c r="AI2" s="8" t="s">
        <v>50</v>
      </c>
      <c r="AJ2" s="8" t="s">
        <v>51</v>
      </c>
      <c r="AK2" s="8" t="s">
        <v>52</v>
      </c>
      <c r="AL2" s="8" t="s">
        <v>53</v>
      </c>
      <c r="AM2" s="8" t="s">
        <v>54</v>
      </c>
      <c r="AN2" s="8" t="s">
        <v>55</v>
      </c>
      <c r="AO2" s="8" t="s">
        <v>56</v>
      </c>
    </row>
    <row r="3" spans="1:41" x14ac:dyDescent="0.25">
      <c r="A3" s="1">
        <v>900923860</v>
      </c>
      <c r="B3" s="1" t="s">
        <v>11</v>
      </c>
      <c r="C3" s="1" t="s">
        <v>12</v>
      </c>
      <c r="D3" s="1">
        <v>5989</v>
      </c>
      <c r="E3" s="1"/>
      <c r="F3" s="1"/>
      <c r="G3" s="1"/>
      <c r="H3" s="58" t="s">
        <v>57</v>
      </c>
      <c r="I3" s="1" t="s">
        <v>58</v>
      </c>
      <c r="J3" s="10">
        <v>44846</v>
      </c>
      <c r="K3" s="11">
        <v>8711570</v>
      </c>
      <c r="L3" s="11">
        <v>8700470</v>
      </c>
      <c r="M3" s="1" t="s">
        <v>59</v>
      </c>
      <c r="N3" s="1" t="s">
        <v>98</v>
      </c>
      <c r="O3" s="1" t="s">
        <v>60</v>
      </c>
      <c r="P3" s="11"/>
      <c r="Q3" s="11"/>
      <c r="R3" s="11"/>
      <c r="S3" s="1"/>
      <c r="T3" s="11"/>
      <c r="U3" s="1"/>
      <c r="V3" s="11"/>
      <c r="W3" s="11"/>
      <c r="X3" s="11"/>
      <c r="Y3" s="11"/>
      <c r="Z3" s="1"/>
      <c r="AA3" s="1"/>
      <c r="AB3" s="1"/>
      <c r="AC3" s="1"/>
      <c r="AD3" s="1"/>
      <c r="AE3" s="10">
        <v>44846</v>
      </c>
      <c r="AF3" s="1"/>
      <c r="AG3" s="1"/>
      <c r="AH3" s="1"/>
      <c r="AI3" s="1"/>
      <c r="AJ3" s="1"/>
      <c r="AK3" s="1"/>
      <c r="AL3" s="1"/>
      <c r="AM3" s="1"/>
      <c r="AN3" s="1"/>
      <c r="AO3" s="1">
        <v>20230218</v>
      </c>
    </row>
    <row r="4" spans="1:41" x14ac:dyDescent="0.25">
      <c r="A4" s="1">
        <v>900923860</v>
      </c>
      <c r="B4" s="1" t="s">
        <v>11</v>
      </c>
      <c r="C4" s="1" t="s">
        <v>12</v>
      </c>
      <c r="D4" s="1">
        <v>5990</v>
      </c>
      <c r="E4" s="1"/>
      <c r="F4" s="1"/>
      <c r="G4" s="1"/>
      <c r="H4" s="58" t="s">
        <v>61</v>
      </c>
      <c r="I4" s="1" t="s">
        <v>62</v>
      </c>
      <c r="J4" s="10">
        <v>44846</v>
      </c>
      <c r="K4" s="11">
        <v>1920610</v>
      </c>
      <c r="L4" s="11">
        <v>1920610</v>
      </c>
      <c r="M4" s="1" t="s">
        <v>59</v>
      </c>
      <c r="N4" s="1" t="s">
        <v>98</v>
      </c>
      <c r="O4" s="1" t="s">
        <v>60</v>
      </c>
      <c r="P4" s="11"/>
      <c r="Q4" s="11"/>
      <c r="R4" s="11"/>
      <c r="S4" s="1"/>
      <c r="T4" s="11"/>
      <c r="U4" s="1"/>
      <c r="V4" s="11"/>
      <c r="W4" s="11"/>
      <c r="X4" s="11"/>
      <c r="Y4" s="11"/>
      <c r="Z4" s="1"/>
      <c r="AA4" s="1"/>
      <c r="AB4" s="1"/>
      <c r="AC4" s="1"/>
      <c r="AD4" s="1"/>
      <c r="AE4" s="10">
        <v>44846</v>
      </c>
      <c r="AF4" s="1"/>
      <c r="AG4" s="1"/>
      <c r="AH4" s="1"/>
      <c r="AI4" s="1"/>
      <c r="AJ4" s="1"/>
      <c r="AK4" s="1"/>
      <c r="AL4" s="1"/>
      <c r="AM4" s="1"/>
      <c r="AN4" s="1"/>
      <c r="AO4" s="1">
        <v>20230218</v>
      </c>
    </row>
    <row r="5" spans="1:41" x14ac:dyDescent="0.25">
      <c r="A5" s="1">
        <v>900923860</v>
      </c>
      <c r="B5" s="1" t="s">
        <v>11</v>
      </c>
      <c r="C5" s="1" t="s">
        <v>12</v>
      </c>
      <c r="D5" s="1">
        <v>6100</v>
      </c>
      <c r="E5" s="1"/>
      <c r="F5" s="1"/>
      <c r="G5" s="1"/>
      <c r="H5" s="58" t="s">
        <v>63</v>
      </c>
      <c r="I5" s="1" t="s">
        <v>64</v>
      </c>
      <c r="J5" s="10">
        <v>44880</v>
      </c>
      <c r="K5" s="11">
        <v>5780640</v>
      </c>
      <c r="L5" s="11">
        <v>5780640</v>
      </c>
      <c r="M5" s="1" t="s">
        <v>59</v>
      </c>
      <c r="N5" s="1" t="s">
        <v>98</v>
      </c>
      <c r="O5" s="1" t="s">
        <v>60</v>
      </c>
      <c r="P5" s="11"/>
      <c r="Q5" s="11"/>
      <c r="R5" s="11"/>
      <c r="S5" s="1"/>
      <c r="T5" s="11"/>
      <c r="U5" s="1"/>
      <c r="V5" s="11"/>
      <c r="W5" s="11"/>
      <c r="X5" s="11"/>
      <c r="Y5" s="11"/>
      <c r="Z5" s="1"/>
      <c r="AA5" s="1"/>
      <c r="AB5" s="1"/>
      <c r="AC5" s="1"/>
      <c r="AD5" s="1"/>
      <c r="AE5" s="10">
        <v>44880</v>
      </c>
      <c r="AF5" s="1"/>
      <c r="AG5" s="1"/>
      <c r="AH5" s="1"/>
      <c r="AI5" s="1"/>
      <c r="AJ5" s="1"/>
      <c r="AK5" s="1"/>
      <c r="AL5" s="1"/>
      <c r="AM5" s="1"/>
      <c r="AN5" s="1"/>
      <c r="AO5" s="1">
        <v>20230218</v>
      </c>
    </row>
    <row r="6" spans="1:41" x14ac:dyDescent="0.25">
      <c r="A6" s="1">
        <v>900923860</v>
      </c>
      <c r="B6" s="1" t="s">
        <v>11</v>
      </c>
      <c r="C6" s="1" t="s">
        <v>12</v>
      </c>
      <c r="D6" s="1">
        <v>6101</v>
      </c>
      <c r="E6" s="1"/>
      <c r="F6" s="1"/>
      <c r="G6" s="1"/>
      <c r="H6" s="58" t="s">
        <v>65</v>
      </c>
      <c r="I6" s="1" t="s">
        <v>66</v>
      </c>
      <c r="J6" s="10">
        <v>44880</v>
      </c>
      <c r="K6" s="11">
        <v>1490060</v>
      </c>
      <c r="L6" s="11">
        <v>1490060</v>
      </c>
      <c r="M6" s="1" t="s">
        <v>59</v>
      </c>
      <c r="N6" s="1" t="s">
        <v>98</v>
      </c>
      <c r="O6" s="1" t="s">
        <v>60</v>
      </c>
      <c r="P6" s="11"/>
      <c r="Q6" s="11"/>
      <c r="R6" s="11"/>
      <c r="S6" s="1"/>
      <c r="T6" s="11"/>
      <c r="U6" s="1"/>
      <c r="V6" s="11"/>
      <c r="W6" s="11"/>
      <c r="X6" s="11"/>
      <c r="Y6" s="11"/>
      <c r="Z6" s="1"/>
      <c r="AA6" s="1"/>
      <c r="AB6" s="1"/>
      <c r="AC6" s="1"/>
      <c r="AD6" s="1"/>
      <c r="AE6" s="10">
        <v>44880</v>
      </c>
      <c r="AF6" s="1"/>
      <c r="AG6" s="1"/>
      <c r="AH6" s="1"/>
      <c r="AI6" s="1"/>
      <c r="AJ6" s="1"/>
      <c r="AK6" s="1"/>
      <c r="AL6" s="1"/>
      <c r="AM6" s="1"/>
      <c r="AN6" s="1"/>
      <c r="AO6" s="1">
        <v>20230218</v>
      </c>
    </row>
    <row r="7" spans="1:41" x14ac:dyDescent="0.25">
      <c r="A7" s="1">
        <v>900923860</v>
      </c>
      <c r="B7" s="1" t="s">
        <v>11</v>
      </c>
      <c r="C7" s="1" t="s">
        <v>12</v>
      </c>
      <c r="D7" s="1">
        <v>6174</v>
      </c>
      <c r="E7" s="1"/>
      <c r="F7" s="1"/>
      <c r="G7" s="1"/>
      <c r="H7" s="58" t="s">
        <v>67</v>
      </c>
      <c r="I7" s="1" t="s">
        <v>68</v>
      </c>
      <c r="J7" s="10">
        <v>44910</v>
      </c>
      <c r="K7" s="11">
        <v>5699640</v>
      </c>
      <c r="L7" s="11">
        <v>5629640</v>
      </c>
      <c r="M7" s="1" t="s">
        <v>59</v>
      </c>
      <c r="N7" s="1" t="s">
        <v>98</v>
      </c>
      <c r="O7" s="1" t="s">
        <v>60</v>
      </c>
      <c r="P7" s="11"/>
      <c r="Q7" s="11"/>
      <c r="R7" s="11"/>
      <c r="S7" s="1"/>
      <c r="T7" s="11"/>
      <c r="U7" s="1"/>
      <c r="V7" s="11"/>
      <c r="W7" s="11"/>
      <c r="X7" s="11"/>
      <c r="Y7" s="11"/>
      <c r="Z7" s="1"/>
      <c r="AA7" s="1"/>
      <c r="AB7" s="1"/>
      <c r="AC7" s="1"/>
      <c r="AD7" s="1"/>
      <c r="AE7" s="10">
        <v>44910</v>
      </c>
      <c r="AF7" s="1"/>
      <c r="AG7" s="1"/>
      <c r="AH7" s="1"/>
      <c r="AI7" s="1"/>
      <c r="AJ7" s="1"/>
      <c r="AK7" s="1"/>
      <c r="AL7" s="1"/>
      <c r="AM7" s="1"/>
      <c r="AN7" s="1"/>
      <c r="AO7" s="1">
        <v>20230218</v>
      </c>
    </row>
    <row r="8" spans="1:41" x14ac:dyDescent="0.25">
      <c r="A8" s="1">
        <v>900923860</v>
      </c>
      <c r="B8" s="1" t="s">
        <v>11</v>
      </c>
      <c r="C8" s="1" t="s">
        <v>12</v>
      </c>
      <c r="D8" s="1">
        <v>6175</v>
      </c>
      <c r="E8" s="1"/>
      <c r="F8" s="1"/>
      <c r="G8" s="1"/>
      <c r="H8" s="58" t="s">
        <v>69</v>
      </c>
      <c r="I8" s="1" t="s">
        <v>70</v>
      </c>
      <c r="J8" s="10">
        <v>44910</v>
      </c>
      <c r="K8" s="11">
        <v>1674690</v>
      </c>
      <c r="L8" s="11">
        <v>1674690</v>
      </c>
      <c r="M8" s="1" t="s">
        <v>59</v>
      </c>
      <c r="N8" s="1" t="s">
        <v>98</v>
      </c>
      <c r="O8" s="1" t="s">
        <v>60</v>
      </c>
      <c r="P8" s="11"/>
      <c r="Q8" s="11"/>
      <c r="R8" s="11"/>
      <c r="S8" s="1"/>
      <c r="T8" s="11"/>
      <c r="U8" s="1"/>
      <c r="V8" s="11"/>
      <c r="W8" s="11"/>
      <c r="X8" s="11"/>
      <c r="Y8" s="11"/>
      <c r="Z8" s="1"/>
      <c r="AA8" s="1"/>
      <c r="AB8" s="1"/>
      <c r="AC8" s="1"/>
      <c r="AD8" s="1"/>
      <c r="AE8" s="10">
        <v>44910</v>
      </c>
      <c r="AF8" s="1"/>
      <c r="AG8" s="1"/>
      <c r="AH8" s="1"/>
      <c r="AI8" s="1"/>
      <c r="AJ8" s="1"/>
      <c r="AK8" s="1"/>
      <c r="AL8" s="1"/>
      <c r="AM8" s="1"/>
      <c r="AN8" s="1"/>
      <c r="AO8" s="1">
        <v>20230218</v>
      </c>
    </row>
    <row r="9" spans="1:41" x14ac:dyDescent="0.25">
      <c r="A9" s="1">
        <v>900923860</v>
      </c>
      <c r="B9" s="1" t="s">
        <v>11</v>
      </c>
      <c r="C9" s="1" t="s">
        <v>12</v>
      </c>
      <c r="D9" s="1">
        <v>6194</v>
      </c>
      <c r="E9" s="1"/>
      <c r="F9" s="1"/>
      <c r="G9" s="1"/>
      <c r="H9" s="58" t="s">
        <v>71</v>
      </c>
      <c r="I9" s="1" t="s">
        <v>72</v>
      </c>
      <c r="J9" s="10">
        <v>44936</v>
      </c>
      <c r="K9" s="11">
        <v>7701210</v>
      </c>
      <c r="L9" s="11">
        <v>7649610</v>
      </c>
      <c r="M9" s="1" t="s">
        <v>59</v>
      </c>
      <c r="N9" s="1" t="s">
        <v>98</v>
      </c>
      <c r="O9" s="1" t="s">
        <v>60</v>
      </c>
      <c r="P9" s="11"/>
      <c r="Q9" s="11"/>
      <c r="R9" s="11"/>
      <c r="S9" s="1"/>
      <c r="T9" s="11"/>
      <c r="U9" s="1"/>
      <c r="V9" s="11"/>
      <c r="W9" s="11"/>
      <c r="X9" s="11"/>
      <c r="Y9" s="11"/>
      <c r="Z9" s="1"/>
      <c r="AA9" s="1"/>
      <c r="AB9" s="1"/>
      <c r="AC9" s="1"/>
      <c r="AD9" s="1"/>
      <c r="AE9" s="10">
        <v>44936</v>
      </c>
      <c r="AF9" s="1"/>
      <c r="AG9" s="1"/>
      <c r="AH9" s="1"/>
      <c r="AI9" s="1"/>
      <c r="AJ9" s="1"/>
      <c r="AK9" s="1"/>
      <c r="AL9" s="1"/>
      <c r="AM9" s="1"/>
      <c r="AN9" s="1"/>
      <c r="AO9" s="1">
        <v>20230218</v>
      </c>
    </row>
    <row r="10" spans="1:41" x14ac:dyDescent="0.25">
      <c r="A10" s="1">
        <v>900923860</v>
      </c>
      <c r="B10" s="1" t="s">
        <v>11</v>
      </c>
      <c r="C10" s="1" t="s">
        <v>12</v>
      </c>
      <c r="D10" s="1">
        <v>6195</v>
      </c>
      <c r="E10" s="1"/>
      <c r="F10" s="1"/>
      <c r="G10" s="1"/>
      <c r="H10" s="58" t="s">
        <v>73</v>
      </c>
      <c r="I10" s="1" t="s">
        <v>74</v>
      </c>
      <c r="J10" s="10">
        <v>44936</v>
      </c>
      <c r="K10" s="11">
        <v>2140000</v>
      </c>
      <c r="L10" s="11">
        <v>2140000</v>
      </c>
      <c r="M10" s="1" t="s">
        <v>59</v>
      </c>
      <c r="N10" s="1" t="s">
        <v>98</v>
      </c>
      <c r="O10" s="1" t="s">
        <v>60</v>
      </c>
      <c r="P10" s="11"/>
      <c r="Q10" s="11"/>
      <c r="R10" s="11"/>
      <c r="S10" s="1"/>
      <c r="T10" s="11"/>
      <c r="U10" s="1"/>
      <c r="V10" s="11"/>
      <c r="W10" s="11"/>
      <c r="X10" s="11"/>
      <c r="Y10" s="11"/>
      <c r="Z10" s="1"/>
      <c r="AA10" s="1"/>
      <c r="AB10" s="1"/>
      <c r="AC10" s="1"/>
      <c r="AD10" s="1"/>
      <c r="AE10" s="10">
        <v>44936</v>
      </c>
      <c r="AF10" s="1"/>
      <c r="AG10" s="1"/>
      <c r="AH10" s="1"/>
      <c r="AI10" s="1"/>
      <c r="AJ10" s="1"/>
      <c r="AK10" s="1"/>
      <c r="AL10" s="1"/>
      <c r="AM10" s="1"/>
      <c r="AN10" s="1"/>
      <c r="AO10" s="1">
        <v>20230218</v>
      </c>
    </row>
    <row r="11" spans="1:41" x14ac:dyDescent="0.25">
      <c r="A11" s="1">
        <v>900923860</v>
      </c>
      <c r="B11" s="1" t="s">
        <v>11</v>
      </c>
      <c r="C11" s="1" t="s">
        <v>12</v>
      </c>
      <c r="D11" s="1">
        <v>6274</v>
      </c>
      <c r="E11" s="1"/>
      <c r="F11" s="1"/>
      <c r="G11" s="1"/>
      <c r="H11" s="58" t="s">
        <v>75</v>
      </c>
      <c r="I11" s="1" t="s">
        <v>76</v>
      </c>
      <c r="J11" s="10">
        <v>44967</v>
      </c>
      <c r="K11" s="11">
        <v>4241100</v>
      </c>
      <c r="L11" s="11">
        <v>4200200</v>
      </c>
      <c r="M11" s="1" t="s">
        <v>59</v>
      </c>
      <c r="N11" s="1" t="s">
        <v>98</v>
      </c>
      <c r="O11" s="1" t="s">
        <v>60</v>
      </c>
      <c r="P11" s="11"/>
      <c r="Q11" s="11"/>
      <c r="R11" s="11"/>
      <c r="S11" s="1"/>
      <c r="T11" s="11"/>
      <c r="U11" s="1"/>
      <c r="V11" s="11"/>
      <c r="W11" s="11"/>
      <c r="X11" s="11"/>
      <c r="Y11" s="11"/>
      <c r="Z11" s="1"/>
      <c r="AA11" s="1"/>
      <c r="AB11" s="1"/>
      <c r="AC11" s="1"/>
      <c r="AD11" s="1"/>
      <c r="AE11" s="10">
        <v>44967</v>
      </c>
      <c r="AF11" s="1"/>
      <c r="AG11" s="1"/>
      <c r="AH11" s="1"/>
      <c r="AI11" s="1"/>
      <c r="AJ11" s="1"/>
      <c r="AK11" s="1"/>
      <c r="AL11" s="1"/>
      <c r="AM11" s="1"/>
      <c r="AN11" s="1"/>
      <c r="AO11" s="1">
        <v>20230218</v>
      </c>
    </row>
    <row r="12" spans="1:41" x14ac:dyDescent="0.25">
      <c r="A12" s="1">
        <v>900923860</v>
      </c>
      <c r="B12" s="1" t="s">
        <v>11</v>
      </c>
      <c r="C12" s="1" t="s">
        <v>12</v>
      </c>
      <c r="D12" s="1">
        <v>6275</v>
      </c>
      <c r="E12" s="1"/>
      <c r="F12" s="1"/>
      <c r="G12" s="1"/>
      <c r="H12" s="58" t="s">
        <v>77</v>
      </c>
      <c r="I12" s="1" t="s">
        <v>78</v>
      </c>
      <c r="J12" s="10">
        <v>44971</v>
      </c>
      <c r="K12" s="11">
        <v>1677050</v>
      </c>
      <c r="L12" s="11">
        <v>1677050</v>
      </c>
      <c r="M12" s="1" t="s">
        <v>59</v>
      </c>
      <c r="N12" s="1" t="s">
        <v>98</v>
      </c>
      <c r="O12" s="1" t="s">
        <v>60</v>
      </c>
      <c r="P12" s="11"/>
      <c r="Q12" s="11"/>
      <c r="R12" s="11"/>
      <c r="S12" s="1"/>
      <c r="T12" s="11"/>
      <c r="U12" s="1"/>
      <c r="V12" s="11"/>
      <c r="W12" s="11"/>
      <c r="X12" s="11"/>
      <c r="Y12" s="11"/>
      <c r="Z12" s="1"/>
      <c r="AA12" s="1"/>
      <c r="AB12" s="1"/>
      <c r="AC12" s="1"/>
      <c r="AD12" s="1"/>
      <c r="AE12" s="10">
        <v>44971</v>
      </c>
      <c r="AF12" s="1"/>
      <c r="AG12" s="1"/>
      <c r="AH12" s="1"/>
      <c r="AI12" s="1"/>
      <c r="AJ12" s="1"/>
      <c r="AK12" s="1"/>
      <c r="AL12" s="1"/>
      <c r="AM12" s="1"/>
      <c r="AN12" s="1"/>
      <c r="AO12" s="1">
        <v>20230218</v>
      </c>
    </row>
    <row r="13" spans="1:41" x14ac:dyDescent="0.25">
      <c r="A13" s="1">
        <v>900923860</v>
      </c>
      <c r="B13" s="1" t="s">
        <v>11</v>
      </c>
      <c r="C13" s="1" t="s">
        <v>12</v>
      </c>
      <c r="D13" s="1">
        <v>3036</v>
      </c>
      <c r="E13" s="1" t="s">
        <v>12</v>
      </c>
      <c r="F13" s="1">
        <v>3036</v>
      </c>
      <c r="G13" s="1"/>
      <c r="H13" s="1" t="s">
        <v>79</v>
      </c>
      <c r="I13" s="1" t="s">
        <v>80</v>
      </c>
      <c r="J13" s="10">
        <v>44760</v>
      </c>
      <c r="K13" s="11">
        <v>1668380</v>
      </c>
      <c r="L13" s="11">
        <v>1668380</v>
      </c>
      <c r="M13" s="1" t="s">
        <v>81</v>
      </c>
      <c r="N13" s="1" t="s">
        <v>101</v>
      </c>
      <c r="O13" s="1" t="s">
        <v>82</v>
      </c>
      <c r="P13" s="11">
        <v>1668380</v>
      </c>
      <c r="Q13" s="11">
        <v>0</v>
      </c>
      <c r="R13" s="11">
        <v>0</v>
      </c>
      <c r="S13" s="1"/>
      <c r="T13" s="11">
        <v>0</v>
      </c>
      <c r="U13" s="1"/>
      <c r="V13" s="11">
        <v>1668380</v>
      </c>
      <c r="W13" s="11">
        <v>0</v>
      </c>
      <c r="X13" s="11">
        <v>33368</v>
      </c>
      <c r="Y13" s="11">
        <v>1635012</v>
      </c>
      <c r="Z13" s="1">
        <v>4800057626</v>
      </c>
      <c r="AA13" s="1" t="s">
        <v>100</v>
      </c>
      <c r="AB13" s="1"/>
      <c r="AC13" s="1"/>
      <c r="AD13" s="1"/>
      <c r="AE13" s="10">
        <v>44760</v>
      </c>
      <c r="AF13" s="1"/>
      <c r="AG13" s="1">
        <v>2</v>
      </c>
      <c r="AH13" s="1"/>
      <c r="AI13" s="1"/>
      <c r="AJ13" s="1">
        <v>1</v>
      </c>
      <c r="AK13" s="1">
        <v>20220830</v>
      </c>
      <c r="AL13" s="1">
        <v>20220809</v>
      </c>
      <c r="AM13" s="1">
        <v>1668380</v>
      </c>
      <c r="AN13" s="1">
        <v>0</v>
      </c>
      <c r="AO13" s="1">
        <v>20230218</v>
      </c>
    </row>
    <row r="14" spans="1:41" x14ac:dyDescent="0.25">
      <c r="A14" s="1">
        <v>900923860</v>
      </c>
      <c r="B14" s="1" t="s">
        <v>11</v>
      </c>
      <c r="C14" s="1" t="s">
        <v>12</v>
      </c>
      <c r="D14" s="1">
        <v>2061</v>
      </c>
      <c r="E14" s="1" t="s">
        <v>12</v>
      </c>
      <c r="F14" s="1">
        <v>2061</v>
      </c>
      <c r="G14" s="1"/>
      <c r="H14" s="1" t="s">
        <v>83</v>
      </c>
      <c r="I14" s="1" t="s">
        <v>84</v>
      </c>
      <c r="J14" s="10">
        <v>44609</v>
      </c>
      <c r="K14" s="11">
        <v>9120940</v>
      </c>
      <c r="L14" s="11">
        <v>9078140</v>
      </c>
      <c r="M14" s="1" t="s">
        <v>85</v>
      </c>
      <c r="N14" s="1" t="s">
        <v>102</v>
      </c>
      <c r="O14" s="1" t="s">
        <v>82</v>
      </c>
      <c r="P14" s="11">
        <v>9078140</v>
      </c>
      <c r="Q14" s="11">
        <v>0</v>
      </c>
      <c r="R14" s="11">
        <v>0</v>
      </c>
      <c r="S14" s="1"/>
      <c r="T14" s="11">
        <v>0</v>
      </c>
      <c r="U14" s="1"/>
      <c r="V14" s="11">
        <v>9078140</v>
      </c>
      <c r="W14" s="11">
        <v>0</v>
      </c>
      <c r="X14" s="11"/>
      <c r="Y14" s="11"/>
      <c r="Z14" s="1"/>
      <c r="AA14" s="1"/>
      <c r="AB14" s="1"/>
      <c r="AC14" s="1"/>
      <c r="AD14" s="1"/>
      <c r="AE14" s="10">
        <v>44609</v>
      </c>
      <c r="AF14" s="1"/>
      <c r="AG14" s="1">
        <v>2</v>
      </c>
      <c r="AH14" s="1"/>
      <c r="AI14" s="1"/>
      <c r="AJ14" s="1">
        <v>3</v>
      </c>
      <c r="AK14" s="1">
        <v>20221231</v>
      </c>
      <c r="AL14" s="1">
        <v>20221206</v>
      </c>
      <c r="AM14" s="1">
        <v>9078140</v>
      </c>
      <c r="AN14" s="1">
        <v>0</v>
      </c>
      <c r="AO14" s="1">
        <v>20230218</v>
      </c>
    </row>
    <row r="15" spans="1:41" x14ac:dyDescent="0.25">
      <c r="A15" s="1">
        <v>900923860</v>
      </c>
      <c r="B15" s="1" t="s">
        <v>11</v>
      </c>
      <c r="C15" s="1" t="s">
        <v>12</v>
      </c>
      <c r="D15" s="1">
        <v>4547</v>
      </c>
      <c r="E15" s="1" t="s">
        <v>12</v>
      </c>
      <c r="F15" s="1">
        <v>4547</v>
      </c>
      <c r="G15" s="1"/>
      <c r="H15" s="1" t="s">
        <v>86</v>
      </c>
      <c r="I15" s="1" t="s">
        <v>87</v>
      </c>
      <c r="J15" s="10">
        <v>44795</v>
      </c>
      <c r="K15" s="11">
        <v>1413530</v>
      </c>
      <c r="L15" s="11">
        <v>1413530</v>
      </c>
      <c r="M15" s="1" t="s">
        <v>88</v>
      </c>
      <c r="N15" s="1" t="s">
        <v>104</v>
      </c>
      <c r="O15" s="1" t="s">
        <v>82</v>
      </c>
      <c r="P15" s="11">
        <v>1413530</v>
      </c>
      <c r="Q15" s="11">
        <v>0</v>
      </c>
      <c r="R15" s="11">
        <v>0</v>
      </c>
      <c r="S15" s="1"/>
      <c r="T15" s="11">
        <v>126090</v>
      </c>
      <c r="U15" s="1" t="s">
        <v>89</v>
      </c>
      <c r="V15" s="11">
        <v>1287440</v>
      </c>
      <c r="W15" s="11">
        <v>126090</v>
      </c>
      <c r="X15" s="11">
        <v>25749</v>
      </c>
      <c r="Y15" s="11">
        <v>1261691</v>
      </c>
      <c r="Z15" s="1">
        <v>4800057898</v>
      </c>
      <c r="AA15" s="1" t="s">
        <v>103</v>
      </c>
      <c r="AB15" s="1"/>
      <c r="AC15" s="1"/>
      <c r="AD15" s="1"/>
      <c r="AE15" s="10">
        <v>44795</v>
      </c>
      <c r="AF15" s="1"/>
      <c r="AG15" s="1">
        <v>9</v>
      </c>
      <c r="AH15" s="1"/>
      <c r="AI15" s="1" t="s">
        <v>90</v>
      </c>
      <c r="AJ15" s="1">
        <v>1</v>
      </c>
      <c r="AK15" s="1">
        <v>21001231</v>
      </c>
      <c r="AL15" s="1">
        <v>20220908</v>
      </c>
      <c r="AM15" s="1">
        <v>1413530</v>
      </c>
      <c r="AN15" s="1">
        <v>0</v>
      </c>
      <c r="AO15" s="1">
        <v>20230218</v>
      </c>
    </row>
    <row r="16" spans="1:41" x14ac:dyDescent="0.25">
      <c r="A16" s="1">
        <v>900923860</v>
      </c>
      <c r="B16" s="1" t="s">
        <v>11</v>
      </c>
      <c r="C16" s="1" t="s">
        <v>12</v>
      </c>
      <c r="D16" s="1">
        <v>2451</v>
      </c>
      <c r="E16" s="1" t="s">
        <v>12</v>
      </c>
      <c r="F16" s="1">
        <v>2451</v>
      </c>
      <c r="G16" s="1"/>
      <c r="H16" s="1" t="s">
        <v>91</v>
      </c>
      <c r="I16" s="1" t="s">
        <v>92</v>
      </c>
      <c r="J16" s="10">
        <v>44732</v>
      </c>
      <c r="K16" s="11">
        <v>9305210</v>
      </c>
      <c r="L16" s="11">
        <v>295710</v>
      </c>
      <c r="M16" s="1" t="s">
        <v>88</v>
      </c>
      <c r="N16" s="1" t="s">
        <v>99</v>
      </c>
      <c r="O16" s="1" t="s">
        <v>82</v>
      </c>
      <c r="P16" s="11">
        <v>9305210</v>
      </c>
      <c r="Q16" s="11">
        <v>0</v>
      </c>
      <c r="R16" s="11">
        <v>0</v>
      </c>
      <c r="S16" s="1"/>
      <c r="T16" s="11">
        <v>295710</v>
      </c>
      <c r="U16" s="1" t="s">
        <v>93</v>
      </c>
      <c r="V16" s="11">
        <v>9009500</v>
      </c>
      <c r="W16" s="11">
        <v>295710</v>
      </c>
      <c r="X16" s="11"/>
      <c r="Y16" s="11"/>
      <c r="Z16" s="1"/>
      <c r="AA16" s="1"/>
      <c r="AB16" s="1"/>
      <c r="AC16" s="1"/>
      <c r="AD16" s="1"/>
      <c r="AE16" s="10">
        <v>44732</v>
      </c>
      <c r="AF16" s="1"/>
      <c r="AG16" s="1">
        <v>9</v>
      </c>
      <c r="AH16" s="1"/>
      <c r="AI16" s="1" t="s">
        <v>90</v>
      </c>
      <c r="AJ16" s="1">
        <v>1</v>
      </c>
      <c r="AK16" s="1">
        <v>21001231</v>
      </c>
      <c r="AL16" s="1">
        <v>20220716</v>
      </c>
      <c r="AM16" s="1">
        <v>9305210</v>
      </c>
      <c r="AN16" s="1">
        <v>0</v>
      </c>
      <c r="AO16" s="1">
        <v>20230218</v>
      </c>
    </row>
    <row r="17" spans="1:41" x14ac:dyDescent="0.25">
      <c r="A17" s="1">
        <v>900923860</v>
      </c>
      <c r="B17" s="1" t="s">
        <v>11</v>
      </c>
      <c r="C17" s="1" t="s">
        <v>12</v>
      </c>
      <c r="D17" s="1">
        <v>2171</v>
      </c>
      <c r="E17" s="1" t="s">
        <v>12</v>
      </c>
      <c r="F17" s="1">
        <v>2171</v>
      </c>
      <c r="G17" s="1"/>
      <c r="H17" s="1" t="s">
        <v>94</v>
      </c>
      <c r="I17" s="1" t="s">
        <v>95</v>
      </c>
      <c r="J17" s="10">
        <v>44638</v>
      </c>
      <c r="K17" s="11">
        <v>7477770</v>
      </c>
      <c r="L17" s="11">
        <v>126090</v>
      </c>
      <c r="M17" s="1" t="s">
        <v>96</v>
      </c>
      <c r="N17" s="1" t="s">
        <v>99</v>
      </c>
      <c r="O17" s="1" t="s">
        <v>82</v>
      </c>
      <c r="P17" s="11">
        <v>7603860</v>
      </c>
      <c r="Q17" s="11">
        <v>0</v>
      </c>
      <c r="R17" s="11">
        <v>0</v>
      </c>
      <c r="S17" s="1"/>
      <c r="T17" s="11">
        <v>126090</v>
      </c>
      <c r="U17" s="1" t="s">
        <v>97</v>
      </c>
      <c r="V17" s="11">
        <v>7477770</v>
      </c>
      <c r="W17" s="11">
        <v>126090</v>
      </c>
      <c r="X17" s="11"/>
      <c r="Y17" s="11"/>
      <c r="Z17" s="1"/>
      <c r="AA17" s="1"/>
      <c r="AB17" s="1"/>
      <c r="AC17" s="1"/>
      <c r="AD17" s="1"/>
      <c r="AE17" s="10">
        <v>44638</v>
      </c>
      <c r="AF17" s="1"/>
      <c r="AG17" s="1">
        <v>9</v>
      </c>
      <c r="AH17" s="1"/>
      <c r="AI17" s="1" t="s">
        <v>90</v>
      </c>
      <c r="AJ17" s="1">
        <v>1</v>
      </c>
      <c r="AK17" s="1">
        <v>21001231</v>
      </c>
      <c r="AL17" s="1">
        <v>20220419</v>
      </c>
      <c r="AM17" s="1">
        <v>7603860</v>
      </c>
      <c r="AN17" s="1">
        <v>0</v>
      </c>
      <c r="AO17" s="1">
        <v>20230218</v>
      </c>
    </row>
  </sheetData>
  <autoFilter ref="A2:AO17" xr:uid="{9F0B1E0B-EC01-4EB9-A7ED-2E1BAC2B9CA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CAC47-2E35-4E49-95FE-C8E0D346B60A}">
  <dimension ref="B1:I40"/>
  <sheetViews>
    <sheetView showGridLines="0" tabSelected="1" topLeftCell="A11" zoomScale="90" zoomScaleNormal="90" zoomScaleSheetLayoutView="100" workbookViewId="0">
      <selection activeCell="O21" sqref="O21"/>
    </sheetView>
  </sheetViews>
  <sheetFormatPr baseColWidth="10" defaultRowHeight="12.75" x14ac:dyDescent="0.2"/>
  <cols>
    <col min="1" max="1" width="1" style="16" customWidth="1"/>
    <col min="2" max="2" width="11.42578125" style="16"/>
    <col min="3" max="3" width="17.5703125" style="16" customWidth="1"/>
    <col min="4" max="4" width="11.5703125" style="16" customWidth="1"/>
    <col min="5" max="5" width="11.42578125" style="16"/>
    <col min="6" max="6" width="16.85546875" style="16" customWidth="1"/>
    <col min="7" max="7" width="11.42578125" style="16"/>
    <col min="8" max="8" width="22.5703125" style="16" customWidth="1"/>
    <col min="9" max="9" width="14" style="16" customWidth="1"/>
    <col min="10" max="16384" width="11.42578125" style="16"/>
  </cols>
  <sheetData>
    <row r="1" spans="2:9" ht="6" customHeight="1" thickBot="1" x14ac:dyDescent="0.25"/>
    <row r="2" spans="2:9" ht="19.5" customHeight="1" x14ac:dyDescent="0.2">
      <c r="B2" s="17"/>
      <c r="C2" s="18"/>
      <c r="D2" s="19" t="s">
        <v>112</v>
      </c>
      <c r="E2" s="20"/>
      <c r="F2" s="20"/>
      <c r="G2" s="20"/>
      <c r="H2" s="21"/>
      <c r="I2" s="22" t="s">
        <v>113</v>
      </c>
    </row>
    <row r="3" spans="2:9" ht="13.5" thickBot="1" x14ac:dyDescent="0.25">
      <c r="B3" s="23"/>
      <c r="C3" s="24"/>
      <c r="D3" s="25"/>
      <c r="E3" s="26"/>
      <c r="F3" s="26"/>
      <c r="G3" s="26"/>
      <c r="H3" s="27"/>
      <c r="I3" s="28"/>
    </row>
    <row r="4" spans="2:9" x14ac:dyDescent="0.2">
      <c r="B4" s="23"/>
      <c r="C4" s="24"/>
      <c r="D4" s="19" t="s">
        <v>114</v>
      </c>
      <c r="E4" s="20"/>
      <c r="F4" s="20"/>
      <c r="G4" s="20"/>
      <c r="H4" s="21"/>
      <c r="I4" s="22" t="s">
        <v>115</v>
      </c>
    </row>
    <row r="5" spans="2:9" x14ac:dyDescent="0.2">
      <c r="B5" s="23"/>
      <c r="C5" s="24"/>
      <c r="D5" s="29"/>
      <c r="E5" s="30"/>
      <c r="F5" s="30"/>
      <c r="G5" s="30"/>
      <c r="H5" s="31"/>
      <c r="I5" s="32"/>
    </row>
    <row r="6" spans="2:9" ht="13.5" thickBot="1" x14ac:dyDescent="0.25">
      <c r="B6" s="33"/>
      <c r="C6" s="34"/>
      <c r="D6" s="25"/>
      <c r="E6" s="26"/>
      <c r="F6" s="26"/>
      <c r="G6" s="26"/>
      <c r="H6" s="27"/>
      <c r="I6" s="28"/>
    </row>
    <row r="7" spans="2:9" x14ac:dyDescent="0.2">
      <c r="B7" s="35"/>
      <c r="I7" s="36"/>
    </row>
    <row r="8" spans="2:9" x14ac:dyDescent="0.2">
      <c r="B8" s="35"/>
      <c r="I8" s="36"/>
    </row>
    <row r="9" spans="2:9" x14ac:dyDescent="0.2">
      <c r="B9" s="35"/>
      <c r="I9" s="36"/>
    </row>
    <row r="10" spans="2:9" x14ac:dyDescent="0.2">
      <c r="B10" s="35"/>
      <c r="C10" s="37" t="s">
        <v>135</v>
      </c>
      <c r="E10" s="38"/>
      <c r="I10" s="36"/>
    </row>
    <row r="11" spans="2:9" x14ac:dyDescent="0.2">
      <c r="B11" s="35"/>
      <c r="I11" s="36"/>
    </row>
    <row r="12" spans="2:9" x14ac:dyDescent="0.2">
      <c r="B12" s="35"/>
      <c r="C12" s="37" t="s">
        <v>134</v>
      </c>
      <c r="I12" s="36"/>
    </row>
    <row r="13" spans="2:9" x14ac:dyDescent="0.2">
      <c r="B13" s="35"/>
      <c r="C13" s="37" t="s">
        <v>136</v>
      </c>
      <c r="I13" s="36"/>
    </row>
    <row r="14" spans="2:9" x14ac:dyDescent="0.2">
      <c r="B14" s="35"/>
      <c r="I14" s="36"/>
    </row>
    <row r="15" spans="2:9" x14ac:dyDescent="0.2">
      <c r="B15" s="35"/>
      <c r="C15" s="16" t="s">
        <v>137</v>
      </c>
      <c r="I15" s="36"/>
    </row>
    <row r="16" spans="2:9" x14ac:dyDescent="0.2">
      <c r="B16" s="35"/>
      <c r="C16" s="39"/>
      <c r="I16" s="36"/>
    </row>
    <row r="17" spans="2:9" x14ac:dyDescent="0.2">
      <c r="B17" s="35"/>
      <c r="C17" s="16" t="s">
        <v>138</v>
      </c>
      <c r="D17" s="38"/>
      <c r="G17" s="40" t="s">
        <v>116</v>
      </c>
      <c r="H17" s="40" t="s">
        <v>117</v>
      </c>
      <c r="I17" s="36"/>
    </row>
    <row r="18" spans="2:9" x14ac:dyDescent="0.2">
      <c r="B18" s="35"/>
      <c r="C18" s="37" t="s">
        <v>118</v>
      </c>
      <c r="D18" s="37"/>
      <c r="E18" s="37"/>
      <c r="F18" s="37"/>
      <c r="G18" s="41">
        <v>15</v>
      </c>
      <c r="H18" s="42">
        <v>53444820</v>
      </c>
      <c r="I18" s="36"/>
    </row>
    <row r="19" spans="2:9" x14ac:dyDescent="0.2">
      <c r="B19" s="35"/>
      <c r="C19" s="16" t="s">
        <v>119</v>
      </c>
      <c r="G19" s="43">
        <v>1</v>
      </c>
      <c r="H19" s="44">
        <v>2955820</v>
      </c>
      <c r="I19" s="36"/>
    </row>
    <row r="20" spans="2:9" x14ac:dyDescent="0.2">
      <c r="B20" s="35"/>
      <c r="C20" s="16" t="s">
        <v>120</v>
      </c>
      <c r="G20" s="43">
        <v>0</v>
      </c>
      <c r="H20" s="44">
        <v>0</v>
      </c>
      <c r="I20" s="36"/>
    </row>
    <row r="21" spans="2:9" x14ac:dyDescent="0.2">
      <c r="B21" s="35"/>
      <c r="C21" s="16" t="s">
        <v>121</v>
      </c>
      <c r="G21" s="43">
        <v>10</v>
      </c>
      <c r="H21" s="45">
        <v>40862970</v>
      </c>
      <c r="I21" s="36"/>
    </row>
    <row r="22" spans="2:9" x14ac:dyDescent="0.2">
      <c r="B22" s="35"/>
      <c r="C22" s="16" t="s">
        <v>122</v>
      </c>
      <c r="G22" s="43">
        <v>0</v>
      </c>
      <c r="H22" s="44">
        <v>0</v>
      </c>
      <c r="I22" s="36"/>
    </row>
    <row r="23" spans="2:9" ht="13.5" thickBot="1" x14ac:dyDescent="0.25">
      <c r="B23" s="35"/>
      <c r="C23" s="16" t="s">
        <v>123</v>
      </c>
      <c r="G23" s="46">
        <v>3</v>
      </c>
      <c r="H23" s="47">
        <v>547890</v>
      </c>
      <c r="I23" s="36"/>
    </row>
    <row r="24" spans="2:9" x14ac:dyDescent="0.2">
      <c r="B24" s="35"/>
      <c r="C24" s="37" t="s">
        <v>124</v>
      </c>
      <c r="D24" s="37"/>
      <c r="E24" s="37"/>
      <c r="F24" s="37"/>
      <c r="G24" s="41">
        <f>G19+G20+G21+G22+G23</f>
        <v>14</v>
      </c>
      <c r="H24" s="48">
        <f>H19+H20+H21+H22+H23</f>
        <v>44366680</v>
      </c>
      <c r="I24" s="36"/>
    </row>
    <row r="25" spans="2:9" x14ac:dyDescent="0.2">
      <c r="B25" s="35"/>
      <c r="C25" s="16" t="s">
        <v>125</v>
      </c>
      <c r="G25" s="43">
        <v>1</v>
      </c>
      <c r="H25" s="44">
        <v>9078140</v>
      </c>
      <c r="I25" s="36"/>
    </row>
    <row r="26" spans="2:9" ht="13.5" thickBot="1" x14ac:dyDescent="0.25">
      <c r="B26" s="35"/>
      <c r="C26" s="16" t="s">
        <v>126</v>
      </c>
      <c r="G26" s="46">
        <v>0</v>
      </c>
      <c r="H26" s="47">
        <v>0</v>
      </c>
      <c r="I26" s="36"/>
    </row>
    <row r="27" spans="2:9" x14ac:dyDescent="0.2">
      <c r="B27" s="35"/>
      <c r="C27" s="37" t="s">
        <v>127</v>
      </c>
      <c r="D27" s="37"/>
      <c r="E27" s="37"/>
      <c r="F27" s="37"/>
      <c r="G27" s="41">
        <f>G25+G26</f>
        <v>1</v>
      </c>
      <c r="H27" s="48">
        <f>H25+H26</f>
        <v>9078140</v>
      </c>
      <c r="I27" s="36"/>
    </row>
    <row r="28" spans="2:9" ht="13.5" thickBot="1" x14ac:dyDescent="0.25">
      <c r="B28" s="35"/>
      <c r="C28" s="16" t="s">
        <v>128</v>
      </c>
      <c r="D28" s="37"/>
      <c r="E28" s="37"/>
      <c r="F28" s="37"/>
      <c r="G28" s="46">
        <v>0</v>
      </c>
      <c r="H28" s="47">
        <v>0</v>
      </c>
      <c r="I28" s="36"/>
    </row>
    <row r="29" spans="2:9" x14ac:dyDescent="0.2">
      <c r="B29" s="35"/>
      <c r="C29" s="37" t="s">
        <v>129</v>
      </c>
      <c r="D29" s="37"/>
      <c r="E29" s="37"/>
      <c r="F29" s="37"/>
      <c r="G29" s="43">
        <f>G28</f>
        <v>0</v>
      </c>
      <c r="H29" s="44">
        <f>H28</f>
        <v>0</v>
      </c>
      <c r="I29" s="36"/>
    </row>
    <row r="30" spans="2:9" x14ac:dyDescent="0.2">
      <c r="B30" s="35"/>
      <c r="C30" s="37"/>
      <c r="D30" s="37"/>
      <c r="E30" s="37"/>
      <c r="F30" s="37"/>
      <c r="G30" s="49"/>
      <c r="H30" s="48"/>
      <c r="I30" s="36"/>
    </row>
    <row r="31" spans="2:9" ht="13.5" thickBot="1" x14ac:dyDescent="0.25">
      <c r="B31" s="35"/>
      <c r="C31" s="37" t="s">
        <v>130</v>
      </c>
      <c r="D31" s="37"/>
      <c r="G31" s="50">
        <f>G24+G27+G29</f>
        <v>15</v>
      </c>
      <c r="H31" s="51">
        <f>H24+H27+H29</f>
        <v>53444820</v>
      </c>
      <c r="I31" s="36"/>
    </row>
    <row r="32" spans="2:9" ht="13.5" thickTop="1" x14ac:dyDescent="0.2">
      <c r="B32" s="35"/>
      <c r="C32" s="37"/>
      <c r="D32" s="37"/>
      <c r="G32" s="52"/>
      <c r="H32" s="44"/>
      <c r="I32" s="36"/>
    </row>
    <row r="33" spans="2:9" x14ac:dyDescent="0.2">
      <c r="B33" s="35"/>
      <c r="G33" s="52"/>
      <c r="H33" s="52"/>
      <c r="I33" s="36"/>
    </row>
    <row r="34" spans="2:9" x14ac:dyDescent="0.2">
      <c r="B34" s="35"/>
      <c r="G34" s="52"/>
      <c r="H34" s="52"/>
      <c r="I34" s="36"/>
    </row>
    <row r="35" spans="2:9" x14ac:dyDescent="0.2">
      <c r="B35" s="35"/>
      <c r="G35" s="52"/>
      <c r="H35" s="52"/>
      <c r="I35" s="36"/>
    </row>
    <row r="36" spans="2:9" ht="13.5" thickBot="1" x14ac:dyDescent="0.25">
      <c r="B36" s="35"/>
      <c r="C36" s="53" t="s">
        <v>139</v>
      </c>
      <c r="D36" s="53"/>
      <c r="G36" s="53" t="s">
        <v>131</v>
      </c>
      <c r="H36" s="53"/>
      <c r="I36" s="36"/>
    </row>
    <row r="37" spans="2:9" ht="4.5" customHeight="1" x14ac:dyDescent="0.2">
      <c r="B37" s="35"/>
      <c r="C37" s="52"/>
      <c r="D37" s="52"/>
      <c r="G37" s="52"/>
      <c r="H37" s="52"/>
      <c r="I37" s="36"/>
    </row>
    <row r="38" spans="2:9" x14ac:dyDescent="0.2">
      <c r="B38" s="35"/>
      <c r="C38" s="37" t="s">
        <v>140</v>
      </c>
      <c r="G38" s="54" t="s">
        <v>132</v>
      </c>
      <c r="H38" s="52"/>
      <c r="I38" s="36"/>
    </row>
    <row r="39" spans="2:9" x14ac:dyDescent="0.2">
      <c r="B39" s="35"/>
      <c r="C39" s="37" t="s">
        <v>11</v>
      </c>
      <c r="G39" s="54" t="s">
        <v>133</v>
      </c>
      <c r="H39" s="52"/>
      <c r="I39" s="36"/>
    </row>
    <row r="40" spans="2:9" ht="18.75" customHeight="1" thickBot="1" x14ac:dyDescent="0.25">
      <c r="B40" s="55"/>
      <c r="C40" s="56"/>
      <c r="D40" s="56"/>
      <c r="E40" s="56"/>
      <c r="F40" s="56"/>
      <c r="G40" s="53"/>
      <c r="H40" s="53"/>
      <c r="I40" s="57"/>
    </row>
  </sheetData>
  <pageMargins left="0.7" right="0.7" top="0.75" bottom="0.75" header="0.3" footer="0.3"/>
  <pageSetup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cp:lastPrinted>2023-02-27T16:37:46Z</cp:lastPrinted>
  <dcterms:created xsi:type="dcterms:W3CDTF">2022-06-01T14:39:12Z</dcterms:created>
  <dcterms:modified xsi:type="dcterms:W3CDTF">2023-02-27T16:37:52Z</dcterms:modified>
</cp:coreProperties>
</file>