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delagente_com_co/Documents/Escritorio/"/>
    </mc:Choice>
  </mc:AlternateContent>
  <xr:revisionPtr revIDLastSave="1" documentId="8_{7AFD7C85-F6CE-486C-AF03-1DE3FA18D7F8}" xr6:coauthVersionLast="47" xr6:coauthVersionMax="47" xr10:uidLastSave="{23F2C1D9-1E80-4D94-B4A7-9FF3E71926D3}"/>
  <bookViews>
    <workbookView xWindow="-120" yWindow="-120" windowWidth="20730" windowHeight="11160" activeTab="2" xr2:uid="{CB9C2EF2-4535-4E14-8C8A-40120E9E7150}"/>
  </bookViews>
  <sheets>
    <sheet name="TD" sheetId="3" r:id="rId1"/>
    <sheet name="ESTADO DE CADA FACTURA" sheetId="1" r:id="rId2"/>
    <sheet name="FOR-CSA-018" sheetId="4" r:id="rId3"/>
  </sheets>
  <definedNames>
    <definedName name="_xlnm._FilterDatabase" localSheetId="1" hidden="1">'ESTADO DE CADA FACTURA'!$A$2:$AQ$31</definedName>
  </definedNames>
  <calcPr calcId="191029"/>
  <pivotCaches>
    <pivotCache cacheId="3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H31" i="4" s="1"/>
  <c r="G24" i="4"/>
  <c r="G31" i="4" s="1"/>
  <c r="O1" i="1" l="1"/>
  <c r="Y1" i="1"/>
  <c r="V1" i="1"/>
  <c r="T1" i="1"/>
  <c r="S1" i="1"/>
  <c r="R1" i="1"/>
  <c r="L1" i="1"/>
  <c r="K1" i="1"/>
</calcChain>
</file>

<file path=xl/sharedStrings.xml><?xml version="1.0" encoding="utf-8"?>
<sst xmlns="http://schemas.openxmlformats.org/spreadsheetml/2006/main" count="315" uniqueCount="148">
  <si>
    <t>NIT_IPS</t>
  </si>
  <si>
    <t>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</si>
  <si>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</si>
  <si>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</si>
  <si>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</si>
  <si>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</si>
  <si>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</si>
  <si>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</si>
  <si>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</si>
  <si>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</si>
  <si>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</si>
  <si>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</si>
  <si>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</si>
  <si>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FEBRERO 19 DEL 2023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</si>
  <si>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</si>
  <si>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</si>
  <si>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</si>
  <si>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</si>
  <si>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</si>
  <si>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</si>
  <si>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</si>
  <si>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</si>
  <si>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</si>
  <si>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</si>
  <si>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</si>
  <si>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</si>
  <si>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</si>
  <si>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</si>
  <si>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</si>
  <si>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</si>
  <si>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</si>
  <si>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</si>
  <si>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</si>
  <si>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</si>
  <si>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</si>
  <si>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</si>
  <si>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</si>
  <si>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</si>
  <si>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</si>
  <si>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</si>
  <si>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</si>
  <si>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>CENTRO ORTOPEDICO GOMEZ Y CIA LTDA</t>
  </si>
  <si>
    <t>COG</t>
  </si>
  <si>
    <t>COG_1733</t>
  </si>
  <si>
    <t>A)Factura no radicada en ERP</t>
  </si>
  <si>
    <t>no_cruza</t>
  </si>
  <si>
    <t>COG_1734</t>
  </si>
  <si>
    <t>COG_1735</t>
  </si>
  <si>
    <t>COG_346</t>
  </si>
  <si>
    <t>B)Factura sin saldo ERP</t>
  </si>
  <si>
    <t>OK</t>
  </si>
  <si>
    <t>COG_347</t>
  </si>
  <si>
    <t>COG_348</t>
  </si>
  <si>
    <t>COG_349</t>
  </si>
  <si>
    <t>COG_350</t>
  </si>
  <si>
    <t>COG_374</t>
  </si>
  <si>
    <t>COG_522</t>
  </si>
  <si>
    <t>COG_523</t>
  </si>
  <si>
    <t>COG_598</t>
  </si>
  <si>
    <t>COG_1521</t>
  </si>
  <si>
    <t>COG_1524</t>
  </si>
  <si>
    <t>COG_1660</t>
  </si>
  <si>
    <t>COG_1661</t>
  </si>
  <si>
    <t>COG_1708</t>
  </si>
  <si>
    <t>COG_1759</t>
  </si>
  <si>
    <t>COG_1760</t>
  </si>
  <si>
    <t>COG_1761</t>
  </si>
  <si>
    <t>COG_1796</t>
  </si>
  <si>
    <t>COG_1797</t>
  </si>
  <si>
    <t>COG_1799</t>
  </si>
  <si>
    <t>COG_1800</t>
  </si>
  <si>
    <t>COG_1801</t>
  </si>
  <si>
    <t>COG_521</t>
  </si>
  <si>
    <t>C)Glosas total pendiente por respuesta de IPS/conciliar diferencia valor de factura</t>
  </si>
  <si>
    <t>NPBS. SE SOSTIENE LA DEVOLUCION PARA QUE VALIDENVALOR REPORTADO FECHA DE SUMINISTROANGELA CAMPAZ</t>
  </si>
  <si>
    <t>SI</t>
  </si>
  <si>
    <t>COG_134</t>
  </si>
  <si>
    <t>NPB. SE SOSTIENE DEVOLUCION PARA QUE VALIDEN FECHA DE SUMINIISTRO Y CODIGO DE TECNOLOGIAANGELA CAMPAZ</t>
  </si>
  <si>
    <t>COG_330</t>
  </si>
  <si>
    <t>NPBS. SE SOSTIENE LA DEVOLUCION PARA QUE VALIDENFECHA DE SUMINISTROANGELA CAMPAZ</t>
  </si>
  <si>
    <t>COG_1798</t>
  </si>
  <si>
    <t>G)factura inicial en Gestion por ERP</t>
  </si>
  <si>
    <t>FACTURA NO RADICADA</t>
  </si>
  <si>
    <t>FACTURA DEVUELTA</t>
  </si>
  <si>
    <t>FACTURA EN PROCESO INTERNO</t>
  </si>
  <si>
    <t>POR PAGAR SAP</t>
  </si>
  <si>
    <t>DOCUEMNTO CONTABLE</t>
  </si>
  <si>
    <t>FACTURA PENDIENTE DE PAGO</t>
  </si>
  <si>
    <t>900247752_COG_1708</t>
  </si>
  <si>
    <t>900247752_COG_346</t>
  </si>
  <si>
    <t>900247752_COG_1524</t>
  </si>
  <si>
    <t>900247752_COG_374</t>
  </si>
  <si>
    <t>900247752_COG_347</t>
  </si>
  <si>
    <t>900247752_COG_348</t>
  </si>
  <si>
    <t>900247752_COG_349</t>
  </si>
  <si>
    <t>900247752_COG_350</t>
  </si>
  <si>
    <t>900247752_COG_522</t>
  </si>
  <si>
    <t>900247752_COG_523</t>
  </si>
  <si>
    <t>900247752_COG_598</t>
  </si>
  <si>
    <t>900247752_COG_1759</t>
  </si>
  <si>
    <t>900247752_COG_1760</t>
  </si>
  <si>
    <t>900247752_COG_1761</t>
  </si>
  <si>
    <t>900247752_COG_1733</t>
  </si>
  <si>
    <t>900247752_COG_1734</t>
  </si>
  <si>
    <t>900247752_COG_1735</t>
  </si>
  <si>
    <t>900247752_COG_1521</t>
  </si>
  <si>
    <t>900247752_COG_1660</t>
  </si>
  <si>
    <t>900247752_COG_1661</t>
  </si>
  <si>
    <t>900247752_COG_1796</t>
  </si>
  <si>
    <t>900247752_COG_1797</t>
  </si>
  <si>
    <t>900247752_COG_1799</t>
  </si>
  <si>
    <t>900247752_COG_1800</t>
  </si>
  <si>
    <t>900247752_COG_1801</t>
  </si>
  <si>
    <t>900247752_COG_521</t>
  </si>
  <si>
    <t>900247752_COG_134</t>
  </si>
  <si>
    <t>900247752_COG_330</t>
  </si>
  <si>
    <t>900247752_COG_1798</t>
  </si>
  <si>
    <t>Total general</t>
  </si>
  <si>
    <t xml:space="preserve">ESTADO EPS 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</si>
  <si>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</si>
  <si>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</si>
  <si>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</si>
  <si>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</si>
  <si>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</si>
  <si>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</si>
  <si>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</si>
  <si>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</si>
  <si>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</si>
  <si>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</si>
  <si>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</si>
  <si>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</si>
  <si>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</si>
  <si>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</si>
  <si>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</si>
  <si>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</si>
  <si>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</si>
  <si>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</si>
  <si>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</si>
  <si>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</si>
  <si>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</si>
  <si>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Cargo</t>
  </si>
  <si>
    <t>CARTERA CUENTA SALUD</t>
  </si>
  <si>
    <t>EPS COMFENALCO VALLE</t>
  </si>
  <si>
    <t>SANTIAGO DE CALI , FEBRERO 18 DE 2023</t>
  </si>
  <si>
    <t>Señores : CENTRO ORTOPEDICO GOMEZ Y CIA LTDA</t>
  </si>
  <si>
    <t>NIT: 900247752</t>
  </si>
  <si>
    <t>A continuacion me permito remitir nuestra respuesta al estado de cartera presentado en la fecha: 14/02/2023</t>
  </si>
  <si>
    <t>Con Corte al dia :01/01/2023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</si>
</sst>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;[Red]&quot;$&quot;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3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1" applyFont="1"/>
    <xf numFmtId="0" fontId="2" fillId="0" borderId="2" xfId="1" applyFont="1" applyBorder="1" applyAlignment="1">
      <alignment horizontal="centerContinuous"/>
    </xf>
    <xf numFmtId="0" fontId="2" fillId="0" borderId="3" xfId="1" applyFont="1" applyBorder="1" applyAlignment="1">
      <alignment horizontal="centerContinuous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2" fillId="0" borderId="6" xfId="1" applyFont="1" applyBorder="1" applyAlignment="1">
      <alignment horizontal="centerContinuous"/>
    </xf>
    <xf numFmtId="0" fontId="2" fillId="0" borderId="7" xfId="1" applyFont="1" applyBorder="1" applyAlignment="1">
      <alignment horizontal="centerContinuous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7" xfId="1" applyFont="1" applyBorder="1" applyAlignment="1">
      <alignment horizontal="centerContinuous" vertical="center"/>
    </xf>
    <xf numFmtId="0" fontId="3" fillId="0" borderId="12" xfId="1" applyFont="1" applyBorder="1" applyAlignment="1">
      <alignment horizontal="centerContinuous" vertical="center"/>
    </xf>
    <xf numFmtId="0" fontId="2" fillId="0" borderId="8" xfId="1" applyFont="1" applyBorder="1" applyAlignment="1">
      <alignment horizontal="centerContinuous"/>
    </xf>
    <xf numFmtId="0" fontId="2" fillId="0" borderId="10" xfId="1" applyFont="1" applyBorder="1" applyAlignment="1">
      <alignment horizontal="centerContinuous"/>
    </xf>
    <xf numFmtId="0" fontId="2" fillId="0" borderId="6" xfId="1" applyFont="1" applyBorder="1"/>
    <xf numFmtId="0" fontId="2" fillId="0" borderId="7" xfId="1" applyFont="1" applyBorder="1"/>
    <xf numFmtId="0" fontId="3" fillId="0" borderId="0" xfId="1" applyFont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1" fontId="2" fillId="0" borderId="9" xfId="1" applyNumberFormat="1" applyFont="1" applyBorder="1" applyAlignment="1">
      <alignment horizontal="center"/>
    </xf>
    <xf numFmtId="165" fontId="2" fillId="0" borderId="9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3" xfId="1" applyNumberFormat="1" applyFont="1" applyBorder="1" applyAlignment="1">
      <alignment horizontal="center"/>
    </xf>
    <xf numFmtId="165" fontId="3" fillId="0" borderId="13" xfId="1" applyNumberFormat="1" applyFont="1" applyBorder="1" applyAlignment="1">
      <alignment horizontal="right"/>
    </xf>
    <xf numFmtId="165" fontId="2" fillId="0" borderId="0" xfId="1" applyNumberFormat="1" applyFont="1"/>
    <xf numFmtId="165" fontId="2" fillId="0" borderId="9" xfId="1" applyNumberFormat="1" applyFont="1" applyBorder="1"/>
    <xf numFmtId="165" fontId="3" fillId="0" borderId="0" xfId="1" applyNumberFormat="1" applyFont="1"/>
    <xf numFmtId="0" fontId="2" fillId="0" borderId="8" xfId="1" applyFont="1" applyBorder="1"/>
    <xf numFmtId="0" fontId="2" fillId="0" borderId="9" xfId="1" applyFont="1" applyBorder="1"/>
    <xf numFmtId="0" fontId="2" fillId="0" borderId="10" xfId="1" applyFont="1" applyBorder="1"/>
  </cellXfs>
  <cellStyles count="2">
    <cellStyle name="Normal" xfId="0" builtinId="0"/>
    <cellStyle name="Normal 2 2" xfId="1" xr:uid="{B0B23965-04E4-40DC-8609-3FEEB8D061B8}"/>
  </cellStyles>
  <dxfs count="3">
    <dxf>
      <numFmt numFmtId="164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97D36C-A4DB-4068-BC15-6FFBEFF2B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ECA1E41-3248-47A1-8A89-8B0E7FA33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5.517093171293" createdVersion="8" refreshedVersion="8" minRefreshableVersion="3" recordCount="29" xr:uid="{F5A1C730-DF94-4D60-94CB-75CF9EEB032E}">
  <cacheSource type="worksheet">
    <worksheetSource ref="A2:AQ31" sheet="ESTADO DE CADA FACTURA"/>
  </cacheSource>
  <cacheFields count="43">
    <cacheField name="NIT_IPS" numFmtId="0">
      <sharedItems containsSemiMixedTypes="0" containsString="0" containsNumber="1" containsInteger="1" minValue="900247752" maxValue="900247752"/>
    </cacheField>
    <cacheField name="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34" maxValue="180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34" maxValue="180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2-04T00:00:00" maxDate="2023-02-02T00:00:00"/>
    </cacheField>
    <cacheField name="VALOR_FACT_IPS" numFmtId="164">
      <sharedItems containsSemiMixedTypes="0" containsString="0" containsNumber="1" containsInteger="1" minValue="17270" maxValue="16601750"/>
    </cacheField>
    <cacheField name="SALDO_FACT_IPS" numFmtId="164">
      <sharedItems containsSemiMixedTypes="0" containsString="0" containsNumber="1" containsInteger="1" minValue="16838" maxValue="16186706"/>
    </cacheField>
    <cacheField name="OBSERVACION_SASS" numFmtId="0">
      <sharedItems/>
    </cacheField>
    <cacheField name="ESTADO EPS FEBRERO 19 DEL 2023" numFmtId="0">
      <sharedItems count="4">
        <s v="FACTURA NO RADICADA"/>
        <s v="FACTURA PENDIENTE DE PAGO"/>
        <s v="FACTURA DEVUELTA"/>
        <s v="FACTURA EN PROCESO INTERNO"/>
      </sharedItems>
    </cacheField>
    <cacheField name="POR PAGAR SAP" numFmtId="0">
      <sharedItems containsString="0" containsBlank="1" containsNumber="1" containsInteger="1" minValue="90090" maxValue="15549600"/>
    </cacheField>
    <cacheField name="DOCUEMNTO CONTABLE" numFmtId="0">
      <sharedItems containsString="0" containsBlank="1" containsNumber="1" containsInteger="1" minValue="1222151181" maxValue="1222185142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23100" maxValue="16601750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0" maxValue="9927500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0" maxValue="16601750"/>
    </cacheField>
    <cacheField name="SALDO_SASS" numFmtId="164">
      <sharedItems containsString="0" containsBlank="1" containsNumber="1" containsInteger="1" minValue="0" maxValue="9927500"/>
    </cacheField>
    <cacheField name="RETENCION" numFmtId="164">
      <sharedItems containsNonDate="0" containsString="0" containsBlank="1"/>
    </cacheField>
    <cacheField name="VALO_CANCELADO_SAP" numFmtId="164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2-04T00:00:00" maxDate="2023-02-02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1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4"/>
    </cacheField>
    <cacheField name="F_PROBABLE_PAGO_SASS" numFmtId="0">
      <sharedItems containsString="0" containsBlank="1" containsNumber="1" containsInteger="1" minValue="20220930" maxValue="21001231"/>
    </cacheField>
    <cacheField name="F_RAD_SASS" numFmtId="0">
      <sharedItems containsString="0" containsBlank="1" containsNumber="1" containsInteger="1" minValue="20220912" maxValue="20230207"/>
    </cacheField>
    <cacheField name="VALOR_REPORTADO_CRICULAR" numFmtId="0">
      <sharedItems containsString="0" containsBlank="1" containsNumber="1" containsInteger="1" minValue="23100" maxValue="16601750"/>
    </cacheField>
    <cacheField name="VALOR_GLOSA_ACEPTADA_REPORTADO_CIRCULAR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30218" maxValue="202302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n v="900247752"/>
    <s v="CENTRO ORTOPEDICO GOMEZ Y CIA LTDA"/>
    <s v="COG"/>
    <n v="1733"/>
    <m/>
    <m/>
    <m/>
    <s v="COG_1733"/>
    <s v="900247752_COG_1733"/>
    <d v="2022-12-14T00:00:00"/>
    <n v="38200"/>
    <n v="37245"/>
    <s v="A)Factura no radicada en ERP"/>
    <x v="0"/>
    <m/>
    <m/>
    <s v="no_cruza"/>
    <m/>
    <m/>
    <m/>
    <m/>
    <m/>
    <m/>
    <m/>
    <m/>
    <m/>
    <m/>
    <m/>
    <m/>
    <m/>
    <m/>
    <m/>
    <d v="2022-12-14T00:00:00"/>
    <m/>
    <m/>
    <m/>
    <m/>
    <m/>
    <m/>
    <m/>
    <m/>
    <m/>
    <n v="20230218"/>
  </r>
  <r>
    <n v="900247752"/>
    <s v="CENTRO ORTOPEDICO GOMEZ Y CIA LTDA"/>
    <s v="COG"/>
    <n v="1734"/>
    <m/>
    <m/>
    <m/>
    <s v="COG_1734"/>
    <s v="900247752_COG_1734"/>
    <d v="2022-12-14T00:00:00"/>
    <n v="17270"/>
    <n v="16838"/>
    <s v="A)Factura no radicada en ERP"/>
    <x v="0"/>
    <m/>
    <m/>
    <s v="no_cruza"/>
    <m/>
    <m/>
    <m/>
    <m/>
    <m/>
    <m/>
    <m/>
    <m/>
    <m/>
    <m/>
    <m/>
    <m/>
    <m/>
    <m/>
    <m/>
    <d v="2022-12-14T00:00:00"/>
    <m/>
    <m/>
    <m/>
    <m/>
    <m/>
    <m/>
    <m/>
    <m/>
    <m/>
    <n v="20230218"/>
  </r>
  <r>
    <n v="900247752"/>
    <s v="CENTRO ORTOPEDICO GOMEZ Y CIA LTDA"/>
    <s v="COG"/>
    <n v="1735"/>
    <m/>
    <m/>
    <m/>
    <s v="COG_1735"/>
    <s v="900247752_COG_1735"/>
    <d v="2022-12-14T00:00:00"/>
    <n v="38200"/>
    <n v="37245"/>
    <s v="A)Factura no radicada en ERP"/>
    <x v="0"/>
    <m/>
    <m/>
    <s v="no_cruza"/>
    <m/>
    <m/>
    <m/>
    <m/>
    <m/>
    <m/>
    <m/>
    <m/>
    <m/>
    <m/>
    <m/>
    <m/>
    <m/>
    <m/>
    <m/>
    <d v="2022-12-14T00:00:00"/>
    <m/>
    <m/>
    <m/>
    <m/>
    <m/>
    <m/>
    <m/>
    <m/>
    <m/>
    <n v="20230218"/>
  </r>
  <r>
    <n v="900247752"/>
    <s v="CENTRO ORTOPEDICO GOMEZ Y CIA LTDA"/>
    <s v="COG"/>
    <n v="346"/>
    <s v="COG"/>
    <n v="346"/>
    <m/>
    <s v="COG_346"/>
    <s v="900247752_COG_346"/>
    <d v="2020-08-04T00:00:00"/>
    <n v="11607750"/>
    <n v="11317556"/>
    <s v="B)Factura sin saldo ERP"/>
    <x v="1"/>
    <m/>
    <m/>
    <s v="OK"/>
    <n v="11607750"/>
    <n v="0"/>
    <n v="0"/>
    <m/>
    <n v="0"/>
    <m/>
    <n v="11607750"/>
    <n v="0"/>
    <m/>
    <m/>
    <m/>
    <m/>
    <m/>
    <m/>
    <m/>
    <d v="2020-08-04T00:00:00"/>
    <m/>
    <n v="2"/>
    <m/>
    <m/>
    <n v="4"/>
    <n v="20221130"/>
    <n v="20221118"/>
    <n v="11607750"/>
    <n v="0"/>
    <n v="20230218"/>
  </r>
  <r>
    <n v="900247752"/>
    <s v="CENTRO ORTOPEDICO GOMEZ Y CIA LTDA"/>
    <s v="COG"/>
    <n v="347"/>
    <s v="COG"/>
    <n v="347"/>
    <m/>
    <s v="COG_347"/>
    <s v="900247752_COG_347"/>
    <d v="2020-08-04T00:00:00"/>
    <n v="840000"/>
    <n v="819000"/>
    <s v="B)Factura sin saldo ERP"/>
    <x v="1"/>
    <m/>
    <m/>
    <s v="OK"/>
    <n v="840000"/>
    <n v="0"/>
    <n v="0"/>
    <m/>
    <n v="0"/>
    <m/>
    <n v="840000"/>
    <n v="0"/>
    <m/>
    <m/>
    <m/>
    <m/>
    <m/>
    <m/>
    <m/>
    <d v="2020-08-04T00:00:00"/>
    <m/>
    <n v="2"/>
    <m/>
    <m/>
    <n v="4"/>
    <n v="20221130"/>
    <n v="20221118"/>
    <n v="840000"/>
    <n v="0"/>
    <n v="20230218"/>
  </r>
  <r>
    <n v="900247752"/>
    <s v="CENTRO ORTOPEDICO GOMEZ Y CIA LTDA"/>
    <s v="COG"/>
    <n v="348"/>
    <s v="COG"/>
    <n v="348"/>
    <m/>
    <s v="COG_348"/>
    <s v="900247752_COG_348"/>
    <d v="2020-08-04T00:00:00"/>
    <n v="1459480"/>
    <n v="1422993"/>
    <s v="B)Factura sin saldo ERP"/>
    <x v="1"/>
    <m/>
    <m/>
    <s v="OK"/>
    <n v="1459480"/>
    <n v="0"/>
    <n v="0"/>
    <m/>
    <n v="0"/>
    <m/>
    <n v="1459480"/>
    <n v="0"/>
    <m/>
    <m/>
    <m/>
    <m/>
    <m/>
    <m/>
    <m/>
    <d v="2020-08-04T00:00:00"/>
    <m/>
    <n v="2"/>
    <m/>
    <m/>
    <n v="4"/>
    <n v="20221130"/>
    <n v="20221118"/>
    <n v="1459480"/>
    <n v="0"/>
    <n v="20230218"/>
  </r>
  <r>
    <n v="900247752"/>
    <s v="CENTRO ORTOPEDICO GOMEZ Y CIA LTDA"/>
    <s v="COG"/>
    <n v="349"/>
    <s v="COG"/>
    <n v="349"/>
    <m/>
    <s v="COG_349"/>
    <s v="900247752_COG_349"/>
    <d v="2020-08-04T00:00:00"/>
    <n v="404250"/>
    <n v="394144"/>
    <s v="B)Factura sin saldo ERP"/>
    <x v="1"/>
    <m/>
    <m/>
    <s v="OK"/>
    <n v="404250"/>
    <n v="0"/>
    <n v="0"/>
    <m/>
    <n v="0"/>
    <m/>
    <n v="404250"/>
    <n v="0"/>
    <m/>
    <m/>
    <m/>
    <m/>
    <m/>
    <m/>
    <m/>
    <d v="2020-08-04T00:00:00"/>
    <m/>
    <n v="2"/>
    <m/>
    <m/>
    <n v="4"/>
    <n v="20221130"/>
    <n v="20221118"/>
    <n v="404250"/>
    <n v="0"/>
    <n v="20230218"/>
  </r>
  <r>
    <n v="900247752"/>
    <s v="CENTRO ORTOPEDICO GOMEZ Y CIA LTDA"/>
    <s v="COG"/>
    <n v="350"/>
    <s v="COG"/>
    <n v="350"/>
    <m/>
    <s v="COG_350"/>
    <s v="900247752_COG_350"/>
    <d v="2020-08-04T00:00:00"/>
    <n v="1674750"/>
    <n v="1632881"/>
    <s v="B)Factura sin saldo ERP"/>
    <x v="1"/>
    <m/>
    <m/>
    <s v="OK"/>
    <n v="1674750"/>
    <n v="0"/>
    <n v="0"/>
    <m/>
    <n v="0"/>
    <m/>
    <n v="1674750"/>
    <n v="0"/>
    <m/>
    <m/>
    <m/>
    <m/>
    <m/>
    <m/>
    <m/>
    <d v="2020-08-04T00:00:00"/>
    <m/>
    <n v="2"/>
    <m/>
    <m/>
    <n v="4"/>
    <n v="20221130"/>
    <n v="20221118"/>
    <n v="1674750"/>
    <n v="0"/>
    <n v="20230218"/>
  </r>
  <r>
    <n v="900247752"/>
    <s v="CENTRO ORTOPEDICO GOMEZ Y CIA LTDA"/>
    <s v="COG"/>
    <n v="374"/>
    <s v="COG"/>
    <n v="374"/>
    <m/>
    <s v="COG_374"/>
    <s v="900247752_COG_374"/>
    <d v="2020-09-03T00:00:00"/>
    <n v="5246670"/>
    <n v="5115503"/>
    <s v="B)Factura sin saldo ERP"/>
    <x v="1"/>
    <m/>
    <m/>
    <s v="OK"/>
    <n v="5246670"/>
    <n v="0"/>
    <n v="0"/>
    <m/>
    <n v="0"/>
    <m/>
    <n v="5246670"/>
    <n v="0"/>
    <m/>
    <m/>
    <m/>
    <m/>
    <m/>
    <m/>
    <m/>
    <d v="2020-09-03T00:00:00"/>
    <m/>
    <n v="2"/>
    <m/>
    <m/>
    <n v="3"/>
    <n v="20221130"/>
    <n v="20221118"/>
    <n v="5246670"/>
    <n v="0"/>
    <n v="20230218"/>
  </r>
  <r>
    <n v="900247752"/>
    <s v="CENTRO ORTOPEDICO GOMEZ Y CIA LTDA"/>
    <s v="COG"/>
    <n v="522"/>
    <s v="COG"/>
    <n v="522"/>
    <m/>
    <s v="COG_522"/>
    <s v="900247752_COG_522"/>
    <d v="2021-01-02T00:00:00"/>
    <n v="320000"/>
    <n v="312000"/>
    <s v="B)Factura sin saldo ERP"/>
    <x v="1"/>
    <m/>
    <m/>
    <s v="OK"/>
    <n v="320000"/>
    <n v="0"/>
    <n v="0"/>
    <m/>
    <n v="0"/>
    <m/>
    <n v="320000"/>
    <n v="0"/>
    <m/>
    <m/>
    <m/>
    <m/>
    <m/>
    <m/>
    <m/>
    <d v="2021-01-02T00:00:00"/>
    <m/>
    <n v="2"/>
    <m/>
    <m/>
    <n v="2"/>
    <n v="20221130"/>
    <n v="20221118"/>
    <n v="320000"/>
    <n v="0"/>
    <n v="20230218"/>
  </r>
  <r>
    <n v="900247752"/>
    <s v="CENTRO ORTOPEDICO GOMEZ Y CIA LTDA"/>
    <s v="COG"/>
    <n v="523"/>
    <s v="COG"/>
    <n v="523"/>
    <m/>
    <s v="COG_523"/>
    <s v="900247752_COG_523"/>
    <d v="2021-01-02T00:00:00"/>
    <n v="8014600"/>
    <n v="7814235"/>
    <s v="B)Factura sin saldo ERP"/>
    <x v="1"/>
    <m/>
    <m/>
    <s v="OK"/>
    <n v="8014600"/>
    <n v="0"/>
    <n v="0"/>
    <m/>
    <n v="0"/>
    <m/>
    <n v="8014600"/>
    <n v="0"/>
    <m/>
    <m/>
    <m/>
    <m/>
    <m/>
    <m/>
    <m/>
    <d v="2021-01-02T00:00:00"/>
    <m/>
    <n v="2"/>
    <m/>
    <m/>
    <n v="2"/>
    <n v="20221130"/>
    <n v="20221118"/>
    <n v="8014600"/>
    <n v="0"/>
    <n v="20230218"/>
  </r>
  <r>
    <n v="900247752"/>
    <s v="CENTRO ORTOPEDICO GOMEZ Y CIA LTDA"/>
    <s v="COG"/>
    <n v="598"/>
    <s v="COG"/>
    <n v="598"/>
    <m/>
    <s v="COG_598"/>
    <s v="900247752_COG_598"/>
    <d v="2021-03-02T00:00:00"/>
    <n v="11607750"/>
    <n v="11317556"/>
    <s v="B)Factura sin saldo ERP"/>
    <x v="1"/>
    <m/>
    <m/>
    <s v="OK"/>
    <n v="11607750"/>
    <n v="0"/>
    <n v="0"/>
    <m/>
    <n v="0"/>
    <m/>
    <n v="11607750"/>
    <n v="0"/>
    <m/>
    <m/>
    <m/>
    <m/>
    <m/>
    <m/>
    <m/>
    <d v="2021-03-02T00:00:00"/>
    <m/>
    <n v="2"/>
    <m/>
    <m/>
    <n v="2"/>
    <n v="20221130"/>
    <n v="20221118"/>
    <n v="11607750"/>
    <n v="0"/>
    <n v="20230218"/>
  </r>
  <r>
    <n v="900247752"/>
    <s v="CENTRO ORTOPEDICO GOMEZ Y CIA LTDA"/>
    <s v="COG"/>
    <n v="1521"/>
    <s v="COG"/>
    <n v="1521"/>
    <m/>
    <s v="COG_1521"/>
    <s v="900247752_COG_1521"/>
    <d v="2022-09-02T00:00:00"/>
    <n v="16197500"/>
    <n v="15792562"/>
    <s v="B)Factura sin saldo ERP"/>
    <x v="1"/>
    <n v="15549600"/>
    <n v="1222151181"/>
    <s v="OK"/>
    <n v="16197500"/>
    <n v="0"/>
    <n v="0"/>
    <m/>
    <n v="0"/>
    <m/>
    <n v="16197500"/>
    <n v="0"/>
    <m/>
    <m/>
    <m/>
    <m/>
    <m/>
    <m/>
    <m/>
    <d v="2022-09-02T00:00:00"/>
    <m/>
    <n v="2"/>
    <m/>
    <m/>
    <n v="1"/>
    <n v="20220930"/>
    <n v="20220912"/>
    <n v="16197500"/>
    <n v="0"/>
    <n v="20230218"/>
  </r>
  <r>
    <n v="900247752"/>
    <s v="CENTRO ORTOPEDICO GOMEZ Y CIA LTDA"/>
    <s v="COG"/>
    <n v="1524"/>
    <s v="COG"/>
    <n v="1524"/>
    <m/>
    <s v="COG_1524"/>
    <s v="900247752_COG_1524"/>
    <d v="2022-09-06T00:00:00"/>
    <n v="2712500"/>
    <n v="2644687"/>
    <s v="B)Factura sin saldo ERP"/>
    <x v="1"/>
    <m/>
    <m/>
    <s v="OK"/>
    <n v="2712500"/>
    <n v="0"/>
    <n v="0"/>
    <m/>
    <n v="0"/>
    <m/>
    <n v="2712500"/>
    <n v="0"/>
    <m/>
    <m/>
    <m/>
    <m/>
    <m/>
    <m/>
    <m/>
    <d v="2022-09-06T00:00:00"/>
    <m/>
    <n v="2"/>
    <m/>
    <m/>
    <n v="2"/>
    <n v="20221130"/>
    <n v="20221118"/>
    <n v="2712500"/>
    <n v="0"/>
    <n v="20230218"/>
  </r>
  <r>
    <n v="900247752"/>
    <s v="CENTRO ORTOPEDICO GOMEZ Y CIA LTDA"/>
    <s v="COG"/>
    <n v="1660"/>
    <s v="COG"/>
    <n v="1660"/>
    <m/>
    <s v="COG_1660"/>
    <s v="900247752_COG_1660"/>
    <d v="2022-11-03T00:00:00"/>
    <n v="92400"/>
    <n v="90090"/>
    <s v="B)Factura sin saldo ERP"/>
    <x v="1"/>
    <n v="90090"/>
    <n v="1222185141"/>
    <s v="OK"/>
    <n v="92400"/>
    <n v="0"/>
    <n v="0"/>
    <m/>
    <n v="0"/>
    <m/>
    <n v="92400"/>
    <n v="0"/>
    <m/>
    <m/>
    <m/>
    <m/>
    <m/>
    <m/>
    <m/>
    <d v="2022-11-03T00:00:00"/>
    <m/>
    <n v="2"/>
    <m/>
    <m/>
    <n v="1"/>
    <n v="20221130"/>
    <n v="20221109"/>
    <n v="92400"/>
    <n v="0"/>
    <n v="20230218"/>
  </r>
  <r>
    <n v="900247752"/>
    <s v="CENTRO ORTOPEDICO GOMEZ Y CIA LTDA"/>
    <s v="COG"/>
    <n v="1661"/>
    <s v="COG"/>
    <n v="1661"/>
    <m/>
    <s v="COG_1661"/>
    <s v="900247752_COG_1661"/>
    <d v="2022-11-03T00:00:00"/>
    <n v="15290000"/>
    <n v="14907750"/>
    <s v="B)Factura sin saldo ERP"/>
    <x v="1"/>
    <n v="14907750"/>
    <n v="1222185142"/>
    <s v="OK"/>
    <n v="15290000"/>
    <n v="0"/>
    <n v="0"/>
    <m/>
    <n v="0"/>
    <m/>
    <n v="15290000"/>
    <n v="0"/>
    <m/>
    <m/>
    <m/>
    <m/>
    <m/>
    <m/>
    <m/>
    <d v="2022-11-03T00:00:00"/>
    <m/>
    <n v="2"/>
    <m/>
    <m/>
    <n v="1"/>
    <n v="20221130"/>
    <n v="20221109"/>
    <n v="15290000"/>
    <n v="0"/>
    <n v="20230218"/>
  </r>
  <r>
    <n v="900247752"/>
    <s v="CENTRO ORTOPEDICO GOMEZ Y CIA LTDA"/>
    <s v="COG"/>
    <n v="1708"/>
    <s v="COG"/>
    <n v="1708"/>
    <m/>
    <s v="COG_1708"/>
    <s v="900247752_COG_1708"/>
    <d v="2022-12-01T00:00:00"/>
    <n v="392810"/>
    <n v="382990"/>
    <s v="B)Factura sin saldo ERP"/>
    <x v="1"/>
    <m/>
    <m/>
    <s v="OK"/>
    <n v="392810"/>
    <n v="0"/>
    <n v="0"/>
    <m/>
    <n v="0"/>
    <m/>
    <n v="392810"/>
    <n v="0"/>
    <m/>
    <m/>
    <m/>
    <m/>
    <m/>
    <m/>
    <m/>
    <d v="2022-12-01T00:00:00"/>
    <m/>
    <n v="2"/>
    <m/>
    <m/>
    <n v="1"/>
    <n v="20221230"/>
    <n v="20221201"/>
    <n v="392810"/>
    <n v="0"/>
    <n v="20230218"/>
  </r>
  <r>
    <n v="900247752"/>
    <s v="CENTRO ORTOPEDICO GOMEZ Y CIA LTDA"/>
    <s v="COG"/>
    <n v="1759"/>
    <s v="COG"/>
    <n v="1759"/>
    <m/>
    <s v="COG_1759"/>
    <s v="900247752_COG_1759"/>
    <d v="2023-01-02T00:00:00"/>
    <n v="38200"/>
    <n v="37245"/>
    <s v="B)Factura sin saldo ERP"/>
    <x v="1"/>
    <m/>
    <m/>
    <s v="OK"/>
    <n v="38200"/>
    <n v="0"/>
    <n v="0"/>
    <m/>
    <n v="0"/>
    <m/>
    <n v="38200"/>
    <n v="0"/>
    <m/>
    <m/>
    <m/>
    <m/>
    <m/>
    <m/>
    <m/>
    <d v="2023-01-02T00:00:00"/>
    <m/>
    <n v="2"/>
    <m/>
    <m/>
    <n v="1"/>
    <n v="20230130"/>
    <n v="20230104"/>
    <n v="38200"/>
    <n v="0"/>
    <n v="20230218"/>
  </r>
  <r>
    <n v="900247752"/>
    <s v="CENTRO ORTOPEDICO GOMEZ Y CIA LTDA"/>
    <s v="COG"/>
    <n v="1760"/>
    <s v="COG"/>
    <n v="1760"/>
    <m/>
    <s v="COG_1760"/>
    <s v="900247752_COG_1760"/>
    <d v="2023-01-02T00:00:00"/>
    <n v="432630"/>
    <n v="421814"/>
    <s v="B)Factura sin saldo ERP"/>
    <x v="1"/>
    <m/>
    <m/>
    <s v="OK"/>
    <n v="432630"/>
    <n v="0"/>
    <n v="0"/>
    <m/>
    <n v="0"/>
    <m/>
    <n v="432630"/>
    <n v="0"/>
    <m/>
    <m/>
    <m/>
    <m/>
    <m/>
    <m/>
    <m/>
    <d v="2023-01-02T00:00:00"/>
    <m/>
    <n v="2"/>
    <m/>
    <m/>
    <n v="1"/>
    <n v="20230130"/>
    <n v="20230104"/>
    <n v="432630"/>
    <n v="0"/>
    <n v="20230218"/>
  </r>
  <r>
    <n v="900247752"/>
    <s v="CENTRO ORTOPEDICO GOMEZ Y CIA LTDA"/>
    <s v="COG"/>
    <n v="1761"/>
    <s v="COG"/>
    <n v="1761"/>
    <m/>
    <s v="COG_1761"/>
    <s v="900247752_COG_1761"/>
    <d v="2023-01-02T00:00:00"/>
    <n v="2963500"/>
    <n v="2889412"/>
    <s v="B)Factura sin saldo ERP"/>
    <x v="1"/>
    <m/>
    <m/>
    <s v="OK"/>
    <n v="2963500"/>
    <n v="0"/>
    <n v="0"/>
    <m/>
    <n v="0"/>
    <m/>
    <n v="2963500"/>
    <n v="0"/>
    <m/>
    <m/>
    <m/>
    <m/>
    <m/>
    <m/>
    <m/>
    <d v="2023-01-02T00:00:00"/>
    <m/>
    <n v="2"/>
    <m/>
    <m/>
    <n v="1"/>
    <n v="20230130"/>
    <n v="20230104"/>
    <n v="2963500"/>
    <n v="0"/>
    <n v="20230218"/>
  </r>
  <r>
    <n v="900247752"/>
    <s v="CENTRO ORTOPEDICO GOMEZ Y CIA LTDA"/>
    <s v="COG"/>
    <n v="1796"/>
    <s v="COG"/>
    <n v="1796"/>
    <m/>
    <s v="COG_1796"/>
    <s v="900247752_COG_1796"/>
    <d v="2023-02-01T00:00:00"/>
    <n v="28930"/>
    <n v="28207"/>
    <s v="B)Factura sin saldo ERP"/>
    <x v="1"/>
    <m/>
    <m/>
    <s v="OK"/>
    <n v="28930"/>
    <n v="0"/>
    <n v="0"/>
    <m/>
    <n v="0"/>
    <m/>
    <n v="28930"/>
    <n v="0"/>
    <m/>
    <m/>
    <m/>
    <m/>
    <m/>
    <m/>
    <m/>
    <d v="2023-02-01T00:00:00"/>
    <m/>
    <n v="2"/>
    <m/>
    <m/>
    <n v="1"/>
    <n v="20230228"/>
    <n v="20230207"/>
    <n v="28930"/>
    <n v="0"/>
    <n v="20230218"/>
  </r>
  <r>
    <n v="900247752"/>
    <s v="CENTRO ORTOPEDICO GOMEZ Y CIA LTDA"/>
    <s v="COG"/>
    <n v="1797"/>
    <s v="COG"/>
    <n v="1797"/>
    <m/>
    <s v="COG_1797"/>
    <s v="900247752_COG_1797"/>
    <d v="2023-02-01T00:00:00"/>
    <n v="92400"/>
    <n v="90090"/>
    <s v="B)Factura sin saldo ERP"/>
    <x v="1"/>
    <m/>
    <m/>
    <s v="OK"/>
    <n v="92400"/>
    <n v="0"/>
    <n v="0"/>
    <m/>
    <n v="0"/>
    <m/>
    <n v="92400"/>
    <n v="0"/>
    <m/>
    <m/>
    <m/>
    <m/>
    <m/>
    <m/>
    <m/>
    <d v="2023-02-01T00:00:00"/>
    <m/>
    <n v="2"/>
    <m/>
    <m/>
    <n v="1"/>
    <n v="20230228"/>
    <n v="20230207"/>
    <n v="92400"/>
    <n v="0"/>
    <n v="20230218"/>
  </r>
  <r>
    <n v="900247752"/>
    <s v="CENTRO ORTOPEDICO GOMEZ Y CIA LTDA"/>
    <s v="COG"/>
    <n v="1799"/>
    <s v="COG"/>
    <n v="1799"/>
    <m/>
    <s v="COG_1799"/>
    <s v="900247752_COG_1799"/>
    <d v="2023-02-01T00:00:00"/>
    <n v="23100"/>
    <n v="22522"/>
    <s v="B)Factura sin saldo ERP"/>
    <x v="1"/>
    <m/>
    <m/>
    <s v="OK"/>
    <n v="23100"/>
    <n v="0"/>
    <n v="0"/>
    <m/>
    <n v="0"/>
    <m/>
    <n v="23100"/>
    <n v="0"/>
    <m/>
    <m/>
    <m/>
    <m/>
    <m/>
    <m/>
    <m/>
    <d v="2023-02-01T00:00:00"/>
    <m/>
    <n v="2"/>
    <m/>
    <m/>
    <n v="1"/>
    <n v="20230228"/>
    <n v="20230207"/>
    <n v="23100"/>
    <n v="0"/>
    <n v="20230218"/>
  </r>
  <r>
    <n v="900247752"/>
    <s v="CENTRO ORTOPEDICO GOMEZ Y CIA LTDA"/>
    <s v="COG"/>
    <n v="1800"/>
    <s v="COG"/>
    <n v="1800"/>
    <m/>
    <s v="COG_1800"/>
    <s v="900247752_COG_1800"/>
    <d v="2023-02-01T00:00:00"/>
    <n v="46200"/>
    <n v="45045"/>
    <s v="B)Factura sin saldo ERP"/>
    <x v="1"/>
    <m/>
    <m/>
    <s v="OK"/>
    <n v="46200"/>
    <n v="0"/>
    <n v="0"/>
    <m/>
    <n v="0"/>
    <m/>
    <n v="46200"/>
    <n v="0"/>
    <m/>
    <m/>
    <m/>
    <m/>
    <m/>
    <m/>
    <m/>
    <d v="2023-02-01T00:00:00"/>
    <m/>
    <n v="2"/>
    <m/>
    <m/>
    <n v="1"/>
    <n v="20230228"/>
    <n v="20230207"/>
    <n v="46200"/>
    <n v="0"/>
    <n v="20230218"/>
  </r>
  <r>
    <n v="900247752"/>
    <s v="CENTRO ORTOPEDICO GOMEZ Y CIA LTDA"/>
    <s v="COG"/>
    <n v="1801"/>
    <s v="COG"/>
    <n v="1801"/>
    <m/>
    <s v="COG_1801"/>
    <s v="900247752_COG_1801"/>
    <d v="2023-02-01T00:00:00"/>
    <n v="16601750"/>
    <n v="16186706"/>
    <s v="B)Factura sin saldo ERP"/>
    <x v="1"/>
    <m/>
    <m/>
    <s v="OK"/>
    <n v="16601750"/>
    <n v="0"/>
    <n v="0"/>
    <m/>
    <n v="0"/>
    <m/>
    <n v="16601750"/>
    <n v="0"/>
    <m/>
    <m/>
    <m/>
    <m/>
    <m/>
    <m/>
    <m/>
    <d v="2023-02-01T00:00:00"/>
    <m/>
    <n v="2"/>
    <m/>
    <m/>
    <n v="1"/>
    <n v="20230228"/>
    <n v="20230207"/>
    <n v="16601750"/>
    <n v="0"/>
    <n v="20230218"/>
  </r>
  <r>
    <n v="900247752"/>
    <s v="CENTRO ORTOPEDICO GOMEZ Y CIA LTDA"/>
    <s v="COG"/>
    <n v="521"/>
    <s v="COG"/>
    <n v="521"/>
    <m/>
    <s v="COG_521"/>
    <s v="900247752_COG_521"/>
    <d v="2021-01-02T00:00:00"/>
    <n v="9927500"/>
    <n v="9679312"/>
    <s v="C)Glosas total pendiente por respuesta de IPS/conciliar diferencia valor de factura"/>
    <x v="2"/>
    <m/>
    <m/>
    <s v="OK"/>
    <n v="9927500"/>
    <n v="0"/>
    <n v="0"/>
    <m/>
    <n v="9927500"/>
    <s v="NPBS. SE SOSTIENE LA DEVOLUCION PARA QUE VALIDENVALOR REPORTADO FECHA DE SUMINISTROANGELA CAMPAZ"/>
    <n v="0"/>
    <n v="9927500"/>
    <m/>
    <m/>
    <m/>
    <m/>
    <m/>
    <m/>
    <m/>
    <d v="2021-01-02T00:00:00"/>
    <m/>
    <n v="9"/>
    <m/>
    <s v="SI"/>
    <n v="2"/>
    <n v="21001231"/>
    <n v="20221118"/>
    <n v="9927500"/>
    <n v="0"/>
    <n v="20230218"/>
  </r>
  <r>
    <n v="900247752"/>
    <s v="CENTRO ORTOPEDICO GOMEZ Y CIA LTDA"/>
    <s v="COG"/>
    <n v="134"/>
    <s v="COG"/>
    <n v="134"/>
    <m/>
    <s v="COG_134"/>
    <s v="900247752_COG_134"/>
    <d v="2020-02-04T00:00:00"/>
    <n v="1459480"/>
    <n v="1422993"/>
    <s v="C)Glosas total pendiente por respuesta de IPS/conciliar diferencia valor de factura"/>
    <x v="2"/>
    <m/>
    <m/>
    <s v="OK"/>
    <n v="1459480"/>
    <n v="0"/>
    <n v="0"/>
    <m/>
    <n v="1459480"/>
    <s v="NPB. SE SOSTIENE DEVOLUCION PARA QUE VALIDEN FECHA DE SUMINIISTRO Y CODIGO DE TECNOLOGIAANGELA CAMPAZ"/>
    <n v="0"/>
    <n v="1459480"/>
    <m/>
    <m/>
    <m/>
    <m/>
    <m/>
    <m/>
    <m/>
    <d v="2020-02-04T00:00:00"/>
    <m/>
    <n v="9"/>
    <m/>
    <s v="SI"/>
    <n v="3"/>
    <n v="21001231"/>
    <n v="20221118"/>
    <n v="1459480"/>
    <n v="0"/>
    <n v="20230218"/>
  </r>
  <r>
    <n v="900247752"/>
    <s v="CENTRO ORTOPEDICO GOMEZ Y CIA LTDA"/>
    <s v="COG"/>
    <n v="330"/>
    <s v="COG"/>
    <n v="330"/>
    <m/>
    <s v="COG_330"/>
    <s v="900247752_COG_330"/>
    <d v="2020-07-14T00:00:00"/>
    <n v="404250"/>
    <n v="394144"/>
    <s v="C)Glosas total pendiente por respuesta de IPS/conciliar diferencia valor de factura"/>
    <x v="2"/>
    <m/>
    <m/>
    <s v="OK"/>
    <n v="404250"/>
    <n v="0"/>
    <n v="0"/>
    <m/>
    <n v="404250"/>
    <s v="NPBS. SE SOSTIENE LA DEVOLUCION PARA QUE VALIDENFECHA DE SUMINISTROANGELA CAMPAZ"/>
    <n v="0"/>
    <n v="404250"/>
    <m/>
    <m/>
    <m/>
    <m/>
    <m/>
    <m/>
    <m/>
    <d v="2020-07-14T00:00:00"/>
    <m/>
    <n v="9"/>
    <m/>
    <s v="SI"/>
    <n v="2"/>
    <n v="21001231"/>
    <n v="20221118"/>
    <n v="404250"/>
    <n v="0"/>
    <n v="20230218"/>
  </r>
  <r>
    <n v="900247752"/>
    <s v="CENTRO ORTOPEDICO GOMEZ Y CIA LTDA"/>
    <s v="COG"/>
    <n v="1798"/>
    <s v="COG"/>
    <n v="1798"/>
    <m/>
    <s v="COG_1798"/>
    <s v="900247752_COG_1798"/>
    <d v="2023-02-01T00:00:00"/>
    <n v="450450"/>
    <n v="439189"/>
    <s v="G)factura inicial en Gestion por ERP"/>
    <x v="3"/>
    <m/>
    <m/>
    <s v="OK"/>
    <n v="450450"/>
    <n v="0"/>
    <n v="0"/>
    <m/>
    <n v="0"/>
    <m/>
    <n v="0"/>
    <n v="450450"/>
    <m/>
    <m/>
    <m/>
    <m/>
    <m/>
    <m/>
    <m/>
    <d v="2023-02-01T00:00:00"/>
    <m/>
    <n v="1"/>
    <m/>
    <m/>
    <n v="1"/>
    <n v="20230228"/>
    <n v="20230207"/>
    <n v="450450"/>
    <n v="0"/>
    <n v="202302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555C90-93C3-4F67-9595-FCFF91713A2A}" name="TablaDinámica4" cacheId="3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6AB9A-4B65-4E4B-BEF8-819476824A55}">
  <dimension ref="A3:C8"/>
  <sheetViews>
    <sheetView showGridLines="0" workbookViewId="0">
      <selection activeCell="C8" sqref="A4:C8"/>
    </sheetView>
  </sheetViews>
  <sheetFormatPr baseColWidth="10" defaultRowHeight="15" x14ac:dyDescent="0.25"/>
  <cols>
    <col min="1" max="1" width="29.5703125" bestFit="1" customWidth="1"/>
    <col min="2" max="2" width="15.7109375" bestFit="1" customWidth="1"/>
    <col min="3" max="3" width="24.28515625" bestFit="1" customWidth="1"/>
  </cols>
  <sheetData>
    <row r="3" spans="1:3" x14ac:dyDescent="0.25">
      <c r="A3" s="8" t="s">
        <v>118</v>
      </c>
      <c r="B3" s="10" t="s">
        <v>119</v>
      </c>
      <c r="C3" t="s">
        <v>120</v>
      </c>
    </row>
    <row r="4" spans="1:3" x14ac:dyDescent="0.25">
      <c r="A4" s="9" t="s">
        <v>83</v>
      </c>
      <c r="B4" s="10">
        <v>3</v>
      </c>
      <c r="C4" s="1">
        <v>11496449</v>
      </c>
    </row>
    <row r="5" spans="1:3" x14ac:dyDescent="0.25">
      <c r="A5" s="9" t="s">
        <v>84</v>
      </c>
      <c r="B5" s="10">
        <v>1</v>
      </c>
      <c r="C5" s="1">
        <v>439189</v>
      </c>
    </row>
    <row r="6" spans="1:3" x14ac:dyDescent="0.25">
      <c r="A6" s="9" t="s">
        <v>82</v>
      </c>
      <c r="B6" s="10">
        <v>3</v>
      </c>
      <c r="C6" s="1">
        <v>91328</v>
      </c>
    </row>
    <row r="7" spans="1:3" x14ac:dyDescent="0.25">
      <c r="A7" s="9" t="s">
        <v>87</v>
      </c>
      <c r="B7" s="10">
        <v>22</v>
      </c>
      <c r="C7" s="1">
        <v>93684988</v>
      </c>
    </row>
    <row r="8" spans="1:3" x14ac:dyDescent="0.25">
      <c r="A8" s="9" t="s">
        <v>117</v>
      </c>
      <c r="B8" s="10">
        <v>29</v>
      </c>
      <c r="C8" s="1">
        <v>105711954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FC36C-B483-4C8A-9BC7-0FC06E86BD2C}">
  <dimension ref="A1:AQ31"/>
  <sheetViews>
    <sheetView zoomScale="85" zoomScaleNormal="85" workbookViewId="0">
      <pane ySplit="2" topLeftCell="A3" activePane="bottomLeft" state="frozen"/>
      <selection pane="bottomLeft" activeCell="J2" sqref="J2"/>
    </sheetView>
  </sheetViews>
  <sheetFormatPr baseColWidth="10" defaultRowHeight="15" x14ac:dyDescent="0.25"/>
  <cols>
    <col min="2" max="2" width="37.42578125" bestFit="1" customWidth="1"/>
    <col min="8" max="8" width="13.28515625" bestFit="1" customWidth="1"/>
    <col min="9" max="9" width="22.7109375" bestFit="1" customWidth="1"/>
    <col min="11" max="11" width="15.28515625" bestFit="1" customWidth="1"/>
    <col min="12" max="12" width="14.28515625" bestFit="1" customWidth="1"/>
    <col min="13" max="16" width="32.140625" customWidth="1"/>
    <col min="18" max="18" width="14.140625" bestFit="1" customWidth="1"/>
    <col min="19" max="20" width="13.140625" bestFit="1" customWidth="1"/>
    <col min="22" max="22" width="13.140625" bestFit="1" customWidth="1"/>
    <col min="24" max="24" width="14.140625" bestFit="1" customWidth="1"/>
    <col min="25" max="25" width="13.140625" bestFit="1" customWidth="1"/>
  </cols>
  <sheetData>
    <row r="1" spans="1:43" x14ac:dyDescent="0.25">
      <c r="K1" s="1">
        <f>SUBTOTAL(9,K3:K31)</f>
        <v>108422520</v>
      </c>
      <c r="L1" s="1">
        <f>SUBTOTAL(9,L3:L31)</f>
        <v>105711954</v>
      </c>
      <c r="O1" s="1">
        <f>SUBTOTAL(9,O3:O31)</f>
        <v>30547440</v>
      </c>
      <c r="R1" s="1">
        <f>SUBTOTAL(9,R3:R31)</f>
        <v>108328850</v>
      </c>
      <c r="S1" s="1">
        <f>SUBTOTAL(9,S3:S31)</f>
        <v>0</v>
      </c>
      <c r="T1" s="1">
        <f>SUBTOTAL(9,T3:T31)</f>
        <v>0</v>
      </c>
      <c r="V1" s="1">
        <f>SUBTOTAL(9,V3:V31)</f>
        <v>11791230</v>
      </c>
      <c r="Y1" s="1">
        <f>SUBTOTAL(9,Y3:Y31)</f>
        <v>12241680</v>
      </c>
    </row>
    <row r="2" spans="1:43" ht="39.950000000000003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7</v>
      </c>
      <c r="I2" s="3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3" t="s">
        <v>13</v>
      </c>
      <c r="O2" s="3" t="s">
        <v>85</v>
      </c>
      <c r="P2" s="3" t="s">
        <v>86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3" t="s">
        <v>24</v>
      </c>
      <c r="AA2" s="3" t="s">
        <v>23</v>
      </c>
      <c r="AB2" s="3" t="s">
        <v>25</v>
      </c>
      <c r="AC2" s="3" t="s">
        <v>26</v>
      </c>
      <c r="AD2" s="2" t="s">
        <v>27</v>
      </c>
      <c r="AE2" s="2" t="s">
        <v>28</v>
      </c>
      <c r="AF2" s="2" t="s">
        <v>29</v>
      </c>
      <c r="AG2" s="2" t="s">
        <v>30</v>
      </c>
      <c r="AH2" s="2" t="s">
        <v>31</v>
      </c>
      <c r="AI2" s="2" t="s">
        <v>32</v>
      </c>
      <c r="AJ2" s="2" t="s">
        <v>33</v>
      </c>
      <c r="AK2" s="2" t="s">
        <v>34</v>
      </c>
      <c r="AL2" s="2" t="s">
        <v>35</v>
      </c>
      <c r="AM2" s="2" t="s">
        <v>36</v>
      </c>
      <c r="AN2" s="2" t="s">
        <v>37</v>
      </c>
      <c r="AO2" s="2" t="s">
        <v>38</v>
      </c>
      <c r="AP2" s="2" t="s">
        <v>39</v>
      </c>
      <c r="AQ2" s="2" t="s">
        <v>40</v>
      </c>
    </row>
    <row r="3" spans="1:43" x14ac:dyDescent="0.25">
      <c r="A3" s="4">
        <v>900247752</v>
      </c>
      <c r="B3" s="4" t="s">
        <v>41</v>
      </c>
      <c r="C3" s="4" t="s">
        <v>42</v>
      </c>
      <c r="D3" s="4">
        <v>1733</v>
      </c>
      <c r="E3" s="4"/>
      <c r="F3" s="4"/>
      <c r="G3" s="4"/>
      <c r="H3" s="4" t="s">
        <v>43</v>
      </c>
      <c r="I3" s="4" t="s">
        <v>102</v>
      </c>
      <c r="J3" s="5">
        <v>44909</v>
      </c>
      <c r="K3" s="6">
        <v>38200</v>
      </c>
      <c r="L3" s="6">
        <v>37245</v>
      </c>
      <c r="M3" s="4" t="s">
        <v>44</v>
      </c>
      <c r="N3" s="4" t="s">
        <v>82</v>
      </c>
      <c r="O3" s="4"/>
      <c r="P3" s="4"/>
      <c r="Q3" s="4" t="s">
        <v>45</v>
      </c>
      <c r="R3" s="6"/>
      <c r="S3" s="6"/>
      <c r="T3" s="6"/>
      <c r="U3" s="4"/>
      <c r="V3" s="6"/>
      <c r="W3" s="4"/>
      <c r="X3" s="6"/>
      <c r="Y3" s="6"/>
      <c r="Z3" s="6"/>
      <c r="AA3" s="6"/>
      <c r="AB3" s="4"/>
      <c r="AC3" s="4"/>
      <c r="AD3" s="4"/>
      <c r="AE3" s="4"/>
      <c r="AF3" s="4"/>
      <c r="AG3" s="5">
        <v>44909</v>
      </c>
      <c r="AH3" s="4"/>
      <c r="AI3" s="4"/>
      <c r="AJ3" s="4"/>
      <c r="AK3" s="4"/>
      <c r="AL3" s="4"/>
      <c r="AM3" s="4"/>
      <c r="AN3" s="4"/>
      <c r="AO3" s="4"/>
      <c r="AP3" s="4"/>
      <c r="AQ3" s="4">
        <v>20230218</v>
      </c>
    </row>
    <row r="4" spans="1:43" x14ac:dyDescent="0.25">
      <c r="A4" s="4">
        <v>900247752</v>
      </c>
      <c r="B4" s="4" t="s">
        <v>41</v>
      </c>
      <c r="C4" s="4" t="s">
        <v>42</v>
      </c>
      <c r="D4" s="4">
        <v>1734</v>
      </c>
      <c r="E4" s="4"/>
      <c r="F4" s="4"/>
      <c r="G4" s="4"/>
      <c r="H4" s="4" t="s">
        <v>46</v>
      </c>
      <c r="I4" s="4" t="s">
        <v>103</v>
      </c>
      <c r="J4" s="5">
        <v>44909</v>
      </c>
      <c r="K4" s="6">
        <v>17270</v>
      </c>
      <c r="L4" s="6">
        <v>16838</v>
      </c>
      <c r="M4" s="4" t="s">
        <v>44</v>
      </c>
      <c r="N4" s="4" t="s">
        <v>82</v>
      </c>
      <c r="O4" s="4"/>
      <c r="P4" s="4"/>
      <c r="Q4" s="4" t="s">
        <v>45</v>
      </c>
      <c r="R4" s="6"/>
      <c r="S4" s="6"/>
      <c r="T4" s="6"/>
      <c r="U4" s="4"/>
      <c r="V4" s="6"/>
      <c r="W4" s="4"/>
      <c r="X4" s="6"/>
      <c r="Y4" s="6"/>
      <c r="Z4" s="6"/>
      <c r="AA4" s="6"/>
      <c r="AB4" s="4"/>
      <c r="AC4" s="4"/>
      <c r="AD4" s="4"/>
      <c r="AE4" s="4"/>
      <c r="AF4" s="4"/>
      <c r="AG4" s="5">
        <v>44909</v>
      </c>
      <c r="AH4" s="4"/>
      <c r="AI4" s="4"/>
      <c r="AJ4" s="4"/>
      <c r="AK4" s="4"/>
      <c r="AL4" s="4"/>
      <c r="AM4" s="4"/>
      <c r="AN4" s="4"/>
      <c r="AO4" s="4"/>
      <c r="AP4" s="4"/>
      <c r="AQ4" s="4">
        <v>20230218</v>
      </c>
    </row>
    <row r="5" spans="1:43" x14ac:dyDescent="0.25">
      <c r="A5" s="4">
        <v>900247752</v>
      </c>
      <c r="B5" s="4" t="s">
        <v>41</v>
      </c>
      <c r="C5" s="4" t="s">
        <v>42</v>
      </c>
      <c r="D5" s="4">
        <v>1735</v>
      </c>
      <c r="E5" s="4"/>
      <c r="F5" s="4"/>
      <c r="G5" s="4"/>
      <c r="H5" s="4" t="s">
        <v>47</v>
      </c>
      <c r="I5" s="4" t="s">
        <v>104</v>
      </c>
      <c r="J5" s="5">
        <v>44909</v>
      </c>
      <c r="K5" s="6">
        <v>38200</v>
      </c>
      <c r="L5" s="6">
        <v>37245</v>
      </c>
      <c r="M5" s="4" t="s">
        <v>44</v>
      </c>
      <c r="N5" s="4" t="s">
        <v>82</v>
      </c>
      <c r="O5" s="4"/>
      <c r="P5" s="4"/>
      <c r="Q5" s="4" t="s">
        <v>45</v>
      </c>
      <c r="R5" s="6"/>
      <c r="S5" s="6"/>
      <c r="T5" s="6"/>
      <c r="U5" s="4"/>
      <c r="V5" s="6"/>
      <c r="W5" s="4"/>
      <c r="X5" s="6"/>
      <c r="Y5" s="6"/>
      <c r="Z5" s="6"/>
      <c r="AA5" s="6"/>
      <c r="AB5" s="4"/>
      <c r="AC5" s="4"/>
      <c r="AD5" s="4"/>
      <c r="AE5" s="4"/>
      <c r="AF5" s="4"/>
      <c r="AG5" s="5">
        <v>44909</v>
      </c>
      <c r="AH5" s="4"/>
      <c r="AI5" s="4"/>
      <c r="AJ5" s="4"/>
      <c r="AK5" s="4"/>
      <c r="AL5" s="4"/>
      <c r="AM5" s="4"/>
      <c r="AN5" s="4"/>
      <c r="AO5" s="4"/>
      <c r="AP5" s="4"/>
      <c r="AQ5" s="4">
        <v>20230218</v>
      </c>
    </row>
    <row r="6" spans="1:43" x14ac:dyDescent="0.25">
      <c r="A6" s="4">
        <v>900247752</v>
      </c>
      <c r="B6" s="4" t="s">
        <v>41</v>
      </c>
      <c r="C6" s="4" t="s">
        <v>42</v>
      </c>
      <c r="D6" s="4">
        <v>346</v>
      </c>
      <c r="E6" s="4" t="s">
        <v>42</v>
      </c>
      <c r="F6" s="4">
        <v>346</v>
      </c>
      <c r="G6" s="4"/>
      <c r="H6" s="4" t="s">
        <v>48</v>
      </c>
      <c r="I6" s="4" t="s">
        <v>89</v>
      </c>
      <c r="J6" s="5">
        <v>44047</v>
      </c>
      <c r="K6" s="6">
        <v>11607750</v>
      </c>
      <c r="L6" s="6">
        <v>11317556</v>
      </c>
      <c r="M6" s="4" t="s">
        <v>49</v>
      </c>
      <c r="N6" s="4" t="s">
        <v>87</v>
      </c>
      <c r="O6" s="4"/>
      <c r="P6" s="4"/>
      <c r="Q6" s="4" t="s">
        <v>50</v>
      </c>
      <c r="R6" s="6">
        <v>11607750</v>
      </c>
      <c r="S6" s="6">
        <v>0</v>
      </c>
      <c r="T6" s="6">
        <v>0</v>
      </c>
      <c r="U6" s="4"/>
      <c r="V6" s="6">
        <v>0</v>
      </c>
      <c r="W6" s="4"/>
      <c r="X6" s="6">
        <v>11607750</v>
      </c>
      <c r="Y6" s="6">
        <v>0</v>
      </c>
      <c r="Z6" s="6"/>
      <c r="AA6" s="6"/>
      <c r="AB6" s="4"/>
      <c r="AC6" s="4"/>
      <c r="AD6" s="4"/>
      <c r="AE6" s="4"/>
      <c r="AF6" s="4"/>
      <c r="AG6" s="5">
        <v>44047</v>
      </c>
      <c r="AH6" s="4"/>
      <c r="AI6" s="4">
        <v>2</v>
      </c>
      <c r="AJ6" s="4"/>
      <c r="AK6" s="4"/>
      <c r="AL6" s="4">
        <v>4</v>
      </c>
      <c r="AM6" s="4">
        <v>20221130</v>
      </c>
      <c r="AN6" s="4">
        <v>20221118</v>
      </c>
      <c r="AO6" s="4">
        <v>11607750</v>
      </c>
      <c r="AP6" s="4">
        <v>0</v>
      </c>
      <c r="AQ6" s="4">
        <v>20230218</v>
      </c>
    </row>
    <row r="7" spans="1:43" x14ac:dyDescent="0.25">
      <c r="A7" s="4">
        <v>900247752</v>
      </c>
      <c r="B7" s="4" t="s">
        <v>41</v>
      </c>
      <c r="C7" s="4" t="s">
        <v>42</v>
      </c>
      <c r="D7" s="4">
        <v>347</v>
      </c>
      <c r="E7" s="4" t="s">
        <v>42</v>
      </c>
      <c r="F7" s="4">
        <v>347</v>
      </c>
      <c r="G7" s="4"/>
      <c r="H7" s="4" t="s">
        <v>51</v>
      </c>
      <c r="I7" s="4" t="s">
        <v>92</v>
      </c>
      <c r="J7" s="5">
        <v>44047</v>
      </c>
      <c r="K7" s="6">
        <v>840000</v>
      </c>
      <c r="L7" s="6">
        <v>819000</v>
      </c>
      <c r="M7" s="4" t="s">
        <v>49</v>
      </c>
      <c r="N7" s="4" t="s">
        <v>87</v>
      </c>
      <c r="O7" s="4"/>
      <c r="P7" s="4"/>
      <c r="Q7" s="4" t="s">
        <v>50</v>
      </c>
      <c r="R7" s="6">
        <v>840000</v>
      </c>
      <c r="S7" s="6">
        <v>0</v>
      </c>
      <c r="T7" s="6">
        <v>0</v>
      </c>
      <c r="U7" s="4"/>
      <c r="V7" s="6">
        <v>0</v>
      </c>
      <c r="W7" s="4"/>
      <c r="X7" s="6">
        <v>840000</v>
      </c>
      <c r="Y7" s="6">
        <v>0</v>
      </c>
      <c r="Z7" s="6"/>
      <c r="AA7" s="6"/>
      <c r="AB7" s="4"/>
      <c r="AC7" s="4"/>
      <c r="AD7" s="4"/>
      <c r="AE7" s="4"/>
      <c r="AF7" s="4"/>
      <c r="AG7" s="5">
        <v>44047</v>
      </c>
      <c r="AH7" s="4"/>
      <c r="AI7" s="4">
        <v>2</v>
      </c>
      <c r="AJ7" s="4"/>
      <c r="AK7" s="4"/>
      <c r="AL7" s="4">
        <v>4</v>
      </c>
      <c r="AM7" s="4">
        <v>20221130</v>
      </c>
      <c r="AN7" s="4">
        <v>20221118</v>
      </c>
      <c r="AO7" s="4">
        <v>840000</v>
      </c>
      <c r="AP7" s="4">
        <v>0</v>
      </c>
      <c r="AQ7" s="4">
        <v>20230218</v>
      </c>
    </row>
    <row r="8" spans="1:43" x14ac:dyDescent="0.25">
      <c r="A8" s="4">
        <v>900247752</v>
      </c>
      <c r="B8" s="4" t="s">
        <v>41</v>
      </c>
      <c r="C8" s="4" t="s">
        <v>42</v>
      </c>
      <c r="D8" s="4">
        <v>348</v>
      </c>
      <c r="E8" s="4" t="s">
        <v>42</v>
      </c>
      <c r="F8" s="4">
        <v>348</v>
      </c>
      <c r="G8" s="4"/>
      <c r="H8" s="4" t="s">
        <v>52</v>
      </c>
      <c r="I8" s="4" t="s">
        <v>93</v>
      </c>
      <c r="J8" s="5">
        <v>44047</v>
      </c>
      <c r="K8" s="6">
        <v>1459480</v>
      </c>
      <c r="L8" s="6">
        <v>1422993</v>
      </c>
      <c r="M8" s="4" t="s">
        <v>49</v>
      </c>
      <c r="N8" s="4" t="s">
        <v>87</v>
      </c>
      <c r="O8" s="4"/>
      <c r="P8" s="4"/>
      <c r="Q8" s="4" t="s">
        <v>50</v>
      </c>
      <c r="R8" s="6">
        <v>1459480</v>
      </c>
      <c r="S8" s="6">
        <v>0</v>
      </c>
      <c r="T8" s="6">
        <v>0</v>
      </c>
      <c r="U8" s="4"/>
      <c r="V8" s="6">
        <v>0</v>
      </c>
      <c r="W8" s="4"/>
      <c r="X8" s="6">
        <v>1459480</v>
      </c>
      <c r="Y8" s="6">
        <v>0</v>
      </c>
      <c r="Z8" s="6"/>
      <c r="AA8" s="6"/>
      <c r="AB8" s="4"/>
      <c r="AC8" s="4"/>
      <c r="AD8" s="4"/>
      <c r="AE8" s="4"/>
      <c r="AF8" s="4"/>
      <c r="AG8" s="5">
        <v>44047</v>
      </c>
      <c r="AH8" s="4"/>
      <c r="AI8" s="4">
        <v>2</v>
      </c>
      <c r="AJ8" s="4"/>
      <c r="AK8" s="4"/>
      <c r="AL8" s="4">
        <v>4</v>
      </c>
      <c r="AM8" s="4">
        <v>20221130</v>
      </c>
      <c r="AN8" s="4">
        <v>20221118</v>
      </c>
      <c r="AO8" s="4">
        <v>1459480</v>
      </c>
      <c r="AP8" s="4">
        <v>0</v>
      </c>
      <c r="AQ8" s="4">
        <v>20230218</v>
      </c>
    </row>
    <row r="9" spans="1:43" x14ac:dyDescent="0.25">
      <c r="A9" s="4">
        <v>900247752</v>
      </c>
      <c r="B9" s="4" t="s">
        <v>41</v>
      </c>
      <c r="C9" s="4" t="s">
        <v>42</v>
      </c>
      <c r="D9" s="4">
        <v>349</v>
      </c>
      <c r="E9" s="4" t="s">
        <v>42</v>
      </c>
      <c r="F9" s="4">
        <v>349</v>
      </c>
      <c r="G9" s="4"/>
      <c r="H9" s="4" t="s">
        <v>53</v>
      </c>
      <c r="I9" s="4" t="s">
        <v>94</v>
      </c>
      <c r="J9" s="5">
        <v>44047</v>
      </c>
      <c r="K9" s="6">
        <v>404250</v>
      </c>
      <c r="L9" s="6">
        <v>394144</v>
      </c>
      <c r="M9" s="4" t="s">
        <v>49</v>
      </c>
      <c r="N9" s="4" t="s">
        <v>87</v>
      </c>
      <c r="O9" s="4"/>
      <c r="P9" s="4"/>
      <c r="Q9" s="4" t="s">
        <v>50</v>
      </c>
      <c r="R9" s="6">
        <v>404250</v>
      </c>
      <c r="S9" s="6">
        <v>0</v>
      </c>
      <c r="T9" s="6">
        <v>0</v>
      </c>
      <c r="U9" s="4"/>
      <c r="V9" s="6">
        <v>0</v>
      </c>
      <c r="W9" s="4"/>
      <c r="X9" s="6">
        <v>404250</v>
      </c>
      <c r="Y9" s="6">
        <v>0</v>
      </c>
      <c r="Z9" s="6"/>
      <c r="AA9" s="6"/>
      <c r="AB9" s="4"/>
      <c r="AC9" s="4"/>
      <c r="AD9" s="4"/>
      <c r="AE9" s="4"/>
      <c r="AF9" s="4"/>
      <c r="AG9" s="5">
        <v>44047</v>
      </c>
      <c r="AH9" s="4"/>
      <c r="AI9" s="4">
        <v>2</v>
      </c>
      <c r="AJ9" s="4"/>
      <c r="AK9" s="4"/>
      <c r="AL9" s="4">
        <v>4</v>
      </c>
      <c r="AM9" s="4">
        <v>20221130</v>
      </c>
      <c r="AN9" s="4">
        <v>20221118</v>
      </c>
      <c r="AO9" s="4">
        <v>404250</v>
      </c>
      <c r="AP9" s="4">
        <v>0</v>
      </c>
      <c r="AQ9" s="4">
        <v>20230218</v>
      </c>
    </row>
    <row r="10" spans="1:43" x14ac:dyDescent="0.25">
      <c r="A10" s="4">
        <v>900247752</v>
      </c>
      <c r="B10" s="4" t="s">
        <v>41</v>
      </c>
      <c r="C10" s="4" t="s">
        <v>42</v>
      </c>
      <c r="D10" s="4">
        <v>350</v>
      </c>
      <c r="E10" s="4" t="s">
        <v>42</v>
      </c>
      <c r="F10" s="4">
        <v>350</v>
      </c>
      <c r="G10" s="4"/>
      <c r="H10" s="4" t="s">
        <v>54</v>
      </c>
      <c r="I10" s="4" t="s">
        <v>95</v>
      </c>
      <c r="J10" s="5">
        <v>44047</v>
      </c>
      <c r="K10" s="6">
        <v>1674750</v>
      </c>
      <c r="L10" s="6">
        <v>1632881</v>
      </c>
      <c r="M10" s="4" t="s">
        <v>49</v>
      </c>
      <c r="N10" s="4" t="s">
        <v>87</v>
      </c>
      <c r="O10" s="4"/>
      <c r="P10" s="4"/>
      <c r="Q10" s="4" t="s">
        <v>50</v>
      </c>
      <c r="R10" s="6">
        <v>1674750</v>
      </c>
      <c r="S10" s="6">
        <v>0</v>
      </c>
      <c r="T10" s="6">
        <v>0</v>
      </c>
      <c r="U10" s="4"/>
      <c r="V10" s="6">
        <v>0</v>
      </c>
      <c r="W10" s="4"/>
      <c r="X10" s="6">
        <v>1674750</v>
      </c>
      <c r="Y10" s="6">
        <v>0</v>
      </c>
      <c r="Z10" s="6"/>
      <c r="AA10" s="6"/>
      <c r="AB10" s="4"/>
      <c r="AC10" s="4"/>
      <c r="AD10" s="4"/>
      <c r="AE10" s="4"/>
      <c r="AF10" s="4"/>
      <c r="AG10" s="5">
        <v>44047</v>
      </c>
      <c r="AH10" s="4"/>
      <c r="AI10" s="4">
        <v>2</v>
      </c>
      <c r="AJ10" s="4"/>
      <c r="AK10" s="4"/>
      <c r="AL10" s="4">
        <v>4</v>
      </c>
      <c r="AM10" s="4">
        <v>20221130</v>
      </c>
      <c r="AN10" s="4">
        <v>20221118</v>
      </c>
      <c r="AO10" s="4">
        <v>1674750</v>
      </c>
      <c r="AP10" s="4">
        <v>0</v>
      </c>
      <c r="AQ10" s="4">
        <v>20230218</v>
      </c>
    </row>
    <row r="11" spans="1:43" x14ac:dyDescent="0.25">
      <c r="A11" s="4">
        <v>900247752</v>
      </c>
      <c r="B11" s="4" t="s">
        <v>41</v>
      </c>
      <c r="C11" s="4" t="s">
        <v>42</v>
      </c>
      <c r="D11" s="4">
        <v>374</v>
      </c>
      <c r="E11" s="4" t="s">
        <v>42</v>
      </c>
      <c r="F11" s="4">
        <v>374</v>
      </c>
      <c r="G11" s="4"/>
      <c r="H11" s="4" t="s">
        <v>55</v>
      </c>
      <c r="I11" s="4" t="s">
        <v>91</v>
      </c>
      <c r="J11" s="5">
        <v>44077</v>
      </c>
      <c r="K11" s="6">
        <v>5246670</v>
      </c>
      <c r="L11" s="6">
        <v>5115503</v>
      </c>
      <c r="M11" s="4" t="s">
        <v>49</v>
      </c>
      <c r="N11" s="4" t="s">
        <v>87</v>
      </c>
      <c r="O11" s="4"/>
      <c r="P11" s="4"/>
      <c r="Q11" s="4" t="s">
        <v>50</v>
      </c>
      <c r="R11" s="6">
        <v>5246670</v>
      </c>
      <c r="S11" s="6">
        <v>0</v>
      </c>
      <c r="T11" s="6">
        <v>0</v>
      </c>
      <c r="U11" s="4"/>
      <c r="V11" s="6">
        <v>0</v>
      </c>
      <c r="W11" s="4"/>
      <c r="X11" s="6">
        <v>5246670</v>
      </c>
      <c r="Y11" s="6">
        <v>0</v>
      </c>
      <c r="Z11" s="6"/>
      <c r="AA11" s="6"/>
      <c r="AB11" s="4"/>
      <c r="AC11" s="4"/>
      <c r="AD11" s="4"/>
      <c r="AE11" s="4"/>
      <c r="AF11" s="4"/>
      <c r="AG11" s="5">
        <v>44077</v>
      </c>
      <c r="AH11" s="4"/>
      <c r="AI11" s="4">
        <v>2</v>
      </c>
      <c r="AJ11" s="4"/>
      <c r="AK11" s="4"/>
      <c r="AL11" s="4">
        <v>3</v>
      </c>
      <c r="AM11" s="4">
        <v>20221130</v>
      </c>
      <c r="AN11" s="4">
        <v>20221118</v>
      </c>
      <c r="AO11" s="4">
        <v>5246670</v>
      </c>
      <c r="AP11" s="4">
        <v>0</v>
      </c>
      <c r="AQ11" s="4">
        <v>20230218</v>
      </c>
    </row>
    <row r="12" spans="1:43" x14ac:dyDescent="0.25">
      <c r="A12" s="4">
        <v>900247752</v>
      </c>
      <c r="B12" s="4" t="s">
        <v>41</v>
      </c>
      <c r="C12" s="4" t="s">
        <v>42</v>
      </c>
      <c r="D12" s="4">
        <v>522</v>
      </c>
      <c r="E12" s="4" t="s">
        <v>42</v>
      </c>
      <c r="F12" s="4">
        <v>522</v>
      </c>
      <c r="G12" s="4"/>
      <c r="H12" s="4" t="s">
        <v>56</v>
      </c>
      <c r="I12" s="4" t="s">
        <v>96</v>
      </c>
      <c r="J12" s="5">
        <v>44198</v>
      </c>
      <c r="K12" s="6">
        <v>320000</v>
      </c>
      <c r="L12" s="6">
        <v>312000</v>
      </c>
      <c r="M12" s="4" t="s">
        <v>49</v>
      </c>
      <c r="N12" s="4" t="s">
        <v>87</v>
      </c>
      <c r="O12" s="4"/>
      <c r="P12" s="4"/>
      <c r="Q12" s="4" t="s">
        <v>50</v>
      </c>
      <c r="R12" s="6">
        <v>320000</v>
      </c>
      <c r="S12" s="6">
        <v>0</v>
      </c>
      <c r="T12" s="6">
        <v>0</v>
      </c>
      <c r="U12" s="4"/>
      <c r="V12" s="6">
        <v>0</v>
      </c>
      <c r="W12" s="4"/>
      <c r="X12" s="6">
        <v>320000</v>
      </c>
      <c r="Y12" s="6">
        <v>0</v>
      </c>
      <c r="Z12" s="6"/>
      <c r="AA12" s="6"/>
      <c r="AB12" s="4"/>
      <c r="AC12" s="4"/>
      <c r="AD12" s="4"/>
      <c r="AE12" s="4"/>
      <c r="AF12" s="4"/>
      <c r="AG12" s="5">
        <v>44198</v>
      </c>
      <c r="AH12" s="4"/>
      <c r="AI12" s="4">
        <v>2</v>
      </c>
      <c r="AJ12" s="4"/>
      <c r="AK12" s="4"/>
      <c r="AL12" s="4">
        <v>2</v>
      </c>
      <c r="AM12" s="4">
        <v>20221130</v>
      </c>
      <c r="AN12" s="4">
        <v>20221118</v>
      </c>
      <c r="AO12" s="4">
        <v>320000</v>
      </c>
      <c r="AP12" s="4">
        <v>0</v>
      </c>
      <c r="AQ12" s="4">
        <v>20230218</v>
      </c>
    </row>
    <row r="13" spans="1:43" x14ac:dyDescent="0.25">
      <c r="A13" s="4">
        <v>900247752</v>
      </c>
      <c r="B13" s="4" t="s">
        <v>41</v>
      </c>
      <c r="C13" s="4" t="s">
        <v>42</v>
      </c>
      <c r="D13" s="4">
        <v>523</v>
      </c>
      <c r="E13" s="4" t="s">
        <v>42</v>
      </c>
      <c r="F13" s="4">
        <v>523</v>
      </c>
      <c r="G13" s="4"/>
      <c r="H13" s="4" t="s">
        <v>57</v>
      </c>
      <c r="I13" s="4" t="s">
        <v>97</v>
      </c>
      <c r="J13" s="5">
        <v>44198</v>
      </c>
      <c r="K13" s="6">
        <v>8014600</v>
      </c>
      <c r="L13" s="6">
        <v>7814235</v>
      </c>
      <c r="M13" s="4" t="s">
        <v>49</v>
      </c>
      <c r="N13" s="4" t="s">
        <v>87</v>
      </c>
      <c r="O13" s="4"/>
      <c r="P13" s="4"/>
      <c r="Q13" s="4" t="s">
        <v>50</v>
      </c>
      <c r="R13" s="6">
        <v>8014600</v>
      </c>
      <c r="S13" s="6">
        <v>0</v>
      </c>
      <c r="T13" s="6">
        <v>0</v>
      </c>
      <c r="U13" s="4"/>
      <c r="V13" s="6">
        <v>0</v>
      </c>
      <c r="W13" s="4"/>
      <c r="X13" s="6">
        <v>8014600</v>
      </c>
      <c r="Y13" s="6">
        <v>0</v>
      </c>
      <c r="Z13" s="6"/>
      <c r="AA13" s="6"/>
      <c r="AB13" s="4"/>
      <c r="AC13" s="4"/>
      <c r="AD13" s="4"/>
      <c r="AE13" s="4"/>
      <c r="AF13" s="4"/>
      <c r="AG13" s="5">
        <v>44198</v>
      </c>
      <c r="AH13" s="4"/>
      <c r="AI13" s="4">
        <v>2</v>
      </c>
      <c r="AJ13" s="4"/>
      <c r="AK13" s="4"/>
      <c r="AL13" s="4">
        <v>2</v>
      </c>
      <c r="AM13" s="4">
        <v>20221130</v>
      </c>
      <c r="AN13" s="4">
        <v>20221118</v>
      </c>
      <c r="AO13" s="4">
        <v>8014600</v>
      </c>
      <c r="AP13" s="4">
        <v>0</v>
      </c>
      <c r="AQ13" s="4">
        <v>20230218</v>
      </c>
    </row>
    <row r="14" spans="1:43" x14ac:dyDescent="0.25">
      <c r="A14" s="4">
        <v>900247752</v>
      </c>
      <c r="B14" s="4" t="s">
        <v>41</v>
      </c>
      <c r="C14" s="4" t="s">
        <v>42</v>
      </c>
      <c r="D14" s="4">
        <v>598</v>
      </c>
      <c r="E14" s="4" t="s">
        <v>42</v>
      </c>
      <c r="F14" s="4">
        <v>598</v>
      </c>
      <c r="G14" s="4"/>
      <c r="H14" s="4" t="s">
        <v>58</v>
      </c>
      <c r="I14" s="4" t="s">
        <v>98</v>
      </c>
      <c r="J14" s="5">
        <v>44257</v>
      </c>
      <c r="K14" s="6">
        <v>11607750</v>
      </c>
      <c r="L14" s="6">
        <v>11317556</v>
      </c>
      <c r="M14" s="4" t="s">
        <v>49</v>
      </c>
      <c r="N14" s="4" t="s">
        <v>87</v>
      </c>
      <c r="O14" s="4"/>
      <c r="P14" s="4"/>
      <c r="Q14" s="4" t="s">
        <v>50</v>
      </c>
      <c r="R14" s="6">
        <v>11607750</v>
      </c>
      <c r="S14" s="6">
        <v>0</v>
      </c>
      <c r="T14" s="6">
        <v>0</v>
      </c>
      <c r="U14" s="4"/>
      <c r="V14" s="6">
        <v>0</v>
      </c>
      <c r="W14" s="4"/>
      <c r="X14" s="6">
        <v>11607750</v>
      </c>
      <c r="Y14" s="6">
        <v>0</v>
      </c>
      <c r="Z14" s="6"/>
      <c r="AA14" s="6"/>
      <c r="AB14" s="4"/>
      <c r="AC14" s="4"/>
      <c r="AD14" s="4"/>
      <c r="AE14" s="4"/>
      <c r="AF14" s="4"/>
      <c r="AG14" s="5">
        <v>44257</v>
      </c>
      <c r="AH14" s="4"/>
      <c r="AI14" s="4">
        <v>2</v>
      </c>
      <c r="AJ14" s="4"/>
      <c r="AK14" s="4"/>
      <c r="AL14" s="4">
        <v>2</v>
      </c>
      <c r="AM14" s="4">
        <v>20221130</v>
      </c>
      <c r="AN14" s="4">
        <v>20221118</v>
      </c>
      <c r="AO14" s="4">
        <v>11607750</v>
      </c>
      <c r="AP14" s="4">
        <v>0</v>
      </c>
      <c r="AQ14" s="4">
        <v>20230218</v>
      </c>
    </row>
    <row r="15" spans="1:43" x14ac:dyDescent="0.25">
      <c r="A15" s="4">
        <v>900247752</v>
      </c>
      <c r="B15" s="4" t="s">
        <v>41</v>
      </c>
      <c r="C15" s="4" t="s">
        <v>42</v>
      </c>
      <c r="D15" s="4">
        <v>1521</v>
      </c>
      <c r="E15" s="4" t="s">
        <v>42</v>
      </c>
      <c r="F15" s="4">
        <v>1521</v>
      </c>
      <c r="G15" s="4"/>
      <c r="H15" s="4" t="s">
        <v>59</v>
      </c>
      <c r="I15" s="4" t="s">
        <v>105</v>
      </c>
      <c r="J15" s="5">
        <v>44806</v>
      </c>
      <c r="K15" s="6">
        <v>16197500</v>
      </c>
      <c r="L15" s="6">
        <v>15792562</v>
      </c>
      <c r="M15" s="4" t="s">
        <v>49</v>
      </c>
      <c r="N15" s="4" t="s">
        <v>87</v>
      </c>
      <c r="O15" s="7">
        <v>15549600</v>
      </c>
      <c r="P15" s="4">
        <v>1222151181</v>
      </c>
      <c r="Q15" s="4" t="s">
        <v>50</v>
      </c>
      <c r="R15" s="6">
        <v>16197500</v>
      </c>
      <c r="S15" s="6">
        <v>0</v>
      </c>
      <c r="T15" s="6">
        <v>0</v>
      </c>
      <c r="U15" s="4"/>
      <c r="V15" s="6">
        <v>0</v>
      </c>
      <c r="W15" s="4"/>
      <c r="X15" s="6">
        <v>16197500</v>
      </c>
      <c r="Y15" s="6">
        <v>0</v>
      </c>
      <c r="Z15" s="6"/>
      <c r="AA15" s="6"/>
      <c r="AB15" s="4"/>
      <c r="AC15" s="4"/>
      <c r="AD15" s="4"/>
      <c r="AE15" s="4"/>
      <c r="AF15" s="4"/>
      <c r="AG15" s="5">
        <v>44806</v>
      </c>
      <c r="AH15" s="4"/>
      <c r="AI15" s="4">
        <v>2</v>
      </c>
      <c r="AJ15" s="4"/>
      <c r="AK15" s="4"/>
      <c r="AL15" s="4">
        <v>1</v>
      </c>
      <c r="AM15" s="4">
        <v>20220930</v>
      </c>
      <c r="AN15" s="4">
        <v>20220912</v>
      </c>
      <c r="AO15" s="4">
        <v>16197500</v>
      </c>
      <c r="AP15" s="4">
        <v>0</v>
      </c>
      <c r="AQ15" s="4">
        <v>20230218</v>
      </c>
    </row>
    <row r="16" spans="1:43" x14ac:dyDescent="0.25">
      <c r="A16" s="4">
        <v>900247752</v>
      </c>
      <c r="B16" s="4" t="s">
        <v>41</v>
      </c>
      <c r="C16" s="4" t="s">
        <v>42</v>
      </c>
      <c r="D16" s="4">
        <v>1524</v>
      </c>
      <c r="E16" s="4" t="s">
        <v>42</v>
      </c>
      <c r="F16" s="4">
        <v>1524</v>
      </c>
      <c r="G16" s="4"/>
      <c r="H16" s="4" t="s">
        <v>60</v>
      </c>
      <c r="I16" s="4" t="s">
        <v>90</v>
      </c>
      <c r="J16" s="5">
        <v>44810</v>
      </c>
      <c r="K16" s="6">
        <v>2712500</v>
      </c>
      <c r="L16" s="6">
        <v>2644687</v>
      </c>
      <c r="M16" s="4" t="s">
        <v>49</v>
      </c>
      <c r="N16" s="4" t="s">
        <v>87</v>
      </c>
      <c r="O16" s="4"/>
      <c r="P16" s="4"/>
      <c r="Q16" s="4" t="s">
        <v>50</v>
      </c>
      <c r="R16" s="6">
        <v>2712500</v>
      </c>
      <c r="S16" s="6">
        <v>0</v>
      </c>
      <c r="T16" s="6">
        <v>0</v>
      </c>
      <c r="U16" s="4"/>
      <c r="V16" s="6">
        <v>0</v>
      </c>
      <c r="W16" s="4"/>
      <c r="X16" s="6">
        <v>2712500</v>
      </c>
      <c r="Y16" s="6">
        <v>0</v>
      </c>
      <c r="Z16" s="6"/>
      <c r="AA16" s="6"/>
      <c r="AB16" s="4"/>
      <c r="AC16" s="4"/>
      <c r="AD16" s="4"/>
      <c r="AE16" s="4"/>
      <c r="AF16" s="4"/>
      <c r="AG16" s="5">
        <v>44810</v>
      </c>
      <c r="AH16" s="4"/>
      <c r="AI16" s="4">
        <v>2</v>
      </c>
      <c r="AJ16" s="4"/>
      <c r="AK16" s="4"/>
      <c r="AL16" s="4">
        <v>2</v>
      </c>
      <c r="AM16" s="4">
        <v>20221130</v>
      </c>
      <c r="AN16" s="4">
        <v>20221118</v>
      </c>
      <c r="AO16" s="4">
        <v>2712500</v>
      </c>
      <c r="AP16" s="4">
        <v>0</v>
      </c>
      <c r="AQ16" s="4">
        <v>20230218</v>
      </c>
    </row>
    <row r="17" spans="1:43" x14ac:dyDescent="0.25">
      <c r="A17" s="4">
        <v>900247752</v>
      </c>
      <c r="B17" s="4" t="s">
        <v>41</v>
      </c>
      <c r="C17" s="4" t="s">
        <v>42</v>
      </c>
      <c r="D17" s="4">
        <v>1660</v>
      </c>
      <c r="E17" s="4" t="s">
        <v>42</v>
      </c>
      <c r="F17" s="4">
        <v>1660</v>
      </c>
      <c r="G17" s="4"/>
      <c r="H17" s="4" t="s">
        <v>61</v>
      </c>
      <c r="I17" s="4" t="s">
        <v>106</v>
      </c>
      <c r="J17" s="5">
        <v>44868</v>
      </c>
      <c r="K17" s="6">
        <v>92400</v>
      </c>
      <c r="L17" s="6">
        <v>90090</v>
      </c>
      <c r="M17" s="4" t="s">
        <v>49</v>
      </c>
      <c r="N17" s="4" t="s">
        <v>87</v>
      </c>
      <c r="O17" s="7">
        <v>90090</v>
      </c>
      <c r="P17" s="4">
        <v>1222185141</v>
      </c>
      <c r="Q17" s="4" t="s">
        <v>50</v>
      </c>
      <c r="R17" s="6">
        <v>92400</v>
      </c>
      <c r="S17" s="6">
        <v>0</v>
      </c>
      <c r="T17" s="6">
        <v>0</v>
      </c>
      <c r="U17" s="4"/>
      <c r="V17" s="6">
        <v>0</v>
      </c>
      <c r="W17" s="4"/>
      <c r="X17" s="6">
        <v>92400</v>
      </c>
      <c r="Y17" s="6">
        <v>0</v>
      </c>
      <c r="Z17" s="6"/>
      <c r="AA17" s="6"/>
      <c r="AB17" s="4"/>
      <c r="AC17" s="4"/>
      <c r="AD17" s="4"/>
      <c r="AE17" s="4"/>
      <c r="AF17" s="4"/>
      <c r="AG17" s="5">
        <v>44868</v>
      </c>
      <c r="AH17" s="4"/>
      <c r="AI17" s="4">
        <v>2</v>
      </c>
      <c r="AJ17" s="4"/>
      <c r="AK17" s="4"/>
      <c r="AL17" s="4">
        <v>1</v>
      </c>
      <c r="AM17" s="4">
        <v>20221130</v>
      </c>
      <c r="AN17" s="4">
        <v>20221109</v>
      </c>
      <c r="AO17" s="4">
        <v>92400</v>
      </c>
      <c r="AP17" s="4">
        <v>0</v>
      </c>
      <c r="AQ17" s="4">
        <v>20230218</v>
      </c>
    </row>
    <row r="18" spans="1:43" x14ac:dyDescent="0.25">
      <c r="A18" s="4">
        <v>900247752</v>
      </c>
      <c r="B18" s="4" t="s">
        <v>41</v>
      </c>
      <c r="C18" s="4" t="s">
        <v>42</v>
      </c>
      <c r="D18" s="4">
        <v>1661</v>
      </c>
      <c r="E18" s="4" t="s">
        <v>42</v>
      </c>
      <c r="F18" s="4">
        <v>1661</v>
      </c>
      <c r="G18" s="4"/>
      <c r="H18" s="4" t="s">
        <v>62</v>
      </c>
      <c r="I18" s="4" t="s">
        <v>107</v>
      </c>
      <c r="J18" s="5">
        <v>44868</v>
      </c>
      <c r="K18" s="6">
        <v>15290000</v>
      </c>
      <c r="L18" s="6">
        <v>14907750</v>
      </c>
      <c r="M18" s="4" t="s">
        <v>49</v>
      </c>
      <c r="N18" s="4" t="s">
        <v>87</v>
      </c>
      <c r="O18" s="7">
        <v>14907750</v>
      </c>
      <c r="P18" s="4">
        <v>1222185142</v>
      </c>
      <c r="Q18" s="4" t="s">
        <v>50</v>
      </c>
      <c r="R18" s="6">
        <v>15290000</v>
      </c>
      <c r="S18" s="6">
        <v>0</v>
      </c>
      <c r="T18" s="6">
        <v>0</v>
      </c>
      <c r="U18" s="4"/>
      <c r="V18" s="6">
        <v>0</v>
      </c>
      <c r="W18" s="4"/>
      <c r="X18" s="6">
        <v>15290000</v>
      </c>
      <c r="Y18" s="6">
        <v>0</v>
      </c>
      <c r="Z18" s="6"/>
      <c r="AA18" s="6"/>
      <c r="AB18" s="4"/>
      <c r="AC18" s="4"/>
      <c r="AD18" s="4"/>
      <c r="AE18" s="4"/>
      <c r="AF18" s="4"/>
      <c r="AG18" s="5">
        <v>44868</v>
      </c>
      <c r="AH18" s="4"/>
      <c r="AI18" s="4">
        <v>2</v>
      </c>
      <c r="AJ18" s="4"/>
      <c r="AK18" s="4"/>
      <c r="AL18" s="4">
        <v>1</v>
      </c>
      <c r="AM18" s="4">
        <v>20221130</v>
      </c>
      <c r="AN18" s="4">
        <v>20221109</v>
      </c>
      <c r="AO18" s="4">
        <v>15290000</v>
      </c>
      <c r="AP18" s="4">
        <v>0</v>
      </c>
      <c r="AQ18" s="4">
        <v>20230218</v>
      </c>
    </row>
    <row r="19" spans="1:43" x14ac:dyDescent="0.25">
      <c r="A19" s="4">
        <v>900247752</v>
      </c>
      <c r="B19" s="4" t="s">
        <v>41</v>
      </c>
      <c r="C19" s="4" t="s">
        <v>42</v>
      </c>
      <c r="D19" s="4">
        <v>1708</v>
      </c>
      <c r="E19" s="4" t="s">
        <v>42</v>
      </c>
      <c r="F19" s="4">
        <v>1708</v>
      </c>
      <c r="G19" s="4"/>
      <c r="H19" s="4" t="s">
        <v>63</v>
      </c>
      <c r="I19" s="4" t="s">
        <v>88</v>
      </c>
      <c r="J19" s="5">
        <v>44896</v>
      </c>
      <c r="K19" s="6">
        <v>392810</v>
      </c>
      <c r="L19" s="6">
        <v>382990</v>
      </c>
      <c r="M19" s="4" t="s">
        <v>49</v>
      </c>
      <c r="N19" s="4" t="s">
        <v>87</v>
      </c>
      <c r="O19" s="4"/>
      <c r="P19" s="4"/>
      <c r="Q19" s="4" t="s">
        <v>50</v>
      </c>
      <c r="R19" s="6">
        <v>392810</v>
      </c>
      <c r="S19" s="6">
        <v>0</v>
      </c>
      <c r="T19" s="6">
        <v>0</v>
      </c>
      <c r="U19" s="4"/>
      <c r="V19" s="6">
        <v>0</v>
      </c>
      <c r="W19" s="4"/>
      <c r="X19" s="6">
        <v>392810</v>
      </c>
      <c r="Y19" s="6">
        <v>0</v>
      </c>
      <c r="Z19" s="6"/>
      <c r="AA19" s="6"/>
      <c r="AB19" s="4"/>
      <c r="AC19" s="4"/>
      <c r="AD19" s="4"/>
      <c r="AE19" s="4"/>
      <c r="AF19" s="4"/>
      <c r="AG19" s="5">
        <v>44896</v>
      </c>
      <c r="AH19" s="4"/>
      <c r="AI19" s="4">
        <v>2</v>
      </c>
      <c r="AJ19" s="4"/>
      <c r="AK19" s="4"/>
      <c r="AL19" s="4">
        <v>1</v>
      </c>
      <c r="AM19" s="4">
        <v>20221230</v>
      </c>
      <c r="AN19" s="4">
        <v>20221201</v>
      </c>
      <c r="AO19" s="4">
        <v>392810</v>
      </c>
      <c r="AP19" s="4">
        <v>0</v>
      </c>
      <c r="AQ19" s="4">
        <v>20230218</v>
      </c>
    </row>
    <row r="20" spans="1:43" x14ac:dyDescent="0.25">
      <c r="A20" s="4">
        <v>900247752</v>
      </c>
      <c r="B20" s="4" t="s">
        <v>41</v>
      </c>
      <c r="C20" s="4" t="s">
        <v>42</v>
      </c>
      <c r="D20" s="4">
        <v>1759</v>
      </c>
      <c r="E20" s="4" t="s">
        <v>42</v>
      </c>
      <c r="F20" s="4">
        <v>1759</v>
      </c>
      <c r="G20" s="4"/>
      <c r="H20" s="4" t="s">
        <v>64</v>
      </c>
      <c r="I20" s="4" t="s">
        <v>99</v>
      </c>
      <c r="J20" s="5">
        <v>44928</v>
      </c>
      <c r="K20" s="6">
        <v>38200</v>
      </c>
      <c r="L20" s="6">
        <v>37245</v>
      </c>
      <c r="M20" s="4" t="s">
        <v>49</v>
      </c>
      <c r="N20" s="4" t="s">
        <v>87</v>
      </c>
      <c r="O20" s="4"/>
      <c r="P20" s="4"/>
      <c r="Q20" s="4" t="s">
        <v>50</v>
      </c>
      <c r="R20" s="6">
        <v>38200</v>
      </c>
      <c r="S20" s="6">
        <v>0</v>
      </c>
      <c r="T20" s="6">
        <v>0</v>
      </c>
      <c r="U20" s="4"/>
      <c r="V20" s="6">
        <v>0</v>
      </c>
      <c r="W20" s="4"/>
      <c r="X20" s="6">
        <v>38200</v>
      </c>
      <c r="Y20" s="6">
        <v>0</v>
      </c>
      <c r="Z20" s="6"/>
      <c r="AA20" s="6"/>
      <c r="AB20" s="4"/>
      <c r="AC20" s="4"/>
      <c r="AD20" s="4"/>
      <c r="AE20" s="4"/>
      <c r="AF20" s="4"/>
      <c r="AG20" s="5">
        <v>44928</v>
      </c>
      <c r="AH20" s="4"/>
      <c r="AI20" s="4">
        <v>2</v>
      </c>
      <c r="AJ20" s="4"/>
      <c r="AK20" s="4"/>
      <c r="AL20" s="4">
        <v>1</v>
      </c>
      <c r="AM20" s="4">
        <v>20230130</v>
      </c>
      <c r="AN20" s="4">
        <v>20230104</v>
      </c>
      <c r="AO20" s="4">
        <v>38200</v>
      </c>
      <c r="AP20" s="4">
        <v>0</v>
      </c>
      <c r="AQ20" s="4">
        <v>20230218</v>
      </c>
    </row>
    <row r="21" spans="1:43" x14ac:dyDescent="0.25">
      <c r="A21" s="4">
        <v>900247752</v>
      </c>
      <c r="B21" s="4" t="s">
        <v>41</v>
      </c>
      <c r="C21" s="4" t="s">
        <v>42</v>
      </c>
      <c r="D21" s="4">
        <v>1760</v>
      </c>
      <c r="E21" s="4" t="s">
        <v>42</v>
      </c>
      <c r="F21" s="4">
        <v>1760</v>
      </c>
      <c r="G21" s="4"/>
      <c r="H21" s="4" t="s">
        <v>65</v>
      </c>
      <c r="I21" s="4" t="s">
        <v>100</v>
      </c>
      <c r="J21" s="5">
        <v>44928</v>
      </c>
      <c r="K21" s="6">
        <v>432630</v>
      </c>
      <c r="L21" s="6">
        <v>421814</v>
      </c>
      <c r="M21" s="4" t="s">
        <v>49</v>
      </c>
      <c r="N21" s="4" t="s">
        <v>87</v>
      </c>
      <c r="O21" s="4"/>
      <c r="P21" s="4"/>
      <c r="Q21" s="4" t="s">
        <v>50</v>
      </c>
      <c r="R21" s="6">
        <v>432630</v>
      </c>
      <c r="S21" s="6">
        <v>0</v>
      </c>
      <c r="T21" s="6">
        <v>0</v>
      </c>
      <c r="U21" s="4"/>
      <c r="V21" s="6">
        <v>0</v>
      </c>
      <c r="W21" s="4"/>
      <c r="X21" s="6">
        <v>432630</v>
      </c>
      <c r="Y21" s="6">
        <v>0</v>
      </c>
      <c r="Z21" s="6"/>
      <c r="AA21" s="6"/>
      <c r="AB21" s="4"/>
      <c r="AC21" s="4"/>
      <c r="AD21" s="4"/>
      <c r="AE21" s="4"/>
      <c r="AF21" s="4"/>
      <c r="AG21" s="5">
        <v>44928</v>
      </c>
      <c r="AH21" s="4"/>
      <c r="AI21" s="4">
        <v>2</v>
      </c>
      <c r="AJ21" s="4"/>
      <c r="AK21" s="4"/>
      <c r="AL21" s="4">
        <v>1</v>
      </c>
      <c r="AM21" s="4">
        <v>20230130</v>
      </c>
      <c r="AN21" s="4">
        <v>20230104</v>
      </c>
      <c r="AO21" s="4">
        <v>432630</v>
      </c>
      <c r="AP21" s="4">
        <v>0</v>
      </c>
      <c r="AQ21" s="4">
        <v>20230218</v>
      </c>
    </row>
    <row r="22" spans="1:43" x14ac:dyDescent="0.25">
      <c r="A22" s="4">
        <v>900247752</v>
      </c>
      <c r="B22" s="4" t="s">
        <v>41</v>
      </c>
      <c r="C22" s="4" t="s">
        <v>42</v>
      </c>
      <c r="D22" s="4">
        <v>1761</v>
      </c>
      <c r="E22" s="4" t="s">
        <v>42</v>
      </c>
      <c r="F22" s="4">
        <v>1761</v>
      </c>
      <c r="G22" s="4"/>
      <c r="H22" s="4" t="s">
        <v>66</v>
      </c>
      <c r="I22" s="4" t="s">
        <v>101</v>
      </c>
      <c r="J22" s="5">
        <v>44928</v>
      </c>
      <c r="K22" s="6">
        <v>2963500</v>
      </c>
      <c r="L22" s="6">
        <v>2889412</v>
      </c>
      <c r="M22" s="4" t="s">
        <v>49</v>
      </c>
      <c r="N22" s="4" t="s">
        <v>87</v>
      </c>
      <c r="O22" s="4"/>
      <c r="P22" s="4"/>
      <c r="Q22" s="4" t="s">
        <v>50</v>
      </c>
      <c r="R22" s="6">
        <v>2963500</v>
      </c>
      <c r="S22" s="6">
        <v>0</v>
      </c>
      <c r="T22" s="6">
        <v>0</v>
      </c>
      <c r="U22" s="4"/>
      <c r="V22" s="6">
        <v>0</v>
      </c>
      <c r="W22" s="4"/>
      <c r="X22" s="6">
        <v>2963500</v>
      </c>
      <c r="Y22" s="6">
        <v>0</v>
      </c>
      <c r="Z22" s="6"/>
      <c r="AA22" s="6"/>
      <c r="AB22" s="4"/>
      <c r="AC22" s="4"/>
      <c r="AD22" s="4"/>
      <c r="AE22" s="4"/>
      <c r="AF22" s="4"/>
      <c r="AG22" s="5">
        <v>44928</v>
      </c>
      <c r="AH22" s="4"/>
      <c r="AI22" s="4">
        <v>2</v>
      </c>
      <c r="AJ22" s="4"/>
      <c r="AK22" s="4"/>
      <c r="AL22" s="4">
        <v>1</v>
      </c>
      <c r="AM22" s="4">
        <v>20230130</v>
      </c>
      <c r="AN22" s="4">
        <v>20230104</v>
      </c>
      <c r="AO22" s="4">
        <v>2963500</v>
      </c>
      <c r="AP22" s="4">
        <v>0</v>
      </c>
      <c r="AQ22" s="4">
        <v>20230218</v>
      </c>
    </row>
    <row r="23" spans="1:43" x14ac:dyDescent="0.25">
      <c r="A23" s="4">
        <v>900247752</v>
      </c>
      <c r="B23" s="4" t="s">
        <v>41</v>
      </c>
      <c r="C23" s="4" t="s">
        <v>42</v>
      </c>
      <c r="D23" s="4">
        <v>1796</v>
      </c>
      <c r="E23" s="4" t="s">
        <v>42</v>
      </c>
      <c r="F23" s="4">
        <v>1796</v>
      </c>
      <c r="G23" s="4"/>
      <c r="H23" s="4" t="s">
        <v>67</v>
      </c>
      <c r="I23" s="4" t="s">
        <v>108</v>
      </c>
      <c r="J23" s="5">
        <v>44958</v>
      </c>
      <c r="K23" s="6">
        <v>28930</v>
      </c>
      <c r="L23" s="6">
        <v>28207</v>
      </c>
      <c r="M23" s="4" t="s">
        <v>49</v>
      </c>
      <c r="N23" s="4" t="s">
        <v>87</v>
      </c>
      <c r="O23" s="4"/>
      <c r="P23" s="4"/>
      <c r="Q23" s="4" t="s">
        <v>50</v>
      </c>
      <c r="R23" s="6">
        <v>28930</v>
      </c>
      <c r="S23" s="6">
        <v>0</v>
      </c>
      <c r="T23" s="6">
        <v>0</v>
      </c>
      <c r="U23" s="4"/>
      <c r="V23" s="6">
        <v>0</v>
      </c>
      <c r="W23" s="4"/>
      <c r="X23" s="6">
        <v>28930</v>
      </c>
      <c r="Y23" s="6">
        <v>0</v>
      </c>
      <c r="Z23" s="6"/>
      <c r="AA23" s="6"/>
      <c r="AB23" s="4"/>
      <c r="AC23" s="4"/>
      <c r="AD23" s="4"/>
      <c r="AE23" s="4"/>
      <c r="AF23" s="4"/>
      <c r="AG23" s="5">
        <v>44958</v>
      </c>
      <c r="AH23" s="4"/>
      <c r="AI23" s="4">
        <v>2</v>
      </c>
      <c r="AJ23" s="4"/>
      <c r="AK23" s="4"/>
      <c r="AL23" s="4">
        <v>1</v>
      </c>
      <c r="AM23" s="4">
        <v>20230228</v>
      </c>
      <c r="AN23" s="4">
        <v>20230207</v>
      </c>
      <c r="AO23" s="4">
        <v>28930</v>
      </c>
      <c r="AP23" s="4">
        <v>0</v>
      </c>
      <c r="AQ23" s="4">
        <v>20230218</v>
      </c>
    </row>
    <row r="24" spans="1:43" x14ac:dyDescent="0.25">
      <c r="A24" s="4">
        <v>900247752</v>
      </c>
      <c r="B24" s="4" t="s">
        <v>41</v>
      </c>
      <c r="C24" s="4" t="s">
        <v>42</v>
      </c>
      <c r="D24" s="4">
        <v>1797</v>
      </c>
      <c r="E24" s="4" t="s">
        <v>42</v>
      </c>
      <c r="F24" s="4">
        <v>1797</v>
      </c>
      <c r="G24" s="4"/>
      <c r="H24" s="4" t="s">
        <v>68</v>
      </c>
      <c r="I24" s="4" t="s">
        <v>109</v>
      </c>
      <c r="J24" s="5">
        <v>44958</v>
      </c>
      <c r="K24" s="6">
        <v>92400</v>
      </c>
      <c r="L24" s="6">
        <v>90090</v>
      </c>
      <c r="M24" s="4" t="s">
        <v>49</v>
      </c>
      <c r="N24" s="4" t="s">
        <v>87</v>
      </c>
      <c r="O24" s="4"/>
      <c r="P24" s="4"/>
      <c r="Q24" s="4" t="s">
        <v>50</v>
      </c>
      <c r="R24" s="6">
        <v>92400</v>
      </c>
      <c r="S24" s="6">
        <v>0</v>
      </c>
      <c r="T24" s="6">
        <v>0</v>
      </c>
      <c r="U24" s="4"/>
      <c r="V24" s="6">
        <v>0</v>
      </c>
      <c r="W24" s="4"/>
      <c r="X24" s="6">
        <v>92400</v>
      </c>
      <c r="Y24" s="6">
        <v>0</v>
      </c>
      <c r="Z24" s="6"/>
      <c r="AA24" s="6"/>
      <c r="AB24" s="4"/>
      <c r="AC24" s="4"/>
      <c r="AD24" s="4"/>
      <c r="AE24" s="4"/>
      <c r="AF24" s="4"/>
      <c r="AG24" s="5">
        <v>44958</v>
      </c>
      <c r="AH24" s="4"/>
      <c r="AI24" s="4">
        <v>2</v>
      </c>
      <c r="AJ24" s="4"/>
      <c r="AK24" s="4"/>
      <c r="AL24" s="4">
        <v>1</v>
      </c>
      <c r="AM24" s="4">
        <v>20230228</v>
      </c>
      <c r="AN24" s="4">
        <v>20230207</v>
      </c>
      <c r="AO24" s="4">
        <v>92400</v>
      </c>
      <c r="AP24" s="4">
        <v>0</v>
      </c>
      <c r="AQ24" s="4">
        <v>20230218</v>
      </c>
    </row>
    <row r="25" spans="1:43" x14ac:dyDescent="0.25">
      <c r="A25" s="4">
        <v>900247752</v>
      </c>
      <c r="B25" s="4" t="s">
        <v>41</v>
      </c>
      <c r="C25" s="4" t="s">
        <v>42</v>
      </c>
      <c r="D25" s="4">
        <v>1799</v>
      </c>
      <c r="E25" s="4" t="s">
        <v>42</v>
      </c>
      <c r="F25" s="4">
        <v>1799</v>
      </c>
      <c r="G25" s="4"/>
      <c r="H25" s="4" t="s">
        <v>69</v>
      </c>
      <c r="I25" s="4" t="s">
        <v>110</v>
      </c>
      <c r="J25" s="5">
        <v>44958</v>
      </c>
      <c r="K25" s="6">
        <v>23100</v>
      </c>
      <c r="L25" s="6">
        <v>22522</v>
      </c>
      <c r="M25" s="4" t="s">
        <v>49</v>
      </c>
      <c r="N25" s="4" t="s">
        <v>87</v>
      </c>
      <c r="O25" s="4"/>
      <c r="P25" s="4"/>
      <c r="Q25" s="4" t="s">
        <v>50</v>
      </c>
      <c r="R25" s="6">
        <v>23100</v>
      </c>
      <c r="S25" s="6">
        <v>0</v>
      </c>
      <c r="T25" s="6">
        <v>0</v>
      </c>
      <c r="U25" s="4"/>
      <c r="V25" s="6">
        <v>0</v>
      </c>
      <c r="W25" s="4"/>
      <c r="X25" s="6">
        <v>23100</v>
      </c>
      <c r="Y25" s="6">
        <v>0</v>
      </c>
      <c r="Z25" s="6"/>
      <c r="AA25" s="6"/>
      <c r="AB25" s="4"/>
      <c r="AC25" s="4"/>
      <c r="AD25" s="4"/>
      <c r="AE25" s="4"/>
      <c r="AF25" s="4"/>
      <c r="AG25" s="5">
        <v>44958</v>
      </c>
      <c r="AH25" s="4"/>
      <c r="AI25" s="4">
        <v>2</v>
      </c>
      <c r="AJ25" s="4"/>
      <c r="AK25" s="4"/>
      <c r="AL25" s="4">
        <v>1</v>
      </c>
      <c r="AM25" s="4">
        <v>20230228</v>
      </c>
      <c r="AN25" s="4">
        <v>20230207</v>
      </c>
      <c r="AO25" s="4">
        <v>23100</v>
      </c>
      <c r="AP25" s="4">
        <v>0</v>
      </c>
      <c r="AQ25" s="4">
        <v>20230218</v>
      </c>
    </row>
    <row r="26" spans="1:43" x14ac:dyDescent="0.25">
      <c r="A26" s="4">
        <v>900247752</v>
      </c>
      <c r="B26" s="4" t="s">
        <v>41</v>
      </c>
      <c r="C26" s="4" t="s">
        <v>42</v>
      </c>
      <c r="D26" s="4">
        <v>1800</v>
      </c>
      <c r="E26" s="4" t="s">
        <v>42</v>
      </c>
      <c r="F26" s="4">
        <v>1800</v>
      </c>
      <c r="G26" s="4"/>
      <c r="H26" s="4" t="s">
        <v>70</v>
      </c>
      <c r="I26" s="4" t="s">
        <v>111</v>
      </c>
      <c r="J26" s="5">
        <v>44958</v>
      </c>
      <c r="K26" s="6">
        <v>46200</v>
      </c>
      <c r="L26" s="6">
        <v>45045</v>
      </c>
      <c r="M26" s="4" t="s">
        <v>49</v>
      </c>
      <c r="N26" s="4" t="s">
        <v>87</v>
      </c>
      <c r="O26" s="4"/>
      <c r="P26" s="4"/>
      <c r="Q26" s="4" t="s">
        <v>50</v>
      </c>
      <c r="R26" s="6">
        <v>46200</v>
      </c>
      <c r="S26" s="6">
        <v>0</v>
      </c>
      <c r="T26" s="6">
        <v>0</v>
      </c>
      <c r="U26" s="4"/>
      <c r="V26" s="6">
        <v>0</v>
      </c>
      <c r="W26" s="4"/>
      <c r="X26" s="6">
        <v>46200</v>
      </c>
      <c r="Y26" s="6">
        <v>0</v>
      </c>
      <c r="Z26" s="6"/>
      <c r="AA26" s="6"/>
      <c r="AB26" s="4"/>
      <c r="AC26" s="4"/>
      <c r="AD26" s="4"/>
      <c r="AE26" s="4"/>
      <c r="AF26" s="4"/>
      <c r="AG26" s="5">
        <v>44958</v>
      </c>
      <c r="AH26" s="4"/>
      <c r="AI26" s="4">
        <v>2</v>
      </c>
      <c r="AJ26" s="4"/>
      <c r="AK26" s="4"/>
      <c r="AL26" s="4">
        <v>1</v>
      </c>
      <c r="AM26" s="4">
        <v>20230228</v>
      </c>
      <c r="AN26" s="4">
        <v>20230207</v>
      </c>
      <c r="AO26" s="4">
        <v>46200</v>
      </c>
      <c r="AP26" s="4">
        <v>0</v>
      </c>
      <c r="AQ26" s="4">
        <v>20230218</v>
      </c>
    </row>
    <row r="27" spans="1:43" x14ac:dyDescent="0.25">
      <c r="A27" s="4">
        <v>900247752</v>
      </c>
      <c r="B27" s="4" t="s">
        <v>41</v>
      </c>
      <c r="C27" s="4" t="s">
        <v>42</v>
      </c>
      <c r="D27" s="4">
        <v>1801</v>
      </c>
      <c r="E27" s="4" t="s">
        <v>42</v>
      </c>
      <c r="F27" s="4">
        <v>1801</v>
      </c>
      <c r="G27" s="4"/>
      <c r="H27" s="4" t="s">
        <v>71</v>
      </c>
      <c r="I27" s="4" t="s">
        <v>112</v>
      </c>
      <c r="J27" s="5">
        <v>44958</v>
      </c>
      <c r="K27" s="6">
        <v>16601750</v>
      </c>
      <c r="L27" s="6">
        <v>16186706</v>
      </c>
      <c r="M27" s="4" t="s">
        <v>49</v>
      </c>
      <c r="N27" s="4" t="s">
        <v>87</v>
      </c>
      <c r="O27" s="4"/>
      <c r="P27" s="4"/>
      <c r="Q27" s="4" t="s">
        <v>50</v>
      </c>
      <c r="R27" s="6">
        <v>16601750</v>
      </c>
      <c r="S27" s="6">
        <v>0</v>
      </c>
      <c r="T27" s="6">
        <v>0</v>
      </c>
      <c r="U27" s="4"/>
      <c r="V27" s="6">
        <v>0</v>
      </c>
      <c r="W27" s="4"/>
      <c r="X27" s="6">
        <v>16601750</v>
      </c>
      <c r="Y27" s="6">
        <v>0</v>
      </c>
      <c r="Z27" s="6"/>
      <c r="AA27" s="6"/>
      <c r="AB27" s="4"/>
      <c r="AC27" s="4"/>
      <c r="AD27" s="4"/>
      <c r="AE27" s="4"/>
      <c r="AF27" s="4"/>
      <c r="AG27" s="5">
        <v>44958</v>
      </c>
      <c r="AH27" s="4"/>
      <c r="AI27" s="4">
        <v>2</v>
      </c>
      <c r="AJ27" s="4"/>
      <c r="AK27" s="4"/>
      <c r="AL27" s="4">
        <v>1</v>
      </c>
      <c r="AM27" s="4">
        <v>20230228</v>
      </c>
      <c r="AN27" s="4">
        <v>20230207</v>
      </c>
      <c r="AO27" s="4">
        <v>16601750</v>
      </c>
      <c r="AP27" s="4">
        <v>0</v>
      </c>
      <c r="AQ27" s="4">
        <v>20230218</v>
      </c>
    </row>
    <row r="28" spans="1:43" x14ac:dyDescent="0.25">
      <c r="A28" s="4">
        <v>900247752</v>
      </c>
      <c r="B28" s="4" t="s">
        <v>41</v>
      </c>
      <c r="C28" s="4" t="s">
        <v>42</v>
      </c>
      <c r="D28" s="4">
        <v>521</v>
      </c>
      <c r="E28" s="4" t="s">
        <v>42</v>
      </c>
      <c r="F28" s="4">
        <v>521</v>
      </c>
      <c r="G28" s="4"/>
      <c r="H28" s="4" t="s">
        <v>72</v>
      </c>
      <c r="I28" s="4" t="s">
        <v>113</v>
      </c>
      <c r="J28" s="5">
        <v>44198</v>
      </c>
      <c r="K28" s="6">
        <v>9927500</v>
      </c>
      <c r="L28" s="6">
        <v>9679312</v>
      </c>
      <c r="M28" s="4" t="s">
        <v>73</v>
      </c>
      <c r="N28" s="4" t="s">
        <v>83</v>
      </c>
      <c r="O28" s="4"/>
      <c r="P28" s="4"/>
      <c r="Q28" s="4" t="s">
        <v>50</v>
      </c>
      <c r="R28" s="6">
        <v>9927500</v>
      </c>
      <c r="S28" s="6">
        <v>0</v>
      </c>
      <c r="T28" s="6">
        <v>0</v>
      </c>
      <c r="U28" s="4"/>
      <c r="V28" s="6">
        <v>9927500</v>
      </c>
      <c r="W28" s="4" t="s">
        <v>74</v>
      </c>
      <c r="X28" s="6">
        <v>0</v>
      </c>
      <c r="Y28" s="6">
        <v>9927500</v>
      </c>
      <c r="Z28" s="6"/>
      <c r="AA28" s="6"/>
      <c r="AB28" s="4"/>
      <c r="AC28" s="4"/>
      <c r="AD28" s="4"/>
      <c r="AE28" s="4"/>
      <c r="AF28" s="4"/>
      <c r="AG28" s="5">
        <v>44198</v>
      </c>
      <c r="AH28" s="4"/>
      <c r="AI28" s="4">
        <v>9</v>
      </c>
      <c r="AJ28" s="4"/>
      <c r="AK28" s="4" t="s">
        <v>75</v>
      </c>
      <c r="AL28" s="4">
        <v>2</v>
      </c>
      <c r="AM28" s="4">
        <v>21001231</v>
      </c>
      <c r="AN28" s="4">
        <v>20221118</v>
      </c>
      <c r="AO28" s="4">
        <v>9927500</v>
      </c>
      <c r="AP28" s="4">
        <v>0</v>
      </c>
      <c r="AQ28" s="4">
        <v>20230218</v>
      </c>
    </row>
    <row r="29" spans="1:43" x14ac:dyDescent="0.25">
      <c r="A29" s="4">
        <v>900247752</v>
      </c>
      <c r="B29" s="4" t="s">
        <v>41</v>
      </c>
      <c r="C29" s="4" t="s">
        <v>42</v>
      </c>
      <c r="D29" s="4">
        <v>134</v>
      </c>
      <c r="E29" s="4" t="s">
        <v>42</v>
      </c>
      <c r="F29" s="4">
        <v>134</v>
      </c>
      <c r="G29" s="4"/>
      <c r="H29" s="4" t="s">
        <v>76</v>
      </c>
      <c r="I29" s="4" t="s">
        <v>114</v>
      </c>
      <c r="J29" s="5">
        <v>43865</v>
      </c>
      <c r="K29" s="6">
        <v>1459480</v>
      </c>
      <c r="L29" s="6">
        <v>1422993</v>
      </c>
      <c r="M29" s="4" t="s">
        <v>73</v>
      </c>
      <c r="N29" s="4" t="s">
        <v>83</v>
      </c>
      <c r="O29" s="4"/>
      <c r="P29" s="4"/>
      <c r="Q29" s="4" t="s">
        <v>50</v>
      </c>
      <c r="R29" s="6">
        <v>1459480</v>
      </c>
      <c r="S29" s="6">
        <v>0</v>
      </c>
      <c r="T29" s="6">
        <v>0</v>
      </c>
      <c r="U29" s="4"/>
      <c r="V29" s="6">
        <v>1459480</v>
      </c>
      <c r="W29" s="4" t="s">
        <v>77</v>
      </c>
      <c r="X29" s="6">
        <v>0</v>
      </c>
      <c r="Y29" s="6">
        <v>1459480</v>
      </c>
      <c r="Z29" s="6"/>
      <c r="AA29" s="6"/>
      <c r="AB29" s="4"/>
      <c r="AC29" s="4"/>
      <c r="AD29" s="4"/>
      <c r="AE29" s="4"/>
      <c r="AF29" s="4"/>
      <c r="AG29" s="5">
        <v>43865</v>
      </c>
      <c r="AH29" s="4"/>
      <c r="AI29" s="4">
        <v>9</v>
      </c>
      <c r="AJ29" s="4"/>
      <c r="AK29" s="4" t="s">
        <v>75</v>
      </c>
      <c r="AL29" s="4">
        <v>3</v>
      </c>
      <c r="AM29" s="4">
        <v>21001231</v>
      </c>
      <c r="AN29" s="4">
        <v>20221118</v>
      </c>
      <c r="AO29" s="4">
        <v>1459480</v>
      </c>
      <c r="AP29" s="4">
        <v>0</v>
      </c>
      <c r="AQ29" s="4">
        <v>20230218</v>
      </c>
    </row>
    <row r="30" spans="1:43" x14ac:dyDescent="0.25">
      <c r="A30" s="4">
        <v>900247752</v>
      </c>
      <c r="B30" s="4" t="s">
        <v>41</v>
      </c>
      <c r="C30" s="4" t="s">
        <v>42</v>
      </c>
      <c r="D30" s="4">
        <v>330</v>
      </c>
      <c r="E30" s="4" t="s">
        <v>42</v>
      </c>
      <c r="F30" s="4">
        <v>330</v>
      </c>
      <c r="G30" s="4"/>
      <c r="H30" s="4" t="s">
        <v>78</v>
      </c>
      <c r="I30" s="4" t="s">
        <v>115</v>
      </c>
      <c r="J30" s="5">
        <v>44026</v>
      </c>
      <c r="K30" s="6">
        <v>404250</v>
      </c>
      <c r="L30" s="6">
        <v>394144</v>
      </c>
      <c r="M30" s="4" t="s">
        <v>73</v>
      </c>
      <c r="N30" s="4" t="s">
        <v>83</v>
      </c>
      <c r="O30" s="4"/>
      <c r="P30" s="4"/>
      <c r="Q30" s="4" t="s">
        <v>50</v>
      </c>
      <c r="R30" s="6">
        <v>404250</v>
      </c>
      <c r="S30" s="6">
        <v>0</v>
      </c>
      <c r="T30" s="6">
        <v>0</v>
      </c>
      <c r="U30" s="4"/>
      <c r="V30" s="6">
        <v>404250</v>
      </c>
      <c r="W30" s="4" t="s">
        <v>79</v>
      </c>
      <c r="X30" s="6">
        <v>0</v>
      </c>
      <c r="Y30" s="6">
        <v>404250</v>
      </c>
      <c r="Z30" s="6"/>
      <c r="AA30" s="6"/>
      <c r="AB30" s="4"/>
      <c r="AC30" s="4"/>
      <c r="AD30" s="4"/>
      <c r="AE30" s="4"/>
      <c r="AF30" s="4"/>
      <c r="AG30" s="5">
        <v>44026</v>
      </c>
      <c r="AH30" s="4"/>
      <c r="AI30" s="4">
        <v>9</v>
      </c>
      <c r="AJ30" s="4"/>
      <c r="AK30" s="4" t="s">
        <v>75</v>
      </c>
      <c r="AL30" s="4">
        <v>2</v>
      </c>
      <c r="AM30" s="4">
        <v>21001231</v>
      </c>
      <c r="AN30" s="4">
        <v>20221118</v>
      </c>
      <c r="AO30" s="4">
        <v>404250</v>
      </c>
      <c r="AP30" s="4">
        <v>0</v>
      </c>
      <c r="AQ30" s="4">
        <v>20230218</v>
      </c>
    </row>
    <row r="31" spans="1:43" x14ac:dyDescent="0.25">
      <c r="A31" s="4">
        <v>900247752</v>
      </c>
      <c r="B31" s="4" t="s">
        <v>41</v>
      </c>
      <c r="C31" s="4" t="s">
        <v>42</v>
      </c>
      <c r="D31" s="4">
        <v>1798</v>
      </c>
      <c r="E31" s="4" t="s">
        <v>42</v>
      </c>
      <c r="F31" s="4">
        <v>1798</v>
      </c>
      <c r="G31" s="4"/>
      <c r="H31" s="4" t="s">
        <v>80</v>
      </c>
      <c r="I31" s="4" t="s">
        <v>116</v>
      </c>
      <c r="J31" s="5">
        <v>44958</v>
      </c>
      <c r="K31" s="6">
        <v>450450</v>
      </c>
      <c r="L31" s="6">
        <v>439189</v>
      </c>
      <c r="M31" s="4" t="s">
        <v>81</v>
      </c>
      <c r="N31" s="4" t="s">
        <v>84</v>
      </c>
      <c r="O31" s="4"/>
      <c r="P31" s="4"/>
      <c r="Q31" s="4" t="s">
        <v>50</v>
      </c>
      <c r="R31" s="6">
        <v>450450</v>
      </c>
      <c r="S31" s="6">
        <v>0</v>
      </c>
      <c r="T31" s="6">
        <v>0</v>
      </c>
      <c r="U31" s="4"/>
      <c r="V31" s="6">
        <v>0</v>
      </c>
      <c r="W31" s="4"/>
      <c r="X31" s="6">
        <v>0</v>
      </c>
      <c r="Y31" s="6">
        <v>450450</v>
      </c>
      <c r="Z31" s="6"/>
      <c r="AA31" s="6"/>
      <c r="AB31" s="4"/>
      <c r="AC31" s="4"/>
      <c r="AD31" s="4"/>
      <c r="AE31" s="4"/>
      <c r="AF31" s="4"/>
      <c r="AG31" s="5">
        <v>44958</v>
      </c>
      <c r="AH31" s="4"/>
      <c r="AI31" s="4">
        <v>1</v>
      </c>
      <c r="AJ31" s="4"/>
      <c r="AK31" s="4"/>
      <c r="AL31" s="4">
        <v>1</v>
      </c>
      <c r="AM31" s="4">
        <v>20230228</v>
      </c>
      <c r="AN31" s="4">
        <v>20230207</v>
      </c>
      <c r="AO31" s="4">
        <v>450450</v>
      </c>
      <c r="AP31" s="4">
        <v>0</v>
      </c>
      <c r="AQ31" s="4">
        <v>20230218</v>
      </c>
    </row>
  </sheetData>
  <autoFilter ref="A2:AQ31" xr:uid="{FAEFC36C-B483-4C8A-9BC7-0FC06E86BD2C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43D7-D005-4F6D-8AF8-4CBE02051EF1}">
  <dimension ref="B1:I40"/>
  <sheetViews>
    <sheetView showGridLines="0" tabSelected="1" topLeftCell="A11" zoomScale="90" zoomScaleNormal="90" zoomScaleSheetLayoutView="100" workbookViewId="0">
      <selection activeCell="C13" sqref="C13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5" width="11.42578125" style="11"/>
    <col min="6" max="6" width="16.85546875" style="11" customWidth="1"/>
    <col min="7" max="7" width="11.42578125" style="11"/>
    <col min="8" max="8" width="22.5703125" style="11" customWidth="1"/>
    <col min="9" max="9" width="14" style="11" customWidth="1"/>
    <col min="10" max="16384" width="11.42578125" style="11"/>
  </cols>
  <sheetData>
    <row r="1" spans="2:9" ht="6" customHeight="1" thickBot="1" x14ac:dyDescent="0.25"/>
    <row r="2" spans="2:9" ht="19.5" customHeight="1" x14ac:dyDescent="0.2">
      <c r="B2" s="12"/>
      <c r="C2" s="13"/>
      <c r="D2" s="14" t="s">
        <v>121</v>
      </c>
      <c r="E2" s="15"/>
      <c r="F2" s="15"/>
      <c r="G2" s="15"/>
      <c r="H2" s="16"/>
      <c r="I2" s="17" t="s">
        <v>122</v>
      </c>
    </row>
    <row r="3" spans="2:9" ht="13.5" thickBot="1" x14ac:dyDescent="0.25">
      <c r="B3" s="18"/>
      <c r="C3" s="19"/>
      <c r="D3" s="20"/>
      <c r="E3" s="21"/>
      <c r="F3" s="21"/>
      <c r="G3" s="21"/>
      <c r="H3" s="22"/>
      <c r="I3" s="23"/>
    </row>
    <row r="4" spans="2:9" x14ac:dyDescent="0.2">
      <c r="B4" s="18"/>
      <c r="C4" s="19"/>
      <c r="D4" s="14" t="s">
        <v>123</v>
      </c>
      <c r="E4" s="15"/>
      <c r="F4" s="15"/>
      <c r="G4" s="15"/>
      <c r="H4" s="16"/>
      <c r="I4" s="17" t="s">
        <v>124</v>
      </c>
    </row>
    <row r="5" spans="2:9" x14ac:dyDescent="0.2">
      <c r="B5" s="18"/>
      <c r="C5" s="19"/>
      <c r="D5" s="24"/>
      <c r="E5" s="25"/>
      <c r="F5" s="25"/>
      <c r="G5" s="25"/>
      <c r="H5" s="26"/>
      <c r="I5" s="27"/>
    </row>
    <row r="6" spans="2:9" ht="13.5" thickBot="1" x14ac:dyDescent="0.25">
      <c r="B6" s="28"/>
      <c r="C6" s="29"/>
      <c r="D6" s="20"/>
      <c r="E6" s="21"/>
      <c r="F6" s="21"/>
      <c r="G6" s="21"/>
      <c r="H6" s="22"/>
      <c r="I6" s="23"/>
    </row>
    <row r="7" spans="2:9" x14ac:dyDescent="0.2">
      <c r="B7" s="30"/>
      <c r="I7" s="31"/>
    </row>
    <row r="8" spans="2:9" x14ac:dyDescent="0.2">
      <c r="B8" s="30"/>
      <c r="I8" s="31"/>
    </row>
    <row r="9" spans="2:9" x14ac:dyDescent="0.2">
      <c r="B9" s="30"/>
      <c r="I9" s="31"/>
    </row>
    <row r="10" spans="2:9" x14ac:dyDescent="0.2">
      <c r="B10" s="30"/>
      <c r="C10" s="32" t="s">
        <v>143</v>
      </c>
      <c r="E10" s="33"/>
      <c r="I10" s="31"/>
    </row>
    <row r="11" spans="2:9" x14ac:dyDescent="0.2">
      <c r="B11" s="30"/>
      <c r="I11" s="31"/>
    </row>
    <row r="12" spans="2:9" x14ac:dyDescent="0.2">
      <c r="B12" s="30"/>
      <c r="C12" s="32" t="s">
        <v>144</v>
      </c>
      <c r="I12" s="31"/>
    </row>
    <row r="13" spans="2:9" x14ac:dyDescent="0.2">
      <c r="B13" s="30"/>
      <c r="C13" s="32" t="s">
        <v>145</v>
      </c>
      <c r="I13" s="31"/>
    </row>
    <row r="14" spans="2:9" x14ac:dyDescent="0.2">
      <c r="B14" s="30"/>
      <c r="I14" s="31"/>
    </row>
    <row r="15" spans="2:9" x14ac:dyDescent="0.2">
      <c r="B15" s="30"/>
      <c r="C15" s="11" t="s">
        <v>146</v>
      </c>
      <c r="I15" s="31"/>
    </row>
    <row r="16" spans="2:9" x14ac:dyDescent="0.2">
      <c r="B16" s="30"/>
      <c r="C16" s="34"/>
      <c r="I16" s="31"/>
    </row>
    <row r="17" spans="2:9" x14ac:dyDescent="0.2">
      <c r="B17" s="30"/>
      <c r="C17" s="11" t="s">
        <v>147</v>
      </c>
      <c r="D17" s="33"/>
      <c r="G17" s="35" t="s">
        <v>125</v>
      </c>
      <c r="H17" s="35" t="s">
        <v>126</v>
      </c>
      <c r="I17" s="31"/>
    </row>
    <row r="18" spans="2:9" x14ac:dyDescent="0.2">
      <c r="B18" s="30"/>
      <c r="C18" s="32" t="s">
        <v>127</v>
      </c>
      <c r="D18" s="32"/>
      <c r="E18" s="32"/>
      <c r="F18" s="32"/>
      <c r="G18" s="36">
        <v>29</v>
      </c>
      <c r="H18" s="37">
        <v>105711954</v>
      </c>
      <c r="I18" s="31"/>
    </row>
    <row r="19" spans="2:9" x14ac:dyDescent="0.2">
      <c r="B19" s="30"/>
      <c r="C19" s="11" t="s">
        <v>128</v>
      </c>
      <c r="G19" s="38">
        <v>0</v>
      </c>
      <c r="H19" s="39">
        <v>0</v>
      </c>
      <c r="I19" s="31"/>
    </row>
    <row r="20" spans="2:9" x14ac:dyDescent="0.2">
      <c r="B20" s="30"/>
      <c r="C20" s="11" t="s">
        <v>129</v>
      </c>
      <c r="G20" s="38">
        <v>3</v>
      </c>
      <c r="H20" s="39">
        <v>11496449</v>
      </c>
      <c r="I20" s="31"/>
    </row>
    <row r="21" spans="2:9" x14ac:dyDescent="0.2">
      <c r="B21" s="30"/>
      <c r="C21" s="11" t="s">
        <v>130</v>
      </c>
      <c r="G21" s="38">
        <v>3</v>
      </c>
      <c r="H21" s="40">
        <v>91328</v>
      </c>
      <c r="I21" s="31"/>
    </row>
    <row r="22" spans="2:9" x14ac:dyDescent="0.2">
      <c r="B22" s="30"/>
      <c r="C22" s="11" t="s">
        <v>131</v>
      </c>
      <c r="G22" s="38">
        <v>0</v>
      </c>
      <c r="H22" s="39">
        <v>0</v>
      </c>
      <c r="I22" s="31"/>
    </row>
    <row r="23" spans="2:9" ht="13.5" thickBot="1" x14ac:dyDescent="0.25">
      <c r="B23" s="30"/>
      <c r="C23" s="11" t="s">
        <v>132</v>
      </c>
      <c r="G23" s="41">
        <v>0</v>
      </c>
      <c r="H23" s="42">
        <v>0</v>
      </c>
      <c r="I23" s="31"/>
    </row>
    <row r="24" spans="2:9" x14ac:dyDescent="0.2">
      <c r="B24" s="30"/>
      <c r="C24" s="32" t="s">
        <v>133</v>
      </c>
      <c r="D24" s="32"/>
      <c r="E24" s="32"/>
      <c r="F24" s="32"/>
      <c r="G24" s="36">
        <f>G19+G20+G21+G22+G23</f>
        <v>6</v>
      </c>
      <c r="H24" s="43">
        <f>H19+H20+H21+H22+H23</f>
        <v>11587777</v>
      </c>
      <c r="I24" s="31"/>
    </row>
    <row r="25" spans="2:9" x14ac:dyDescent="0.2">
      <c r="B25" s="30"/>
      <c r="C25" s="11" t="s">
        <v>134</v>
      </c>
      <c r="G25" s="38">
        <v>22</v>
      </c>
      <c r="H25" s="39">
        <v>93684988</v>
      </c>
      <c r="I25" s="31"/>
    </row>
    <row r="26" spans="2:9" ht="13.5" thickBot="1" x14ac:dyDescent="0.25">
      <c r="B26" s="30"/>
      <c r="C26" s="11" t="s">
        <v>84</v>
      </c>
      <c r="G26" s="41">
        <v>1</v>
      </c>
      <c r="H26" s="42">
        <v>439189</v>
      </c>
      <c r="I26" s="31"/>
    </row>
    <row r="27" spans="2:9" x14ac:dyDescent="0.2">
      <c r="B27" s="30"/>
      <c r="C27" s="32" t="s">
        <v>135</v>
      </c>
      <c r="D27" s="32"/>
      <c r="E27" s="32"/>
      <c r="F27" s="32"/>
      <c r="G27" s="36">
        <f>G25+G26</f>
        <v>23</v>
      </c>
      <c r="H27" s="43">
        <f>H25+H26</f>
        <v>94124177</v>
      </c>
      <c r="I27" s="31"/>
    </row>
    <row r="28" spans="2:9" ht="13.5" thickBot="1" x14ac:dyDescent="0.25">
      <c r="B28" s="30"/>
      <c r="C28" s="11" t="s">
        <v>136</v>
      </c>
      <c r="D28" s="32"/>
      <c r="E28" s="32"/>
      <c r="F28" s="32"/>
      <c r="G28" s="41">
        <v>0</v>
      </c>
      <c r="H28" s="42">
        <v>0</v>
      </c>
      <c r="I28" s="31"/>
    </row>
    <row r="29" spans="2:9" x14ac:dyDescent="0.2">
      <c r="B29" s="30"/>
      <c r="C29" s="32" t="s">
        <v>137</v>
      </c>
      <c r="D29" s="32"/>
      <c r="E29" s="32"/>
      <c r="F29" s="32"/>
      <c r="G29" s="38">
        <f>G28</f>
        <v>0</v>
      </c>
      <c r="H29" s="39">
        <f>H28</f>
        <v>0</v>
      </c>
      <c r="I29" s="31"/>
    </row>
    <row r="30" spans="2:9" x14ac:dyDescent="0.2">
      <c r="B30" s="30"/>
      <c r="C30" s="32"/>
      <c r="D30" s="32"/>
      <c r="E30" s="32"/>
      <c r="F30" s="32"/>
      <c r="G30" s="44"/>
      <c r="H30" s="43"/>
      <c r="I30" s="31"/>
    </row>
    <row r="31" spans="2:9" ht="13.5" thickBot="1" x14ac:dyDescent="0.25">
      <c r="B31" s="30"/>
      <c r="C31" s="32" t="s">
        <v>138</v>
      </c>
      <c r="D31" s="32"/>
      <c r="G31" s="45">
        <f>G24+G27+G29</f>
        <v>29</v>
      </c>
      <c r="H31" s="46">
        <f>H24+H27+H29</f>
        <v>105711954</v>
      </c>
      <c r="I31" s="31"/>
    </row>
    <row r="32" spans="2:9" ht="13.5" thickTop="1" x14ac:dyDescent="0.2">
      <c r="B32" s="30"/>
      <c r="C32" s="32"/>
      <c r="D32" s="32"/>
      <c r="G32" s="47"/>
      <c r="H32" s="39"/>
      <c r="I32" s="31"/>
    </row>
    <row r="33" spans="2:9" x14ac:dyDescent="0.2">
      <c r="B33" s="30"/>
      <c r="G33" s="47"/>
      <c r="H33" s="47"/>
      <c r="I33" s="31"/>
    </row>
    <row r="34" spans="2:9" x14ac:dyDescent="0.2">
      <c r="B34" s="30"/>
      <c r="G34" s="47"/>
      <c r="H34" s="47"/>
      <c r="I34" s="31"/>
    </row>
    <row r="35" spans="2:9" x14ac:dyDescent="0.2">
      <c r="B35" s="30"/>
      <c r="G35" s="47"/>
      <c r="H35" s="47"/>
      <c r="I35" s="31"/>
    </row>
    <row r="36" spans="2:9" ht="13.5" thickBot="1" x14ac:dyDescent="0.25">
      <c r="B36" s="30"/>
      <c r="C36" s="48"/>
      <c r="D36" s="48"/>
      <c r="G36" s="48" t="s">
        <v>139</v>
      </c>
      <c r="H36" s="48"/>
      <c r="I36" s="31"/>
    </row>
    <row r="37" spans="2:9" ht="4.5" customHeight="1" x14ac:dyDescent="0.2">
      <c r="B37" s="30"/>
      <c r="C37" s="47"/>
      <c r="D37" s="47"/>
      <c r="G37" s="47"/>
      <c r="H37" s="47"/>
      <c r="I37" s="31"/>
    </row>
    <row r="38" spans="2:9" x14ac:dyDescent="0.2">
      <c r="B38" s="30"/>
      <c r="C38" s="32" t="s">
        <v>140</v>
      </c>
      <c r="G38" s="49" t="s">
        <v>141</v>
      </c>
      <c r="H38" s="47"/>
      <c r="I38" s="31"/>
    </row>
    <row r="39" spans="2:9" x14ac:dyDescent="0.2">
      <c r="B39" s="30"/>
      <c r="C39" s="32" t="s">
        <v>41</v>
      </c>
      <c r="G39" s="49" t="s">
        <v>142</v>
      </c>
      <c r="H39" s="47"/>
      <c r="I39" s="31"/>
    </row>
    <row r="40" spans="2:9" ht="18.75" customHeight="1" thickBot="1" x14ac:dyDescent="0.25">
      <c r="B40" s="50"/>
      <c r="C40" s="51"/>
      <c r="D40" s="51"/>
      <c r="E40" s="51"/>
      <c r="F40" s="51"/>
      <c r="G40" s="48"/>
      <c r="H40" s="48"/>
      <c r="I40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2023-02-18T17:17:29Z</dcterms:created>
  <dcterms:modified xsi:type="dcterms:W3CDTF">2023-02-18T17:37:42Z</dcterms:modified>
</cp:coreProperties>
</file>