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363673 Sinergia\"/>
    </mc:Choice>
  </mc:AlternateContent>
  <xr:revisionPtr revIDLastSave="0" documentId="13_ncr:1_{AC600EED-E1C3-4D28-93A1-AE07DBC7BB6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FACTURA'!$A$2:$AT$17</definedName>
    <definedName name="_xlnm._FilterDatabase" localSheetId="0" hidden="1">'INFO IPS'!$A$1:$L$16</definedName>
  </definedName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H31" i="4" s="1"/>
  <c r="G24" i="4"/>
  <c r="G31" i="4" s="1"/>
  <c r="AC1" i="2"/>
  <c r="AA1" i="2"/>
  <c r="Y1" i="2"/>
  <c r="U1" i="2"/>
  <c r="J1" i="2"/>
  <c r="I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<sst xmlns="http://schemas.openxmlformats.org/spreadsheetml/2006/main" count="306" uniqueCount="138">
  <si>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</si>
  <si>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</si>
  <si>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</si>
  <si>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</si>
  <si>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</si>
  <si>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</si>
  <si>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</si>
  <si>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</si>
  <si>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</si>
  <si>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</si>
  <si>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</si>
  <si>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CHSD</t>
  </si>
  <si>
    <t>CHSG</t>
  </si>
  <si>
    <t>HEC012</t>
  </si>
  <si>
    <t>GC-COM</t>
  </si>
  <si>
    <t>UIS</t>
  </si>
  <si>
    <t>Observación</t>
  </si>
  <si>
    <t>Radicada entidad</t>
  </si>
  <si>
    <t>Objetada</t>
  </si>
  <si>
    <t>Sinergia</t>
  </si>
  <si>
    <t>NIT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</si>
  <si>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</si>
  <si>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</si>
  <si>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</si>
  <si>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</si>
  <si>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</si>
  <si>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</si>
  <si>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</si>
  <si>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</si>
  <si>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</si>
  <si>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</si>
  <si>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CARTERA FEBRERO 24</t>
  </si>
  <si>
    <t>FUERA DE CIERRE</t>
  </si>
  <si>
    <t>ESTADO VAGLO</t>
  </si>
  <si>
    <t>VALOR VAGLO</t>
  </si>
  <si>
    <t>POR PAGAR SAP</t>
  </si>
  <si>
    <t>P. ABIERTAS DOC</t>
  </si>
  <si>
    <t>COVID-19</t>
  </si>
  <si>
    <t>INTERFAZ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</si>
  <si>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</si>
  <si>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</si>
  <si>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</si>
  <si>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</si>
  <si>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</si>
  <si>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</si>
  <si>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</si>
  <si>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</si>
  <si>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SALDO SASS</t>
  </si>
  <si>
    <t>VALOR CRUZADO SASS</t>
  </si>
  <si>
    <t>RETENCION</t>
  </si>
  <si>
    <t>VALOR CANCELADO SAP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</si>
  <si>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</si>
  <si>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</si>
  <si>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</si>
  <si>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</si>
  <si>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</si>
  <si>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</si>
  <si>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</si>
  <si>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</si>
  <si>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</si>
  <si>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</si>
  <si>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</si>
  <si>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</si>
  <si>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</si>
  <si>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</si>
  <si>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SIENERGIA GLOBAL EN SALUD SAS</t>
  </si>
  <si>
    <t>900363673_CHSG_18274</t>
  </si>
  <si>
    <t>A)Factura no radicada en ERP</t>
  </si>
  <si>
    <t>no_cruza</t>
  </si>
  <si>
    <t>900363673_CHSD_893</t>
  </si>
  <si>
    <t>B)Factura sin saldo ERP</t>
  </si>
  <si>
    <t>OK</t>
  </si>
  <si>
    <t>900363673_CHSD_2547</t>
  </si>
  <si>
    <t>900363673_CHSG_26025</t>
  </si>
  <si>
    <t>900363673_CHSG_26026</t>
  </si>
  <si>
    <t>900363673_CHSD_2684</t>
  </si>
  <si>
    <t>C)Glosas total pendiente por respuesta de IPS</t>
  </si>
  <si>
    <t>AUTO. se devuelve la factura por 220898544550753 cups 890111t. fisica auto, 1 sesion y facturan 6 la auto.220898544551290 cups890112 t. rep. auto. 1 y factura 3y la aut. 220898544550224 cups 890113 auto. 1 factura  8Por favor verificar las auto.angela campaz</t>
  </si>
  <si>
    <t>SI</t>
  </si>
  <si>
    <t>900363673_CHSD_2696</t>
  </si>
  <si>
    <t>AUTO. se devuelve la factura por que no enviaron auto. paraeste servicioangela campaz</t>
  </si>
  <si>
    <t>900363673_CHSD_2697</t>
  </si>
  <si>
    <t>AUTO. Se devuelve la factura por que las auto.220898544545276 auto. 1 sesion y facturan 11 sesiones de t.fisica de esta 220898544545781 auto. 1 sesion de te rep. u ustedes factura 5 sesiones de la auto 220898544544249 estaAUTO.1 sesion de t. ocupacional y facturan 11 sesionesangela campaz</t>
  </si>
  <si>
    <t>900363673_CHSD_2665</t>
  </si>
  <si>
    <t>AUT. se devuelve la factura por la auto. 220898544569786con el cups 890111 t. fisica auto. 1 sesion y factura 8sesiones y la auto. 220898544568794 con el cups890113t. ocup. auto 1 sesion factura 8 sesiones   por favor verifverificar las autorizacionesangela campaz</t>
  </si>
  <si>
    <t>900363673_CHSD_2666</t>
  </si>
  <si>
    <t>D)Glosas parcial pendiente por respuesta de IPS</t>
  </si>
  <si>
    <t>AUTO. descontamos la auto.220898544539595 con el cups890111t. fisica esta auto. 1 sesion y factura 11 sesionespor favor verificar la auyo.angela campaz</t>
  </si>
  <si>
    <t>NO</t>
  </si>
  <si>
    <t>900363673_CHSD_2667</t>
  </si>
  <si>
    <t>AUTO. descontamos la auto. 220898544541041 con cups 890111t. fisica esta uato. por 1 sesion y factura 11 sesionespor favoe verificar la autorizacionangela campaz</t>
  </si>
  <si>
    <t>900363673_CHSG_26024</t>
  </si>
  <si>
    <t>CUOTAM./COPAGO DESCONTAMOS CUOTA MODERADORA DEJADA DE PAGARPOR EL PACIENTE POR $3.700ANGELA CAMPAZ</t>
  </si>
  <si>
    <t>900363673_CHSD_2685</t>
  </si>
  <si>
    <t>FACTURACION. Se descuenta valor cobrado de mas en la facturapor que las auto. que enviaron solo estan autorizandoterapias no incluye insumoangela campaz</t>
  </si>
  <si>
    <t>900363673_CHSD_2686</t>
  </si>
  <si>
    <t>AUT.descontamos la auto. 220898544553758 cups890111t. fisica auto. 1 sesion y factura 12-la aut.220898544554313cups890112 t. resp.auto 1 factura 10 de la auto.220898544555049 cups8901113 t. ocp. auto. 1 sesion factura 8 sesionpor favor verificar las auto.angela campaz</t>
  </si>
  <si>
    <t>900363673_CHSG_26027</t>
  </si>
  <si>
    <t>CUOTAM./COPAGO DESCONTAMOS CUOTA M. DEJADA DE PAGAR POR EL PACIENTE POR $3.700ANGELA CAMPAZ</t>
  </si>
  <si>
    <t>FACTURA NO RADICADA</t>
  </si>
  <si>
    <t>FACTURA DEVUELTA</t>
  </si>
  <si>
    <t>31.01.2023</t>
  </si>
  <si>
    <t>FACTURA CANCELADA</t>
  </si>
  <si>
    <t>FACTURA CANCELADA PARCIAL Y GLOSA POR CONCILIAR</t>
  </si>
  <si>
    <t>Total general</t>
  </si>
  <si>
    <t xml:space="preserve">ESTADO EPS </t>
  </si>
  <si>
    <t xml:space="preserve">FACTURAS </t>
  </si>
  <si>
    <t xml:space="preserve">SALDO FACT IPS </t>
  </si>
  <si>
    <t xml:space="preserve">VALOR GLOSA Y DEV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</si>
  <si>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</si>
  <si>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</si>
  <si>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</si>
  <si>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</si>
  <si>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</si>
  <si>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</si>
  <si>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</si>
  <si>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</si>
  <si>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</si>
  <si>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</si>
  <si>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</si>
  <si>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</si>
  <si>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</si>
  <si>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</si>
  <si>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</si>
  <si>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</si>
  <si>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</si>
  <si>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</si>
  <si>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</si>
  <si>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</si>
  <si>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</si>
  <si>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</si>
  <si>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A continuacion me permito remitir nuestra respuesta al estado de cartera presentado en la fecha: 20/02/2023</t>
  </si>
  <si>
    <t>SANTIAGO DE CALI , FEBRERO 25 DE 2023</t>
  </si>
  <si>
    <t>Señores : SIENERGIA GLOBAL EN SALUD SAS</t>
  </si>
  <si>
    <t>NIT: 900363673</t>
  </si>
  <si>
    <t>Con Corte al dia :31/01/2023</t>
  </si>
  <si>
    <t>AUXILIAR DE CARTERA</t>
  </si>
  <si>
    <t>ERWIN ESCOBAR PEREZ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</si>
</sst>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242424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/>
    <xf numFmtId="14" fontId="0" fillId="0" borderId="1" xfId="0" applyNumberFormat="1" applyBorder="1"/>
    <xf numFmtId="164" fontId="0" fillId="0" borderId="1" xfId="1" applyNumberFormat="1" applyFont="1" applyFill="1" applyBorder="1"/>
    <xf numFmtId="164" fontId="0" fillId="0" borderId="0" xfId="0" applyNumberFormat="1"/>
    <xf numFmtId="14" fontId="0" fillId="0" borderId="0" xfId="0" applyNumberFormat="1"/>
    <xf numFmtId="164" fontId="0" fillId="0" borderId="0" xfId="1" applyNumberFormat="1" applyFont="1"/>
    <xf numFmtId="165" fontId="0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5" fontId="0" fillId="0" borderId="1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7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7" fontId="8" fillId="0" borderId="1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167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7" fillId="6" borderId="0" xfId="2" applyFont="1" applyFill="1"/>
    <xf numFmtId="1" fontId="7" fillId="6" borderId="0" xfId="2" applyNumberFormat="1" applyFont="1" applyFill="1" applyAlignment="1">
      <alignment horizontal="center"/>
    </xf>
    <xf numFmtId="167" fontId="7" fillId="6" borderId="0" xfId="2" applyNumberFormat="1" applyFont="1" applyFill="1" applyAlignment="1">
      <alignment horizontal="right"/>
    </xf>
    <xf numFmtId="1" fontId="7" fillId="6" borderId="9" xfId="2" applyNumberFormat="1" applyFont="1" applyFill="1" applyBorder="1" applyAlignment="1">
      <alignment horizontal="center"/>
    </xf>
    <xf numFmtId="167" fontId="7" fillId="6" borderId="9" xfId="2" applyNumberFormat="1" applyFont="1" applyFill="1" applyBorder="1" applyAlignment="1">
      <alignment horizontal="right"/>
    </xf>
    <xf numFmtId="166" fontId="7" fillId="6" borderId="0" xfId="2" applyNumberFormat="1" applyFont="1" applyFill="1" applyAlignment="1">
      <alignment horizontal="right"/>
    </xf>
  </cellXfs>
  <cellStyles count="3">
    <cellStyle name="Millares" xfId="1" builtinId="3"/>
    <cellStyle name="Normal" xfId="0" builtinId="0"/>
    <cellStyle name="Normal 2 2" xfId="2" xr:uid="{7A21D29D-582C-48D2-BAAC-EFDEE425B13B}"/>
  </cellStyles>
  <dxfs count="3">
    <dxf>
      <numFmt numFmtId="166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85EEAE7-B315-4BF3-8243-DACF9E7D1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3C69734-AF9F-414C-B35A-1A2367220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3.66968900463" createdVersion="8" refreshedVersion="8" minRefreshableVersion="3" recordCount="15" xr:uid="{B668CC43-F9A7-4C56-B3FA-6C22B6E0E75E}">
  <cacheSource type="worksheet">
    <worksheetSource ref="A2:AT17" sheet="ESTADO DE CADA FACTURA"/>
  </cacheSource>
  <cacheFields count="46">
    <cacheField name="NIT" numFmtId="0">
      <sharedItems containsSemiMixedTypes="0" containsString="0" containsNumber="1" containsInteger="1" minValue="900363673" maxValue="90036367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93" maxValue="2602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93" maxValue="26027"/>
    </cacheField>
    <cacheField name="FECHA FACT IPS" numFmtId="14">
      <sharedItems containsSemiMixedTypes="0" containsNonDate="0" containsDate="1" containsString="0" minDate="2021-09-02T00:00:00" maxDate="2022-09-30T00:00:00"/>
    </cacheField>
    <cacheField name="VALOR FACT IPS" numFmtId="164">
      <sharedItems containsSemiMixedTypes="0" containsString="0" containsNumber="1" containsInteger="1" minValue="51766" maxValue="2003716"/>
    </cacheField>
    <cacheField name="SALDO FACT IPS" numFmtId="164">
      <sharedItems containsSemiMixedTypes="0" containsString="0" containsNumber="1" containsInteger="1" minValue="51766" maxValue="2003716"/>
    </cacheField>
    <cacheField name="OBSERVACION SASS" numFmtId="0">
      <sharedItems/>
    </cacheField>
    <cacheField name="ESTADO CARTERA FEBRERO 24" numFmtId="0">
      <sharedItems count="4">
        <s v="FACTURA NO RADICADA"/>
        <s v="FACTURA CANCELADA"/>
        <s v="FACTURA DEVUELTA"/>
        <s v="FACTURA CANCELADA PARCIAL Y GLOSA POR CONCILIAR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INTERFAZ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2003716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1619136"/>
    </cacheField>
    <cacheField name="OBSERVACION GLOSA DEVUELTA" numFmtId="0">
      <sharedItems containsBlank="1" longText="1"/>
    </cacheField>
    <cacheField name="SALDO SASS" numFmtId="165">
      <sharedItems containsSemiMixedTypes="0" containsString="0" containsNumber="1" containsInteger="1" minValue="0" maxValue="1619136"/>
    </cacheField>
    <cacheField name="VALOR CRUZADO SASS" numFmtId="165">
      <sharedItems containsSemiMixedTypes="0" containsString="0" containsNumber="1" containsInteger="1" minValue="0" maxValue="2003716"/>
    </cacheField>
    <cacheField name="RETENCION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1963642"/>
    </cacheField>
    <cacheField name="DOC COMPENSACION SAP" numFmtId="0">
      <sharedItems containsString="0" containsBlank="1" containsNumber="1" containsInteger="1" minValue="220135111" maxValue="220135111"/>
    </cacheField>
    <cacheField name="FECHA COMPENSACION SAP" numFmtId="0">
      <sharedItems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9-07T00:00:00" maxDate="2022-10-2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1001231"/>
    </cacheField>
    <cacheField name="F RAD SASS" numFmtId="0">
      <sharedItems containsString="0" containsBlank="1" containsNumber="1" containsInteger="1" minValue="20221005" maxValue="20221116"/>
    </cacheField>
    <cacheField name="VALOR REPORTADO CRICULAR 030" numFmtId="165">
      <sharedItems containsSemiMixedTypes="0" containsString="0" containsNumber="1" containsInteger="1" minValue="0" maxValue="2003716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n v="900363673"/>
    <s v="SIENERGIA GLOBAL EN SALUD SAS"/>
    <s v="CHSG"/>
    <n v="18274"/>
    <s v="900363673_CHSG_18274"/>
    <m/>
    <m/>
    <d v="2021-09-02T00:00:00"/>
    <n v="770000"/>
    <n v="770000"/>
    <s v="A)Factura no radicada en ERP"/>
    <x v="0"/>
    <m/>
    <m/>
    <m/>
    <m/>
    <m/>
    <m/>
    <m/>
    <s v="no_cruza"/>
    <n v="0"/>
    <n v="0"/>
    <n v="0"/>
    <n v="0"/>
    <n v="0"/>
    <m/>
    <n v="0"/>
    <m/>
    <n v="0"/>
    <n v="0"/>
    <n v="0"/>
    <n v="0"/>
    <m/>
    <m/>
    <n v="0"/>
    <d v="2021-09-07T00:00:00"/>
    <m/>
    <m/>
    <m/>
    <m/>
    <m/>
    <m/>
    <m/>
    <n v="0"/>
    <n v="0"/>
    <d v="2023-01-31T00:00:00"/>
  </r>
  <r>
    <n v="900363673"/>
    <s v="SIENERGIA GLOBAL EN SALUD SAS"/>
    <s v="CHSD"/>
    <n v="893"/>
    <s v="900363673_CHSD_893"/>
    <s v="CHSD"/>
    <n v="893"/>
    <d v="2022-07-26T00:00:00"/>
    <n v="1292720"/>
    <n v="1292720"/>
    <s v="B)Factura sin saldo ERP"/>
    <x v="1"/>
    <m/>
    <m/>
    <m/>
    <m/>
    <m/>
    <m/>
    <m/>
    <s v="OK"/>
    <n v="1292720"/>
    <n v="0"/>
    <n v="0"/>
    <n v="0"/>
    <n v="0"/>
    <m/>
    <n v="0"/>
    <m/>
    <n v="0"/>
    <n v="1292720"/>
    <n v="0"/>
    <n v="1266866"/>
    <n v="220135111"/>
    <s v="31.01.2023"/>
    <n v="0"/>
    <d v="2022-10-11T00:00:00"/>
    <m/>
    <n v="2"/>
    <m/>
    <m/>
    <n v="1"/>
    <n v="20221030"/>
    <n v="20221005"/>
    <n v="1292720"/>
    <n v="0"/>
    <d v="2023-01-31T00:00:00"/>
  </r>
  <r>
    <n v="900363673"/>
    <s v="SIENERGIA GLOBAL EN SALUD SAS"/>
    <s v="CHSD"/>
    <n v="2547"/>
    <s v="900363673_CHSD_2547"/>
    <s v="CHSD"/>
    <n v="2547"/>
    <d v="2022-09-26T00:00:00"/>
    <n v="54929"/>
    <n v="54929"/>
    <s v="B)Factura sin saldo ERP"/>
    <x v="1"/>
    <m/>
    <m/>
    <m/>
    <m/>
    <m/>
    <m/>
    <m/>
    <s v="OK"/>
    <n v="54929"/>
    <n v="0"/>
    <n v="0"/>
    <n v="0"/>
    <n v="0"/>
    <m/>
    <n v="0"/>
    <m/>
    <n v="0"/>
    <n v="54929"/>
    <n v="0"/>
    <n v="53830"/>
    <n v="220135111"/>
    <s v="31.01.2023"/>
    <n v="0"/>
    <d v="2022-10-27T00:00:00"/>
    <m/>
    <n v="2"/>
    <m/>
    <m/>
    <n v="1"/>
    <n v="20221030"/>
    <n v="20221011"/>
    <n v="54929"/>
    <n v="0"/>
    <d v="2023-01-31T00:00:00"/>
  </r>
  <r>
    <n v="900363673"/>
    <s v="SIENERGIA GLOBAL EN SALUD SAS"/>
    <s v="CHSG"/>
    <n v="26025"/>
    <s v="900363673_CHSG_26025"/>
    <s v="CHSG"/>
    <n v="26025"/>
    <d v="2022-05-05T00:00:00"/>
    <n v="2003716"/>
    <n v="2003716"/>
    <s v="B)Factura sin saldo ERP"/>
    <x v="1"/>
    <m/>
    <m/>
    <m/>
    <m/>
    <m/>
    <m/>
    <m/>
    <s v="OK"/>
    <n v="2003716"/>
    <n v="0"/>
    <n v="0"/>
    <n v="0"/>
    <n v="0"/>
    <m/>
    <n v="0"/>
    <m/>
    <n v="0"/>
    <n v="2003716"/>
    <n v="0"/>
    <n v="1963642"/>
    <n v="220135111"/>
    <s v="31.01.2023"/>
    <n v="0"/>
    <d v="2022-06-03T00:00:00"/>
    <m/>
    <n v="2"/>
    <m/>
    <m/>
    <n v="1"/>
    <n v="20221130"/>
    <n v="20221116"/>
    <n v="2003716"/>
    <n v="0"/>
    <d v="2023-01-31T00:00:00"/>
  </r>
  <r>
    <n v="900363673"/>
    <s v="SIENERGIA GLOBAL EN SALUD SAS"/>
    <s v="CHSG"/>
    <n v="26026"/>
    <s v="900363673_CHSG_26026"/>
    <s v="CHSG"/>
    <n v="26026"/>
    <d v="2022-05-05T00:00:00"/>
    <n v="59309"/>
    <n v="59309"/>
    <s v="B)Factura sin saldo ERP"/>
    <x v="1"/>
    <m/>
    <m/>
    <m/>
    <m/>
    <m/>
    <m/>
    <m/>
    <s v="OK"/>
    <n v="59309"/>
    <n v="0"/>
    <n v="0"/>
    <n v="0"/>
    <n v="0"/>
    <m/>
    <n v="0"/>
    <m/>
    <n v="0"/>
    <n v="59309"/>
    <n v="0"/>
    <n v="58123"/>
    <n v="220135111"/>
    <s v="31.01.2023"/>
    <n v="0"/>
    <d v="2022-06-03T00:00:00"/>
    <m/>
    <n v="2"/>
    <m/>
    <m/>
    <n v="1"/>
    <n v="20221130"/>
    <n v="20221116"/>
    <n v="59309"/>
    <n v="0"/>
    <d v="2023-01-31T00:00:00"/>
  </r>
  <r>
    <n v="900363673"/>
    <s v="SIENERGIA GLOBAL EN SALUD SAS"/>
    <s v="CHSD"/>
    <n v="2684"/>
    <s v="900363673_CHSD_2684"/>
    <s v="CHSD"/>
    <n v="2684"/>
    <d v="2022-09-29T00:00:00"/>
    <n v="485998"/>
    <n v="485998"/>
    <s v="C)Glosas total pendiente por respuesta de IPS"/>
    <x v="2"/>
    <m/>
    <m/>
    <m/>
    <m/>
    <m/>
    <m/>
    <m/>
    <s v="OK"/>
    <n v="485998"/>
    <n v="0"/>
    <n v="0"/>
    <n v="0"/>
    <n v="0"/>
    <m/>
    <n v="485998"/>
    <s v="AUTO. se devuelve la factura por 220898544550753 cups 890111t. fisica auto, 1 sesion y facturan 6 la auto.220898544551290 cups890112 t. rep. auto. 1 y factura 3y la aut. 220898544550224 cups 890113 auto. 1 factura  8Por favor verificar las auto.angela campaz"/>
    <n v="485998"/>
    <n v="0"/>
    <n v="0"/>
    <n v="0"/>
    <m/>
    <m/>
    <n v="0"/>
    <d v="2022-10-27T00:00:00"/>
    <m/>
    <n v="9"/>
    <m/>
    <s v="SI"/>
    <n v="1"/>
    <n v="21001231"/>
    <n v="20221011"/>
    <n v="485998"/>
    <n v="0"/>
    <d v="2023-01-31T00:00:00"/>
  </r>
  <r>
    <n v="900363673"/>
    <s v="SIENERGIA GLOBAL EN SALUD SAS"/>
    <s v="CHSD"/>
    <n v="2696"/>
    <s v="900363673_CHSD_2696"/>
    <s v="CHSD"/>
    <n v="2696"/>
    <d v="2022-09-29T00:00:00"/>
    <n v="716959"/>
    <n v="716959"/>
    <s v="C)Glosas total pendiente por respuesta de IPS"/>
    <x v="2"/>
    <m/>
    <m/>
    <m/>
    <m/>
    <m/>
    <m/>
    <m/>
    <s v="OK"/>
    <n v="716959"/>
    <n v="0"/>
    <n v="0"/>
    <n v="0"/>
    <n v="0"/>
    <m/>
    <n v="716959"/>
    <s v="AUTO. se devuelve la factura por que no enviaron auto. paraeste servicioangela campaz"/>
    <n v="716959"/>
    <n v="0"/>
    <n v="0"/>
    <n v="0"/>
    <m/>
    <m/>
    <n v="0"/>
    <d v="2022-10-27T00:00:00"/>
    <m/>
    <n v="9"/>
    <m/>
    <s v="SI"/>
    <n v="1"/>
    <n v="21001231"/>
    <n v="20221011"/>
    <n v="716959"/>
    <n v="0"/>
    <d v="2023-01-31T00:00:00"/>
  </r>
  <r>
    <n v="900363673"/>
    <s v="SIENERGIA GLOBAL EN SALUD SAS"/>
    <s v="CHSD"/>
    <n v="2697"/>
    <s v="900363673_CHSD_2697"/>
    <s v="CHSD"/>
    <n v="2697"/>
    <d v="2022-09-29T00:00:00"/>
    <n v="772670"/>
    <n v="772670"/>
    <s v="C)Glosas total pendiente por respuesta de IPS"/>
    <x v="2"/>
    <m/>
    <m/>
    <m/>
    <m/>
    <m/>
    <m/>
    <m/>
    <s v="OK"/>
    <n v="772670"/>
    <n v="0"/>
    <n v="0"/>
    <n v="0"/>
    <n v="0"/>
    <m/>
    <n v="772670"/>
    <s v="AUTO. Se devuelve la factura por que las auto.220898544545276 auto. 1 sesion y facturan 11 sesiones de t.fisica de esta 220898544545781 auto. 1 sesion de te rep. u ustedes factura 5 sesiones de la auto 220898544544249 estaAUTO.1 sesion de t. ocupacional y facturan 11 sesionesangela campaz"/>
    <n v="772670"/>
    <n v="0"/>
    <n v="0"/>
    <n v="0"/>
    <m/>
    <m/>
    <n v="0"/>
    <d v="2022-10-27T00:00:00"/>
    <m/>
    <n v="9"/>
    <m/>
    <s v="SI"/>
    <n v="1"/>
    <n v="21001231"/>
    <n v="20221019"/>
    <n v="772670"/>
    <n v="0"/>
    <d v="2023-01-31T00:00:00"/>
  </r>
  <r>
    <n v="900363673"/>
    <s v="SIENERGIA GLOBAL EN SALUD SAS"/>
    <s v="CHSD"/>
    <n v="2665"/>
    <s v="900363673_CHSD_2665"/>
    <s v="CHSD"/>
    <n v="2665"/>
    <d v="2022-09-29T00:00:00"/>
    <n v="442560"/>
    <n v="442560"/>
    <s v="C)Glosas total pendiente por respuesta de IPS"/>
    <x v="2"/>
    <m/>
    <m/>
    <m/>
    <m/>
    <m/>
    <m/>
    <m/>
    <s v="OK"/>
    <n v="442560"/>
    <n v="0"/>
    <n v="0"/>
    <n v="0"/>
    <n v="0"/>
    <m/>
    <n v="442560"/>
    <s v="AUT. se devuelve la factura por la auto. 220898544569786con el cups 890111 t. fisica auto. 1 sesion y factura 8sesiones y la auto. 220898544568794 con el cups890113t. ocup. auto 1 sesion factura 8 sesiones   por favor verifverificar las autorizacionesangela campaz"/>
    <n v="442560"/>
    <n v="0"/>
    <n v="0"/>
    <n v="0"/>
    <m/>
    <m/>
    <n v="0"/>
    <d v="2022-10-27T00:00:00"/>
    <m/>
    <n v="9"/>
    <m/>
    <s v="SI"/>
    <n v="1"/>
    <n v="21001231"/>
    <n v="20221011"/>
    <n v="442560"/>
    <n v="0"/>
    <d v="2023-01-31T00:00:00"/>
  </r>
  <r>
    <n v="900363673"/>
    <s v="SIENERGIA GLOBAL EN SALUD SAS"/>
    <s v="CHSD"/>
    <n v="2666"/>
    <s v="900363673_CHSD_2666"/>
    <s v="CHSD"/>
    <n v="2666"/>
    <d v="2022-09-29T00:00:00"/>
    <n v="354552"/>
    <n v="354552"/>
    <s v="D)Glosas parcial pendiente por respuesta de IPS"/>
    <x v="3"/>
    <m/>
    <m/>
    <m/>
    <m/>
    <m/>
    <m/>
    <m/>
    <s v="OK"/>
    <n v="354552"/>
    <n v="0"/>
    <n v="0"/>
    <n v="0"/>
    <n v="0"/>
    <m/>
    <n v="302786"/>
    <s v="AUTO. descontamos la auto.220898544539595 con el cups890111t. fisica esta auto. 1 sesion y factura 11 sesionespor favor verificar la auyo.angela campaz"/>
    <n v="302786"/>
    <n v="51766"/>
    <n v="0"/>
    <n v="50731"/>
    <n v="220135111"/>
    <s v="31.01.2023"/>
    <n v="0"/>
    <d v="2022-10-27T00:00:00"/>
    <m/>
    <n v="9"/>
    <m/>
    <s v="NO"/>
    <n v="1"/>
    <n v="21001231"/>
    <n v="20221011"/>
    <n v="354552"/>
    <n v="0"/>
    <d v="2023-01-31T00:00:00"/>
  </r>
  <r>
    <n v="900363673"/>
    <s v="SIENERGIA GLOBAL EN SALUD SAS"/>
    <s v="CHSD"/>
    <n v="2667"/>
    <s v="900363673_CHSD_2667"/>
    <s v="CHSD"/>
    <n v="2667"/>
    <d v="2022-09-29T00:00:00"/>
    <n v="354552"/>
    <n v="354552"/>
    <s v="D)Glosas parcial pendiente por respuesta de IPS"/>
    <x v="3"/>
    <m/>
    <m/>
    <m/>
    <m/>
    <m/>
    <m/>
    <m/>
    <s v="OK"/>
    <n v="354552"/>
    <n v="0"/>
    <n v="0"/>
    <n v="0"/>
    <n v="0"/>
    <m/>
    <n v="302786"/>
    <s v="AUTO. descontamos la auto. 220898544541041 con cups 890111t. fisica esta uato. por 1 sesion y factura 11 sesionespor favoe verificar la autorizacionangela campaz"/>
    <n v="302786"/>
    <n v="51766"/>
    <n v="0"/>
    <n v="50731"/>
    <n v="220135111"/>
    <s v="31.01.2023"/>
    <n v="0"/>
    <d v="2022-10-27T00:00:00"/>
    <m/>
    <n v="9"/>
    <m/>
    <s v="NO"/>
    <n v="1"/>
    <n v="21001231"/>
    <n v="20221011"/>
    <n v="354552"/>
    <n v="0"/>
    <d v="2023-01-31T00:00:00"/>
  </r>
  <r>
    <n v="900363673"/>
    <s v="SIENERGIA GLOBAL EN SALUD SAS"/>
    <s v="CHSG"/>
    <n v="26024"/>
    <s v="900363673_CHSG_26024"/>
    <s v="CHSG"/>
    <n v="26024"/>
    <d v="2022-05-05T00:00:00"/>
    <n v="51766"/>
    <n v="51766"/>
    <s v="D)Glosas parcial pendiente por respuesta de IPS"/>
    <x v="3"/>
    <m/>
    <m/>
    <m/>
    <m/>
    <m/>
    <m/>
    <m/>
    <s v="OK"/>
    <n v="51766"/>
    <n v="0"/>
    <n v="0"/>
    <n v="0"/>
    <n v="0"/>
    <m/>
    <n v="3700"/>
    <s v="CUOTAM./COPAGO DESCONTAMOS CUOTA MODERADORA DEJADA DE PAGARPOR EL PACIENTE POR $3.700ANGELA CAMPAZ"/>
    <n v="3700"/>
    <n v="48066"/>
    <n v="0"/>
    <n v="47105"/>
    <n v="220135111"/>
    <s v="31.01.2023"/>
    <n v="0"/>
    <d v="2022-06-03T00:00:00"/>
    <m/>
    <n v="9"/>
    <m/>
    <s v="NO"/>
    <n v="1"/>
    <n v="21001231"/>
    <n v="20221116"/>
    <n v="51766"/>
    <n v="0"/>
    <d v="2023-01-31T00:00:00"/>
  </r>
  <r>
    <n v="900363673"/>
    <s v="SIENERGIA GLOBAL EN SALUD SAS"/>
    <s v="CHSD"/>
    <n v="2685"/>
    <s v="900363673_CHSD_2685"/>
    <s v="CHSD"/>
    <n v="2685"/>
    <d v="2022-09-29T00:00:00"/>
    <n v="338252"/>
    <n v="338252"/>
    <s v="D)Glosas parcial pendiente por respuesta de IPS"/>
    <x v="3"/>
    <m/>
    <m/>
    <m/>
    <m/>
    <m/>
    <m/>
    <m/>
    <s v="OK"/>
    <n v="338252"/>
    <n v="0"/>
    <n v="0"/>
    <n v="0"/>
    <n v="0"/>
    <m/>
    <n v="250225"/>
    <s v="FACTURACION. Se descuenta valor cobrado de mas en la facturapor que las auto. que enviaron solo estan autorizandoterapias no incluye insumoangela campaz"/>
    <n v="250225"/>
    <n v="88027"/>
    <n v="0"/>
    <n v="86266"/>
    <n v="220135111"/>
    <s v="31.01.2023"/>
    <n v="0"/>
    <d v="2022-10-27T00:00:00"/>
    <m/>
    <n v="9"/>
    <m/>
    <s v="NO"/>
    <n v="1"/>
    <n v="21001231"/>
    <n v="20221011"/>
    <n v="338252"/>
    <n v="0"/>
    <d v="2023-01-31T00:00:00"/>
  </r>
  <r>
    <n v="900363673"/>
    <s v="SIENERGIA GLOBAL EN SALUD SAS"/>
    <s v="CHSD"/>
    <n v="2686"/>
    <s v="900363673_CHSD_2686"/>
    <s v="CHSD"/>
    <n v="2686"/>
    <d v="2022-09-29T00:00:00"/>
    <n v="1838360"/>
    <n v="1838360"/>
    <s v="D)Glosas parcial pendiente por respuesta de IPS"/>
    <x v="3"/>
    <m/>
    <m/>
    <m/>
    <m/>
    <m/>
    <m/>
    <m/>
    <s v="OK"/>
    <n v="1838360"/>
    <n v="0"/>
    <n v="0"/>
    <n v="0"/>
    <n v="0"/>
    <m/>
    <n v="1619136"/>
    <s v="AUT.descontamos la auto. 220898544553758 cups890111t. fisica auto. 1 sesion y factura 12-la aut.220898544554313cups890112 t. resp.auto 1 factura 10 de la auto.220898544555049 cups8901113 t. ocp. auto. 1 sesion factura 8 sesionpor favor verificar las auto.angela campaz"/>
    <n v="1619136"/>
    <n v="219224"/>
    <n v="0"/>
    <n v="214840"/>
    <n v="220135111"/>
    <s v="31.01.2023"/>
    <n v="0"/>
    <d v="2022-10-27T00:00:00"/>
    <m/>
    <n v="9"/>
    <m/>
    <s v="NO"/>
    <n v="1"/>
    <n v="21001231"/>
    <n v="20221011"/>
    <n v="1838360"/>
    <n v="0"/>
    <d v="2023-01-31T00:00:00"/>
  </r>
  <r>
    <n v="900363673"/>
    <s v="SIENERGIA GLOBAL EN SALUD SAS"/>
    <s v="CHSG"/>
    <n v="26027"/>
    <s v="900363673_CHSG_26027"/>
    <s v="CHSG"/>
    <n v="26027"/>
    <d v="2022-05-05T00:00:00"/>
    <n v="51766"/>
    <n v="51766"/>
    <s v="D)Glosas parcial pendiente por respuesta de IPS"/>
    <x v="3"/>
    <m/>
    <m/>
    <m/>
    <m/>
    <m/>
    <m/>
    <m/>
    <s v="OK"/>
    <n v="51766"/>
    <n v="0"/>
    <n v="0"/>
    <n v="0"/>
    <n v="0"/>
    <m/>
    <n v="3700"/>
    <s v="CUOTAM./COPAGO DESCONTAMOS CUOTA M. DEJADA DE PAGAR POR EL PACIENTE POR $3.700ANGELA CAMPAZ"/>
    <n v="3700"/>
    <n v="48066"/>
    <n v="0"/>
    <n v="47105"/>
    <n v="220135111"/>
    <s v="31.01.2023"/>
    <n v="0"/>
    <d v="2022-06-03T00:00:00"/>
    <m/>
    <n v="9"/>
    <m/>
    <s v="NO"/>
    <n v="1"/>
    <n v="21001231"/>
    <n v="20221116"/>
    <n v="51766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39FEBD-05A6-4044-948C-D08A4EE322BE}" name="TablaDinámica14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D8" firstHeaderRow="0" firstDataRow="1" firstDataCol="1"/>
  <pivotFields count="46"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dataField="1" numFmtId="165" showAll="0"/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FACTURAS " fld="4" subtotal="count" baseField="0" baseItem="0"/>
    <dataField name="SALDO FACT IPS " fld="9" baseField="0" baseItem="0" numFmtId="166"/>
    <dataField name="VALOR GLOSA Y DEV " fld="26" baseField="0" baseItem="0" numFmtId="166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opLeftCell="A7" zoomScale="120" zoomScaleNormal="120" workbookViewId="0">
      <selection activeCell="C20" sqref="C2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7" customWidth="1"/>
    <col min="6" max="6" width="13.85546875" customWidth="1"/>
    <col min="7" max="7" width="10.7109375" bestFit="1" customWidth="1"/>
    <col min="8" max="8" width="13.42578125" bestFit="1" customWidth="1"/>
    <col min="9" max="9" width="15.7109375" bestFit="1" customWidth="1"/>
    <col min="10" max="10" width="11.42578125" customWidth="1"/>
    <col min="12" max="12" width="19.140625" bestFit="1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16</v>
      </c>
    </row>
    <row r="2" spans="1:12" x14ac:dyDescent="0.25">
      <c r="A2" s="4">
        <v>900363673</v>
      </c>
      <c r="B2" s="4" t="s">
        <v>19</v>
      </c>
      <c r="C2" s="3" t="s">
        <v>11</v>
      </c>
      <c r="D2" s="3">
        <v>893</v>
      </c>
      <c r="E2" s="5">
        <v>44768</v>
      </c>
      <c r="F2" s="5">
        <v>44845</v>
      </c>
      <c r="G2" s="3">
        <v>1292720</v>
      </c>
      <c r="H2" s="6">
        <v>1292720</v>
      </c>
      <c r="I2" s="3" t="s">
        <v>13</v>
      </c>
      <c r="J2" s="3" t="s">
        <v>15</v>
      </c>
      <c r="K2" s="3"/>
      <c r="L2" s="3" t="s">
        <v>17</v>
      </c>
    </row>
    <row r="3" spans="1:12" x14ac:dyDescent="0.25">
      <c r="A3" s="4">
        <v>900363673</v>
      </c>
      <c r="B3" s="4" t="s">
        <v>19</v>
      </c>
      <c r="C3" s="3" t="s">
        <v>12</v>
      </c>
      <c r="D3" s="3">
        <v>26024</v>
      </c>
      <c r="E3" s="5">
        <v>44686</v>
      </c>
      <c r="F3" s="5">
        <v>44715</v>
      </c>
      <c r="G3" s="3">
        <v>51766</v>
      </c>
      <c r="H3" s="6">
        <v>51766</v>
      </c>
      <c r="I3" s="3" t="s">
        <v>13</v>
      </c>
      <c r="J3" s="3" t="s">
        <v>15</v>
      </c>
      <c r="K3" s="3"/>
      <c r="L3" s="3" t="s">
        <v>17</v>
      </c>
    </row>
    <row r="4" spans="1:12" x14ac:dyDescent="0.25">
      <c r="A4" s="4">
        <v>900363673</v>
      </c>
      <c r="B4" s="4" t="s">
        <v>19</v>
      </c>
      <c r="C4" s="3" t="s">
        <v>12</v>
      </c>
      <c r="D4" s="3">
        <v>26025</v>
      </c>
      <c r="E4" s="5">
        <v>44686</v>
      </c>
      <c r="F4" s="5">
        <v>44715</v>
      </c>
      <c r="G4" s="3">
        <v>2003716</v>
      </c>
      <c r="H4" s="6">
        <v>2003716</v>
      </c>
      <c r="I4" s="3" t="s">
        <v>13</v>
      </c>
      <c r="J4" s="3" t="s">
        <v>15</v>
      </c>
      <c r="K4" s="3"/>
      <c r="L4" s="3" t="s">
        <v>17</v>
      </c>
    </row>
    <row r="5" spans="1:12" x14ac:dyDescent="0.25">
      <c r="A5" s="4">
        <v>900363673</v>
      </c>
      <c r="B5" s="4" t="s">
        <v>19</v>
      </c>
      <c r="C5" s="3" t="s">
        <v>12</v>
      </c>
      <c r="D5" s="3">
        <v>26026</v>
      </c>
      <c r="E5" s="5">
        <v>44686</v>
      </c>
      <c r="F5" s="5">
        <v>44715</v>
      </c>
      <c r="G5" s="3">
        <v>59309</v>
      </c>
      <c r="H5" s="6">
        <v>59309</v>
      </c>
      <c r="I5" s="3" t="s">
        <v>13</v>
      </c>
      <c r="J5" s="3" t="s">
        <v>15</v>
      </c>
      <c r="K5" s="3"/>
      <c r="L5" s="3" t="s">
        <v>17</v>
      </c>
    </row>
    <row r="6" spans="1:12" x14ac:dyDescent="0.25">
      <c r="A6" s="4">
        <v>900363673</v>
      </c>
      <c r="B6" s="4" t="s">
        <v>19</v>
      </c>
      <c r="C6" s="3" t="s">
        <v>12</v>
      </c>
      <c r="D6" s="3">
        <v>26027</v>
      </c>
      <c r="E6" s="5">
        <v>44686</v>
      </c>
      <c r="F6" s="5">
        <v>44715</v>
      </c>
      <c r="G6" s="3">
        <v>51766</v>
      </c>
      <c r="H6" s="6">
        <v>51766</v>
      </c>
      <c r="I6" s="3" t="s">
        <v>13</v>
      </c>
      <c r="J6" s="3" t="s">
        <v>15</v>
      </c>
      <c r="K6" s="3"/>
      <c r="L6" s="3" t="s">
        <v>17</v>
      </c>
    </row>
    <row r="7" spans="1:12" x14ac:dyDescent="0.25">
      <c r="A7" s="4">
        <v>900363673</v>
      </c>
      <c r="B7" s="4" t="s">
        <v>19</v>
      </c>
      <c r="C7" s="3" t="s">
        <v>12</v>
      </c>
      <c r="D7" s="3">
        <v>18274</v>
      </c>
      <c r="E7" s="5">
        <v>44441</v>
      </c>
      <c r="F7" s="5">
        <v>44446</v>
      </c>
      <c r="G7" s="3">
        <v>770000</v>
      </c>
      <c r="H7" s="6">
        <v>770000</v>
      </c>
      <c r="I7" s="3" t="s">
        <v>14</v>
      </c>
      <c r="J7" s="3" t="s">
        <v>15</v>
      </c>
      <c r="K7" s="3"/>
      <c r="L7" s="3" t="s">
        <v>17</v>
      </c>
    </row>
    <row r="8" spans="1:12" x14ac:dyDescent="0.25">
      <c r="A8" s="4">
        <v>900363673</v>
      </c>
      <c r="B8" s="4" t="s">
        <v>19</v>
      </c>
      <c r="C8" s="3" t="s">
        <v>11</v>
      </c>
      <c r="D8" s="3">
        <v>2665</v>
      </c>
      <c r="E8" s="5">
        <v>44833</v>
      </c>
      <c r="F8" s="5">
        <v>44861</v>
      </c>
      <c r="G8" s="3">
        <v>442560</v>
      </c>
      <c r="H8" s="6">
        <v>442560</v>
      </c>
      <c r="I8" s="3" t="s">
        <v>13</v>
      </c>
      <c r="J8" s="3" t="s">
        <v>15</v>
      </c>
      <c r="K8" s="3"/>
      <c r="L8" s="3" t="s">
        <v>17</v>
      </c>
    </row>
    <row r="9" spans="1:12" x14ac:dyDescent="0.25">
      <c r="A9" s="4">
        <v>900363673</v>
      </c>
      <c r="B9" s="4" t="s">
        <v>19</v>
      </c>
      <c r="C9" s="3" t="s">
        <v>11</v>
      </c>
      <c r="D9" s="3">
        <v>2666</v>
      </c>
      <c r="E9" s="5">
        <v>44833</v>
      </c>
      <c r="F9" s="5">
        <v>44861</v>
      </c>
      <c r="G9" s="3">
        <v>354552</v>
      </c>
      <c r="H9" s="6">
        <v>354552</v>
      </c>
      <c r="I9" s="3" t="s">
        <v>13</v>
      </c>
      <c r="J9" s="3" t="s">
        <v>15</v>
      </c>
      <c r="K9" s="3"/>
      <c r="L9" s="3" t="s">
        <v>17</v>
      </c>
    </row>
    <row r="10" spans="1:12" x14ac:dyDescent="0.25">
      <c r="A10" s="4">
        <v>900363673</v>
      </c>
      <c r="B10" s="4" t="s">
        <v>19</v>
      </c>
      <c r="C10" s="3" t="s">
        <v>11</v>
      </c>
      <c r="D10" s="3">
        <v>2697</v>
      </c>
      <c r="E10" s="5">
        <v>44833</v>
      </c>
      <c r="F10" s="5">
        <v>44861</v>
      </c>
      <c r="G10" s="3">
        <v>772670</v>
      </c>
      <c r="H10" s="6">
        <v>772670</v>
      </c>
      <c r="I10" s="3" t="s">
        <v>13</v>
      </c>
      <c r="J10" s="3" t="s">
        <v>15</v>
      </c>
      <c r="K10" s="3"/>
      <c r="L10" s="3" t="s">
        <v>18</v>
      </c>
    </row>
    <row r="11" spans="1:12" x14ac:dyDescent="0.25">
      <c r="A11" s="4">
        <v>900363673</v>
      </c>
      <c r="B11" s="4" t="s">
        <v>19</v>
      </c>
      <c r="C11" s="3" t="s">
        <v>11</v>
      </c>
      <c r="D11" s="3">
        <v>2667</v>
      </c>
      <c r="E11" s="5">
        <v>44833</v>
      </c>
      <c r="F11" s="5">
        <v>44861</v>
      </c>
      <c r="G11" s="3">
        <v>354552</v>
      </c>
      <c r="H11" s="6">
        <v>354552</v>
      </c>
      <c r="I11" s="3" t="s">
        <v>13</v>
      </c>
      <c r="J11" s="3" t="s">
        <v>15</v>
      </c>
      <c r="K11" s="3"/>
      <c r="L11" s="3" t="s">
        <v>17</v>
      </c>
    </row>
    <row r="12" spans="1:12" x14ac:dyDescent="0.25">
      <c r="A12" s="4">
        <v>900363673</v>
      </c>
      <c r="B12" s="4" t="s">
        <v>19</v>
      </c>
      <c r="C12" s="3" t="s">
        <v>11</v>
      </c>
      <c r="D12" s="3">
        <v>2685</v>
      </c>
      <c r="E12" s="5">
        <v>44833</v>
      </c>
      <c r="F12" s="5">
        <v>44861</v>
      </c>
      <c r="G12" s="3">
        <v>338252</v>
      </c>
      <c r="H12" s="6">
        <v>338252</v>
      </c>
      <c r="I12" s="3" t="s">
        <v>13</v>
      </c>
      <c r="J12" s="3" t="s">
        <v>15</v>
      </c>
      <c r="K12" s="3"/>
      <c r="L12" s="3" t="s">
        <v>17</v>
      </c>
    </row>
    <row r="13" spans="1:12" x14ac:dyDescent="0.25">
      <c r="A13" s="4">
        <v>900363673</v>
      </c>
      <c r="B13" s="4" t="s">
        <v>19</v>
      </c>
      <c r="C13" s="3" t="s">
        <v>11</v>
      </c>
      <c r="D13" s="3">
        <v>2684</v>
      </c>
      <c r="E13" s="5">
        <v>44833</v>
      </c>
      <c r="F13" s="5">
        <v>44861</v>
      </c>
      <c r="G13" s="3">
        <v>485998</v>
      </c>
      <c r="H13" s="6">
        <v>485998</v>
      </c>
      <c r="I13" s="3" t="s">
        <v>13</v>
      </c>
      <c r="J13" s="3" t="s">
        <v>15</v>
      </c>
      <c r="K13" s="3"/>
      <c r="L13" s="3" t="s">
        <v>17</v>
      </c>
    </row>
    <row r="14" spans="1:12" x14ac:dyDescent="0.25">
      <c r="A14" s="4">
        <v>900363673</v>
      </c>
      <c r="B14" s="4" t="s">
        <v>19</v>
      </c>
      <c r="C14" s="3" t="s">
        <v>11</v>
      </c>
      <c r="D14" s="3">
        <v>2696</v>
      </c>
      <c r="E14" s="5">
        <v>44833</v>
      </c>
      <c r="F14" s="5">
        <v>44861</v>
      </c>
      <c r="G14" s="3">
        <v>716959</v>
      </c>
      <c r="H14" s="6">
        <v>716959</v>
      </c>
      <c r="I14" s="3" t="s">
        <v>13</v>
      </c>
      <c r="J14" s="3" t="s">
        <v>15</v>
      </c>
      <c r="K14" s="3"/>
      <c r="L14" s="3" t="s">
        <v>17</v>
      </c>
    </row>
    <row r="15" spans="1:12" x14ac:dyDescent="0.25">
      <c r="A15" s="4">
        <v>900363673</v>
      </c>
      <c r="B15" s="4" t="s">
        <v>19</v>
      </c>
      <c r="C15" s="3" t="s">
        <v>11</v>
      </c>
      <c r="D15" s="3">
        <v>2547</v>
      </c>
      <c r="E15" s="5">
        <v>44830</v>
      </c>
      <c r="F15" s="5">
        <v>44861</v>
      </c>
      <c r="G15" s="3">
        <v>54929</v>
      </c>
      <c r="H15" s="6">
        <v>54929</v>
      </c>
      <c r="I15" s="3" t="s">
        <v>13</v>
      </c>
      <c r="J15" s="3" t="s">
        <v>15</v>
      </c>
      <c r="K15" s="3"/>
      <c r="L15" s="3" t="s">
        <v>17</v>
      </c>
    </row>
    <row r="16" spans="1:12" x14ac:dyDescent="0.25">
      <c r="A16" s="4">
        <v>900363673</v>
      </c>
      <c r="B16" s="4" t="s">
        <v>19</v>
      </c>
      <c r="C16" s="3" t="s">
        <v>11</v>
      </c>
      <c r="D16" s="3">
        <v>2686</v>
      </c>
      <c r="E16" s="5">
        <v>44833</v>
      </c>
      <c r="F16" s="5">
        <v>44861</v>
      </c>
      <c r="G16" s="3">
        <v>1838360</v>
      </c>
      <c r="H16" s="6">
        <v>1838360</v>
      </c>
      <c r="I16" s="3" t="s">
        <v>13</v>
      </c>
      <c r="J16" s="3" t="s">
        <v>15</v>
      </c>
      <c r="K16" s="3"/>
      <c r="L16" s="3" t="s">
        <v>17</v>
      </c>
    </row>
    <row r="17" spans="8:8" x14ac:dyDescent="0.25">
      <c r="H17" s="7">
        <v>9588109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D0708-589D-49C7-9876-0993CB6CF765}">
  <dimension ref="A3:D8"/>
  <sheetViews>
    <sheetView showGridLines="0" workbookViewId="0">
      <selection activeCell="D8" sqref="A4:D8"/>
    </sheetView>
  </sheetViews>
  <sheetFormatPr baseColWidth="10" defaultRowHeight="15" x14ac:dyDescent="0.25"/>
  <cols>
    <col min="1" max="1" width="51" bestFit="1" customWidth="1"/>
    <col min="2" max="2" width="15.7109375" bestFit="1" customWidth="1"/>
    <col min="3" max="3" width="23.140625" bestFit="1" customWidth="1"/>
    <col min="4" max="4" width="31.5703125" bestFit="1" customWidth="1"/>
  </cols>
  <sheetData>
    <row r="3" spans="1:4" x14ac:dyDescent="0.25">
      <c r="A3" s="22" t="s">
        <v>105</v>
      </c>
      <c r="B3" s="24" t="s">
        <v>106</v>
      </c>
      <c r="C3" t="s">
        <v>107</v>
      </c>
      <c r="D3" t="s">
        <v>108</v>
      </c>
    </row>
    <row r="4" spans="1:4" x14ac:dyDescent="0.25">
      <c r="A4" s="23" t="s">
        <v>102</v>
      </c>
      <c r="B4" s="24">
        <v>4</v>
      </c>
      <c r="C4" s="25">
        <v>3410674</v>
      </c>
      <c r="D4" s="25">
        <v>0</v>
      </c>
    </row>
    <row r="5" spans="1:4" x14ac:dyDescent="0.25">
      <c r="A5" s="23" t="s">
        <v>103</v>
      </c>
      <c r="B5" s="24">
        <v>6</v>
      </c>
      <c r="C5" s="25">
        <v>2989248</v>
      </c>
      <c r="D5" s="25">
        <v>2482333</v>
      </c>
    </row>
    <row r="6" spans="1:4" x14ac:dyDescent="0.25">
      <c r="A6" s="23" t="s">
        <v>100</v>
      </c>
      <c r="B6" s="24">
        <v>4</v>
      </c>
      <c r="C6" s="25">
        <v>2418187</v>
      </c>
      <c r="D6" s="25">
        <v>2418187</v>
      </c>
    </row>
    <row r="7" spans="1:4" x14ac:dyDescent="0.25">
      <c r="A7" s="23" t="s">
        <v>99</v>
      </c>
      <c r="B7" s="24">
        <v>1</v>
      </c>
      <c r="C7" s="25">
        <v>770000</v>
      </c>
      <c r="D7" s="25">
        <v>0</v>
      </c>
    </row>
    <row r="8" spans="1:4" x14ac:dyDescent="0.25">
      <c r="A8" s="23" t="s">
        <v>104</v>
      </c>
      <c r="B8" s="24">
        <v>15</v>
      </c>
      <c r="C8" s="25">
        <v>9588109</v>
      </c>
      <c r="D8" s="25">
        <v>4900520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BD9B2-0B00-4FD1-B56E-116EAF2033F8}">
  <dimension ref="A1:AT17"/>
  <sheetViews>
    <sheetView topLeftCell="H1" zoomScale="85" zoomScaleNormal="85" workbookViewId="0">
      <selection activeCell="I3" sqref="I3"/>
    </sheetView>
  </sheetViews>
  <sheetFormatPr baseColWidth="10" defaultRowHeight="15" x14ac:dyDescent="0.25"/>
  <cols>
    <col min="1" max="1" width="11.85546875" bestFit="1" customWidth="1"/>
    <col min="2" max="2" width="53" bestFit="1" customWidth="1"/>
    <col min="3" max="3" width="7.7109375" bestFit="1" customWidth="1"/>
    <col min="4" max="4" width="11.85546875" bestFit="1" customWidth="1"/>
    <col min="5" max="5" width="27" bestFit="1" customWidth="1"/>
    <col min="8" max="8" width="15.140625" bestFit="1" customWidth="1"/>
    <col min="9" max="10" width="17.140625" bestFit="1" customWidth="1"/>
    <col min="11" max="11" width="15.5703125" customWidth="1"/>
    <col min="12" max="12" width="51" bestFit="1" customWidth="1"/>
    <col min="13" max="13" width="9.85546875" bestFit="1" customWidth="1"/>
    <col min="20" max="20" width="15.28515625" customWidth="1"/>
    <col min="21" max="21" width="17.140625" bestFit="1" customWidth="1"/>
    <col min="22" max="22" width="14.85546875" bestFit="1" customWidth="1"/>
    <col min="23" max="23" width="11.5703125" bestFit="1" customWidth="1"/>
    <col min="24" max="24" width="18.5703125" customWidth="1"/>
    <col min="25" max="25" width="16" bestFit="1" customWidth="1"/>
    <col min="26" max="26" width="14.7109375" customWidth="1"/>
    <col min="27" max="27" width="17.140625" bestFit="1" customWidth="1"/>
    <col min="28" max="28" width="21.85546875" customWidth="1"/>
    <col min="29" max="30" width="17.140625" bestFit="1" customWidth="1"/>
    <col min="31" max="31" width="11.5703125" bestFit="1" customWidth="1"/>
    <col min="32" max="32" width="15.85546875" customWidth="1"/>
    <col min="33" max="33" width="22.140625" customWidth="1"/>
    <col min="34" max="34" width="21" customWidth="1"/>
    <col min="35" max="35" width="20.5703125" customWidth="1"/>
    <col min="36" max="36" width="14.5703125" bestFit="1" customWidth="1"/>
    <col min="40" max="40" width="16.42578125" customWidth="1"/>
    <col min="41" max="41" width="12.85546875" customWidth="1"/>
    <col min="42" max="42" width="15" customWidth="1"/>
    <col min="43" max="43" width="13.5703125" customWidth="1"/>
    <col min="44" max="44" width="17.140625" bestFit="1" customWidth="1"/>
    <col min="45" max="45" width="16" bestFit="1" customWidth="1"/>
    <col min="46" max="46" width="12.28515625" bestFit="1" customWidth="1"/>
  </cols>
  <sheetData>
    <row r="1" spans="1:46" x14ac:dyDescent="0.25">
      <c r="H1" s="8"/>
      <c r="I1" s="9">
        <f>SUBTOTAL(9,I3:I17)</f>
        <v>9588109</v>
      </c>
      <c r="J1" s="9">
        <f>SUBTOTAL(9,J3:J17)</f>
        <v>9588109</v>
      </c>
      <c r="U1" s="9">
        <f>SUBTOTAL(9,U3:U17)</f>
        <v>8818109</v>
      </c>
      <c r="V1" s="10"/>
      <c r="W1" s="10"/>
      <c r="X1" s="10"/>
      <c r="Y1" s="9">
        <f>SUBTOTAL(9,Y3:Y17)</f>
        <v>0</v>
      </c>
      <c r="AA1" s="9">
        <f>SUBTOTAL(9,AA3:AA17)</f>
        <v>4900520</v>
      </c>
      <c r="AC1" s="9">
        <f>SUBTOTAL(9,AC3:AC17)</f>
        <v>4900520</v>
      </c>
      <c r="AD1" s="10"/>
      <c r="AE1" s="10"/>
      <c r="AF1" s="10"/>
      <c r="AI1" s="10"/>
      <c r="AJ1" s="8"/>
      <c r="AR1" s="10"/>
      <c r="AS1" s="10"/>
    </row>
    <row r="2" spans="1:46" s="2" customFormat="1" ht="60" x14ac:dyDescent="0.25">
      <c r="A2" s="1" t="s">
        <v>20</v>
      </c>
      <c r="B2" s="1" t="s">
        <v>21</v>
      </c>
      <c r="C2" s="1" t="s">
        <v>0</v>
      </c>
      <c r="D2" s="1" t="s">
        <v>22</v>
      </c>
      <c r="E2" s="11" t="s">
        <v>23</v>
      </c>
      <c r="F2" s="1" t="s">
        <v>24</v>
      </c>
      <c r="G2" s="1" t="s">
        <v>25</v>
      </c>
      <c r="H2" s="12" t="s">
        <v>26</v>
      </c>
      <c r="I2" s="13" t="s">
        <v>27</v>
      </c>
      <c r="J2" s="13" t="s">
        <v>28</v>
      </c>
      <c r="K2" s="1" t="s">
        <v>29</v>
      </c>
      <c r="L2" s="14" t="s">
        <v>31</v>
      </c>
      <c r="M2" s="14" t="s">
        <v>32</v>
      </c>
      <c r="N2" s="14" t="s">
        <v>33</v>
      </c>
      <c r="O2" s="14" t="s">
        <v>34</v>
      </c>
      <c r="P2" s="14" t="s">
        <v>35</v>
      </c>
      <c r="Q2" s="14" t="s">
        <v>36</v>
      </c>
      <c r="R2" s="14" t="s">
        <v>37</v>
      </c>
      <c r="S2" s="14" t="s">
        <v>38</v>
      </c>
      <c r="T2" s="1" t="s">
        <v>30</v>
      </c>
      <c r="U2" s="15" t="s">
        <v>39</v>
      </c>
      <c r="V2" s="16" t="s">
        <v>40</v>
      </c>
      <c r="W2" s="16" t="s">
        <v>41</v>
      </c>
      <c r="X2" s="15" t="s">
        <v>42</v>
      </c>
      <c r="Y2" s="17" t="s">
        <v>43</v>
      </c>
      <c r="Z2" s="17" t="s">
        <v>44</v>
      </c>
      <c r="AA2" s="17" t="s">
        <v>45</v>
      </c>
      <c r="AB2" s="17" t="s">
        <v>46</v>
      </c>
      <c r="AC2" s="15" t="s">
        <v>47</v>
      </c>
      <c r="AD2" s="15" t="s">
        <v>48</v>
      </c>
      <c r="AE2" s="18" t="s">
        <v>49</v>
      </c>
      <c r="AF2" s="18" t="s">
        <v>50</v>
      </c>
      <c r="AG2" s="14" t="s">
        <v>51</v>
      </c>
      <c r="AH2" s="14" t="s">
        <v>52</v>
      </c>
      <c r="AI2" s="15" t="s">
        <v>53</v>
      </c>
      <c r="AJ2" s="12" t="s">
        <v>54</v>
      </c>
      <c r="AK2" s="1" t="s">
        <v>55</v>
      </c>
      <c r="AL2" s="19" t="s">
        <v>56</v>
      </c>
      <c r="AM2" s="1" t="s">
        <v>57</v>
      </c>
      <c r="AN2" s="1" t="s">
        <v>58</v>
      </c>
      <c r="AO2" s="1" t="s">
        <v>59</v>
      </c>
      <c r="AP2" s="1" t="s">
        <v>60</v>
      </c>
      <c r="AQ2" s="1" t="s">
        <v>61</v>
      </c>
      <c r="AR2" s="15" t="s">
        <v>62</v>
      </c>
      <c r="AS2" s="15" t="s">
        <v>63</v>
      </c>
      <c r="AT2" s="1" t="s">
        <v>64</v>
      </c>
    </row>
    <row r="3" spans="1:46" x14ac:dyDescent="0.25">
      <c r="A3" s="3">
        <v>900363673</v>
      </c>
      <c r="B3" s="3" t="s">
        <v>65</v>
      </c>
      <c r="C3" s="3" t="s">
        <v>12</v>
      </c>
      <c r="D3" s="3">
        <v>18274</v>
      </c>
      <c r="E3" s="3" t="s">
        <v>66</v>
      </c>
      <c r="F3" s="3"/>
      <c r="G3" s="3"/>
      <c r="H3" s="5">
        <v>44441</v>
      </c>
      <c r="I3" s="20">
        <v>770000</v>
      </c>
      <c r="J3" s="20">
        <v>770000</v>
      </c>
      <c r="K3" s="3" t="s">
        <v>67</v>
      </c>
      <c r="L3" s="3" t="s">
        <v>99</v>
      </c>
      <c r="M3" s="3"/>
      <c r="N3" s="3"/>
      <c r="O3" s="3"/>
      <c r="P3" s="3"/>
      <c r="Q3" s="3"/>
      <c r="R3" s="3"/>
      <c r="S3" s="3"/>
      <c r="T3" s="3" t="s">
        <v>68</v>
      </c>
      <c r="U3" s="21">
        <v>0</v>
      </c>
      <c r="V3" s="21">
        <v>0</v>
      </c>
      <c r="W3" s="21">
        <v>0</v>
      </c>
      <c r="X3" s="21">
        <v>0</v>
      </c>
      <c r="Y3" s="21">
        <v>0</v>
      </c>
      <c r="Z3" s="3"/>
      <c r="AA3" s="21">
        <v>0</v>
      </c>
      <c r="AB3" s="3"/>
      <c r="AC3" s="21">
        <v>0</v>
      </c>
      <c r="AD3" s="21">
        <v>0</v>
      </c>
      <c r="AE3" s="21">
        <v>0</v>
      </c>
      <c r="AF3" s="21">
        <v>0</v>
      </c>
      <c r="AG3" s="3"/>
      <c r="AH3" s="3"/>
      <c r="AI3" s="21">
        <v>0</v>
      </c>
      <c r="AJ3" s="5">
        <v>44446</v>
      </c>
      <c r="AK3" s="3"/>
      <c r="AL3" s="3"/>
      <c r="AM3" s="3"/>
      <c r="AN3" s="3"/>
      <c r="AO3" s="3"/>
      <c r="AP3" s="3"/>
      <c r="AQ3" s="3"/>
      <c r="AR3" s="21">
        <v>0</v>
      </c>
      <c r="AS3" s="21">
        <v>0</v>
      </c>
      <c r="AT3" s="5">
        <v>44957</v>
      </c>
    </row>
    <row r="4" spans="1:46" x14ac:dyDescent="0.25">
      <c r="A4" s="3">
        <v>900363673</v>
      </c>
      <c r="B4" s="3" t="s">
        <v>65</v>
      </c>
      <c r="C4" s="3" t="s">
        <v>11</v>
      </c>
      <c r="D4" s="3">
        <v>893</v>
      </c>
      <c r="E4" s="3" t="s">
        <v>69</v>
      </c>
      <c r="F4" s="3" t="s">
        <v>11</v>
      </c>
      <c r="G4" s="3">
        <v>893</v>
      </c>
      <c r="H4" s="5">
        <v>44768</v>
      </c>
      <c r="I4" s="20">
        <v>1292720</v>
      </c>
      <c r="J4" s="20">
        <v>1292720</v>
      </c>
      <c r="K4" s="3" t="s">
        <v>70</v>
      </c>
      <c r="L4" s="3" t="s">
        <v>102</v>
      </c>
      <c r="M4" s="3"/>
      <c r="N4" s="3"/>
      <c r="O4" s="3"/>
      <c r="P4" s="3"/>
      <c r="Q4" s="3"/>
      <c r="R4" s="3"/>
      <c r="S4" s="3"/>
      <c r="T4" s="3" t="s">
        <v>71</v>
      </c>
      <c r="U4" s="21">
        <v>1292720</v>
      </c>
      <c r="V4" s="21">
        <v>0</v>
      </c>
      <c r="W4" s="21">
        <v>0</v>
      </c>
      <c r="X4" s="21">
        <v>0</v>
      </c>
      <c r="Y4" s="21">
        <v>0</v>
      </c>
      <c r="Z4" s="3"/>
      <c r="AA4" s="21">
        <v>0</v>
      </c>
      <c r="AB4" s="3"/>
      <c r="AC4" s="21">
        <v>0</v>
      </c>
      <c r="AD4" s="21">
        <v>1292720</v>
      </c>
      <c r="AE4" s="21">
        <v>0</v>
      </c>
      <c r="AF4" s="21">
        <v>1266866</v>
      </c>
      <c r="AG4" s="3">
        <v>220135111</v>
      </c>
      <c r="AH4" s="3" t="s">
        <v>101</v>
      </c>
      <c r="AI4" s="21">
        <v>0</v>
      </c>
      <c r="AJ4" s="5">
        <v>44845</v>
      </c>
      <c r="AK4" s="3"/>
      <c r="AL4" s="3">
        <v>2</v>
      </c>
      <c r="AM4" s="3"/>
      <c r="AN4" s="3"/>
      <c r="AO4" s="3">
        <v>1</v>
      </c>
      <c r="AP4" s="3">
        <v>20221030</v>
      </c>
      <c r="AQ4" s="3">
        <v>20221005</v>
      </c>
      <c r="AR4" s="21">
        <v>1292720</v>
      </c>
      <c r="AS4" s="21">
        <v>0</v>
      </c>
      <c r="AT4" s="5">
        <v>44957</v>
      </c>
    </row>
    <row r="5" spans="1:46" x14ac:dyDescent="0.25">
      <c r="A5" s="3">
        <v>900363673</v>
      </c>
      <c r="B5" s="3" t="s">
        <v>65</v>
      </c>
      <c r="C5" s="3" t="s">
        <v>11</v>
      </c>
      <c r="D5" s="3">
        <v>2547</v>
      </c>
      <c r="E5" s="3" t="s">
        <v>72</v>
      </c>
      <c r="F5" s="3" t="s">
        <v>11</v>
      </c>
      <c r="G5" s="3">
        <v>2547</v>
      </c>
      <c r="H5" s="5">
        <v>44830</v>
      </c>
      <c r="I5" s="20">
        <v>54929</v>
      </c>
      <c r="J5" s="20">
        <v>54929</v>
      </c>
      <c r="K5" s="3" t="s">
        <v>70</v>
      </c>
      <c r="L5" s="3" t="s">
        <v>102</v>
      </c>
      <c r="M5" s="3"/>
      <c r="N5" s="3"/>
      <c r="O5" s="3"/>
      <c r="P5" s="3"/>
      <c r="Q5" s="3"/>
      <c r="R5" s="3"/>
      <c r="S5" s="3"/>
      <c r="T5" s="3" t="s">
        <v>71</v>
      </c>
      <c r="U5" s="21">
        <v>54929</v>
      </c>
      <c r="V5" s="21">
        <v>0</v>
      </c>
      <c r="W5" s="21">
        <v>0</v>
      </c>
      <c r="X5" s="21">
        <v>0</v>
      </c>
      <c r="Y5" s="21">
        <v>0</v>
      </c>
      <c r="Z5" s="3"/>
      <c r="AA5" s="21">
        <v>0</v>
      </c>
      <c r="AB5" s="3"/>
      <c r="AC5" s="21">
        <v>0</v>
      </c>
      <c r="AD5" s="21">
        <v>54929</v>
      </c>
      <c r="AE5" s="21">
        <v>0</v>
      </c>
      <c r="AF5" s="21">
        <v>53830</v>
      </c>
      <c r="AG5" s="3">
        <v>220135111</v>
      </c>
      <c r="AH5" s="3" t="s">
        <v>101</v>
      </c>
      <c r="AI5" s="21">
        <v>0</v>
      </c>
      <c r="AJ5" s="5">
        <v>44861</v>
      </c>
      <c r="AK5" s="3"/>
      <c r="AL5" s="3">
        <v>2</v>
      </c>
      <c r="AM5" s="3"/>
      <c r="AN5" s="3"/>
      <c r="AO5" s="3">
        <v>1</v>
      </c>
      <c r="AP5" s="3">
        <v>20221030</v>
      </c>
      <c r="AQ5" s="3">
        <v>20221011</v>
      </c>
      <c r="AR5" s="21">
        <v>54929</v>
      </c>
      <c r="AS5" s="21">
        <v>0</v>
      </c>
      <c r="AT5" s="5">
        <v>44957</v>
      </c>
    </row>
    <row r="6" spans="1:46" x14ac:dyDescent="0.25">
      <c r="A6" s="3">
        <v>900363673</v>
      </c>
      <c r="B6" s="3" t="s">
        <v>65</v>
      </c>
      <c r="C6" s="3" t="s">
        <v>12</v>
      </c>
      <c r="D6" s="3">
        <v>26025</v>
      </c>
      <c r="E6" s="3" t="s">
        <v>73</v>
      </c>
      <c r="F6" s="3" t="s">
        <v>12</v>
      </c>
      <c r="G6" s="3">
        <v>26025</v>
      </c>
      <c r="H6" s="5">
        <v>44686</v>
      </c>
      <c r="I6" s="20">
        <v>2003716</v>
      </c>
      <c r="J6" s="20">
        <v>2003716</v>
      </c>
      <c r="K6" s="3" t="s">
        <v>70</v>
      </c>
      <c r="L6" s="3" t="s">
        <v>102</v>
      </c>
      <c r="M6" s="3"/>
      <c r="N6" s="3"/>
      <c r="O6" s="3"/>
      <c r="P6" s="3"/>
      <c r="Q6" s="3"/>
      <c r="R6" s="3"/>
      <c r="S6" s="3"/>
      <c r="T6" s="3" t="s">
        <v>71</v>
      </c>
      <c r="U6" s="21">
        <v>2003716</v>
      </c>
      <c r="V6" s="21">
        <v>0</v>
      </c>
      <c r="W6" s="21">
        <v>0</v>
      </c>
      <c r="X6" s="21">
        <v>0</v>
      </c>
      <c r="Y6" s="21">
        <v>0</v>
      </c>
      <c r="Z6" s="3"/>
      <c r="AA6" s="21">
        <v>0</v>
      </c>
      <c r="AB6" s="3"/>
      <c r="AC6" s="21">
        <v>0</v>
      </c>
      <c r="AD6" s="21">
        <v>2003716</v>
      </c>
      <c r="AE6" s="21">
        <v>0</v>
      </c>
      <c r="AF6" s="21">
        <v>1963642</v>
      </c>
      <c r="AG6" s="3">
        <v>220135111</v>
      </c>
      <c r="AH6" s="3" t="s">
        <v>101</v>
      </c>
      <c r="AI6" s="21">
        <v>0</v>
      </c>
      <c r="AJ6" s="5">
        <v>44715</v>
      </c>
      <c r="AK6" s="3"/>
      <c r="AL6" s="3">
        <v>2</v>
      </c>
      <c r="AM6" s="3"/>
      <c r="AN6" s="3"/>
      <c r="AO6" s="3">
        <v>1</v>
      </c>
      <c r="AP6" s="3">
        <v>20221130</v>
      </c>
      <c r="AQ6" s="3">
        <v>20221116</v>
      </c>
      <c r="AR6" s="21">
        <v>2003716</v>
      </c>
      <c r="AS6" s="21">
        <v>0</v>
      </c>
      <c r="AT6" s="5">
        <v>44957</v>
      </c>
    </row>
    <row r="7" spans="1:46" x14ac:dyDescent="0.25">
      <c r="A7" s="3">
        <v>900363673</v>
      </c>
      <c r="B7" s="3" t="s">
        <v>65</v>
      </c>
      <c r="C7" s="3" t="s">
        <v>12</v>
      </c>
      <c r="D7" s="3">
        <v>26026</v>
      </c>
      <c r="E7" s="3" t="s">
        <v>74</v>
      </c>
      <c r="F7" s="3" t="s">
        <v>12</v>
      </c>
      <c r="G7" s="3">
        <v>26026</v>
      </c>
      <c r="H7" s="5">
        <v>44686</v>
      </c>
      <c r="I7" s="20">
        <v>59309</v>
      </c>
      <c r="J7" s="20">
        <v>59309</v>
      </c>
      <c r="K7" s="3" t="s">
        <v>70</v>
      </c>
      <c r="L7" s="3" t="s">
        <v>102</v>
      </c>
      <c r="M7" s="3"/>
      <c r="N7" s="3"/>
      <c r="O7" s="3"/>
      <c r="P7" s="3"/>
      <c r="Q7" s="3"/>
      <c r="R7" s="3"/>
      <c r="S7" s="3"/>
      <c r="T7" s="3" t="s">
        <v>71</v>
      </c>
      <c r="U7" s="21">
        <v>59309</v>
      </c>
      <c r="V7" s="21">
        <v>0</v>
      </c>
      <c r="W7" s="21">
        <v>0</v>
      </c>
      <c r="X7" s="21">
        <v>0</v>
      </c>
      <c r="Y7" s="21">
        <v>0</v>
      </c>
      <c r="Z7" s="3"/>
      <c r="AA7" s="21">
        <v>0</v>
      </c>
      <c r="AB7" s="3"/>
      <c r="AC7" s="21">
        <v>0</v>
      </c>
      <c r="AD7" s="21">
        <v>59309</v>
      </c>
      <c r="AE7" s="21">
        <v>0</v>
      </c>
      <c r="AF7" s="21">
        <v>58123</v>
      </c>
      <c r="AG7" s="3">
        <v>220135111</v>
      </c>
      <c r="AH7" s="3" t="s">
        <v>101</v>
      </c>
      <c r="AI7" s="21">
        <v>0</v>
      </c>
      <c r="AJ7" s="5">
        <v>44715</v>
      </c>
      <c r="AK7" s="3"/>
      <c r="AL7" s="3">
        <v>2</v>
      </c>
      <c r="AM7" s="3"/>
      <c r="AN7" s="3"/>
      <c r="AO7" s="3">
        <v>1</v>
      </c>
      <c r="AP7" s="3">
        <v>20221130</v>
      </c>
      <c r="AQ7" s="3">
        <v>20221116</v>
      </c>
      <c r="AR7" s="21">
        <v>59309</v>
      </c>
      <c r="AS7" s="21">
        <v>0</v>
      </c>
      <c r="AT7" s="5">
        <v>44957</v>
      </c>
    </row>
    <row r="8" spans="1:46" x14ac:dyDescent="0.25">
      <c r="A8" s="3">
        <v>900363673</v>
      </c>
      <c r="B8" s="3" t="s">
        <v>65</v>
      </c>
      <c r="C8" s="3" t="s">
        <v>11</v>
      </c>
      <c r="D8" s="3">
        <v>2684</v>
      </c>
      <c r="E8" s="3" t="s">
        <v>75</v>
      </c>
      <c r="F8" s="3" t="s">
        <v>11</v>
      </c>
      <c r="G8" s="3">
        <v>2684</v>
      </c>
      <c r="H8" s="5">
        <v>44833</v>
      </c>
      <c r="I8" s="20">
        <v>485998</v>
      </c>
      <c r="J8" s="20">
        <v>485998</v>
      </c>
      <c r="K8" s="3" t="s">
        <v>76</v>
      </c>
      <c r="L8" s="3" t="s">
        <v>100</v>
      </c>
      <c r="M8" s="3"/>
      <c r="N8" s="3"/>
      <c r="O8" s="3"/>
      <c r="P8" s="3"/>
      <c r="Q8" s="3"/>
      <c r="R8" s="3"/>
      <c r="S8" s="3"/>
      <c r="T8" s="3" t="s">
        <v>71</v>
      </c>
      <c r="U8" s="21">
        <v>485998</v>
      </c>
      <c r="V8" s="21">
        <v>0</v>
      </c>
      <c r="W8" s="21">
        <v>0</v>
      </c>
      <c r="X8" s="21">
        <v>0</v>
      </c>
      <c r="Y8" s="21">
        <v>0</v>
      </c>
      <c r="Z8" s="3"/>
      <c r="AA8" s="21">
        <v>485998</v>
      </c>
      <c r="AB8" s="3" t="s">
        <v>77</v>
      </c>
      <c r="AC8" s="21">
        <v>485998</v>
      </c>
      <c r="AD8" s="21">
        <v>0</v>
      </c>
      <c r="AE8" s="21">
        <v>0</v>
      </c>
      <c r="AF8" s="21">
        <v>0</v>
      </c>
      <c r="AG8" s="3"/>
      <c r="AH8" s="3"/>
      <c r="AI8" s="21">
        <v>0</v>
      </c>
      <c r="AJ8" s="5">
        <v>44861</v>
      </c>
      <c r="AK8" s="3"/>
      <c r="AL8" s="3">
        <v>9</v>
      </c>
      <c r="AM8" s="3"/>
      <c r="AN8" s="3" t="s">
        <v>78</v>
      </c>
      <c r="AO8" s="3">
        <v>1</v>
      </c>
      <c r="AP8" s="3">
        <v>21001231</v>
      </c>
      <c r="AQ8" s="3">
        <v>20221011</v>
      </c>
      <c r="AR8" s="21">
        <v>485998</v>
      </c>
      <c r="AS8" s="21">
        <v>0</v>
      </c>
      <c r="AT8" s="5">
        <v>44957</v>
      </c>
    </row>
    <row r="9" spans="1:46" x14ac:dyDescent="0.25">
      <c r="A9" s="3">
        <v>900363673</v>
      </c>
      <c r="B9" s="3" t="s">
        <v>65</v>
      </c>
      <c r="C9" s="3" t="s">
        <v>11</v>
      </c>
      <c r="D9" s="3">
        <v>2696</v>
      </c>
      <c r="E9" s="3" t="s">
        <v>79</v>
      </c>
      <c r="F9" s="3" t="s">
        <v>11</v>
      </c>
      <c r="G9" s="3">
        <v>2696</v>
      </c>
      <c r="H9" s="5">
        <v>44833</v>
      </c>
      <c r="I9" s="20">
        <v>716959</v>
      </c>
      <c r="J9" s="20">
        <v>716959</v>
      </c>
      <c r="K9" s="3" t="s">
        <v>76</v>
      </c>
      <c r="L9" s="3" t="s">
        <v>100</v>
      </c>
      <c r="M9" s="3"/>
      <c r="N9" s="3"/>
      <c r="O9" s="3"/>
      <c r="P9" s="3"/>
      <c r="Q9" s="3"/>
      <c r="R9" s="3"/>
      <c r="S9" s="3"/>
      <c r="T9" s="3" t="s">
        <v>71</v>
      </c>
      <c r="U9" s="21">
        <v>716959</v>
      </c>
      <c r="V9" s="21">
        <v>0</v>
      </c>
      <c r="W9" s="21">
        <v>0</v>
      </c>
      <c r="X9" s="21">
        <v>0</v>
      </c>
      <c r="Y9" s="21">
        <v>0</v>
      </c>
      <c r="Z9" s="3"/>
      <c r="AA9" s="21">
        <v>716959</v>
      </c>
      <c r="AB9" s="3" t="s">
        <v>80</v>
      </c>
      <c r="AC9" s="21">
        <v>716959</v>
      </c>
      <c r="AD9" s="21">
        <v>0</v>
      </c>
      <c r="AE9" s="21">
        <v>0</v>
      </c>
      <c r="AF9" s="21">
        <v>0</v>
      </c>
      <c r="AG9" s="3"/>
      <c r="AH9" s="3"/>
      <c r="AI9" s="21">
        <v>0</v>
      </c>
      <c r="AJ9" s="5">
        <v>44861</v>
      </c>
      <c r="AK9" s="3"/>
      <c r="AL9" s="3">
        <v>9</v>
      </c>
      <c r="AM9" s="3"/>
      <c r="AN9" s="3" t="s">
        <v>78</v>
      </c>
      <c r="AO9" s="3">
        <v>1</v>
      </c>
      <c r="AP9" s="3">
        <v>21001231</v>
      </c>
      <c r="AQ9" s="3">
        <v>20221011</v>
      </c>
      <c r="AR9" s="21">
        <v>716959</v>
      </c>
      <c r="AS9" s="21">
        <v>0</v>
      </c>
      <c r="AT9" s="5">
        <v>44957</v>
      </c>
    </row>
    <row r="10" spans="1:46" x14ac:dyDescent="0.25">
      <c r="A10" s="3">
        <v>900363673</v>
      </c>
      <c r="B10" s="3" t="s">
        <v>65</v>
      </c>
      <c r="C10" s="3" t="s">
        <v>11</v>
      </c>
      <c r="D10" s="3">
        <v>2697</v>
      </c>
      <c r="E10" s="3" t="s">
        <v>81</v>
      </c>
      <c r="F10" s="3" t="s">
        <v>11</v>
      </c>
      <c r="G10" s="3">
        <v>2697</v>
      </c>
      <c r="H10" s="5">
        <v>44833</v>
      </c>
      <c r="I10" s="20">
        <v>772670</v>
      </c>
      <c r="J10" s="20">
        <v>772670</v>
      </c>
      <c r="K10" s="3" t="s">
        <v>76</v>
      </c>
      <c r="L10" s="3" t="s">
        <v>100</v>
      </c>
      <c r="M10" s="3"/>
      <c r="N10" s="3"/>
      <c r="O10" s="3"/>
      <c r="P10" s="3"/>
      <c r="Q10" s="3"/>
      <c r="R10" s="3"/>
      <c r="S10" s="3"/>
      <c r="T10" s="3" t="s">
        <v>71</v>
      </c>
      <c r="U10" s="21">
        <v>772670</v>
      </c>
      <c r="V10" s="21">
        <v>0</v>
      </c>
      <c r="W10" s="21">
        <v>0</v>
      </c>
      <c r="X10" s="21">
        <v>0</v>
      </c>
      <c r="Y10" s="21">
        <v>0</v>
      </c>
      <c r="Z10" s="3"/>
      <c r="AA10" s="21">
        <v>772670</v>
      </c>
      <c r="AB10" s="3" t="s">
        <v>82</v>
      </c>
      <c r="AC10" s="21">
        <v>772670</v>
      </c>
      <c r="AD10" s="21">
        <v>0</v>
      </c>
      <c r="AE10" s="21">
        <v>0</v>
      </c>
      <c r="AF10" s="21">
        <v>0</v>
      </c>
      <c r="AG10" s="3"/>
      <c r="AH10" s="3"/>
      <c r="AI10" s="21">
        <v>0</v>
      </c>
      <c r="AJ10" s="5">
        <v>44861</v>
      </c>
      <c r="AK10" s="3"/>
      <c r="AL10" s="3">
        <v>9</v>
      </c>
      <c r="AM10" s="3"/>
      <c r="AN10" s="3" t="s">
        <v>78</v>
      </c>
      <c r="AO10" s="3">
        <v>1</v>
      </c>
      <c r="AP10" s="3">
        <v>21001231</v>
      </c>
      <c r="AQ10" s="3">
        <v>20221019</v>
      </c>
      <c r="AR10" s="21">
        <v>772670</v>
      </c>
      <c r="AS10" s="21">
        <v>0</v>
      </c>
      <c r="AT10" s="5">
        <v>44957</v>
      </c>
    </row>
    <row r="11" spans="1:46" x14ac:dyDescent="0.25">
      <c r="A11" s="3">
        <v>900363673</v>
      </c>
      <c r="B11" s="3" t="s">
        <v>65</v>
      </c>
      <c r="C11" s="3" t="s">
        <v>11</v>
      </c>
      <c r="D11" s="3">
        <v>2665</v>
      </c>
      <c r="E11" s="3" t="s">
        <v>83</v>
      </c>
      <c r="F11" s="3" t="s">
        <v>11</v>
      </c>
      <c r="G11" s="3">
        <v>2665</v>
      </c>
      <c r="H11" s="5">
        <v>44833</v>
      </c>
      <c r="I11" s="20">
        <v>442560</v>
      </c>
      <c r="J11" s="20">
        <v>442560</v>
      </c>
      <c r="K11" s="3" t="s">
        <v>76</v>
      </c>
      <c r="L11" s="3" t="s">
        <v>100</v>
      </c>
      <c r="M11" s="3"/>
      <c r="N11" s="3"/>
      <c r="O11" s="3"/>
      <c r="P11" s="3"/>
      <c r="Q11" s="3"/>
      <c r="R11" s="3"/>
      <c r="S11" s="3"/>
      <c r="T11" s="3" t="s">
        <v>71</v>
      </c>
      <c r="U11" s="21">
        <v>442560</v>
      </c>
      <c r="V11" s="21">
        <v>0</v>
      </c>
      <c r="W11" s="21">
        <v>0</v>
      </c>
      <c r="X11" s="21">
        <v>0</v>
      </c>
      <c r="Y11" s="21">
        <v>0</v>
      </c>
      <c r="Z11" s="3"/>
      <c r="AA11" s="21">
        <v>442560</v>
      </c>
      <c r="AB11" s="3" t="s">
        <v>84</v>
      </c>
      <c r="AC11" s="21">
        <v>442560</v>
      </c>
      <c r="AD11" s="21">
        <v>0</v>
      </c>
      <c r="AE11" s="21">
        <v>0</v>
      </c>
      <c r="AF11" s="21">
        <v>0</v>
      </c>
      <c r="AG11" s="3"/>
      <c r="AH11" s="3"/>
      <c r="AI11" s="21">
        <v>0</v>
      </c>
      <c r="AJ11" s="5">
        <v>44861</v>
      </c>
      <c r="AK11" s="3"/>
      <c r="AL11" s="3">
        <v>9</v>
      </c>
      <c r="AM11" s="3"/>
      <c r="AN11" s="3" t="s">
        <v>78</v>
      </c>
      <c r="AO11" s="3">
        <v>1</v>
      </c>
      <c r="AP11" s="3">
        <v>21001231</v>
      </c>
      <c r="AQ11" s="3">
        <v>20221011</v>
      </c>
      <c r="AR11" s="21">
        <v>442560</v>
      </c>
      <c r="AS11" s="21">
        <v>0</v>
      </c>
      <c r="AT11" s="5">
        <v>44957</v>
      </c>
    </row>
    <row r="12" spans="1:46" x14ac:dyDescent="0.25">
      <c r="A12" s="3">
        <v>900363673</v>
      </c>
      <c r="B12" s="3" t="s">
        <v>65</v>
      </c>
      <c r="C12" s="3" t="s">
        <v>11</v>
      </c>
      <c r="D12" s="3">
        <v>2666</v>
      </c>
      <c r="E12" s="3" t="s">
        <v>85</v>
      </c>
      <c r="F12" s="3" t="s">
        <v>11</v>
      </c>
      <c r="G12" s="3">
        <v>2666</v>
      </c>
      <c r="H12" s="5">
        <v>44833</v>
      </c>
      <c r="I12" s="20">
        <v>354552</v>
      </c>
      <c r="J12" s="20">
        <v>354552</v>
      </c>
      <c r="K12" s="3" t="s">
        <v>86</v>
      </c>
      <c r="L12" s="3" t="s">
        <v>103</v>
      </c>
      <c r="M12" s="3"/>
      <c r="N12" s="3"/>
      <c r="O12" s="3"/>
      <c r="P12" s="3"/>
      <c r="Q12" s="3"/>
      <c r="R12" s="3"/>
      <c r="S12" s="3"/>
      <c r="T12" s="3" t="s">
        <v>71</v>
      </c>
      <c r="U12" s="21">
        <v>354552</v>
      </c>
      <c r="V12" s="21">
        <v>0</v>
      </c>
      <c r="W12" s="21">
        <v>0</v>
      </c>
      <c r="X12" s="21">
        <v>0</v>
      </c>
      <c r="Y12" s="21">
        <v>0</v>
      </c>
      <c r="Z12" s="3"/>
      <c r="AA12" s="21">
        <v>302786</v>
      </c>
      <c r="AB12" s="3" t="s">
        <v>87</v>
      </c>
      <c r="AC12" s="21">
        <v>302786</v>
      </c>
      <c r="AD12" s="21">
        <v>51766</v>
      </c>
      <c r="AE12" s="21">
        <v>0</v>
      </c>
      <c r="AF12" s="21">
        <v>50731</v>
      </c>
      <c r="AG12" s="3">
        <v>220135111</v>
      </c>
      <c r="AH12" s="3" t="s">
        <v>101</v>
      </c>
      <c r="AI12" s="21">
        <v>0</v>
      </c>
      <c r="AJ12" s="5">
        <v>44861</v>
      </c>
      <c r="AK12" s="3"/>
      <c r="AL12" s="3">
        <v>9</v>
      </c>
      <c r="AM12" s="3"/>
      <c r="AN12" s="3" t="s">
        <v>88</v>
      </c>
      <c r="AO12" s="3">
        <v>1</v>
      </c>
      <c r="AP12" s="3">
        <v>21001231</v>
      </c>
      <c r="AQ12" s="3">
        <v>20221011</v>
      </c>
      <c r="AR12" s="21">
        <v>354552</v>
      </c>
      <c r="AS12" s="21">
        <v>0</v>
      </c>
      <c r="AT12" s="5">
        <v>44957</v>
      </c>
    </row>
    <row r="13" spans="1:46" x14ac:dyDescent="0.25">
      <c r="A13" s="3">
        <v>900363673</v>
      </c>
      <c r="B13" s="3" t="s">
        <v>65</v>
      </c>
      <c r="C13" s="3" t="s">
        <v>11</v>
      </c>
      <c r="D13" s="3">
        <v>2667</v>
      </c>
      <c r="E13" s="3" t="s">
        <v>89</v>
      </c>
      <c r="F13" s="3" t="s">
        <v>11</v>
      </c>
      <c r="G13" s="3">
        <v>2667</v>
      </c>
      <c r="H13" s="5">
        <v>44833</v>
      </c>
      <c r="I13" s="20">
        <v>354552</v>
      </c>
      <c r="J13" s="20">
        <v>354552</v>
      </c>
      <c r="K13" s="3" t="s">
        <v>86</v>
      </c>
      <c r="L13" s="3" t="s">
        <v>103</v>
      </c>
      <c r="M13" s="3"/>
      <c r="N13" s="3"/>
      <c r="O13" s="3"/>
      <c r="P13" s="3"/>
      <c r="Q13" s="3"/>
      <c r="R13" s="3"/>
      <c r="S13" s="3"/>
      <c r="T13" s="3" t="s">
        <v>71</v>
      </c>
      <c r="U13" s="21">
        <v>354552</v>
      </c>
      <c r="V13" s="21">
        <v>0</v>
      </c>
      <c r="W13" s="21">
        <v>0</v>
      </c>
      <c r="X13" s="21">
        <v>0</v>
      </c>
      <c r="Y13" s="21">
        <v>0</v>
      </c>
      <c r="Z13" s="3"/>
      <c r="AA13" s="21">
        <v>302786</v>
      </c>
      <c r="AB13" s="3" t="s">
        <v>90</v>
      </c>
      <c r="AC13" s="21">
        <v>302786</v>
      </c>
      <c r="AD13" s="21">
        <v>51766</v>
      </c>
      <c r="AE13" s="21">
        <v>0</v>
      </c>
      <c r="AF13" s="21">
        <v>50731</v>
      </c>
      <c r="AG13" s="3">
        <v>220135111</v>
      </c>
      <c r="AH13" s="3" t="s">
        <v>101</v>
      </c>
      <c r="AI13" s="21">
        <v>0</v>
      </c>
      <c r="AJ13" s="5">
        <v>44861</v>
      </c>
      <c r="AK13" s="3"/>
      <c r="AL13" s="3">
        <v>9</v>
      </c>
      <c r="AM13" s="3"/>
      <c r="AN13" s="3" t="s">
        <v>88</v>
      </c>
      <c r="AO13" s="3">
        <v>1</v>
      </c>
      <c r="AP13" s="3">
        <v>21001231</v>
      </c>
      <c r="AQ13" s="3">
        <v>20221011</v>
      </c>
      <c r="AR13" s="21">
        <v>354552</v>
      </c>
      <c r="AS13" s="21">
        <v>0</v>
      </c>
      <c r="AT13" s="5">
        <v>44957</v>
      </c>
    </row>
    <row r="14" spans="1:46" x14ac:dyDescent="0.25">
      <c r="A14" s="3">
        <v>900363673</v>
      </c>
      <c r="B14" s="3" t="s">
        <v>65</v>
      </c>
      <c r="C14" s="3" t="s">
        <v>12</v>
      </c>
      <c r="D14" s="3">
        <v>26024</v>
      </c>
      <c r="E14" s="3" t="s">
        <v>91</v>
      </c>
      <c r="F14" s="3" t="s">
        <v>12</v>
      </c>
      <c r="G14" s="3">
        <v>26024</v>
      </c>
      <c r="H14" s="5">
        <v>44686</v>
      </c>
      <c r="I14" s="20">
        <v>51766</v>
      </c>
      <c r="J14" s="20">
        <v>51766</v>
      </c>
      <c r="K14" s="3" t="s">
        <v>86</v>
      </c>
      <c r="L14" s="3" t="s">
        <v>103</v>
      </c>
      <c r="M14" s="3"/>
      <c r="N14" s="3"/>
      <c r="O14" s="3"/>
      <c r="P14" s="3"/>
      <c r="Q14" s="3"/>
      <c r="R14" s="3"/>
      <c r="S14" s="3"/>
      <c r="T14" s="3" t="s">
        <v>71</v>
      </c>
      <c r="U14" s="21">
        <v>51766</v>
      </c>
      <c r="V14" s="21">
        <v>0</v>
      </c>
      <c r="W14" s="21">
        <v>0</v>
      </c>
      <c r="X14" s="21">
        <v>0</v>
      </c>
      <c r="Y14" s="21">
        <v>0</v>
      </c>
      <c r="Z14" s="3"/>
      <c r="AA14" s="21">
        <v>3700</v>
      </c>
      <c r="AB14" s="3" t="s">
        <v>92</v>
      </c>
      <c r="AC14" s="21">
        <v>3700</v>
      </c>
      <c r="AD14" s="21">
        <v>48066</v>
      </c>
      <c r="AE14" s="21">
        <v>0</v>
      </c>
      <c r="AF14" s="21">
        <v>47105</v>
      </c>
      <c r="AG14" s="3">
        <v>220135111</v>
      </c>
      <c r="AH14" s="3" t="s">
        <v>101</v>
      </c>
      <c r="AI14" s="21">
        <v>0</v>
      </c>
      <c r="AJ14" s="5">
        <v>44715</v>
      </c>
      <c r="AK14" s="3"/>
      <c r="AL14" s="3">
        <v>9</v>
      </c>
      <c r="AM14" s="3"/>
      <c r="AN14" s="3" t="s">
        <v>88</v>
      </c>
      <c r="AO14" s="3">
        <v>1</v>
      </c>
      <c r="AP14" s="3">
        <v>21001231</v>
      </c>
      <c r="AQ14" s="3">
        <v>20221116</v>
      </c>
      <c r="AR14" s="21">
        <v>51766</v>
      </c>
      <c r="AS14" s="21">
        <v>0</v>
      </c>
      <c r="AT14" s="5">
        <v>44957</v>
      </c>
    </row>
    <row r="15" spans="1:46" x14ac:dyDescent="0.25">
      <c r="A15" s="3">
        <v>900363673</v>
      </c>
      <c r="B15" s="3" t="s">
        <v>65</v>
      </c>
      <c r="C15" s="3" t="s">
        <v>11</v>
      </c>
      <c r="D15" s="3">
        <v>2685</v>
      </c>
      <c r="E15" s="3" t="s">
        <v>93</v>
      </c>
      <c r="F15" s="3" t="s">
        <v>11</v>
      </c>
      <c r="G15" s="3">
        <v>2685</v>
      </c>
      <c r="H15" s="5">
        <v>44833</v>
      </c>
      <c r="I15" s="20">
        <v>338252</v>
      </c>
      <c r="J15" s="20">
        <v>338252</v>
      </c>
      <c r="K15" s="3" t="s">
        <v>86</v>
      </c>
      <c r="L15" s="3" t="s">
        <v>103</v>
      </c>
      <c r="M15" s="3"/>
      <c r="N15" s="3"/>
      <c r="O15" s="3"/>
      <c r="P15" s="3"/>
      <c r="Q15" s="3"/>
      <c r="R15" s="3"/>
      <c r="S15" s="3"/>
      <c r="T15" s="3" t="s">
        <v>71</v>
      </c>
      <c r="U15" s="21">
        <v>338252</v>
      </c>
      <c r="V15" s="21">
        <v>0</v>
      </c>
      <c r="W15" s="21">
        <v>0</v>
      </c>
      <c r="X15" s="21">
        <v>0</v>
      </c>
      <c r="Y15" s="21">
        <v>0</v>
      </c>
      <c r="Z15" s="3"/>
      <c r="AA15" s="21">
        <v>250225</v>
      </c>
      <c r="AB15" s="3" t="s">
        <v>94</v>
      </c>
      <c r="AC15" s="21">
        <v>250225</v>
      </c>
      <c r="AD15" s="21">
        <v>88027</v>
      </c>
      <c r="AE15" s="21">
        <v>0</v>
      </c>
      <c r="AF15" s="21">
        <v>86266</v>
      </c>
      <c r="AG15" s="3">
        <v>220135111</v>
      </c>
      <c r="AH15" s="3" t="s">
        <v>101</v>
      </c>
      <c r="AI15" s="21">
        <v>0</v>
      </c>
      <c r="AJ15" s="5">
        <v>44861</v>
      </c>
      <c r="AK15" s="3"/>
      <c r="AL15" s="3">
        <v>9</v>
      </c>
      <c r="AM15" s="3"/>
      <c r="AN15" s="3" t="s">
        <v>88</v>
      </c>
      <c r="AO15" s="3">
        <v>1</v>
      </c>
      <c r="AP15" s="3">
        <v>21001231</v>
      </c>
      <c r="AQ15" s="3">
        <v>20221011</v>
      </c>
      <c r="AR15" s="21">
        <v>338252</v>
      </c>
      <c r="AS15" s="21">
        <v>0</v>
      </c>
      <c r="AT15" s="5">
        <v>44957</v>
      </c>
    </row>
    <row r="16" spans="1:46" x14ac:dyDescent="0.25">
      <c r="A16" s="3">
        <v>900363673</v>
      </c>
      <c r="B16" s="3" t="s">
        <v>65</v>
      </c>
      <c r="C16" s="3" t="s">
        <v>11</v>
      </c>
      <c r="D16" s="3">
        <v>2686</v>
      </c>
      <c r="E16" s="3" t="s">
        <v>95</v>
      </c>
      <c r="F16" s="3" t="s">
        <v>11</v>
      </c>
      <c r="G16" s="3">
        <v>2686</v>
      </c>
      <c r="H16" s="5">
        <v>44833</v>
      </c>
      <c r="I16" s="20">
        <v>1838360</v>
      </c>
      <c r="J16" s="20">
        <v>1838360</v>
      </c>
      <c r="K16" s="3" t="s">
        <v>86</v>
      </c>
      <c r="L16" s="3" t="s">
        <v>103</v>
      </c>
      <c r="M16" s="3"/>
      <c r="N16" s="3"/>
      <c r="O16" s="3"/>
      <c r="P16" s="3"/>
      <c r="Q16" s="3"/>
      <c r="R16" s="3"/>
      <c r="S16" s="3"/>
      <c r="T16" s="3" t="s">
        <v>71</v>
      </c>
      <c r="U16" s="21">
        <v>1838360</v>
      </c>
      <c r="V16" s="21">
        <v>0</v>
      </c>
      <c r="W16" s="21">
        <v>0</v>
      </c>
      <c r="X16" s="21">
        <v>0</v>
      </c>
      <c r="Y16" s="21">
        <v>0</v>
      </c>
      <c r="Z16" s="3"/>
      <c r="AA16" s="21">
        <v>1619136</v>
      </c>
      <c r="AB16" s="3" t="s">
        <v>96</v>
      </c>
      <c r="AC16" s="21">
        <v>1619136</v>
      </c>
      <c r="AD16" s="21">
        <v>219224</v>
      </c>
      <c r="AE16" s="21">
        <v>0</v>
      </c>
      <c r="AF16" s="21">
        <v>214840</v>
      </c>
      <c r="AG16" s="3">
        <v>220135111</v>
      </c>
      <c r="AH16" s="3" t="s">
        <v>101</v>
      </c>
      <c r="AI16" s="21">
        <v>0</v>
      </c>
      <c r="AJ16" s="5">
        <v>44861</v>
      </c>
      <c r="AK16" s="3"/>
      <c r="AL16" s="3">
        <v>9</v>
      </c>
      <c r="AM16" s="3"/>
      <c r="AN16" s="3" t="s">
        <v>88</v>
      </c>
      <c r="AO16" s="3">
        <v>1</v>
      </c>
      <c r="AP16" s="3">
        <v>21001231</v>
      </c>
      <c r="AQ16" s="3">
        <v>20221011</v>
      </c>
      <c r="AR16" s="21">
        <v>1838360</v>
      </c>
      <c r="AS16" s="21">
        <v>0</v>
      </c>
      <c r="AT16" s="5">
        <v>44957</v>
      </c>
    </row>
    <row r="17" spans="1:46" x14ac:dyDescent="0.25">
      <c r="A17" s="3">
        <v>900363673</v>
      </c>
      <c r="B17" s="3" t="s">
        <v>65</v>
      </c>
      <c r="C17" s="3" t="s">
        <v>12</v>
      </c>
      <c r="D17" s="3">
        <v>26027</v>
      </c>
      <c r="E17" s="3" t="s">
        <v>97</v>
      </c>
      <c r="F17" s="3" t="s">
        <v>12</v>
      </c>
      <c r="G17" s="3">
        <v>26027</v>
      </c>
      <c r="H17" s="5">
        <v>44686</v>
      </c>
      <c r="I17" s="20">
        <v>51766</v>
      </c>
      <c r="J17" s="20">
        <v>51766</v>
      </c>
      <c r="K17" s="3" t="s">
        <v>86</v>
      </c>
      <c r="L17" s="3" t="s">
        <v>103</v>
      </c>
      <c r="M17" s="3"/>
      <c r="N17" s="3"/>
      <c r="O17" s="3"/>
      <c r="P17" s="3"/>
      <c r="Q17" s="3"/>
      <c r="R17" s="3"/>
      <c r="S17" s="3"/>
      <c r="T17" s="3" t="s">
        <v>71</v>
      </c>
      <c r="U17" s="21">
        <v>51766</v>
      </c>
      <c r="V17" s="21">
        <v>0</v>
      </c>
      <c r="W17" s="21">
        <v>0</v>
      </c>
      <c r="X17" s="21">
        <v>0</v>
      </c>
      <c r="Y17" s="21">
        <v>0</v>
      </c>
      <c r="Z17" s="3"/>
      <c r="AA17" s="21">
        <v>3700</v>
      </c>
      <c r="AB17" s="3" t="s">
        <v>98</v>
      </c>
      <c r="AC17" s="21">
        <v>3700</v>
      </c>
      <c r="AD17" s="21">
        <v>48066</v>
      </c>
      <c r="AE17" s="21">
        <v>0</v>
      </c>
      <c r="AF17" s="21">
        <v>47105</v>
      </c>
      <c r="AG17" s="3">
        <v>220135111</v>
      </c>
      <c r="AH17" s="3" t="s">
        <v>101</v>
      </c>
      <c r="AI17" s="21">
        <v>0</v>
      </c>
      <c r="AJ17" s="5">
        <v>44715</v>
      </c>
      <c r="AK17" s="3"/>
      <c r="AL17" s="3">
        <v>9</v>
      </c>
      <c r="AM17" s="3"/>
      <c r="AN17" s="3" t="s">
        <v>88</v>
      </c>
      <c r="AO17" s="3">
        <v>1</v>
      </c>
      <c r="AP17" s="3">
        <v>21001231</v>
      </c>
      <c r="AQ17" s="3">
        <v>20221116</v>
      </c>
      <c r="AR17" s="21">
        <v>51766</v>
      </c>
      <c r="AS17" s="21">
        <v>0</v>
      </c>
      <c r="AT17" s="5">
        <v>44957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C78C5-81A1-4D1F-B106-F43122593E87}">
  <dimension ref="B1:I40"/>
  <sheetViews>
    <sheetView showGridLines="0" tabSelected="1" topLeftCell="A5" zoomScale="90" zoomScaleNormal="90" zoomScaleSheetLayoutView="100" workbookViewId="0">
      <selection activeCell="K21" sqref="K21"/>
    </sheetView>
  </sheetViews>
  <sheetFormatPr baseColWidth="10" defaultRowHeight="12.75" x14ac:dyDescent="0.2"/>
  <cols>
    <col min="1" max="1" width="1" style="26" customWidth="1"/>
    <col min="2" max="2" width="11.42578125" style="26"/>
    <col min="3" max="3" width="17.5703125" style="26" customWidth="1"/>
    <col min="4" max="4" width="11.5703125" style="26" customWidth="1"/>
    <col min="5" max="5" width="11.42578125" style="26"/>
    <col min="6" max="6" width="16.85546875" style="26" customWidth="1"/>
    <col min="7" max="7" width="11.42578125" style="26"/>
    <col min="8" max="8" width="22.5703125" style="26" customWidth="1"/>
    <col min="9" max="9" width="14" style="26" customWidth="1"/>
    <col min="10" max="10" width="6.5703125" style="26" customWidth="1"/>
    <col min="11" max="16384" width="11.42578125" style="26"/>
  </cols>
  <sheetData>
    <row r="1" spans="2:9" ht="6" customHeight="1" thickBot="1" x14ac:dyDescent="0.25"/>
    <row r="2" spans="2:9" ht="19.5" customHeight="1" x14ac:dyDescent="0.2">
      <c r="B2" s="27"/>
      <c r="C2" s="28"/>
      <c r="D2" s="29" t="s">
        <v>109</v>
      </c>
      <c r="E2" s="30"/>
      <c r="F2" s="30"/>
      <c r="G2" s="30"/>
      <c r="H2" s="31"/>
      <c r="I2" s="32" t="s">
        <v>110</v>
      </c>
    </row>
    <row r="3" spans="2:9" ht="13.5" thickBot="1" x14ac:dyDescent="0.25">
      <c r="B3" s="33"/>
      <c r="C3" s="34"/>
      <c r="D3" s="35"/>
      <c r="E3" s="36"/>
      <c r="F3" s="36"/>
      <c r="G3" s="36"/>
      <c r="H3" s="37"/>
      <c r="I3" s="38"/>
    </row>
    <row r="4" spans="2:9" x14ac:dyDescent="0.2">
      <c r="B4" s="33"/>
      <c r="C4" s="34"/>
      <c r="D4" s="29" t="s">
        <v>111</v>
      </c>
      <c r="E4" s="30"/>
      <c r="F4" s="30"/>
      <c r="G4" s="30"/>
      <c r="H4" s="31"/>
      <c r="I4" s="32" t="s">
        <v>112</v>
      </c>
    </row>
    <row r="5" spans="2:9" x14ac:dyDescent="0.2">
      <c r="B5" s="33"/>
      <c r="C5" s="34"/>
      <c r="D5" s="39"/>
      <c r="E5" s="40"/>
      <c r="F5" s="40"/>
      <c r="G5" s="40"/>
      <c r="H5" s="41"/>
      <c r="I5" s="42"/>
    </row>
    <row r="6" spans="2:9" ht="13.5" thickBot="1" x14ac:dyDescent="0.25">
      <c r="B6" s="43"/>
      <c r="C6" s="44"/>
      <c r="D6" s="35"/>
      <c r="E6" s="36"/>
      <c r="F6" s="36"/>
      <c r="G6" s="36"/>
      <c r="H6" s="37"/>
      <c r="I6" s="38"/>
    </row>
    <row r="7" spans="2:9" x14ac:dyDescent="0.2">
      <c r="B7" s="45"/>
      <c r="I7" s="46"/>
    </row>
    <row r="8" spans="2:9" x14ac:dyDescent="0.2">
      <c r="B8" s="45"/>
      <c r="I8" s="46"/>
    </row>
    <row r="9" spans="2:9" x14ac:dyDescent="0.2">
      <c r="B9" s="45"/>
      <c r="I9" s="46"/>
    </row>
    <row r="10" spans="2:9" x14ac:dyDescent="0.2">
      <c r="B10" s="45"/>
      <c r="C10" s="47" t="s">
        <v>132</v>
      </c>
      <c r="E10" s="48"/>
      <c r="I10" s="46"/>
    </row>
    <row r="11" spans="2:9" x14ac:dyDescent="0.2">
      <c r="B11" s="45"/>
      <c r="I11" s="46"/>
    </row>
    <row r="12" spans="2:9" x14ac:dyDescent="0.2">
      <c r="B12" s="45"/>
      <c r="C12" s="47" t="s">
        <v>133</v>
      </c>
      <c r="I12" s="46"/>
    </row>
    <row r="13" spans="2:9" x14ac:dyDescent="0.2">
      <c r="B13" s="45"/>
      <c r="C13" s="47" t="s">
        <v>134</v>
      </c>
      <c r="I13" s="46"/>
    </row>
    <row r="14" spans="2:9" x14ac:dyDescent="0.2">
      <c r="B14" s="45"/>
      <c r="I14" s="46"/>
    </row>
    <row r="15" spans="2:9" x14ac:dyDescent="0.2">
      <c r="B15" s="45"/>
      <c r="C15" s="26" t="s">
        <v>131</v>
      </c>
      <c r="I15" s="46"/>
    </row>
    <row r="16" spans="2:9" x14ac:dyDescent="0.2">
      <c r="B16" s="45"/>
      <c r="C16" s="49"/>
      <c r="I16" s="46"/>
    </row>
    <row r="17" spans="2:9" x14ac:dyDescent="0.2">
      <c r="B17" s="45"/>
      <c r="C17" s="26" t="s">
        <v>135</v>
      </c>
      <c r="D17" s="48"/>
      <c r="G17" s="50" t="s">
        <v>113</v>
      </c>
      <c r="H17" s="50" t="s">
        <v>114</v>
      </c>
      <c r="I17" s="46"/>
    </row>
    <row r="18" spans="2:9" x14ac:dyDescent="0.2">
      <c r="B18" s="45"/>
      <c r="C18" s="47" t="s">
        <v>115</v>
      </c>
      <c r="D18" s="47"/>
      <c r="E18" s="47"/>
      <c r="F18" s="47"/>
      <c r="G18" s="51">
        <v>15</v>
      </c>
      <c r="H18" s="52">
        <v>9588109</v>
      </c>
      <c r="I18" s="46"/>
    </row>
    <row r="19" spans="2:9" x14ac:dyDescent="0.2">
      <c r="B19" s="45"/>
      <c r="C19" s="67" t="s">
        <v>116</v>
      </c>
      <c r="D19" s="67"/>
      <c r="E19" s="67"/>
      <c r="F19" s="67"/>
      <c r="G19" s="68">
        <v>4</v>
      </c>
      <c r="H19" s="69">
        <v>3917589</v>
      </c>
      <c r="I19" s="46"/>
    </row>
    <row r="20" spans="2:9" x14ac:dyDescent="0.2">
      <c r="B20" s="45"/>
      <c r="C20" s="67" t="s">
        <v>117</v>
      </c>
      <c r="D20" s="67"/>
      <c r="E20" s="67"/>
      <c r="F20" s="67"/>
      <c r="G20" s="68">
        <v>4</v>
      </c>
      <c r="H20" s="69">
        <v>2418187</v>
      </c>
      <c r="I20" s="46"/>
    </row>
    <row r="21" spans="2:9" x14ac:dyDescent="0.2">
      <c r="B21" s="45"/>
      <c r="C21" s="67" t="s">
        <v>118</v>
      </c>
      <c r="D21" s="67"/>
      <c r="E21" s="67"/>
      <c r="F21" s="67"/>
      <c r="G21" s="68">
        <v>1</v>
      </c>
      <c r="H21" s="72">
        <v>770000</v>
      </c>
      <c r="I21" s="46"/>
    </row>
    <row r="22" spans="2:9" x14ac:dyDescent="0.2">
      <c r="B22" s="45"/>
      <c r="C22" s="26" t="s">
        <v>119</v>
      </c>
      <c r="G22" s="53">
        <v>0</v>
      </c>
      <c r="H22" s="54">
        <v>0</v>
      </c>
      <c r="I22" s="46"/>
    </row>
    <row r="23" spans="2:9" ht="13.5" thickBot="1" x14ac:dyDescent="0.25">
      <c r="B23" s="45"/>
      <c r="C23" s="67" t="s">
        <v>120</v>
      </c>
      <c r="D23" s="67"/>
      <c r="E23" s="67"/>
      <c r="F23" s="67"/>
      <c r="G23" s="70">
        <v>6</v>
      </c>
      <c r="H23" s="71">
        <v>2482333</v>
      </c>
      <c r="I23" s="46"/>
    </row>
    <row r="24" spans="2:9" x14ac:dyDescent="0.2">
      <c r="B24" s="45"/>
      <c r="C24" s="47" t="s">
        <v>121</v>
      </c>
      <c r="D24" s="47"/>
      <c r="E24" s="47"/>
      <c r="F24" s="47"/>
      <c r="G24" s="51">
        <f>G19+G20+G21+G22+G23</f>
        <v>15</v>
      </c>
      <c r="H24" s="57">
        <f>H19+H20+H21+H22+H23</f>
        <v>9588109</v>
      </c>
      <c r="I24" s="46"/>
    </row>
    <row r="25" spans="2:9" x14ac:dyDescent="0.2">
      <c r="B25" s="45"/>
      <c r="C25" s="26" t="s">
        <v>122</v>
      </c>
      <c r="G25" s="53">
        <v>0</v>
      </c>
      <c r="H25" s="54">
        <v>0</v>
      </c>
      <c r="I25" s="46"/>
    </row>
    <row r="26" spans="2:9" ht="13.5" thickBot="1" x14ac:dyDescent="0.25">
      <c r="B26" s="45"/>
      <c r="C26" s="26" t="s">
        <v>123</v>
      </c>
      <c r="G26" s="55">
        <v>0</v>
      </c>
      <c r="H26" s="56">
        <v>0</v>
      </c>
      <c r="I26" s="46"/>
    </row>
    <row r="27" spans="2:9" x14ac:dyDescent="0.2">
      <c r="B27" s="45"/>
      <c r="C27" s="47" t="s">
        <v>124</v>
      </c>
      <c r="D27" s="47"/>
      <c r="E27" s="47"/>
      <c r="F27" s="47"/>
      <c r="G27" s="51">
        <f>G25+G26</f>
        <v>0</v>
      </c>
      <c r="H27" s="57">
        <f>H25+H26</f>
        <v>0</v>
      </c>
      <c r="I27" s="46"/>
    </row>
    <row r="28" spans="2:9" ht="13.5" thickBot="1" x14ac:dyDescent="0.25">
      <c r="B28" s="45"/>
      <c r="C28" s="26" t="s">
        <v>125</v>
      </c>
      <c r="D28" s="47"/>
      <c r="E28" s="47"/>
      <c r="F28" s="47"/>
      <c r="G28" s="55">
        <v>0</v>
      </c>
      <c r="H28" s="56">
        <v>0</v>
      </c>
      <c r="I28" s="46"/>
    </row>
    <row r="29" spans="2:9" x14ac:dyDescent="0.2">
      <c r="B29" s="45"/>
      <c r="C29" s="47" t="s">
        <v>126</v>
      </c>
      <c r="D29" s="47"/>
      <c r="E29" s="47"/>
      <c r="F29" s="47"/>
      <c r="G29" s="53">
        <f>G28</f>
        <v>0</v>
      </c>
      <c r="H29" s="54">
        <f>H28</f>
        <v>0</v>
      </c>
      <c r="I29" s="46"/>
    </row>
    <row r="30" spans="2:9" x14ac:dyDescent="0.2">
      <c r="B30" s="45"/>
      <c r="C30" s="47"/>
      <c r="D30" s="47"/>
      <c r="E30" s="47"/>
      <c r="F30" s="47"/>
      <c r="G30" s="58"/>
      <c r="H30" s="57"/>
      <c r="I30" s="46"/>
    </row>
    <row r="31" spans="2:9" ht="13.5" thickBot="1" x14ac:dyDescent="0.25">
      <c r="B31" s="45"/>
      <c r="C31" s="47" t="s">
        <v>127</v>
      </c>
      <c r="D31" s="47"/>
      <c r="G31" s="59">
        <f>G24+G27+G29</f>
        <v>15</v>
      </c>
      <c r="H31" s="60">
        <f>H24+H27+H29</f>
        <v>9588109</v>
      </c>
      <c r="I31" s="46"/>
    </row>
    <row r="32" spans="2:9" ht="13.5" thickTop="1" x14ac:dyDescent="0.2">
      <c r="B32" s="45"/>
      <c r="C32" s="47"/>
      <c r="D32" s="47"/>
      <c r="G32" s="61"/>
      <c r="H32" s="54"/>
      <c r="I32" s="46"/>
    </row>
    <row r="33" spans="2:9" x14ac:dyDescent="0.2">
      <c r="B33" s="45"/>
      <c r="G33" s="61"/>
      <c r="H33" s="61"/>
      <c r="I33" s="46"/>
    </row>
    <row r="34" spans="2:9" x14ac:dyDescent="0.2">
      <c r="B34" s="45"/>
      <c r="G34" s="61"/>
      <c r="H34" s="61"/>
      <c r="I34" s="46"/>
    </row>
    <row r="35" spans="2:9" x14ac:dyDescent="0.2">
      <c r="B35" s="45"/>
      <c r="G35" s="61"/>
      <c r="H35" s="61"/>
      <c r="I35" s="46"/>
    </row>
    <row r="36" spans="2:9" ht="13.5" thickBot="1" x14ac:dyDescent="0.25">
      <c r="B36" s="45"/>
      <c r="C36" s="62" t="s">
        <v>137</v>
      </c>
      <c r="D36" s="62"/>
      <c r="G36" s="62" t="s">
        <v>128</v>
      </c>
      <c r="H36" s="62"/>
      <c r="I36" s="46"/>
    </row>
    <row r="37" spans="2:9" ht="4.5" customHeight="1" x14ac:dyDescent="0.2">
      <c r="B37" s="45"/>
      <c r="C37" s="61"/>
      <c r="D37" s="61"/>
      <c r="G37" s="61"/>
      <c r="H37" s="61"/>
      <c r="I37" s="46"/>
    </row>
    <row r="38" spans="2:9" x14ac:dyDescent="0.2">
      <c r="B38" s="45"/>
      <c r="C38" s="47" t="s">
        <v>136</v>
      </c>
      <c r="G38" s="63" t="s">
        <v>129</v>
      </c>
      <c r="H38" s="61"/>
      <c r="I38" s="46"/>
    </row>
    <row r="39" spans="2:9" x14ac:dyDescent="0.2">
      <c r="B39" s="45"/>
      <c r="C39" s="47" t="s">
        <v>65</v>
      </c>
      <c r="G39" s="63" t="s">
        <v>130</v>
      </c>
      <c r="H39" s="61"/>
      <c r="I39" s="46"/>
    </row>
    <row r="40" spans="2:9" ht="18.75" customHeight="1" thickBot="1" x14ac:dyDescent="0.25">
      <c r="B40" s="64"/>
      <c r="C40" s="65"/>
      <c r="D40" s="65"/>
      <c r="E40" s="65"/>
      <c r="F40" s="65"/>
      <c r="G40" s="62"/>
      <c r="H40" s="62"/>
      <c r="I40" s="66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cp:lastPrinted>2023-02-26T21:09:39Z</cp:lastPrinted>
  <dcterms:created xsi:type="dcterms:W3CDTF">2022-06-01T14:39:12Z</dcterms:created>
  <dcterms:modified xsi:type="dcterms:W3CDTF">2023-02-28T18:57:11Z</dcterms:modified>
</cp:coreProperties>
</file>