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177280 CARDIOMEDICOS\"/>
    </mc:Choice>
  </mc:AlternateContent>
  <xr:revisionPtr revIDLastSave="0" documentId="13_ncr:1_{9A38B378-690F-4BA6-82F9-C54995EE685B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FACTURA'!$A$2:$AO$17</definedName>
  </definedNames>
  <calcPr calcId="191029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5" l="1"/>
  <c r="G29" i="5"/>
  <c r="H27" i="5"/>
  <c r="G27" i="5"/>
  <c r="H24" i="5"/>
  <c r="G24" i="5"/>
  <c r="G31" i="5" l="1"/>
  <c r="H31" i="5"/>
  <c r="I4" i="1"/>
  <c r="I3" i="1"/>
  <c r="I2" i="1"/>
  <c r="I16" i="1" l="1"/>
  <c r="I15" i="1"/>
  <c r="I14" i="1"/>
  <c r="I13" i="1" l="1"/>
  <c r="I12" i="1"/>
  <c r="I11" i="1"/>
  <c r="I10" i="1"/>
  <c r="I9" i="1"/>
  <c r="I8" i="1"/>
  <c r="I7" i="1"/>
  <c r="I6" i="1"/>
  <c r="I5" i="1"/>
  <c r="I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<sst xmlns="http://schemas.openxmlformats.org/spreadsheetml/2006/main" count="241" uniqueCount="130">
  <si>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</si>
  <si>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</si>
  <si>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</si>
  <si>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</si>
  <si>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</si>
  <si>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</si>
  <si>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</si>
  <si>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</si>
  <si>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FE</t>
  </si>
  <si>
    <t>31/04/2022</t>
  </si>
  <si>
    <t>Abono</t>
  </si>
  <si>
    <t>CARDIOMEDICOS</t>
  </si>
  <si>
    <t>Copago</t>
  </si>
  <si>
    <t>NIT_IPS</t>
  </si>
  <si>
    <t>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</si>
  <si>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</si>
  <si>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</si>
  <si>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</si>
  <si>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</si>
  <si>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</si>
  <si>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</si>
  <si>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</si>
  <si>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</si>
  <si>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</si>
  <si>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</si>
  <si>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</si>
  <si>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FEBRERO 19 DEL 2023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</si>
  <si>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</si>
  <si>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</si>
  <si>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</si>
  <si>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</si>
  <si>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</si>
  <si>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</si>
  <si>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</si>
  <si>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</si>
  <si>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</si>
  <si>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</si>
  <si>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</si>
  <si>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</si>
  <si>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</si>
  <si>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</si>
  <si>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</si>
  <si>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</si>
  <si>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</si>
  <si>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</si>
  <si>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</si>
  <si>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</si>
  <si>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</si>
  <si>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</si>
  <si>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</si>
  <si>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</si>
  <si>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</t>
  </si>
  <si>
    <t>VALOR_GLOSA_ACEPTADA_REPORTADO_CIRCULAR</t>
  </si>
  <si>
    <t>F_CORTE</t>
  </si>
  <si>
    <t xml:space="preserve">CARDIOMEDICOS DIAGNOSTICO Y REHABILITACION VASCULAR       </t>
  </si>
  <si>
    <t>FF</t>
  </si>
  <si>
    <t>FF_7476</t>
  </si>
  <si>
    <t>B)Factura sin saldo ERP</t>
  </si>
  <si>
    <t>OK</t>
  </si>
  <si>
    <t>FE_5560</t>
  </si>
  <si>
    <t>A)Factura no radicada en ERP</t>
  </si>
  <si>
    <t>no_cruza</t>
  </si>
  <si>
    <t>FE_5754</t>
  </si>
  <si>
    <t>FE_7459</t>
  </si>
  <si>
    <t>FE_7593</t>
  </si>
  <si>
    <t>FE_3782</t>
  </si>
  <si>
    <t>B)Factura sin saldo ERP/conciliar diferencia valor de factura</t>
  </si>
  <si>
    <t>FE_4187</t>
  </si>
  <si>
    <t>FE_4358</t>
  </si>
  <si>
    <t>FE_4542</t>
  </si>
  <si>
    <t>FE_4683</t>
  </si>
  <si>
    <t>FE_4850</t>
  </si>
  <si>
    <t>FE_5020</t>
  </si>
  <si>
    <t>FE_5411</t>
  </si>
  <si>
    <t>FE_5639</t>
  </si>
  <si>
    <t>FE_5224</t>
  </si>
  <si>
    <t>D)Glosas parcial pendiente por respuesta de IPS/conciliar diferencia valor de factura</t>
  </si>
  <si>
    <t>AUTO. DESCONTAMOS LA AUTO. 222633318517774 POR QUE ESTA ANOMBRE DE OTRO PROVEEDOR NIT 890307200  IMBANACOANGELA CAMPAZ</t>
  </si>
  <si>
    <t>NO</t>
  </si>
  <si>
    <t>FACTURA NO RADICADA</t>
  </si>
  <si>
    <t>FACTURA PENDIENTE DE PAGO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</si>
  <si>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</si>
  <si>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</si>
  <si>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</si>
  <si>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</si>
  <si>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</si>
  <si>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</si>
  <si>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</si>
  <si>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</si>
  <si>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</si>
  <si>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</si>
  <si>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</si>
  <si>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</si>
  <si>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</si>
  <si>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</si>
  <si>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</si>
  <si>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</si>
  <si>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</si>
  <si>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</si>
  <si>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</si>
  <si>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</si>
  <si>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</si>
  <si>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</si>
  <si>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</si>
  <si>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</si>
  <si>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</si>
  <si>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</si>
  <si>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18 DE 2023</t>
  </si>
  <si>
    <t xml:space="preserve">Señores : CARDIOMEDICOS DIAGNOSTICO Y REHABILITACION VASCULAR       </t>
  </si>
  <si>
    <t>NIT: 900177280</t>
  </si>
  <si>
    <t>A continuacion me permito remitir nuestra respuesta al estado de cartera presentado en la fecha: 16/02/2023</t>
  </si>
  <si>
    <t>Con Corte al dia :31/01/2023</t>
  </si>
  <si>
    <t>MARIA FERNANDA PEÑA ARCE</t>
  </si>
  <si>
    <t>ASISTENTE DE GERENCIA</t>
  </si>
  <si>
    <t>900177280_FF_7476</t>
  </si>
  <si>
    <t>900177280_FE_5560</t>
  </si>
  <si>
    <t>900177280_FE_5754</t>
  </si>
  <si>
    <t>900177280_FE_7459</t>
  </si>
  <si>
    <t>900177280_FE_7593</t>
  </si>
  <si>
    <t>900177280_FE_3782</t>
  </si>
  <si>
    <t>900177280_FE_4187</t>
  </si>
  <si>
    <t>900177280_FE_4358</t>
  </si>
  <si>
    <t>900177280_FE_4542</t>
  </si>
  <si>
    <t>900177280_FE_4683</t>
  </si>
  <si>
    <t>900177280_FE_4850</t>
  </si>
  <si>
    <t>900177280_FE_5020</t>
  </si>
  <si>
    <t>900177280_FE_5411</t>
  </si>
  <si>
    <t>900177280_FE_5639</t>
  </si>
  <si>
    <t>900177280_FE_5224</t>
  </si>
  <si>
    <t>FACTURA CANCELADA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</si>
</sst>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5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6" fillId="0" borderId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/>
    <xf numFmtId="0" fontId="5" fillId="0" borderId="1" xfId="0" applyFont="1" applyBorder="1" applyAlignment="1">
      <alignment horizontal="right" vertical="center" wrapText="1"/>
    </xf>
    <xf numFmtId="14" fontId="4" fillId="0" borderId="1" xfId="0" applyNumberFormat="1" applyFont="1" applyBorder="1" applyAlignment="1">
      <alignment horizontal="right"/>
    </xf>
    <xf numFmtId="16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7" fillId="0" borderId="0" xfId="1" applyFont="1"/>
    <xf numFmtId="0" fontId="7" fillId="0" borderId="2" xfId="1" applyFont="1" applyBorder="1" applyAlignment="1">
      <alignment horizontal="centerContinuous"/>
    </xf>
    <xf numFmtId="0" fontId="7" fillId="0" borderId="3" xfId="1" applyFont="1" applyBorder="1" applyAlignment="1">
      <alignment horizontal="centerContinuous"/>
    </xf>
    <xf numFmtId="0" fontId="8" fillId="0" borderId="2" xfId="1" applyFont="1" applyBorder="1" applyAlignment="1">
      <alignment horizontal="centerContinuous" vertical="center"/>
    </xf>
    <xf numFmtId="0" fontId="8" fillId="0" borderId="4" xfId="1" applyFont="1" applyBorder="1" applyAlignment="1">
      <alignment horizontal="centerContinuous" vertical="center"/>
    </xf>
    <xf numFmtId="0" fontId="8" fillId="0" borderId="3" xfId="1" applyFont="1" applyBorder="1" applyAlignment="1">
      <alignment horizontal="centerContinuous" vertical="center"/>
    </xf>
    <xf numFmtId="0" fontId="8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/>
    </xf>
    <xf numFmtId="0" fontId="7" fillId="0" borderId="7" xfId="1" applyFont="1" applyBorder="1" applyAlignment="1">
      <alignment horizontal="centerContinuous"/>
    </xf>
    <xf numFmtId="0" fontId="8" fillId="0" borderId="8" xfId="1" applyFont="1" applyBorder="1" applyAlignment="1">
      <alignment horizontal="centerContinuous" vertical="center"/>
    </xf>
    <xf numFmtId="0" fontId="8" fillId="0" borderId="9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11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8" fillId="0" borderId="12" xfId="1" applyFont="1" applyBorder="1" applyAlignment="1">
      <alignment horizontal="centerContinuous" vertical="center"/>
    </xf>
    <xf numFmtId="0" fontId="7" fillId="0" borderId="8" xfId="1" applyFont="1" applyBorder="1" applyAlignment="1">
      <alignment horizontal="centerContinuous"/>
    </xf>
    <xf numFmtId="0" fontId="7" fillId="0" borderId="10" xfId="1" applyFont="1" applyBorder="1" applyAlignment="1">
      <alignment horizontal="centerContinuous"/>
    </xf>
    <xf numFmtId="0" fontId="7" fillId="0" borderId="6" xfId="1" applyFont="1" applyBorder="1"/>
    <xf numFmtId="0" fontId="7" fillId="0" borderId="7" xfId="1" applyFont="1" applyBorder="1"/>
    <xf numFmtId="0" fontId="8" fillId="0" borderId="0" xfId="1" applyFont="1"/>
    <xf numFmtId="14" fontId="7" fillId="0" borderId="0" xfId="1" applyNumberFormat="1" applyFont="1"/>
    <xf numFmtId="14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" fontId="7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1" fontId="7" fillId="0" borderId="9" xfId="1" applyNumberFormat="1" applyFont="1" applyBorder="1" applyAlignment="1">
      <alignment horizontal="center"/>
    </xf>
    <xf numFmtId="165" fontId="7" fillId="0" borderId="9" xfId="1" applyNumberFormat="1" applyFont="1" applyBorder="1" applyAlignment="1">
      <alignment horizontal="right"/>
    </xf>
    <xf numFmtId="165" fontId="8" fillId="0" borderId="0" xfId="1" applyNumberFormat="1" applyFont="1" applyAlignment="1">
      <alignment horizontal="right"/>
    </xf>
    <xf numFmtId="0" fontId="7" fillId="0" borderId="0" xfId="1" applyFont="1" applyAlignment="1">
      <alignment horizontal="center"/>
    </xf>
    <xf numFmtId="1" fontId="8" fillId="0" borderId="13" xfId="1" applyNumberFormat="1" applyFont="1" applyBorder="1" applyAlignment="1">
      <alignment horizontal="center"/>
    </xf>
    <xf numFmtId="165" fontId="8" fillId="0" borderId="13" xfId="1" applyNumberFormat="1" applyFont="1" applyBorder="1" applyAlignment="1">
      <alignment horizontal="right"/>
    </xf>
    <xf numFmtId="165" fontId="7" fillId="0" borderId="0" xfId="1" applyNumberFormat="1" applyFont="1"/>
    <xf numFmtId="165" fontId="7" fillId="0" borderId="9" xfId="1" applyNumberFormat="1" applyFont="1" applyBorder="1"/>
    <xf numFmtId="165" fontId="8" fillId="0" borderId="0" xfId="1" applyNumberFormat="1" applyFont="1"/>
    <xf numFmtId="0" fontId="7" fillId="0" borderId="8" xfId="1" applyFont="1" applyBorder="1"/>
    <xf numFmtId="0" fontId="7" fillId="0" borderId="9" xfId="1" applyFont="1" applyBorder="1"/>
    <xf numFmtId="0" fontId="7" fillId="0" borderId="10" xfId="1" applyFont="1" applyBorder="1"/>
    <xf numFmtId="0" fontId="0" fillId="0" borderId="0" xfId="0" applyNumberFormat="1" applyAlignment="1">
      <alignment horizontal="center"/>
    </xf>
  </cellXfs>
  <cellStyles count="2">
    <cellStyle name="Normal" xfId="0" builtinId="0"/>
    <cellStyle name="Normal 2 2" xfId="1" xr:uid="{C6028FC4-12F9-43E3-B1ED-9A7E5BE6EC8B}"/>
  </cellStyles>
  <dxfs count="6">
    <dxf>
      <numFmt numFmtId="164" formatCode="&quot;$&quot;\ #,##0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4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FFA72A7-7E12-4B0C-8C5C-EAD69A530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A7361D-D0E1-4C2A-B063-0C8E4566C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80.370430208335" createdVersion="8" refreshedVersion="8" minRefreshableVersion="3" recordCount="15" xr:uid="{514D66A8-E589-4856-8476-50D440FFF512}">
  <cacheSource type="worksheet">
    <worksheetSource ref="A2:AO17" sheet="ESTADO DE CADA FACTURA"/>
  </cacheSource>
  <cacheFields count="41">
    <cacheField name="NIT_IPS" numFmtId="0">
      <sharedItems containsSemiMixedTypes="0" containsString="0" containsNumber="1" containsInteger="1" minValue="900177280" maxValue="900177280"/>
    </cacheField>
    <cacheField name="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782" maxValue="7593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3782" maxValue="7476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0">
      <sharedItems containsDate="1" containsMixedTypes="1" minDate="2020-03-31T00:00:00" maxDate="2023-02-01T00:00:00"/>
    </cacheField>
    <cacheField name="VALOR_FACT_IPS" numFmtId="164">
      <sharedItems containsSemiMixedTypes="0" containsString="0" containsNumber="1" containsInteger="1" minValue="199700" maxValue="11484800"/>
    </cacheField>
    <cacheField name="SALDO_FACT_IPS" numFmtId="164">
      <sharedItems containsSemiMixedTypes="0" containsString="0" containsNumber="1" containsInteger="1" minValue="199700" maxValue="11296700"/>
    </cacheField>
    <cacheField name="OBSERVACION_SASS" numFmtId="0">
      <sharedItems/>
    </cacheField>
    <cacheField name="ESTADO EPS FEBRERO 19 DEL 2023" numFmtId="0">
      <sharedItems count="4">
        <s v="FACTURA NO RADICADA"/>
        <s v="FACTURA EN PROCESO INTERNO"/>
        <s v="FACTURA CANCELADA"/>
        <s v="FACTURA PENDIENTE DE PAGO"/>
      </sharedItems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199700" maxValue="11296700"/>
    </cacheField>
    <cacheField name="VALOR_NOTA_CREDITO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64">
      <sharedItems containsString="0" containsBlank="1" containsNumber="1" containsInteger="1" minValue="0" maxValue="15500"/>
    </cacheField>
    <cacheField name="OBSERVACION_GLOSA_DV" numFmtId="0">
      <sharedItems containsBlank="1"/>
    </cacheField>
    <cacheField name="VALOR_CRUZADO_SASS" numFmtId="164">
      <sharedItems containsString="0" containsBlank="1" containsNumber="1" containsInteger="1" minValue="199700" maxValue="11296700"/>
    </cacheField>
    <cacheField name="SALDO_SASS" numFmtId="164">
      <sharedItems containsString="0" containsBlank="1" containsNumber="1" containsInteger="1" minValue="0" maxValue="15500"/>
    </cacheField>
    <cacheField name="VALO_CANCELADO_SAP" numFmtId="164">
      <sharedItems containsNonDate="0" containsString="0" containsBlank="1"/>
    </cacheField>
    <cacheField name="RETENCION" numFmtId="164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0">
      <sharedItems containsDate="1" containsBlank="1" containsMixedTypes="1" minDate="2022-01-31T00:00:00" maxDate="2023-02-0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00530" maxValue="21001231"/>
    </cacheField>
    <cacheField name="F_RAD_SASS" numFmtId="0">
      <sharedItems containsString="0" containsBlank="1" containsNumber="1" containsInteger="1" minValue="20200511" maxValue="20230106"/>
    </cacheField>
    <cacheField name="VALOR_REPORTADO_CRICULAR" numFmtId="0">
      <sharedItems containsString="0" containsBlank="1" containsNumber="1" containsInteger="1" minValue="199700" maxValue="11296700"/>
    </cacheField>
    <cacheField name="VALOR_GLOSA_ACEPTADA_REPORTADO_CIRCULAR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30218" maxValue="202302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n v="900177280"/>
    <s v="CARDIOMEDICOS DIAGNOSTICO Y REHABILITACION VASCULAR       "/>
    <s v="FE"/>
    <n v="5560"/>
    <m/>
    <m/>
    <m/>
    <s v="FE_5560"/>
    <s v="900177280_FE_5560"/>
    <d v="2022-11-30T00:00:00"/>
    <n v="4986200"/>
    <n v="4797200"/>
    <s v="A)Factura no radicada en ERP"/>
    <x v="0"/>
    <s v="no_cruza"/>
    <m/>
    <m/>
    <m/>
    <m/>
    <m/>
    <m/>
    <m/>
    <m/>
    <m/>
    <m/>
    <m/>
    <m/>
    <m/>
    <m/>
    <m/>
    <d v="2022-11-30T00:00:00"/>
    <m/>
    <m/>
    <m/>
    <m/>
    <m/>
    <m/>
    <m/>
    <m/>
    <m/>
    <n v="20230218"/>
  </r>
  <r>
    <n v="900177280"/>
    <s v="CARDIOMEDICOS DIAGNOSTICO Y REHABILITACION VASCULAR       "/>
    <s v="FE"/>
    <n v="5754"/>
    <m/>
    <m/>
    <m/>
    <s v="FE_5754"/>
    <s v="900177280_FE_5754"/>
    <d v="2023-01-31T00:00:00"/>
    <n v="11109300"/>
    <n v="10760500"/>
    <s v="A)Factura no radicada en ERP"/>
    <x v="1"/>
    <s v="no_cruza"/>
    <m/>
    <m/>
    <m/>
    <m/>
    <m/>
    <m/>
    <m/>
    <m/>
    <m/>
    <m/>
    <m/>
    <m/>
    <m/>
    <m/>
    <m/>
    <d v="2023-01-31T00:00:00"/>
    <m/>
    <m/>
    <m/>
    <m/>
    <m/>
    <m/>
    <m/>
    <m/>
    <m/>
    <n v="20230218"/>
  </r>
  <r>
    <n v="900177280"/>
    <s v="CARDIOMEDICOS DIAGNOSTICO Y REHABILITACION VASCULAR       "/>
    <s v="FE"/>
    <n v="7459"/>
    <m/>
    <m/>
    <m/>
    <s v="FE_7459"/>
    <s v="900177280_FE_7459"/>
    <d v="2020-03-31T00:00:00"/>
    <n v="2867300"/>
    <n v="2736100"/>
    <s v="A)Factura no radicada en ERP"/>
    <x v="2"/>
    <s v="no_cruza"/>
    <m/>
    <m/>
    <m/>
    <m/>
    <m/>
    <m/>
    <m/>
    <m/>
    <m/>
    <m/>
    <m/>
    <m/>
    <m/>
    <m/>
    <m/>
    <m/>
    <m/>
    <m/>
    <m/>
    <m/>
    <m/>
    <m/>
    <m/>
    <m/>
    <m/>
    <n v="20230218"/>
  </r>
  <r>
    <n v="900177280"/>
    <s v="CARDIOMEDICOS DIAGNOSTICO Y REHABILITACION VASCULAR       "/>
    <s v="FE"/>
    <n v="7593"/>
    <m/>
    <m/>
    <m/>
    <s v="FE_7593"/>
    <s v="900177280_FE_7593"/>
    <d v="2020-06-30T00:00:00"/>
    <n v="1212800"/>
    <n v="1177900"/>
    <s v="A)Factura no radicada en ERP"/>
    <x v="2"/>
    <s v="no_cruza"/>
    <m/>
    <m/>
    <m/>
    <m/>
    <m/>
    <m/>
    <m/>
    <m/>
    <m/>
    <m/>
    <m/>
    <m/>
    <m/>
    <m/>
    <m/>
    <m/>
    <m/>
    <m/>
    <m/>
    <m/>
    <m/>
    <m/>
    <m/>
    <m/>
    <m/>
    <n v="20230218"/>
  </r>
  <r>
    <n v="900177280"/>
    <s v="CARDIOMEDICOS DIAGNOSTICO Y REHABILITACION VASCULAR       "/>
    <s v="FF"/>
    <n v="7476"/>
    <s v="FF"/>
    <n v="7476"/>
    <m/>
    <s v="FF_7476"/>
    <s v="900177280_FF_7476"/>
    <d v="2020-04-30T00:00:00"/>
    <n v="199700"/>
    <n v="199700"/>
    <s v="B)Factura sin saldo ERP"/>
    <x v="2"/>
    <s v="OK"/>
    <n v="199700"/>
    <n v="0"/>
    <n v="0"/>
    <m/>
    <n v="0"/>
    <m/>
    <n v="199700"/>
    <n v="0"/>
    <m/>
    <m/>
    <m/>
    <m/>
    <m/>
    <m/>
    <m/>
    <m/>
    <m/>
    <n v="2"/>
    <m/>
    <m/>
    <n v="1"/>
    <n v="20200530"/>
    <n v="20200511"/>
    <n v="199700"/>
    <n v="0"/>
    <n v="20230218"/>
  </r>
  <r>
    <n v="900177280"/>
    <s v="CARDIOMEDICOS DIAGNOSTICO Y REHABILITACION VASCULAR       "/>
    <s v="FE"/>
    <n v="3782"/>
    <s v="FE"/>
    <n v="3782"/>
    <m/>
    <s v="FE_3782"/>
    <s v="900177280_FE_3782"/>
    <d v="2022-01-31T00:00:00"/>
    <n v="5768300"/>
    <n v="5568100"/>
    <s v="B)Factura sin saldo ERP/conciliar diferencia valor de factura"/>
    <x v="3"/>
    <s v="OK"/>
    <n v="5568100"/>
    <n v="0"/>
    <n v="0"/>
    <m/>
    <n v="0"/>
    <m/>
    <n v="5568100"/>
    <n v="0"/>
    <m/>
    <m/>
    <m/>
    <m/>
    <m/>
    <m/>
    <m/>
    <d v="2022-01-31T00:00:00"/>
    <m/>
    <n v="2"/>
    <m/>
    <m/>
    <n v="1"/>
    <n v="20221130"/>
    <n v="20221103"/>
    <n v="5568100"/>
    <n v="0"/>
    <n v="20230218"/>
  </r>
  <r>
    <n v="900177280"/>
    <s v="CARDIOMEDICOS DIAGNOSTICO Y REHABILITACION VASCULAR       "/>
    <s v="FE"/>
    <n v="4187"/>
    <s v="FE"/>
    <n v="4187"/>
    <m/>
    <s v="FE_4187"/>
    <s v="900177280_FE_4187"/>
    <d v="2022-03-31T00:00:00"/>
    <n v="11484800"/>
    <n v="11296700"/>
    <s v="B)Factura sin saldo ERP/conciliar diferencia valor de factura"/>
    <x v="3"/>
    <s v="OK"/>
    <n v="11296700"/>
    <n v="0"/>
    <n v="0"/>
    <m/>
    <n v="0"/>
    <m/>
    <n v="11296700"/>
    <n v="0"/>
    <m/>
    <m/>
    <m/>
    <m/>
    <m/>
    <m/>
    <m/>
    <d v="2022-03-31T00:00:00"/>
    <m/>
    <n v="2"/>
    <m/>
    <m/>
    <n v="1"/>
    <n v="20220430"/>
    <n v="20220420"/>
    <n v="11296700"/>
    <n v="0"/>
    <n v="20230218"/>
  </r>
  <r>
    <n v="900177280"/>
    <s v="CARDIOMEDICOS DIAGNOSTICO Y REHABILITACION VASCULAR       "/>
    <s v="FE"/>
    <n v="4358"/>
    <s v="FE"/>
    <n v="4358"/>
    <m/>
    <s v="FE_4358"/>
    <s v="900177280_FE_4358"/>
    <s v="31/04/2022"/>
    <n v="6190100"/>
    <n v="6076000"/>
    <s v="B)Factura sin saldo ERP/conciliar diferencia valor de factura"/>
    <x v="3"/>
    <s v="OK"/>
    <n v="6076000"/>
    <n v="0"/>
    <n v="0"/>
    <m/>
    <n v="0"/>
    <m/>
    <n v="6076000"/>
    <n v="0"/>
    <m/>
    <m/>
    <m/>
    <m/>
    <m/>
    <m/>
    <m/>
    <s v="31/04/2022"/>
    <m/>
    <n v="2"/>
    <m/>
    <m/>
    <n v="1"/>
    <n v="20221130"/>
    <n v="20221103"/>
    <n v="6076000"/>
    <n v="0"/>
    <n v="20230218"/>
  </r>
  <r>
    <n v="900177280"/>
    <s v="CARDIOMEDICOS DIAGNOSTICO Y REHABILITACION VASCULAR       "/>
    <s v="FE"/>
    <n v="4542"/>
    <s v="FE"/>
    <n v="4542"/>
    <m/>
    <s v="FE_4542"/>
    <s v="900177280_FE_4542"/>
    <d v="2022-05-31T00:00:00"/>
    <n v="5585700"/>
    <n v="5423400"/>
    <s v="B)Factura sin saldo ERP/conciliar diferencia valor de factura"/>
    <x v="3"/>
    <s v="OK"/>
    <n v="5423400"/>
    <n v="0"/>
    <n v="0"/>
    <m/>
    <n v="0"/>
    <m/>
    <n v="5423400"/>
    <n v="0"/>
    <m/>
    <m/>
    <m/>
    <m/>
    <m/>
    <m/>
    <m/>
    <d v="2022-05-31T00:00:00"/>
    <m/>
    <n v="2"/>
    <m/>
    <m/>
    <n v="1"/>
    <n v="20221130"/>
    <n v="20221103"/>
    <n v="5423400"/>
    <n v="0"/>
    <n v="20230218"/>
  </r>
  <r>
    <n v="900177280"/>
    <s v="CARDIOMEDICOS DIAGNOSTICO Y REHABILITACION VASCULAR       "/>
    <s v="FE"/>
    <n v="4683"/>
    <s v="FE"/>
    <n v="4683"/>
    <m/>
    <s v="FE_4683"/>
    <s v="900177280_FE_4683"/>
    <d v="2022-06-30T00:00:00"/>
    <n v="7652200"/>
    <n v="7446600"/>
    <s v="B)Factura sin saldo ERP/conciliar diferencia valor de factura"/>
    <x v="3"/>
    <s v="OK"/>
    <n v="7446600"/>
    <n v="0"/>
    <n v="0"/>
    <m/>
    <n v="0"/>
    <m/>
    <n v="7446600"/>
    <n v="0"/>
    <m/>
    <m/>
    <m/>
    <m/>
    <m/>
    <m/>
    <m/>
    <d v="2022-06-30T00:00:00"/>
    <m/>
    <n v="2"/>
    <m/>
    <m/>
    <n v="1"/>
    <n v="20220730"/>
    <n v="20220722"/>
    <n v="7446600"/>
    <n v="0"/>
    <n v="20230218"/>
  </r>
  <r>
    <n v="900177280"/>
    <s v="CARDIOMEDICOS DIAGNOSTICO Y REHABILITACION VASCULAR       "/>
    <s v="FE"/>
    <n v="4850"/>
    <s v="FE"/>
    <n v="4850"/>
    <m/>
    <s v="FE_4850"/>
    <s v="900177280_FE_4850"/>
    <d v="2022-07-30T00:00:00"/>
    <n v="6890000"/>
    <n v="6643900"/>
    <s v="B)Factura sin saldo ERP/conciliar diferencia valor de factura"/>
    <x v="3"/>
    <s v="OK"/>
    <n v="6643900"/>
    <n v="0"/>
    <n v="0"/>
    <m/>
    <n v="0"/>
    <m/>
    <n v="6643900"/>
    <n v="0"/>
    <m/>
    <m/>
    <m/>
    <m/>
    <m/>
    <m/>
    <m/>
    <d v="2022-07-30T00:00:00"/>
    <m/>
    <n v="2"/>
    <m/>
    <m/>
    <n v="1"/>
    <n v="20220830"/>
    <n v="20220808"/>
    <n v="6643900"/>
    <n v="0"/>
    <n v="20230218"/>
  </r>
  <r>
    <n v="900177280"/>
    <s v="CARDIOMEDICOS DIAGNOSTICO Y REHABILITACION VASCULAR       "/>
    <s v="FE"/>
    <n v="5020"/>
    <s v="FE"/>
    <n v="5020"/>
    <m/>
    <s v="FE_5020"/>
    <s v="900177280_FE_5020"/>
    <d v="2022-08-31T00:00:00"/>
    <n v="8506800"/>
    <n v="8229100"/>
    <s v="B)Factura sin saldo ERP/conciliar diferencia valor de factura"/>
    <x v="3"/>
    <s v="OK"/>
    <n v="8229100"/>
    <n v="0"/>
    <n v="0"/>
    <m/>
    <n v="0"/>
    <m/>
    <n v="8229100"/>
    <n v="0"/>
    <m/>
    <m/>
    <m/>
    <m/>
    <m/>
    <m/>
    <m/>
    <d v="2022-08-31T00:00:00"/>
    <m/>
    <n v="2"/>
    <m/>
    <m/>
    <n v="1"/>
    <n v="20220930"/>
    <n v="20220912"/>
    <n v="8229100"/>
    <n v="0"/>
    <n v="20230218"/>
  </r>
  <r>
    <n v="900177280"/>
    <s v="CARDIOMEDICOS DIAGNOSTICO Y REHABILITACION VASCULAR       "/>
    <s v="FE"/>
    <n v="5411"/>
    <s v="FE"/>
    <n v="5411"/>
    <m/>
    <s v="FE_5411"/>
    <s v="900177280_FE_5411"/>
    <d v="2022-10-31T00:00:00"/>
    <n v="6962500"/>
    <n v="6813700"/>
    <s v="B)Factura sin saldo ERP/conciliar diferencia valor de factura"/>
    <x v="3"/>
    <s v="OK"/>
    <n v="6813700"/>
    <n v="0"/>
    <n v="0"/>
    <m/>
    <n v="0"/>
    <m/>
    <n v="6813700"/>
    <n v="0"/>
    <m/>
    <m/>
    <m/>
    <m/>
    <m/>
    <m/>
    <m/>
    <d v="2022-10-31T00:00:00"/>
    <m/>
    <n v="2"/>
    <m/>
    <m/>
    <n v="1"/>
    <n v="20221130"/>
    <n v="20221118"/>
    <n v="6813700"/>
    <n v="0"/>
    <n v="20230218"/>
  </r>
  <r>
    <n v="900177280"/>
    <s v="CARDIOMEDICOS DIAGNOSTICO Y REHABILITACION VASCULAR       "/>
    <s v="FE"/>
    <n v="5639"/>
    <s v="FE"/>
    <n v="5639"/>
    <m/>
    <s v="FE_5639"/>
    <s v="900177280_FE_5639"/>
    <d v="2022-12-31T00:00:00"/>
    <n v="4256500"/>
    <n v="4211500"/>
    <s v="B)Factura sin saldo ERP/conciliar diferencia valor de factura"/>
    <x v="3"/>
    <s v="OK"/>
    <n v="4211500"/>
    <n v="0"/>
    <n v="0"/>
    <m/>
    <n v="0"/>
    <m/>
    <n v="4211500"/>
    <n v="0"/>
    <m/>
    <m/>
    <m/>
    <m/>
    <m/>
    <m/>
    <m/>
    <d v="2022-12-31T00:00:00"/>
    <m/>
    <n v="2"/>
    <m/>
    <m/>
    <n v="1"/>
    <n v="20230130"/>
    <n v="20230106"/>
    <n v="4211500"/>
    <n v="0"/>
    <n v="20230218"/>
  </r>
  <r>
    <n v="900177280"/>
    <s v="CARDIOMEDICOS DIAGNOSTICO Y REHABILITACION VASCULAR       "/>
    <s v="FE"/>
    <n v="5224"/>
    <s v="FE"/>
    <n v="5224"/>
    <m/>
    <s v="FE_5224"/>
    <s v="900177280_FE_5224"/>
    <d v="2022-10-05T00:00:00"/>
    <n v="10295100"/>
    <n v="9940000"/>
    <s v="D)Glosas parcial pendiente por respuesta de IPS/conciliar diferencia valor de factura"/>
    <x v="3"/>
    <s v="OK"/>
    <n v="9940000"/>
    <n v="0"/>
    <n v="0"/>
    <m/>
    <n v="15500"/>
    <s v="AUTO. DESCONTAMOS LA AUTO. 222633318517774 POR QUE ESTA ANOMBRE DE OTRO PROVEEDOR NIT 890307200  IMBANACOANGELA CAMPAZ"/>
    <n v="9924500"/>
    <n v="15500"/>
    <m/>
    <m/>
    <m/>
    <m/>
    <m/>
    <m/>
    <m/>
    <d v="2022-10-05T00:00:00"/>
    <m/>
    <n v="9"/>
    <m/>
    <s v="NO"/>
    <n v="1"/>
    <n v="21001231"/>
    <n v="20221019"/>
    <n v="9940000"/>
    <n v="0"/>
    <n v="202302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3F94F2-5579-438B-B793-28AA7C0439AC}" name="TablaDinámica9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8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64" showAll="0"/>
    <pivotField dataField="1" numFmtId="164" showAll="0"/>
    <pivotField showAll="0"/>
    <pivotField axis="axisRow" showAll="0">
      <items count="5">
        <item x="0"/>
        <item x="3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3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showGridLines="0" workbookViewId="0">
      <selection activeCell="C10" sqref="C10"/>
    </sheetView>
  </sheetViews>
  <sheetFormatPr baseColWidth="10" defaultRowHeight="15" x14ac:dyDescent="0.25"/>
  <cols>
    <col min="2" max="2" width="16.140625" bestFit="1" customWidth="1"/>
    <col min="3" max="3" width="13.85546875" style="8" bestFit="1" customWidth="1"/>
    <col min="4" max="4" width="15.140625" bestFit="1" customWidth="1"/>
    <col min="5" max="5" width="15.85546875" bestFit="1" customWidth="1"/>
    <col min="6" max="6" width="16.42578125" customWidth="1"/>
    <col min="7" max="7" width="15.7109375" bestFit="1" customWidth="1"/>
    <col min="8" max="8" width="15.7109375" customWidth="1"/>
    <col min="9" max="9" width="15.85546875" bestFit="1" customWidth="1"/>
    <col min="10" max="10" width="17" customWidth="1"/>
  </cols>
  <sheetData>
    <row r="1" spans="1:10" s="3" customFormat="1" ht="30" x14ac:dyDescent="0.25">
      <c r="A1" s="2" t="s">
        <v>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12</v>
      </c>
      <c r="I1" s="2" t="s">
        <v>6</v>
      </c>
      <c r="J1" s="2" t="s">
        <v>10</v>
      </c>
    </row>
    <row r="2" spans="1:10" s="3" customFormat="1" x14ac:dyDescent="0.25">
      <c r="A2" s="1">
        <v>900177280</v>
      </c>
      <c r="B2" s="1" t="s">
        <v>11</v>
      </c>
      <c r="C2" s="7" t="s">
        <v>8</v>
      </c>
      <c r="D2" s="11">
        <v>7459</v>
      </c>
      <c r="E2" s="10">
        <v>43921</v>
      </c>
      <c r="F2" s="2"/>
      <c r="G2" s="6">
        <v>2867300</v>
      </c>
      <c r="H2" s="6">
        <v>131200</v>
      </c>
      <c r="I2" s="6">
        <f t="shared" ref="I2:I4" si="0">G2-H2</f>
        <v>2736100</v>
      </c>
      <c r="J2" s="4">
        <v>0</v>
      </c>
    </row>
    <row r="3" spans="1:10" s="3" customFormat="1" x14ac:dyDescent="0.25">
      <c r="A3" s="1">
        <v>900177280</v>
      </c>
      <c r="B3" s="1" t="s">
        <v>11</v>
      </c>
      <c r="C3" s="7" t="s">
        <v>8</v>
      </c>
      <c r="D3" s="11">
        <v>7476</v>
      </c>
      <c r="E3" s="10">
        <v>43951</v>
      </c>
      <c r="F3" s="2"/>
      <c r="G3" s="6">
        <v>199700</v>
      </c>
      <c r="H3" s="6">
        <v>0</v>
      </c>
      <c r="I3" s="6">
        <f t="shared" si="0"/>
        <v>199700</v>
      </c>
      <c r="J3" s="4">
        <v>0</v>
      </c>
    </row>
    <row r="4" spans="1:10" s="3" customFormat="1" x14ac:dyDescent="0.25">
      <c r="A4" s="1">
        <v>900177280</v>
      </c>
      <c r="B4" s="1" t="s">
        <v>11</v>
      </c>
      <c r="C4" s="7" t="s">
        <v>8</v>
      </c>
      <c r="D4" s="11">
        <v>7593</v>
      </c>
      <c r="E4" s="10">
        <v>44012</v>
      </c>
      <c r="F4" s="2"/>
      <c r="G4" s="6">
        <v>1212800</v>
      </c>
      <c r="H4" s="6">
        <v>34900</v>
      </c>
      <c r="I4" s="6">
        <f t="shared" si="0"/>
        <v>1177900</v>
      </c>
      <c r="J4" s="4">
        <v>0</v>
      </c>
    </row>
    <row r="5" spans="1:10" x14ac:dyDescent="0.25">
      <c r="A5" s="1">
        <v>900177280</v>
      </c>
      <c r="B5" s="1" t="s">
        <v>11</v>
      </c>
      <c r="C5" s="7" t="s">
        <v>8</v>
      </c>
      <c r="D5" s="5">
        <v>3782</v>
      </c>
      <c r="E5" s="10">
        <v>44592</v>
      </c>
      <c r="F5" s="10">
        <v>44592</v>
      </c>
      <c r="G5" s="6">
        <v>5768300</v>
      </c>
      <c r="H5" s="6">
        <v>200200</v>
      </c>
      <c r="I5" s="6">
        <f t="shared" ref="I5:I16" si="1">G5-H5</f>
        <v>5568100</v>
      </c>
      <c r="J5" s="4">
        <v>0</v>
      </c>
    </row>
    <row r="6" spans="1:10" x14ac:dyDescent="0.25">
      <c r="A6" s="1">
        <v>900177280</v>
      </c>
      <c r="B6" s="1" t="s">
        <v>11</v>
      </c>
      <c r="C6" s="7" t="s">
        <v>8</v>
      </c>
      <c r="D6" s="5">
        <v>4187</v>
      </c>
      <c r="E6" s="12">
        <v>44651</v>
      </c>
      <c r="F6" s="12">
        <v>44651</v>
      </c>
      <c r="G6" s="6">
        <v>11484800</v>
      </c>
      <c r="H6" s="6">
        <v>188100</v>
      </c>
      <c r="I6" s="6">
        <f t="shared" si="1"/>
        <v>11296700</v>
      </c>
      <c r="J6" s="4">
        <v>0</v>
      </c>
    </row>
    <row r="7" spans="1:10" x14ac:dyDescent="0.25">
      <c r="A7" s="1">
        <v>900177280</v>
      </c>
      <c r="B7" s="1" t="s">
        <v>11</v>
      </c>
      <c r="C7" s="7" t="s">
        <v>8</v>
      </c>
      <c r="D7" s="5">
        <v>4358</v>
      </c>
      <c r="E7" s="12" t="s">
        <v>9</v>
      </c>
      <c r="F7" s="12" t="s">
        <v>9</v>
      </c>
      <c r="G7" s="6">
        <v>6190100</v>
      </c>
      <c r="H7" s="6">
        <v>114100</v>
      </c>
      <c r="I7" s="6">
        <f t="shared" si="1"/>
        <v>6076000</v>
      </c>
      <c r="J7" s="4">
        <v>0</v>
      </c>
    </row>
    <row r="8" spans="1:10" x14ac:dyDescent="0.25">
      <c r="A8" s="1">
        <v>900177280</v>
      </c>
      <c r="B8" s="1" t="s">
        <v>11</v>
      </c>
      <c r="C8" s="7" t="s">
        <v>8</v>
      </c>
      <c r="D8" s="5">
        <v>4542</v>
      </c>
      <c r="E8" s="10">
        <v>44712</v>
      </c>
      <c r="F8" s="10">
        <v>44712</v>
      </c>
      <c r="G8" s="6">
        <v>5585700</v>
      </c>
      <c r="H8" s="6">
        <v>162300</v>
      </c>
      <c r="I8" s="6">
        <f t="shared" si="1"/>
        <v>5423400</v>
      </c>
      <c r="J8" s="4">
        <v>0</v>
      </c>
    </row>
    <row r="9" spans="1:10" x14ac:dyDescent="0.25">
      <c r="A9" s="1">
        <v>900177280</v>
      </c>
      <c r="B9" s="1" t="s">
        <v>11</v>
      </c>
      <c r="C9" s="7" t="s">
        <v>8</v>
      </c>
      <c r="D9" s="5">
        <v>4683</v>
      </c>
      <c r="E9" s="10">
        <v>44742</v>
      </c>
      <c r="F9" s="10">
        <v>44742</v>
      </c>
      <c r="G9" s="6">
        <v>7652200</v>
      </c>
      <c r="H9" s="6">
        <v>205600</v>
      </c>
      <c r="I9" s="6">
        <f t="shared" si="1"/>
        <v>7446600</v>
      </c>
      <c r="J9" s="4">
        <v>0</v>
      </c>
    </row>
    <row r="10" spans="1:10" x14ac:dyDescent="0.25">
      <c r="A10" s="1">
        <v>900177280</v>
      </c>
      <c r="B10" s="1" t="s">
        <v>11</v>
      </c>
      <c r="C10" s="7" t="s">
        <v>8</v>
      </c>
      <c r="D10" s="5">
        <v>4850</v>
      </c>
      <c r="E10" s="10">
        <v>44772</v>
      </c>
      <c r="F10" s="10">
        <v>44772</v>
      </c>
      <c r="G10" s="6">
        <v>6890000</v>
      </c>
      <c r="H10" s="6">
        <v>246100</v>
      </c>
      <c r="I10" s="6">
        <f t="shared" si="1"/>
        <v>6643900</v>
      </c>
      <c r="J10" s="4">
        <v>0</v>
      </c>
    </row>
    <row r="11" spans="1:10" x14ac:dyDescent="0.25">
      <c r="A11" s="1">
        <v>900177280</v>
      </c>
      <c r="B11" s="1" t="s">
        <v>11</v>
      </c>
      <c r="C11" s="7" t="s">
        <v>8</v>
      </c>
      <c r="D11" s="5">
        <v>5020</v>
      </c>
      <c r="E11" s="10">
        <v>44804</v>
      </c>
      <c r="F11" s="10">
        <v>44804</v>
      </c>
      <c r="G11" s="6">
        <v>8506800</v>
      </c>
      <c r="H11" s="6">
        <v>277700</v>
      </c>
      <c r="I11" s="6">
        <f t="shared" si="1"/>
        <v>8229100</v>
      </c>
      <c r="J11" s="4">
        <v>0</v>
      </c>
    </row>
    <row r="12" spans="1:10" x14ac:dyDescent="0.25">
      <c r="A12" s="1">
        <v>900177280</v>
      </c>
      <c r="B12" s="1" t="s">
        <v>11</v>
      </c>
      <c r="C12" s="7" t="s">
        <v>8</v>
      </c>
      <c r="D12" s="5">
        <v>5224</v>
      </c>
      <c r="E12" s="10">
        <v>44839</v>
      </c>
      <c r="F12" s="10">
        <v>44839</v>
      </c>
      <c r="G12" s="6">
        <v>10295100</v>
      </c>
      <c r="H12" s="6">
        <v>355100</v>
      </c>
      <c r="I12" s="6">
        <f t="shared" si="1"/>
        <v>9940000</v>
      </c>
      <c r="J12" s="4">
        <v>0</v>
      </c>
    </row>
    <row r="13" spans="1:10" x14ac:dyDescent="0.25">
      <c r="A13" s="1">
        <v>900177280</v>
      </c>
      <c r="B13" s="1" t="s">
        <v>11</v>
      </c>
      <c r="C13" s="7" t="s">
        <v>8</v>
      </c>
      <c r="D13" s="5">
        <v>5411</v>
      </c>
      <c r="E13" s="10">
        <v>44865</v>
      </c>
      <c r="F13" s="10">
        <v>44865</v>
      </c>
      <c r="G13" s="6">
        <v>6962500</v>
      </c>
      <c r="H13" s="6">
        <v>148800</v>
      </c>
      <c r="I13" s="6">
        <f t="shared" si="1"/>
        <v>6813700</v>
      </c>
      <c r="J13" s="4">
        <v>0</v>
      </c>
    </row>
    <row r="14" spans="1:10" x14ac:dyDescent="0.25">
      <c r="A14" s="1">
        <v>900177281</v>
      </c>
      <c r="B14" s="1" t="s">
        <v>11</v>
      </c>
      <c r="C14" s="7" t="s">
        <v>8</v>
      </c>
      <c r="D14" s="9">
        <v>5560</v>
      </c>
      <c r="E14" s="10">
        <v>44895</v>
      </c>
      <c r="F14" s="10">
        <v>44895</v>
      </c>
      <c r="G14" s="6">
        <v>4986200</v>
      </c>
      <c r="H14" s="6">
        <v>189000</v>
      </c>
      <c r="I14" s="6">
        <f t="shared" si="1"/>
        <v>4797200</v>
      </c>
      <c r="J14" s="4">
        <v>0</v>
      </c>
    </row>
    <row r="15" spans="1:10" x14ac:dyDescent="0.25">
      <c r="A15" s="1">
        <v>900177282</v>
      </c>
      <c r="B15" s="1" t="s">
        <v>11</v>
      </c>
      <c r="C15" s="7" t="s">
        <v>8</v>
      </c>
      <c r="D15" s="9">
        <v>5639</v>
      </c>
      <c r="E15" s="10">
        <v>44926</v>
      </c>
      <c r="F15" s="10">
        <v>44926</v>
      </c>
      <c r="G15" s="6">
        <v>4256500</v>
      </c>
      <c r="H15" s="6">
        <v>45000</v>
      </c>
      <c r="I15" s="6">
        <f t="shared" si="1"/>
        <v>4211500</v>
      </c>
      <c r="J15" s="4">
        <v>0</v>
      </c>
    </row>
    <row r="16" spans="1:10" x14ac:dyDescent="0.25">
      <c r="A16" s="1">
        <v>900177283</v>
      </c>
      <c r="B16" s="1" t="s">
        <v>11</v>
      </c>
      <c r="C16" s="7" t="s">
        <v>8</v>
      </c>
      <c r="D16" s="9">
        <v>5754</v>
      </c>
      <c r="E16" s="10">
        <v>44957</v>
      </c>
      <c r="F16" s="10">
        <v>44957</v>
      </c>
      <c r="G16" s="6">
        <v>11109300</v>
      </c>
      <c r="H16" s="6">
        <v>348800</v>
      </c>
      <c r="I16" s="6">
        <f t="shared" si="1"/>
        <v>10760500</v>
      </c>
      <c r="J16" s="4">
        <v>0</v>
      </c>
    </row>
    <row r="17" spans="9:9" x14ac:dyDescent="0.25">
      <c r="I17" s="13">
        <f>SUM(I2:I16)</f>
        <v>91320400</v>
      </c>
    </row>
  </sheetData>
  <dataValidations count="1">
    <dataValidation type="whole" operator="greaterThan" allowBlank="1" showInputMessage="1" showErrorMessage="1" errorTitle="DATO ERRADO" error="El valor debe ser diferente de cero" sqref="H5:H1048576 G1:G1048576 I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666EE-6662-4C76-8A81-E42B136AB3C2}">
  <dimension ref="A3:C8"/>
  <sheetViews>
    <sheetView showGridLines="0" workbookViewId="0">
      <selection activeCell="C8" sqref="A4:C8"/>
    </sheetView>
  </sheetViews>
  <sheetFormatPr baseColWidth="10" defaultRowHeight="15" x14ac:dyDescent="0.25"/>
  <cols>
    <col min="1" max="1" width="29.5703125" bestFit="1" customWidth="1"/>
    <col min="2" max="2" width="10.7109375" bestFit="1" customWidth="1"/>
    <col min="3" max="3" width="15.28515625" bestFit="1" customWidth="1"/>
  </cols>
  <sheetData>
    <row r="3" spans="1:3" x14ac:dyDescent="0.25">
      <c r="A3" s="18" t="s">
        <v>82</v>
      </c>
      <c r="B3" s="8" t="s">
        <v>83</v>
      </c>
      <c r="C3" t="s">
        <v>84</v>
      </c>
    </row>
    <row r="4" spans="1:3" x14ac:dyDescent="0.25">
      <c r="A4" s="19" t="s">
        <v>79</v>
      </c>
      <c r="B4" s="62">
        <v>1</v>
      </c>
      <c r="C4" s="13">
        <v>4797200</v>
      </c>
    </row>
    <row r="5" spans="1:3" x14ac:dyDescent="0.25">
      <c r="A5" s="19" t="s">
        <v>80</v>
      </c>
      <c r="B5" s="62">
        <v>10</v>
      </c>
      <c r="C5" s="13">
        <v>71649000</v>
      </c>
    </row>
    <row r="6" spans="1:3" x14ac:dyDescent="0.25">
      <c r="A6" s="19" t="s">
        <v>99</v>
      </c>
      <c r="B6" s="62">
        <v>1</v>
      </c>
      <c r="C6" s="13">
        <v>10760500</v>
      </c>
    </row>
    <row r="7" spans="1:3" x14ac:dyDescent="0.25">
      <c r="A7" s="19" t="s">
        <v>129</v>
      </c>
      <c r="B7" s="62">
        <v>3</v>
      </c>
      <c r="C7" s="13">
        <v>4113700</v>
      </c>
    </row>
    <row r="8" spans="1:3" x14ac:dyDescent="0.25">
      <c r="A8" s="19" t="s">
        <v>81</v>
      </c>
      <c r="B8" s="62">
        <v>15</v>
      </c>
      <c r="C8" s="13">
        <v>91320400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53109-7563-44FA-9F2A-026E88FB29FC}">
  <dimension ref="A1:AO17"/>
  <sheetViews>
    <sheetView showGridLines="0" topLeftCell="G1" workbookViewId="0">
      <selection activeCell="M19" sqref="M19"/>
    </sheetView>
  </sheetViews>
  <sheetFormatPr baseColWidth="10" defaultRowHeight="15" x14ac:dyDescent="0.25"/>
  <cols>
    <col min="8" max="8" width="13.28515625" bestFit="1" customWidth="1"/>
    <col min="9" max="9" width="22.7109375" bestFit="1" customWidth="1"/>
    <col min="11" max="11" width="15.28515625" bestFit="1" customWidth="1"/>
    <col min="12" max="12" width="14.28515625" bestFit="1" customWidth="1"/>
    <col min="13" max="14" width="32.140625" customWidth="1"/>
    <col min="16" max="16" width="14.140625" bestFit="1" customWidth="1"/>
    <col min="17" max="18" width="13.140625" bestFit="1" customWidth="1"/>
    <col min="20" max="20" width="13.140625" bestFit="1" customWidth="1"/>
    <col min="22" max="22" width="14.140625" bestFit="1" customWidth="1"/>
    <col min="23" max="23" width="13.140625" bestFit="1" customWidth="1"/>
  </cols>
  <sheetData>
    <row r="1" spans="1:41" x14ac:dyDescent="0.25">
      <c r="K1" s="13">
        <v>93967300</v>
      </c>
      <c r="L1" s="13">
        <v>91320400</v>
      </c>
      <c r="P1" s="13">
        <v>71848700</v>
      </c>
      <c r="Q1" s="13">
        <v>0</v>
      </c>
      <c r="R1" s="13">
        <v>0</v>
      </c>
      <c r="T1" s="13">
        <v>15500</v>
      </c>
    </row>
    <row r="2" spans="1:41" ht="39.950000000000003" customHeight="1" x14ac:dyDescent="0.25">
      <c r="A2" s="14" t="s">
        <v>13</v>
      </c>
      <c r="B2" s="14" t="s">
        <v>14</v>
      </c>
      <c r="C2" s="14" t="s">
        <v>15</v>
      </c>
      <c r="D2" s="14" t="s">
        <v>16</v>
      </c>
      <c r="E2" s="14" t="s">
        <v>17</v>
      </c>
      <c r="F2" s="14" t="s">
        <v>18</v>
      </c>
      <c r="G2" s="14" t="s">
        <v>19</v>
      </c>
      <c r="H2" s="15" t="s">
        <v>20</v>
      </c>
      <c r="I2" s="15" t="s">
        <v>21</v>
      </c>
      <c r="J2" s="14" t="s">
        <v>22</v>
      </c>
      <c r="K2" s="14" t="s">
        <v>23</v>
      </c>
      <c r="L2" s="14" t="s">
        <v>24</v>
      </c>
      <c r="M2" s="14" t="s">
        <v>25</v>
      </c>
      <c r="N2" s="15" t="s">
        <v>26</v>
      </c>
      <c r="O2" s="14" t="s">
        <v>27</v>
      </c>
      <c r="P2" s="14" t="s">
        <v>28</v>
      </c>
      <c r="Q2" s="14" t="s">
        <v>29</v>
      </c>
      <c r="R2" s="14" t="s">
        <v>30</v>
      </c>
      <c r="S2" s="14" t="s">
        <v>31</v>
      </c>
      <c r="T2" s="14" t="s">
        <v>32</v>
      </c>
      <c r="U2" s="14" t="s">
        <v>33</v>
      </c>
      <c r="V2" s="14" t="s">
        <v>34</v>
      </c>
      <c r="W2" s="14" t="s">
        <v>35</v>
      </c>
      <c r="X2" s="14" t="s">
        <v>36</v>
      </c>
      <c r="Y2" s="14" t="s">
        <v>37</v>
      </c>
      <c r="Z2" s="14" t="s">
        <v>38</v>
      </c>
      <c r="AA2" s="14" t="s">
        <v>39</v>
      </c>
      <c r="AB2" s="14" t="s">
        <v>40</v>
      </c>
      <c r="AC2" s="14" t="s">
        <v>41</v>
      </c>
      <c r="AD2" s="14" t="s">
        <v>42</v>
      </c>
      <c r="AE2" s="14" t="s">
        <v>43</v>
      </c>
      <c r="AF2" s="14" t="s">
        <v>44</v>
      </c>
      <c r="AG2" s="14" t="s">
        <v>45</v>
      </c>
      <c r="AH2" s="14" t="s">
        <v>46</v>
      </c>
      <c r="AI2" s="14" t="s">
        <v>47</v>
      </c>
      <c r="AJ2" s="14" t="s">
        <v>48</v>
      </c>
      <c r="AK2" s="14" t="s">
        <v>49</v>
      </c>
      <c r="AL2" s="14" t="s">
        <v>50</v>
      </c>
      <c r="AM2" s="14" t="s">
        <v>51</v>
      </c>
      <c r="AN2" s="14" t="s">
        <v>52</v>
      </c>
      <c r="AO2" s="14" t="s">
        <v>53</v>
      </c>
    </row>
    <row r="3" spans="1:41" x14ac:dyDescent="0.25">
      <c r="A3" s="1">
        <v>900177280</v>
      </c>
      <c r="B3" s="1" t="s">
        <v>54</v>
      </c>
      <c r="C3" s="1" t="s">
        <v>8</v>
      </c>
      <c r="D3" s="1">
        <v>5560</v>
      </c>
      <c r="E3" s="1"/>
      <c r="F3" s="1"/>
      <c r="G3" s="1"/>
      <c r="H3" s="1" t="s">
        <v>59</v>
      </c>
      <c r="I3" s="1" t="s">
        <v>115</v>
      </c>
      <c r="J3" s="16">
        <v>44895</v>
      </c>
      <c r="K3" s="17">
        <v>4986200</v>
      </c>
      <c r="L3" s="17">
        <v>4797200</v>
      </c>
      <c r="M3" s="1" t="s">
        <v>60</v>
      </c>
      <c r="N3" s="1" t="s">
        <v>79</v>
      </c>
      <c r="O3" s="1" t="s">
        <v>61</v>
      </c>
      <c r="P3" s="17"/>
      <c r="Q3" s="17"/>
      <c r="R3" s="17"/>
      <c r="S3" s="1"/>
      <c r="T3" s="17"/>
      <c r="U3" s="1"/>
      <c r="V3" s="17"/>
      <c r="W3" s="17"/>
      <c r="X3" s="17"/>
      <c r="Y3" s="17"/>
      <c r="Z3" s="1"/>
      <c r="AA3" s="1"/>
      <c r="AB3" s="1"/>
      <c r="AC3" s="1"/>
      <c r="AD3" s="1"/>
      <c r="AE3" s="16">
        <v>44895</v>
      </c>
      <c r="AF3" s="1"/>
      <c r="AG3" s="1"/>
      <c r="AH3" s="1"/>
      <c r="AI3" s="1"/>
      <c r="AJ3" s="1"/>
      <c r="AK3" s="1"/>
      <c r="AL3" s="1"/>
      <c r="AM3" s="1"/>
      <c r="AN3" s="1"/>
      <c r="AO3" s="1">
        <v>20230218</v>
      </c>
    </row>
    <row r="4" spans="1:41" x14ac:dyDescent="0.25">
      <c r="A4" s="1">
        <v>900177280</v>
      </c>
      <c r="B4" s="1" t="s">
        <v>54</v>
      </c>
      <c r="C4" s="1" t="s">
        <v>8</v>
      </c>
      <c r="D4" s="1">
        <v>5754</v>
      </c>
      <c r="E4" s="1"/>
      <c r="F4" s="1"/>
      <c r="G4" s="1"/>
      <c r="H4" s="1" t="s">
        <v>62</v>
      </c>
      <c r="I4" s="1" t="s">
        <v>116</v>
      </c>
      <c r="J4" s="16">
        <v>44957</v>
      </c>
      <c r="K4" s="17">
        <v>11109300</v>
      </c>
      <c r="L4" s="17">
        <v>10760500</v>
      </c>
      <c r="M4" s="1" t="s">
        <v>60</v>
      </c>
      <c r="N4" s="1" t="s">
        <v>99</v>
      </c>
      <c r="O4" s="1" t="s">
        <v>61</v>
      </c>
      <c r="P4" s="17"/>
      <c r="Q4" s="17"/>
      <c r="R4" s="17"/>
      <c r="S4" s="1"/>
      <c r="T4" s="17"/>
      <c r="U4" s="1"/>
      <c r="V4" s="17"/>
      <c r="W4" s="17"/>
      <c r="X4" s="17"/>
      <c r="Y4" s="17"/>
      <c r="Z4" s="1"/>
      <c r="AA4" s="1"/>
      <c r="AB4" s="1"/>
      <c r="AC4" s="1"/>
      <c r="AD4" s="1"/>
      <c r="AE4" s="16">
        <v>44957</v>
      </c>
      <c r="AF4" s="1"/>
      <c r="AG4" s="1"/>
      <c r="AH4" s="1"/>
      <c r="AI4" s="1"/>
      <c r="AJ4" s="1"/>
      <c r="AK4" s="1"/>
      <c r="AL4" s="1"/>
      <c r="AM4" s="1"/>
      <c r="AN4" s="1"/>
      <c r="AO4" s="1">
        <v>20230218</v>
      </c>
    </row>
    <row r="5" spans="1:41" x14ac:dyDescent="0.25">
      <c r="A5" s="1">
        <v>900177280</v>
      </c>
      <c r="B5" s="1" t="s">
        <v>54</v>
      </c>
      <c r="C5" s="1" t="s">
        <v>8</v>
      </c>
      <c r="D5" s="1">
        <v>7459</v>
      </c>
      <c r="E5" s="1"/>
      <c r="F5" s="1"/>
      <c r="G5" s="1"/>
      <c r="H5" s="1" t="s">
        <v>63</v>
      </c>
      <c r="I5" s="1" t="s">
        <v>117</v>
      </c>
      <c r="J5" s="16">
        <v>43921</v>
      </c>
      <c r="K5" s="17">
        <v>2867300</v>
      </c>
      <c r="L5" s="17">
        <v>2736100</v>
      </c>
      <c r="M5" s="1" t="s">
        <v>60</v>
      </c>
      <c r="N5" s="1" t="s">
        <v>129</v>
      </c>
      <c r="O5" s="1" t="s">
        <v>61</v>
      </c>
      <c r="P5" s="17"/>
      <c r="Q5" s="17"/>
      <c r="R5" s="17"/>
      <c r="S5" s="1"/>
      <c r="T5" s="17"/>
      <c r="U5" s="1"/>
      <c r="V5" s="17"/>
      <c r="W5" s="17"/>
      <c r="X5" s="17"/>
      <c r="Y5" s="17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>
        <v>20230218</v>
      </c>
    </row>
    <row r="6" spans="1:41" x14ac:dyDescent="0.25">
      <c r="A6" s="1">
        <v>900177280</v>
      </c>
      <c r="B6" s="1" t="s">
        <v>54</v>
      </c>
      <c r="C6" s="1" t="s">
        <v>8</v>
      </c>
      <c r="D6" s="1">
        <v>7593</v>
      </c>
      <c r="E6" s="1"/>
      <c r="F6" s="1"/>
      <c r="G6" s="1"/>
      <c r="H6" s="1" t="s">
        <v>64</v>
      </c>
      <c r="I6" s="1" t="s">
        <v>118</v>
      </c>
      <c r="J6" s="16">
        <v>44012</v>
      </c>
      <c r="K6" s="17">
        <v>1212800</v>
      </c>
      <c r="L6" s="17">
        <v>1177900</v>
      </c>
      <c r="M6" s="1" t="s">
        <v>60</v>
      </c>
      <c r="N6" s="1" t="s">
        <v>129</v>
      </c>
      <c r="O6" s="1" t="s">
        <v>61</v>
      </c>
      <c r="P6" s="17"/>
      <c r="Q6" s="17"/>
      <c r="R6" s="17"/>
      <c r="S6" s="1"/>
      <c r="T6" s="17"/>
      <c r="U6" s="1"/>
      <c r="V6" s="17"/>
      <c r="W6" s="17"/>
      <c r="X6" s="17"/>
      <c r="Y6" s="17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>
        <v>20230218</v>
      </c>
    </row>
    <row r="7" spans="1:41" x14ac:dyDescent="0.25">
      <c r="A7" s="1">
        <v>900177280</v>
      </c>
      <c r="B7" s="1" t="s">
        <v>54</v>
      </c>
      <c r="C7" s="1" t="s">
        <v>55</v>
      </c>
      <c r="D7" s="1">
        <v>7476</v>
      </c>
      <c r="E7" s="1" t="s">
        <v>55</v>
      </c>
      <c r="F7" s="1">
        <v>7476</v>
      </c>
      <c r="G7" s="1"/>
      <c r="H7" s="1" t="s">
        <v>56</v>
      </c>
      <c r="I7" s="1" t="s">
        <v>114</v>
      </c>
      <c r="J7" s="16">
        <v>43951</v>
      </c>
      <c r="K7" s="17">
        <v>199700</v>
      </c>
      <c r="L7" s="17">
        <v>199700</v>
      </c>
      <c r="M7" s="1" t="s">
        <v>57</v>
      </c>
      <c r="N7" s="1" t="s">
        <v>129</v>
      </c>
      <c r="O7" s="1" t="s">
        <v>58</v>
      </c>
      <c r="P7" s="17">
        <v>199700</v>
      </c>
      <c r="Q7" s="17">
        <v>0</v>
      </c>
      <c r="R7" s="17">
        <v>0</v>
      </c>
      <c r="S7" s="1"/>
      <c r="T7" s="17">
        <v>0</v>
      </c>
      <c r="U7" s="1"/>
      <c r="V7" s="17">
        <v>199700</v>
      </c>
      <c r="W7" s="17">
        <v>0</v>
      </c>
      <c r="X7" s="17"/>
      <c r="Y7" s="17"/>
      <c r="Z7" s="1"/>
      <c r="AA7" s="1"/>
      <c r="AB7" s="1"/>
      <c r="AC7" s="1"/>
      <c r="AD7" s="1"/>
      <c r="AE7" s="1"/>
      <c r="AF7" s="1"/>
      <c r="AG7" s="1">
        <v>2</v>
      </c>
      <c r="AH7" s="1"/>
      <c r="AI7" s="1"/>
      <c r="AJ7" s="1">
        <v>1</v>
      </c>
      <c r="AK7" s="1">
        <v>20200530</v>
      </c>
      <c r="AL7" s="1">
        <v>20200511</v>
      </c>
      <c r="AM7" s="1">
        <v>199700</v>
      </c>
      <c r="AN7" s="1">
        <v>0</v>
      </c>
      <c r="AO7" s="1">
        <v>20230218</v>
      </c>
    </row>
    <row r="8" spans="1:41" x14ac:dyDescent="0.25">
      <c r="A8" s="1">
        <v>900177280</v>
      </c>
      <c r="B8" s="1" t="s">
        <v>54</v>
      </c>
      <c r="C8" s="1" t="s">
        <v>8</v>
      </c>
      <c r="D8" s="1">
        <v>3782</v>
      </c>
      <c r="E8" s="1" t="s">
        <v>8</v>
      </c>
      <c r="F8" s="1">
        <v>3782</v>
      </c>
      <c r="G8" s="1"/>
      <c r="H8" s="1" t="s">
        <v>65</v>
      </c>
      <c r="I8" s="1" t="s">
        <v>119</v>
      </c>
      <c r="J8" s="16">
        <v>44592</v>
      </c>
      <c r="K8" s="17">
        <v>5768300</v>
      </c>
      <c r="L8" s="17">
        <v>5568100</v>
      </c>
      <c r="M8" s="1" t="s">
        <v>66</v>
      </c>
      <c r="N8" s="1" t="s">
        <v>80</v>
      </c>
      <c r="O8" s="1" t="s">
        <v>58</v>
      </c>
      <c r="P8" s="17">
        <v>5568100</v>
      </c>
      <c r="Q8" s="17">
        <v>0</v>
      </c>
      <c r="R8" s="17">
        <v>0</v>
      </c>
      <c r="S8" s="1"/>
      <c r="T8" s="17">
        <v>0</v>
      </c>
      <c r="U8" s="1"/>
      <c r="V8" s="17">
        <v>5568100</v>
      </c>
      <c r="W8" s="17">
        <v>0</v>
      </c>
      <c r="X8" s="17"/>
      <c r="Y8" s="17"/>
      <c r="Z8" s="1"/>
      <c r="AA8" s="1"/>
      <c r="AB8" s="1"/>
      <c r="AC8" s="1"/>
      <c r="AD8" s="1"/>
      <c r="AE8" s="16">
        <v>44592</v>
      </c>
      <c r="AF8" s="1"/>
      <c r="AG8" s="1">
        <v>2</v>
      </c>
      <c r="AH8" s="1"/>
      <c r="AI8" s="1"/>
      <c r="AJ8" s="1">
        <v>1</v>
      </c>
      <c r="AK8" s="1">
        <v>20221130</v>
      </c>
      <c r="AL8" s="1">
        <v>20221103</v>
      </c>
      <c r="AM8" s="1">
        <v>5568100</v>
      </c>
      <c r="AN8" s="1">
        <v>0</v>
      </c>
      <c r="AO8" s="1">
        <v>20230218</v>
      </c>
    </row>
    <row r="9" spans="1:41" x14ac:dyDescent="0.25">
      <c r="A9" s="1">
        <v>900177280</v>
      </c>
      <c r="B9" s="1" t="s">
        <v>54</v>
      </c>
      <c r="C9" s="1" t="s">
        <v>8</v>
      </c>
      <c r="D9" s="1">
        <v>4187</v>
      </c>
      <c r="E9" s="1" t="s">
        <v>8</v>
      </c>
      <c r="F9" s="1">
        <v>4187</v>
      </c>
      <c r="G9" s="1"/>
      <c r="H9" s="1" t="s">
        <v>67</v>
      </c>
      <c r="I9" s="1" t="s">
        <v>120</v>
      </c>
      <c r="J9" s="16">
        <v>44651</v>
      </c>
      <c r="K9" s="17">
        <v>11484800</v>
      </c>
      <c r="L9" s="17">
        <v>11296700</v>
      </c>
      <c r="M9" s="1" t="s">
        <v>66</v>
      </c>
      <c r="N9" s="1" t="s">
        <v>80</v>
      </c>
      <c r="O9" s="1" t="s">
        <v>58</v>
      </c>
      <c r="P9" s="17">
        <v>11296700</v>
      </c>
      <c r="Q9" s="17">
        <v>0</v>
      </c>
      <c r="R9" s="17">
        <v>0</v>
      </c>
      <c r="S9" s="1"/>
      <c r="T9" s="17">
        <v>0</v>
      </c>
      <c r="U9" s="1"/>
      <c r="V9" s="17">
        <v>11296700</v>
      </c>
      <c r="W9" s="17">
        <v>0</v>
      </c>
      <c r="X9" s="17"/>
      <c r="Y9" s="17"/>
      <c r="Z9" s="1"/>
      <c r="AA9" s="1"/>
      <c r="AB9" s="1"/>
      <c r="AC9" s="1"/>
      <c r="AD9" s="1"/>
      <c r="AE9" s="16">
        <v>44651</v>
      </c>
      <c r="AF9" s="1"/>
      <c r="AG9" s="1">
        <v>2</v>
      </c>
      <c r="AH9" s="1"/>
      <c r="AI9" s="1"/>
      <c r="AJ9" s="1">
        <v>1</v>
      </c>
      <c r="AK9" s="1">
        <v>20220430</v>
      </c>
      <c r="AL9" s="1">
        <v>20220420</v>
      </c>
      <c r="AM9" s="1">
        <v>11296700</v>
      </c>
      <c r="AN9" s="1">
        <v>0</v>
      </c>
      <c r="AO9" s="1">
        <v>20230218</v>
      </c>
    </row>
    <row r="10" spans="1:41" x14ac:dyDescent="0.25">
      <c r="A10" s="1">
        <v>900177280</v>
      </c>
      <c r="B10" s="1" t="s">
        <v>54</v>
      </c>
      <c r="C10" s="1" t="s">
        <v>8</v>
      </c>
      <c r="D10" s="1">
        <v>4358</v>
      </c>
      <c r="E10" s="1" t="s">
        <v>8</v>
      </c>
      <c r="F10" s="1">
        <v>4358</v>
      </c>
      <c r="G10" s="1"/>
      <c r="H10" s="1" t="s">
        <v>68</v>
      </c>
      <c r="I10" s="1" t="s">
        <v>121</v>
      </c>
      <c r="J10" s="1" t="s">
        <v>9</v>
      </c>
      <c r="K10" s="17">
        <v>6190100</v>
      </c>
      <c r="L10" s="17">
        <v>6076000</v>
      </c>
      <c r="M10" s="1" t="s">
        <v>66</v>
      </c>
      <c r="N10" s="1" t="s">
        <v>80</v>
      </c>
      <c r="O10" s="1" t="s">
        <v>58</v>
      </c>
      <c r="P10" s="17">
        <v>6076000</v>
      </c>
      <c r="Q10" s="17">
        <v>0</v>
      </c>
      <c r="R10" s="17">
        <v>0</v>
      </c>
      <c r="S10" s="1"/>
      <c r="T10" s="17">
        <v>0</v>
      </c>
      <c r="U10" s="1"/>
      <c r="V10" s="17">
        <v>6076000</v>
      </c>
      <c r="W10" s="17">
        <v>0</v>
      </c>
      <c r="X10" s="17"/>
      <c r="Y10" s="17"/>
      <c r="Z10" s="1"/>
      <c r="AA10" s="1"/>
      <c r="AB10" s="1"/>
      <c r="AC10" s="1"/>
      <c r="AD10" s="1"/>
      <c r="AE10" s="1" t="s">
        <v>9</v>
      </c>
      <c r="AF10" s="1"/>
      <c r="AG10" s="1">
        <v>2</v>
      </c>
      <c r="AH10" s="1"/>
      <c r="AI10" s="1"/>
      <c r="AJ10" s="1">
        <v>1</v>
      </c>
      <c r="AK10" s="1">
        <v>20221130</v>
      </c>
      <c r="AL10" s="1">
        <v>20221103</v>
      </c>
      <c r="AM10" s="1">
        <v>6076000</v>
      </c>
      <c r="AN10" s="1">
        <v>0</v>
      </c>
      <c r="AO10" s="1">
        <v>20230218</v>
      </c>
    </row>
    <row r="11" spans="1:41" x14ac:dyDescent="0.25">
      <c r="A11" s="1">
        <v>900177280</v>
      </c>
      <c r="B11" s="1" t="s">
        <v>54</v>
      </c>
      <c r="C11" s="1" t="s">
        <v>8</v>
      </c>
      <c r="D11" s="1">
        <v>4542</v>
      </c>
      <c r="E11" s="1" t="s">
        <v>8</v>
      </c>
      <c r="F11" s="1">
        <v>4542</v>
      </c>
      <c r="G11" s="1"/>
      <c r="H11" s="1" t="s">
        <v>69</v>
      </c>
      <c r="I11" s="1" t="s">
        <v>122</v>
      </c>
      <c r="J11" s="16">
        <v>44712</v>
      </c>
      <c r="K11" s="17">
        <v>5585700</v>
      </c>
      <c r="L11" s="17">
        <v>5423400</v>
      </c>
      <c r="M11" s="1" t="s">
        <v>66</v>
      </c>
      <c r="N11" s="1" t="s">
        <v>80</v>
      </c>
      <c r="O11" s="1" t="s">
        <v>58</v>
      </c>
      <c r="P11" s="17">
        <v>5423400</v>
      </c>
      <c r="Q11" s="17">
        <v>0</v>
      </c>
      <c r="R11" s="17">
        <v>0</v>
      </c>
      <c r="S11" s="1"/>
      <c r="T11" s="17">
        <v>0</v>
      </c>
      <c r="U11" s="1"/>
      <c r="V11" s="17">
        <v>5423400</v>
      </c>
      <c r="W11" s="17">
        <v>0</v>
      </c>
      <c r="X11" s="17"/>
      <c r="Y11" s="17"/>
      <c r="Z11" s="1"/>
      <c r="AA11" s="1"/>
      <c r="AB11" s="1"/>
      <c r="AC11" s="1"/>
      <c r="AD11" s="1"/>
      <c r="AE11" s="16">
        <v>44712</v>
      </c>
      <c r="AF11" s="1"/>
      <c r="AG11" s="1">
        <v>2</v>
      </c>
      <c r="AH11" s="1"/>
      <c r="AI11" s="1"/>
      <c r="AJ11" s="1">
        <v>1</v>
      </c>
      <c r="AK11" s="1">
        <v>20221130</v>
      </c>
      <c r="AL11" s="1">
        <v>20221103</v>
      </c>
      <c r="AM11" s="1">
        <v>5423400</v>
      </c>
      <c r="AN11" s="1">
        <v>0</v>
      </c>
      <c r="AO11" s="1">
        <v>20230218</v>
      </c>
    </row>
    <row r="12" spans="1:41" x14ac:dyDescent="0.25">
      <c r="A12" s="1">
        <v>900177280</v>
      </c>
      <c r="B12" s="1" t="s">
        <v>54</v>
      </c>
      <c r="C12" s="1" t="s">
        <v>8</v>
      </c>
      <c r="D12" s="1">
        <v>4683</v>
      </c>
      <c r="E12" s="1" t="s">
        <v>8</v>
      </c>
      <c r="F12" s="1">
        <v>4683</v>
      </c>
      <c r="G12" s="1"/>
      <c r="H12" s="1" t="s">
        <v>70</v>
      </c>
      <c r="I12" s="1" t="s">
        <v>123</v>
      </c>
      <c r="J12" s="16">
        <v>44742</v>
      </c>
      <c r="K12" s="17">
        <v>7652200</v>
      </c>
      <c r="L12" s="17">
        <v>7446600</v>
      </c>
      <c r="M12" s="1" t="s">
        <v>66</v>
      </c>
      <c r="N12" s="1" t="s">
        <v>80</v>
      </c>
      <c r="O12" s="1" t="s">
        <v>58</v>
      </c>
      <c r="P12" s="17">
        <v>7446600</v>
      </c>
      <c r="Q12" s="17">
        <v>0</v>
      </c>
      <c r="R12" s="17">
        <v>0</v>
      </c>
      <c r="S12" s="1"/>
      <c r="T12" s="17">
        <v>0</v>
      </c>
      <c r="U12" s="1"/>
      <c r="V12" s="17">
        <v>7446600</v>
      </c>
      <c r="W12" s="17">
        <v>0</v>
      </c>
      <c r="X12" s="17"/>
      <c r="Y12" s="17"/>
      <c r="Z12" s="1"/>
      <c r="AA12" s="1"/>
      <c r="AB12" s="1"/>
      <c r="AC12" s="1"/>
      <c r="AD12" s="1"/>
      <c r="AE12" s="16">
        <v>44742</v>
      </c>
      <c r="AF12" s="1"/>
      <c r="AG12" s="1">
        <v>2</v>
      </c>
      <c r="AH12" s="1"/>
      <c r="AI12" s="1"/>
      <c r="AJ12" s="1">
        <v>1</v>
      </c>
      <c r="AK12" s="1">
        <v>20220730</v>
      </c>
      <c r="AL12" s="1">
        <v>20220722</v>
      </c>
      <c r="AM12" s="1">
        <v>7446600</v>
      </c>
      <c r="AN12" s="1">
        <v>0</v>
      </c>
      <c r="AO12" s="1">
        <v>20230218</v>
      </c>
    </row>
    <row r="13" spans="1:41" x14ac:dyDescent="0.25">
      <c r="A13" s="1">
        <v>900177280</v>
      </c>
      <c r="B13" s="1" t="s">
        <v>54</v>
      </c>
      <c r="C13" s="1" t="s">
        <v>8</v>
      </c>
      <c r="D13" s="1">
        <v>4850</v>
      </c>
      <c r="E13" s="1" t="s">
        <v>8</v>
      </c>
      <c r="F13" s="1">
        <v>4850</v>
      </c>
      <c r="G13" s="1"/>
      <c r="H13" s="1" t="s">
        <v>71</v>
      </c>
      <c r="I13" s="1" t="s">
        <v>124</v>
      </c>
      <c r="J13" s="16">
        <v>44772</v>
      </c>
      <c r="K13" s="17">
        <v>6890000</v>
      </c>
      <c r="L13" s="17">
        <v>6643900</v>
      </c>
      <c r="M13" s="1" t="s">
        <v>66</v>
      </c>
      <c r="N13" s="1" t="s">
        <v>80</v>
      </c>
      <c r="O13" s="1" t="s">
        <v>58</v>
      </c>
      <c r="P13" s="17">
        <v>6643900</v>
      </c>
      <c r="Q13" s="17">
        <v>0</v>
      </c>
      <c r="R13" s="17">
        <v>0</v>
      </c>
      <c r="S13" s="1"/>
      <c r="T13" s="17">
        <v>0</v>
      </c>
      <c r="U13" s="1"/>
      <c r="V13" s="17">
        <v>6643900</v>
      </c>
      <c r="W13" s="17">
        <v>0</v>
      </c>
      <c r="X13" s="17"/>
      <c r="Y13" s="17"/>
      <c r="Z13" s="1"/>
      <c r="AA13" s="1"/>
      <c r="AB13" s="1"/>
      <c r="AC13" s="1"/>
      <c r="AD13" s="1"/>
      <c r="AE13" s="16">
        <v>44772</v>
      </c>
      <c r="AF13" s="1"/>
      <c r="AG13" s="1">
        <v>2</v>
      </c>
      <c r="AH13" s="1"/>
      <c r="AI13" s="1"/>
      <c r="AJ13" s="1">
        <v>1</v>
      </c>
      <c r="AK13" s="1">
        <v>20220830</v>
      </c>
      <c r="AL13" s="1">
        <v>20220808</v>
      </c>
      <c r="AM13" s="1">
        <v>6643900</v>
      </c>
      <c r="AN13" s="1">
        <v>0</v>
      </c>
      <c r="AO13" s="1">
        <v>20230218</v>
      </c>
    </row>
    <row r="14" spans="1:41" x14ac:dyDescent="0.25">
      <c r="A14" s="1">
        <v>900177280</v>
      </c>
      <c r="B14" s="1" t="s">
        <v>54</v>
      </c>
      <c r="C14" s="1" t="s">
        <v>8</v>
      </c>
      <c r="D14" s="1">
        <v>5020</v>
      </c>
      <c r="E14" s="1" t="s">
        <v>8</v>
      </c>
      <c r="F14" s="1">
        <v>5020</v>
      </c>
      <c r="G14" s="1"/>
      <c r="H14" s="1" t="s">
        <v>72</v>
      </c>
      <c r="I14" s="1" t="s">
        <v>125</v>
      </c>
      <c r="J14" s="16">
        <v>44804</v>
      </c>
      <c r="K14" s="17">
        <v>8506800</v>
      </c>
      <c r="L14" s="17">
        <v>8229100</v>
      </c>
      <c r="M14" s="1" t="s">
        <v>66</v>
      </c>
      <c r="N14" s="1" t="s">
        <v>80</v>
      </c>
      <c r="O14" s="1" t="s">
        <v>58</v>
      </c>
      <c r="P14" s="17">
        <v>8229100</v>
      </c>
      <c r="Q14" s="17">
        <v>0</v>
      </c>
      <c r="R14" s="17">
        <v>0</v>
      </c>
      <c r="S14" s="1"/>
      <c r="T14" s="17">
        <v>0</v>
      </c>
      <c r="U14" s="1"/>
      <c r="V14" s="17">
        <v>8229100</v>
      </c>
      <c r="W14" s="17">
        <v>0</v>
      </c>
      <c r="X14" s="17"/>
      <c r="Y14" s="17"/>
      <c r="Z14" s="1"/>
      <c r="AA14" s="1"/>
      <c r="AB14" s="1"/>
      <c r="AC14" s="1"/>
      <c r="AD14" s="1"/>
      <c r="AE14" s="16">
        <v>44804</v>
      </c>
      <c r="AF14" s="1"/>
      <c r="AG14" s="1">
        <v>2</v>
      </c>
      <c r="AH14" s="1"/>
      <c r="AI14" s="1"/>
      <c r="AJ14" s="1">
        <v>1</v>
      </c>
      <c r="AK14" s="1">
        <v>20220930</v>
      </c>
      <c r="AL14" s="1">
        <v>20220912</v>
      </c>
      <c r="AM14" s="1">
        <v>8229100</v>
      </c>
      <c r="AN14" s="1">
        <v>0</v>
      </c>
      <c r="AO14" s="1">
        <v>20230218</v>
      </c>
    </row>
    <row r="15" spans="1:41" x14ac:dyDescent="0.25">
      <c r="A15" s="1">
        <v>900177280</v>
      </c>
      <c r="B15" s="1" t="s">
        <v>54</v>
      </c>
      <c r="C15" s="1" t="s">
        <v>8</v>
      </c>
      <c r="D15" s="1">
        <v>5411</v>
      </c>
      <c r="E15" s="1" t="s">
        <v>8</v>
      </c>
      <c r="F15" s="1">
        <v>5411</v>
      </c>
      <c r="G15" s="1"/>
      <c r="H15" s="1" t="s">
        <v>73</v>
      </c>
      <c r="I15" s="1" t="s">
        <v>126</v>
      </c>
      <c r="J15" s="16">
        <v>44865</v>
      </c>
      <c r="K15" s="17">
        <v>6962500</v>
      </c>
      <c r="L15" s="17">
        <v>6813700</v>
      </c>
      <c r="M15" s="1" t="s">
        <v>66</v>
      </c>
      <c r="N15" s="1" t="s">
        <v>80</v>
      </c>
      <c r="O15" s="1" t="s">
        <v>58</v>
      </c>
      <c r="P15" s="17">
        <v>6813700</v>
      </c>
      <c r="Q15" s="17">
        <v>0</v>
      </c>
      <c r="R15" s="17">
        <v>0</v>
      </c>
      <c r="S15" s="1"/>
      <c r="T15" s="17">
        <v>0</v>
      </c>
      <c r="U15" s="1"/>
      <c r="V15" s="17">
        <v>6813700</v>
      </c>
      <c r="W15" s="17">
        <v>0</v>
      </c>
      <c r="X15" s="17"/>
      <c r="Y15" s="17"/>
      <c r="Z15" s="1"/>
      <c r="AA15" s="1"/>
      <c r="AB15" s="1"/>
      <c r="AC15" s="1"/>
      <c r="AD15" s="1"/>
      <c r="AE15" s="16">
        <v>44865</v>
      </c>
      <c r="AF15" s="1"/>
      <c r="AG15" s="1">
        <v>2</v>
      </c>
      <c r="AH15" s="1"/>
      <c r="AI15" s="1"/>
      <c r="AJ15" s="1">
        <v>1</v>
      </c>
      <c r="AK15" s="1">
        <v>20221130</v>
      </c>
      <c r="AL15" s="1">
        <v>20221118</v>
      </c>
      <c r="AM15" s="1">
        <v>6813700</v>
      </c>
      <c r="AN15" s="1">
        <v>0</v>
      </c>
      <c r="AO15" s="1">
        <v>20230218</v>
      </c>
    </row>
    <row r="16" spans="1:41" x14ac:dyDescent="0.25">
      <c r="A16" s="1">
        <v>900177280</v>
      </c>
      <c r="B16" s="1" t="s">
        <v>54</v>
      </c>
      <c r="C16" s="1" t="s">
        <v>8</v>
      </c>
      <c r="D16" s="1">
        <v>5639</v>
      </c>
      <c r="E16" s="1" t="s">
        <v>8</v>
      </c>
      <c r="F16" s="1">
        <v>5639</v>
      </c>
      <c r="G16" s="1"/>
      <c r="H16" s="1" t="s">
        <v>74</v>
      </c>
      <c r="I16" s="1" t="s">
        <v>127</v>
      </c>
      <c r="J16" s="16">
        <v>44926</v>
      </c>
      <c r="K16" s="17">
        <v>4256500</v>
      </c>
      <c r="L16" s="17">
        <v>4211500</v>
      </c>
      <c r="M16" s="1" t="s">
        <v>66</v>
      </c>
      <c r="N16" s="1" t="s">
        <v>80</v>
      </c>
      <c r="O16" s="1" t="s">
        <v>58</v>
      </c>
      <c r="P16" s="17">
        <v>4211500</v>
      </c>
      <c r="Q16" s="17">
        <v>0</v>
      </c>
      <c r="R16" s="17">
        <v>0</v>
      </c>
      <c r="S16" s="1"/>
      <c r="T16" s="17">
        <v>0</v>
      </c>
      <c r="U16" s="1"/>
      <c r="V16" s="17">
        <v>4211500</v>
      </c>
      <c r="W16" s="17">
        <v>0</v>
      </c>
      <c r="X16" s="17"/>
      <c r="Y16" s="17"/>
      <c r="Z16" s="1"/>
      <c r="AA16" s="1"/>
      <c r="AB16" s="1"/>
      <c r="AC16" s="1"/>
      <c r="AD16" s="1"/>
      <c r="AE16" s="16">
        <v>44926</v>
      </c>
      <c r="AF16" s="1"/>
      <c r="AG16" s="1">
        <v>2</v>
      </c>
      <c r="AH16" s="1"/>
      <c r="AI16" s="1"/>
      <c r="AJ16" s="1">
        <v>1</v>
      </c>
      <c r="AK16" s="1">
        <v>20230130</v>
      </c>
      <c r="AL16" s="1">
        <v>20230106</v>
      </c>
      <c r="AM16" s="1">
        <v>4211500</v>
      </c>
      <c r="AN16" s="1">
        <v>0</v>
      </c>
      <c r="AO16" s="1">
        <v>20230218</v>
      </c>
    </row>
    <row r="17" spans="1:41" x14ac:dyDescent="0.25">
      <c r="A17" s="1">
        <v>900177280</v>
      </c>
      <c r="B17" s="1" t="s">
        <v>54</v>
      </c>
      <c r="C17" s="1" t="s">
        <v>8</v>
      </c>
      <c r="D17" s="1">
        <v>5224</v>
      </c>
      <c r="E17" s="1" t="s">
        <v>8</v>
      </c>
      <c r="F17" s="1">
        <v>5224</v>
      </c>
      <c r="G17" s="1"/>
      <c r="H17" s="1" t="s">
        <v>75</v>
      </c>
      <c r="I17" s="1" t="s">
        <v>128</v>
      </c>
      <c r="J17" s="16">
        <v>44839</v>
      </c>
      <c r="K17" s="17">
        <v>10295100</v>
      </c>
      <c r="L17" s="17">
        <v>9940000</v>
      </c>
      <c r="M17" s="1" t="s">
        <v>76</v>
      </c>
      <c r="N17" s="1" t="s">
        <v>80</v>
      </c>
      <c r="O17" s="1" t="s">
        <v>58</v>
      </c>
      <c r="P17" s="17">
        <v>9940000</v>
      </c>
      <c r="Q17" s="17">
        <v>0</v>
      </c>
      <c r="R17" s="17">
        <v>0</v>
      </c>
      <c r="S17" s="1"/>
      <c r="T17" s="17">
        <v>15500</v>
      </c>
      <c r="U17" s="1" t="s">
        <v>77</v>
      </c>
      <c r="V17" s="17">
        <v>9924500</v>
      </c>
      <c r="W17" s="17">
        <v>15500</v>
      </c>
      <c r="X17" s="17"/>
      <c r="Y17" s="17"/>
      <c r="Z17" s="1"/>
      <c r="AA17" s="1"/>
      <c r="AB17" s="1"/>
      <c r="AC17" s="1"/>
      <c r="AD17" s="1"/>
      <c r="AE17" s="16">
        <v>44839</v>
      </c>
      <c r="AF17" s="1"/>
      <c r="AG17" s="1">
        <v>9</v>
      </c>
      <c r="AH17" s="1"/>
      <c r="AI17" s="1" t="s">
        <v>78</v>
      </c>
      <c r="AJ17" s="1">
        <v>1</v>
      </c>
      <c r="AK17" s="1">
        <v>21001231</v>
      </c>
      <c r="AL17" s="1">
        <v>20221019</v>
      </c>
      <c r="AM17" s="1">
        <v>9940000</v>
      </c>
      <c r="AN17" s="1">
        <v>0</v>
      </c>
      <c r="AO17" s="1">
        <v>20230218</v>
      </c>
    </row>
  </sheetData>
  <sortState xmlns:xlrd2="http://schemas.microsoft.com/office/spreadsheetml/2017/richdata2" ref="A3:AO17">
    <sortCondition ref="M3:M1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9BA34-BD7C-4FF3-A2D8-F02DDC7082F7}">
  <dimension ref="B1:I40"/>
  <sheetViews>
    <sheetView showGridLines="0" tabSelected="1" topLeftCell="A10" zoomScale="90" zoomScaleNormal="90" zoomScaleSheetLayoutView="100" workbookViewId="0">
      <selection activeCell="K23" sqref="K23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5" width="11.42578125" style="20"/>
    <col min="6" max="6" width="16.85546875" style="20" customWidth="1"/>
    <col min="7" max="7" width="11.42578125" style="20"/>
    <col min="8" max="8" width="22.5703125" style="20" customWidth="1"/>
    <col min="9" max="9" width="14" style="20" customWidth="1"/>
    <col min="10" max="10" width="7.140625" style="20" customWidth="1"/>
    <col min="11" max="16384" width="11.42578125" style="20"/>
  </cols>
  <sheetData>
    <row r="1" spans="2:9" ht="6" customHeight="1" thickBot="1" x14ac:dyDescent="0.25"/>
    <row r="2" spans="2:9" ht="19.5" customHeight="1" x14ac:dyDescent="0.2">
      <c r="B2" s="21"/>
      <c r="C2" s="22"/>
      <c r="D2" s="23" t="s">
        <v>85</v>
      </c>
      <c r="E2" s="24"/>
      <c r="F2" s="24"/>
      <c r="G2" s="24"/>
      <c r="H2" s="25"/>
      <c r="I2" s="26" t="s">
        <v>86</v>
      </c>
    </row>
    <row r="3" spans="2:9" ht="13.5" thickBot="1" x14ac:dyDescent="0.25">
      <c r="B3" s="27"/>
      <c r="C3" s="28"/>
      <c r="D3" s="29"/>
      <c r="E3" s="30"/>
      <c r="F3" s="30"/>
      <c r="G3" s="30"/>
      <c r="H3" s="31"/>
      <c r="I3" s="32"/>
    </row>
    <row r="4" spans="2:9" x14ac:dyDescent="0.2">
      <c r="B4" s="27"/>
      <c r="C4" s="28"/>
      <c r="D4" s="23" t="s">
        <v>87</v>
      </c>
      <c r="E4" s="24"/>
      <c r="F4" s="24"/>
      <c r="G4" s="24"/>
      <c r="H4" s="25"/>
      <c r="I4" s="26" t="s">
        <v>88</v>
      </c>
    </row>
    <row r="5" spans="2:9" x14ac:dyDescent="0.2">
      <c r="B5" s="27"/>
      <c r="C5" s="28"/>
      <c r="D5" s="33"/>
      <c r="E5" s="34"/>
      <c r="F5" s="34"/>
      <c r="G5" s="34"/>
      <c r="H5" s="35"/>
      <c r="I5" s="36"/>
    </row>
    <row r="6" spans="2:9" ht="13.5" thickBot="1" x14ac:dyDescent="0.25">
      <c r="B6" s="37"/>
      <c r="C6" s="38"/>
      <c r="D6" s="29"/>
      <c r="E6" s="30"/>
      <c r="F6" s="30"/>
      <c r="G6" s="30"/>
      <c r="H6" s="31"/>
      <c r="I6" s="32"/>
    </row>
    <row r="7" spans="2:9" x14ac:dyDescent="0.2">
      <c r="B7" s="39"/>
      <c r="I7" s="40"/>
    </row>
    <row r="8" spans="2:9" x14ac:dyDescent="0.2">
      <c r="B8" s="39"/>
      <c r="I8" s="40"/>
    </row>
    <row r="9" spans="2:9" x14ac:dyDescent="0.2">
      <c r="B9" s="39"/>
      <c r="I9" s="40"/>
    </row>
    <row r="10" spans="2:9" x14ac:dyDescent="0.2">
      <c r="B10" s="39"/>
      <c r="C10" s="41" t="s">
        <v>107</v>
      </c>
      <c r="E10" s="42"/>
      <c r="I10" s="40"/>
    </row>
    <row r="11" spans="2:9" x14ac:dyDescent="0.2">
      <c r="B11" s="39"/>
      <c r="I11" s="40"/>
    </row>
    <row r="12" spans="2:9" x14ac:dyDescent="0.2">
      <c r="B12" s="39"/>
      <c r="C12" s="41" t="s">
        <v>108</v>
      </c>
      <c r="I12" s="40"/>
    </row>
    <row r="13" spans="2:9" x14ac:dyDescent="0.2">
      <c r="B13" s="39"/>
      <c r="C13" s="41" t="s">
        <v>109</v>
      </c>
      <c r="I13" s="40"/>
    </row>
    <row r="14" spans="2:9" x14ac:dyDescent="0.2">
      <c r="B14" s="39"/>
      <c r="I14" s="40"/>
    </row>
    <row r="15" spans="2:9" x14ac:dyDescent="0.2">
      <c r="B15" s="39"/>
      <c r="C15" s="20" t="s">
        <v>110</v>
      </c>
      <c r="I15" s="40"/>
    </row>
    <row r="16" spans="2:9" x14ac:dyDescent="0.2">
      <c r="B16" s="39"/>
      <c r="C16" s="43"/>
      <c r="I16" s="40"/>
    </row>
    <row r="17" spans="2:9" x14ac:dyDescent="0.2">
      <c r="B17" s="39"/>
      <c r="C17" s="20" t="s">
        <v>111</v>
      </c>
      <c r="D17" s="42"/>
      <c r="G17" s="44" t="s">
        <v>89</v>
      </c>
      <c r="H17" s="44" t="s">
        <v>90</v>
      </c>
      <c r="I17" s="40"/>
    </row>
    <row r="18" spans="2:9" x14ac:dyDescent="0.2">
      <c r="B18" s="39"/>
      <c r="C18" s="41" t="s">
        <v>91</v>
      </c>
      <c r="D18" s="41"/>
      <c r="E18" s="41"/>
      <c r="F18" s="41"/>
      <c r="G18" s="45">
        <v>15</v>
      </c>
      <c r="H18" s="46">
        <v>91320400</v>
      </c>
      <c r="I18" s="40"/>
    </row>
    <row r="19" spans="2:9" x14ac:dyDescent="0.2">
      <c r="B19" s="39"/>
      <c r="C19" s="20" t="s">
        <v>92</v>
      </c>
      <c r="G19" s="47">
        <v>3</v>
      </c>
      <c r="H19" s="48">
        <v>4113700</v>
      </c>
      <c r="I19" s="40"/>
    </row>
    <row r="20" spans="2:9" x14ac:dyDescent="0.2">
      <c r="B20" s="39"/>
      <c r="C20" s="20" t="s">
        <v>93</v>
      </c>
      <c r="G20" s="47">
        <v>0</v>
      </c>
      <c r="H20" s="48">
        <v>0</v>
      </c>
      <c r="I20" s="40"/>
    </row>
    <row r="21" spans="2:9" x14ac:dyDescent="0.2">
      <c r="B21" s="39"/>
      <c r="C21" s="20" t="s">
        <v>94</v>
      </c>
      <c r="G21" s="47">
        <v>1</v>
      </c>
      <c r="H21" s="49">
        <v>4797200</v>
      </c>
      <c r="I21" s="40"/>
    </row>
    <row r="22" spans="2:9" x14ac:dyDescent="0.2">
      <c r="B22" s="39"/>
      <c r="C22" s="20" t="s">
        <v>95</v>
      </c>
      <c r="G22" s="47">
        <v>0</v>
      </c>
      <c r="H22" s="48">
        <v>0</v>
      </c>
      <c r="I22" s="40"/>
    </row>
    <row r="23" spans="2:9" ht="13.5" thickBot="1" x14ac:dyDescent="0.25">
      <c r="B23" s="39"/>
      <c r="C23" s="20" t="s">
        <v>96</v>
      </c>
      <c r="G23" s="50">
        <v>0</v>
      </c>
      <c r="H23" s="51">
        <v>0</v>
      </c>
      <c r="I23" s="40"/>
    </row>
    <row r="24" spans="2:9" x14ac:dyDescent="0.2">
      <c r="B24" s="39"/>
      <c r="C24" s="41" t="s">
        <v>97</v>
      </c>
      <c r="D24" s="41"/>
      <c r="E24" s="41"/>
      <c r="F24" s="41"/>
      <c r="G24" s="45">
        <f>G19+G20+G21+G22+G23</f>
        <v>4</v>
      </c>
      <c r="H24" s="52">
        <f>H19+H20+H21+H22+H23</f>
        <v>8910900</v>
      </c>
      <c r="I24" s="40"/>
    </row>
    <row r="25" spans="2:9" x14ac:dyDescent="0.2">
      <c r="B25" s="39"/>
      <c r="C25" s="20" t="s">
        <v>98</v>
      </c>
      <c r="G25" s="47">
        <v>10</v>
      </c>
      <c r="H25" s="48">
        <v>71649000</v>
      </c>
      <c r="I25" s="40"/>
    </row>
    <row r="26" spans="2:9" ht="13.5" thickBot="1" x14ac:dyDescent="0.25">
      <c r="B26" s="39"/>
      <c r="C26" s="20" t="s">
        <v>99</v>
      </c>
      <c r="G26" s="50">
        <v>1</v>
      </c>
      <c r="H26" s="51">
        <v>10760500</v>
      </c>
      <c r="I26" s="40"/>
    </row>
    <row r="27" spans="2:9" x14ac:dyDescent="0.2">
      <c r="B27" s="39"/>
      <c r="C27" s="41" t="s">
        <v>100</v>
      </c>
      <c r="D27" s="41"/>
      <c r="E27" s="41"/>
      <c r="F27" s="41"/>
      <c r="G27" s="45">
        <f>G25+G26</f>
        <v>11</v>
      </c>
      <c r="H27" s="52">
        <f>H25+H26</f>
        <v>82409500</v>
      </c>
      <c r="I27" s="40"/>
    </row>
    <row r="28" spans="2:9" ht="13.5" thickBot="1" x14ac:dyDescent="0.25">
      <c r="B28" s="39"/>
      <c r="C28" s="20" t="s">
        <v>101</v>
      </c>
      <c r="D28" s="41"/>
      <c r="E28" s="41"/>
      <c r="F28" s="41"/>
      <c r="G28" s="50">
        <v>0</v>
      </c>
      <c r="H28" s="51">
        <v>0</v>
      </c>
      <c r="I28" s="40"/>
    </row>
    <row r="29" spans="2:9" x14ac:dyDescent="0.2">
      <c r="B29" s="39"/>
      <c r="C29" s="41" t="s">
        <v>102</v>
      </c>
      <c r="D29" s="41"/>
      <c r="E29" s="41"/>
      <c r="F29" s="41"/>
      <c r="G29" s="47">
        <f>G28</f>
        <v>0</v>
      </c>
      <c r="H29" s="48">
        <f>H28</f>
        <v>0</v>
      </c>
      <c r="I29" s="40"/>
    </row>
    <row r="30" spans="2:9" x14ac:dyDescent="0.2">
      <c r="B30" s="39"/>
      <c r="C30" s="41"/>
      <c r="D30" s="41"/>
      <c r="E30" s="41"/>
      <c r="F30" s="41"/>
      <c r="G30" s="53"/>
      <c r="H30" s="52"/>
      <c r="I30" s="40"/>
    </row>
    <row r="31" spans="2:9" ht="13.5" thickBot="1" x14ac:dyDescent="0.25">
      <c r="B31" s="39"/>
      <c r="C31" s="41" t="s">
        <v>103</v>
      </c>
      <c r="D31" s="41"/>
      <c r="G31" s="54">
        <f>G24+G27+G29</f>
        <v>15</v>
      </c>
      <c r="H31" s="55">
        <f>H24+H27+H29</f>
        <v>91320400</v>
      </c>
      <c r="I31" s="40"/>
    </row>
    <row r="32" spans="2:9" ht="13.5" thickTop="1" x14ac:dyDescent="0.2">
      <c r="B32" s="39"/>
      <c r="C32" s="41"/>
      <c r="D32" s="41"/>
      <c r="G32" s="56"/>
      <c r="H32" s="48"/>
      <c r="I32" s="40"/>
    </row>
    <row r="33" spans="2:9" x14ac:dyDescent="0.2">
      <c r="B33" s="39"/>
      <c r="G33" s="56"/>
      <c r="H33" s="56"/>
      <c r="I33" s="40"/>
    </row>
    <row r="34" spans="2:9" x14ac:dyDescent="0.2">
      <c r="B34" s="39"/>
      <c r="G34" s="56"/>
      <c r="H34" s="56"/>
      <c r="I34" s="40"/>
    </row>
    <row r="35" spans="2:9" x14ac:dyDescent="0.2">
      <c r="B35" s="39"/>
      <c r="G35" s="56"/>
      <c r="H35" s="56"/>
      <c r="I35" s="40"/>
    </row>
    <row r="36" spans="2:9" ht="13.5" thickBot="1" x14ac:dyDescent="0.25">
      <c r="B36" s="39"/>
      <c r="C36" s="57" t="s">
        <v>112</v>
      </c>
      <c r="D36" s="57"/>
      <c r="G36" s="57" t="s">
        <v>104</v>
      </c>
      <c r="H36" s="57"/>
      <c r="I36" s="40"/>
    </row>
    <row r="37" spans="2:9" ht="4.5" customHeight="1" x14ac:dyDescent="0.2">
      <c r="B37" s="39"/>
      <c r="C37" s="56"/>
      <c r="D37" s="56"/>
      <c r="G37" s="56"/>
      <c r="H37" s="56"/>
      <c r="I37" s="40"/>
    </row>
    <row r="38" spans="2:9" x14ac:dyDescent="0.2">
      <c r="B38" s="39"/>
      <c r="C38" s="41" t="s">
        <v>113</v>
      </c>
      <c r="G38" s="58" t="s">
        <v>105</v>
      </c>
      <c r="H38" s="56"/>
      <c r="I38" s="40"/>
    </row>
    <row r="39" spans="2:9" x14ac:dyDescent="0.2">
      <c r="B39" s="39"/>
      <c r="C39" s="41" t="s">
        <v>11</v>
      </c>
      <c r="G39" s="58" t="s">
        <v>106</v>
      </c>
      <c r="H39" s="56"/>
      <c r="I39" s="40"/>
    </row>
    <row r="40" spans="2:9" ht="18.75" customHeight="1" thickBot="1" x14ac:dyDescent="0.25">
      <c r="B40" s="59"/>
      <c r="C40" s="60"/>
      <c r="D40" s="60"/>
      <c r="E40" s="60"/>
      <c r="F40" s="60"/>
      <c r="G40" s="57"/>
      <c r="H40" s="57"/>
      <c r="I40" s="61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cp:lastPrinted>2023-02-18T18:48:15Z</cp:lastPrinted>
  <dcterms:created xsi:type="dcterms:W3CDTF">2022-06-01T14:39:12Z</dcterms:created>
  <dcterms:modified xsi:type="dcterms:W3CDTF">2023-02-23T14:05:48Z</dcterms:modified>
</cp:coreProperties>
</file>