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09981 CLINICA LOS ROSALES (PEREIRA)\"/>
    </mc:Choice>
  </mc:AlternateContent>
  <bookViews>
    <workbookView xWindow="0" yWindow="0" windowWidth="20460" windowHeight="7080" activeTab="2"/>
  </bookViews>
  <sheets>
    <sheet name="INFO IPS" sheetId="1" r:id="rId1"/>
    <sheet name="ESTADO DE CADA FACTURA" sheetId="2" r:id="rId2"/>
    <sheet name="FOR-CSA-018" sheetId="3" r:id="rId3"/>
  </sheets>
  <externalReferences>
    <externalReference r:id="rId4"/>
  </externalReferences>
  <definedNames>
    <definedName name="_xlnm._FilterDatabase" localSheetId="1" hidden="1">'ESTADO DE CADA FACTURA'!$A$2:$T$19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2" l="1"/>
  <c r="P1" i="2"/>
  <c r="M1" i="2" l="1"/>
  <c r="L1" i="2"/>
  <c r="J1" i="2" l="1"/>
  <c r="I1" i="2"/>
  <c r="I29" i="3"/>
  <c r="H29" i="3"/>
  <c r="I27" i="3"/>
  <c r="H27" i="3"/>
  <c r="I24" i="3"/>
  <c r="I31" i="3" s="1"/>
  <c r="H24" i="3"/>
  <c r="H31" i="3" l="1"/>
  <c r="J24" i="1"/>
  <c r="F24" i="1"/>
  <c r="G5" i="1"/>
  <c r="D4" i="1"/>
</calcChain>
</file>

<file path=xl/sharedStrings.xml><?xml version="1.0" encoding="utf-8"?>
<sst xmlns="http://schemas.openxmlformats.org/spreadsheetml/2006/main" count="194" uniqueCount="100">
  <si>
    <t>CLINICA LOS ROSALES</t>
  </si>
  <si>
    <t>NIT 891409981-0</t>
  </si>
  <si>
    <t>CAJA DE COMPENSACION FAMILIAR DEL VALLE DEL CAUCA</t>
  </si>
  <si>
    <t>ESTADO DE CARTERA CORTE A :</t>
  </si>
  <si>
    <t xml:space="preserve">FACTURA </t>
  </si>
  <si>
    <t>PREFIJO</t>
  </si>
  <si>
    <t>No. FACTURA</t>
  </si>
  <si>
    <t>FECHA FACTURACION</t>
  </si>
  <si>
    <t>FECHA RADICACION</t>
  </si>
  <si>
    <t>VR. FACTURA</t>
  </si>
  <si>
    <t>VR. GLOSA</t>
  </si>
  <si>
    <t>VR. PAGO</t>
  </si>
  <si>
    <t>OTROS DESC.</t>
  </si>
  <si>
    <t>SALDO CARTERA</t>
  </si>
  <si>
    <t>FER200273</t>
  </si>
  <si>
    <t>FER</t>
  </si>
  <si>
    <t>FER205817</t>
  </si>
  <si>
    <t>FER206898</t>
  </si>
  <si>
    <t>FER209838</t>
  </si>
  <si>
    <t>FER214499</t>
  </si>
  <si>
    <t>FER34488</t>
  </si>
  <si>
    <t>FER34673</t>
  </si>
  <si>
    <t>FER34767</t>
  </si>
  <si>
    <t>FER44180</t>
  </si>
  <si>
    <t>FER53202</t>
  </si>
  <si>
    <t>FER62039</t>
  </si>
  <si>
    <t>FER73725</t>
  </si>
  <si>
    <t>FER85603</t>
  </si>
  <si>
    <t>FER86131</t>
  </si>
  <si>
    <t>FER86197</t>
  </si>
  <si>
    <t>FER86198</t>
  </si>
  <si>
    <t>FER93054</t>
  </si>
  <si>
    <t>TOTAL</t>
  </si>
  <si>
    <t>FOR-CSA-018</t>
  </si>
  <si>
    <t>HOJA 1 DE 2</t>
  </si>
  <si>
    <t>RESUMEN DE CARTERA REVISADA POR LA EPS</t>
  </si>
  <si>
    <t>VERSION 1</t>
  </si>
  <si>
    <t>SANTIAGO DE CALI , OCTUBRE 12 DE 2023</t>
  </si>
  <si>
    <t>A continuacion me permito remitir nuestra respuesta al estado de cartera presentado en la fecha: 06/10/2023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</si>
  <si>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</si>
  <si>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</si>
  <si>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</si>
  <si>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</si>
  <si>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</si>
  <si>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</si>
  <si>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</si>
  <si>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</si>
  <si>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</si>
  <si>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</si>
  <si>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</si>
  <si>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</si>
  <si>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</si>
  <si>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</si>
  <si>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</si>
  <si>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</si>
  <si>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</si>
  <si>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</si>
  <si>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</si>
  <si>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</si>
  <si>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</si>
  <si>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</si>
  <si>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</si>
  <si>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</si>
  <si>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</si>
  <si>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Valor Total Bruto</t>
  </si>
  <si>
    <t>Valor Saldo IPS</t>
  </si>
  <si>
    <t>Valor Cancelado SAP</t>
  </si>
  <si>
    <t>Doc Compensación</t>
  </si>
  <si>
    <t>Fecha Corte</t>
  </si>
  <si>
    <t>CLINICA LOS ROSALES (PEREIRA)</t>
  </si>
  <si>
    <t>891409981_FER200273</t>
  </si>
  <si>
    <t>891409981_FER205817</t>
  </si>
  <si>
    <t>891409981_FER206898</t>
  </si>
  <si>
    <t>891409981_FER209838</t>
  </si>
  <si>
    <t>891409981_FER214499</t>
  </si>
  <si>
    <t>891409981_FER34488</t>
  </si>
  <si>
    <t>891409981_FER34673</t>
  </si>
  <si>
    <t>891409981_FER34767</t>
  </si>
  <si>
    <t>891409981_FER44180</t>
  </si>
  <si>
    <t>891409981_FER53202</t>
  </si>
  <si>
    <t>891409981_FER62039</t>
  </si>
  <si>
    <t>891409981_FER73725</t>
  </si>
  <si>
    <t>891409981_FER85603</t>
  </si>
  <si>
    <t>891409981_FER86131</t>
  </si>
  <si>
    <t>891409981_FER86197</t>
  </si>
  <si>
    <t>891409981_FER86198</t>
  </si>
  <si>
    <t>891409981_FER93054</t>
  </si>
  <si>
    <t>Fecha Radicado EPS</t>
  </si>
  <si>
    <t>ESTADO EPS OCTUBRE 11</t>
  </si>
  <si>
    <t>Señores : CLINICA LOS ROSALES (PEREIRA)</t>
  </si>
  <si>
    <t>NIT: 891409981</t>
  </si>
  <si>
    <t>FACTURA NO RADICADA</t>
  </si>
  <si>
    <t>Retención</t>
  </si>
  <si>
    <t>Fecha Compensación</t>
  </si>
  <si>
    <t>31.08.2023</t>
  </si>
  <si>
    <t>FACTURA CANCELADA</t>
  </si>
  <si>
    <t xml:space="preserve"> 31.05.2023</t>
  </si>
  <si>
    <t>30.09.2023</t>
  </si>
  <si>
    <t>Alejandro Rios Escobar</t>
  </si>
  <si>
    <t>Líder de Cartera - Clínica los Rosales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</si>
</sst>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 * #,##0.00_ ;_ * \-#,##0.00_ ;_ * &quot;-&quot;??_ ;_ @_ "/>
    <numFmt numFmtId="167" formatCode="dd/mm/yyyy;@"/>
    <numFmt numFmtId="168" formatCode="[$-240A]d&quot; de &quot;mmmm&quot; de &quot;yyyy;@"/>
    <numFmt numFmtId="169" formatCode="m/d/yyyy;@"/>
    <numFmt numFmtId="171" formatCode="&quot;$&quot;\ #,##0;[Red]&quot;$&quot;\ #,##0"/>
    <numFmt numFmtId="172" formatCode="&quot;$&quot;\ #,##0"/>
    <numFmt numFmtId="173" formatCode="_-* #,##0_-;\-* #,##0_-;_-* &quot;-&quot;??_-;_-@_-"/>
    <numFmt numFmtId="175" formatCode="_ * #,##0_ ;_ * \-#,##0_ ;_ * &quot;-&quot;??_ ;_ @_ "/>
    <numFmt numFmtId="177" formatCode="m/d/yy;@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6" fontId="5" fillId="0" borderId="0" applyFont="0" applyFill="0" applyBorder="0" applyAlignment="0" applyProtection="0">
      <alignment vertical="center"/>
    </xf>
    <xf numFmtId="165" fontId="5" fillId="0" borderId="0" applyFont="0" applyFill="0" applyBorder="0" applyAlignment="0" applyProtection="0">
      <alignment vertical="center"/>
    </xf>
    <xf numFmtId="0" fontId="6" fillId="0" borderId="0"/>
  </cellStyleXfs>
  <cellXfs count="98">
    <xf numFmtId="0" fontId="0" fillId="0" borderId="0" xfId="0">
      <alignment vertical="center"/>
    </xf>
    <xf numFmtId="165" fontId="0" fillId="0" borderId="0" xfId="2" applyFont="1">
      <alignment vertical="center"/>
    </xf>
    <xf numFmtId="0" fontId="2" fillId="0" borderId="1" xfId="0" applyFont="1" applyBorder="1" applyAlignment="1"/>
    <xf numFmtId="167" fontId="3" fillId="0" borderId="2" xfId="0" applyNumberFormat="1" applyFont="1" applyBorder="1">
      <alignment vertical="center"/>
    </xf>
    <xf numFmtId="0" fontId="2" fillId="0" borderId="3" xfId="0" applyFont="1" applyBorder="1" applyAlignment="1"/>
    <xf numFmtId="167" fontId="3" fillId="0" borderId="0" xfId="0" applyNumberFormat="1" applyFont="1">
      <alignment vertical="center"/>
    </xf>
    <xf numFmtId="0" fontId="3" fillId="0" borderId="0" xfId="0" applyFont="1">
      <alignment vertical="center"/>
    </xf>
    <xf numFmtId="169" fontId="4" fillId="2" borderId="4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165" fontId="4" fillId="2" borderId="4" xfId="2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169" fontId="2" fillId="0" borderId="0" xfId="0" applyNumberFormat="1" applyFont="1" applyAlignment="1"/>
    <xf numFmtId="165" fontId="2" fillId="0" borderId="0" xfId="2" applyFont="1" applyAlignment="1"/>
    <xf numFmtId="164" fontId="2" fillId="0" borderId="0" xfId="1" applyNumberFormat="1" applyFont="1" applyAlignment="1"/>
    <xf numFmtId="0" fontId="2" fillId="0" borderId="5" xfId="0" applyFont="1" applyBorder="1" applyAlignment="1"/>
    <xf numFmtId="0" fontId="2" fillId="0" borderId="6" xfId="0" applyFont="1" applyBorder="1" applyAlignment="1"/>
    <xf numFmtId="169" fontId="2" fillId="0" borderId="6" xfId="0" applyNumberFormat="1" applyFont="1" applyBorder="1" applyAlignment="1"/>
    <xf numFmtId="165" fontId="2" fillId="0" borderId="6" xfId="2" applyFont="1" applyBorder="1" applyAlignment="1"/>
    <xf numFmtId="164" fontId="2" fillId="0" borderId="6" xfId="1" applyNumberFormat="1" applyFont="1" applyBorder="1" applyAlignment="1"/>
    <xf numFmtId="165" fontId="3" fillId="0" borderId="11" xfId="2" applyFont="1" applyFill="1" applyBorder="1" applyAlignment="1">
      <alignment vertical="center"/>
    </xf>
    <xf numFmtId="165" fontId="2" fillId="0" borderId="11" xfId="2" applyFont="1" applyBorder="1" applyAlignment="1"/>
    <xf numFmtId="165" fontId="2" fillId="0" borderId="12" xfId="2" applyFont="1" applyBorder="1" applyAlignment="1"/>
    <xf numFmtId="14" fontId="4" fillId="2" borderId="7" xfId="1" applyNumberFormat="1" applyFont="1" applyFill="1" applyBorder="1" applyAlignment="1">
      <alignment horizontal="center" vertical="center"/>
    </xf>
    <xf numFmtId="14" fontId="4" fillId="2" borderId="8" xfId="1" applyNumberFormat="1" applyFont="1" applyFill="1" applyBorder="1" applyAlignment="1">
      <alignment horizontal="center" vertical="center"/>
    </xf>
    <xf numFmtId="14" fontId="4" fillId="2" borderId="9" xfId="1" applyNumberFormat="1" applyFont="1" applyFill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165" fontId="3" fillId="0" borderId="2" xfId="2" applyFont="1" applyFill="1" applyBorder="1" applyAlignment="1">
      <alignment horizontal="center" vertical="center"/>
    </xf>
    <xf numFmtId="165" fontId="3" fillId="0" borderId="10" xfId="2" applyFont="1" applyFill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5" fontId="3" fillId="0" borderId="0" xfId="2" applyFont="1" applyFill="1" applyAlignment="1">
      <alignment horizontal="center" vertical="center"/>
    </xf>
    <xf numFmtId="165" fontId="3" fillId="0" borderId="11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3" fillId="0" borderId="0" xfId="2" applyFont="1" applyFill="1" applyAlignment="1">
      <alignment horizontal="right" vertical="center"/>
    </xf>
    <xf numFmtId="168" fontId="3" fillId="0" borderId="0" xfId="0" applyNumberFormat="1" applyFont="1" applyAlignment="1">
      <alignment horizontal="left" vertical="center"/>
    </xf>
    <xf numFmtId="0" fontId="7" fillId="0" borderId="0" xfId="3" applyFont="1"/>
    <xf numFmtId="0" fontId="7" fillId="0" borderId="1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8" fillId="0" borderId="1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3" xfId="3" applyFont="1" applyBorder="1"/>
    <xf numFmtId="0" fontId="7" fillId="0" borderId="11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71" fontId="7" fillId="0" borderId="0" xfId="3" applyNumberFormat="1" applyFont="1" applyAlignment="1">
      <alignment horizontal="right"/>
    </xf>
    <xf numFmtId="172" fontId="7" fillId="0" borderId="0" xfId="3" applyNumberFormat="1" applyFont="1" applyAlignment="1">
      <alignment horizontal="right"/>
    </xf>
    <xf numFmtId="1" fontId="7" fillId="0" borderId="6" xfId="3" applyNumberFormat="1" applyFont="1" applyBorder="1" applyAlignment="1">
      <alignment horizontal="center"/>
    </xf>
    <xf numFmtId="171" fontId="7" fillId="0" borderId="6" xfId="3" applyNumberFormat="1" applyFont="1" applyBorder="1" applyAlignment="1">
      <alignment horizontal="right"/>
    </xf>
    <xf numFmtId="171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6" xfId="3" applyNumberFormat="1" applyFont="1" applyBorder="1" applyAlignment="1">
      <alignment horizontal="center"/>
    </xf>
    <xf numFmtId="171" fontId="8" fillId="0" borderId="16" xfId="3" applyNumberFormat="1" applyFont="1" applyBorder="1" applyAlignment="1">
      <alignment horizontal="right"/>
    </xf>
    <xf numFmtId="171" fontId="7" fillId="0" borderId="0" xfId="3" applyNumberFormat="1" applyFont="1"/>
    <xf numFmtId="171" fontId="7" fillId="0" borderId="6" xfId="3" applyNumberFormat="1" applyFont="1" applyBorder="1"/>
    <xf numFmtId="171" fontId="8" fillId="0" borderId="6" xfId="3" applyNumberFormat="1" applyFont="1" applyBorder="1"/>
    <xf numFmtId="171" fontId="8" fillId="0" borderId="0" xfId="3" applyNumberFormat="1" applyFont="1"/>
    <xf numFmtId="0" fontId="7" fillId="0" borderId="5" xfId="3" applyFont="1" applyBorder="1"/>
    <xf numFmtId="0" fontId="7" fillId="0" borderId="6" xfId="3" applyFont="1" applyBorder="1"/>
    <xf numFmtId="0" fontId="7" fillId="0" borderId="12" xfId="3" applyFont="1" applyBorder="1"/>
    <xf numFmtId="0" fontId="3" fillId="0" borderId="17" xfId="0" applyFont="1" applyBorder="1" applyAlignment="1">
      <alignment horizontal="center" vertical="center" wrapText="1"/>
    </xf>
    <xf numFmtId="14" fontId="3" fillId="0" borderId="17" xfId="0" applyNumberFormat="1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73" fontId="3" fillId="3" borderId="17" xfId="1" applyNumberFormat="1" applyFont="1" applyFill="1" applyBorder="1" applyAlignment="1">
      <alignment horizontal="center" vertical="center" wrapText="1"/>
    </xf>
    <xf numFmtId="0" fontId="0" fillId="0" borderId="17" xfId="0" applyBorder="1" applyAlignment="1"/>
    <xf numFmtId="0" fontId="9" fillId="0" borderId="17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/>
    <xf numFmtId="169" fontId="2" fillId="0" borderId="17" xfId="0" applyNumberFormat="1" applyFont="1" applyBorder="1" applyAlignment="1"/>
    <xf numFmtId="14" fontId="0" fillId="0" borderId="17" xfId="0" applyNumberFormat="1" applyBorder="1" applyAlignment="1"/>
    <xf numFmtId="0" fontId="3" fillId="4" borderId="17" xfId="0" applyFont="1" applyFill="1" applyBorder="1" applyAlignment="1">
      <alignment horizontal="center" vertical="center" wrapText="1"/>
    </xf>
    <xf numFmtId="175" fontId="0" fillId="0" borderId="0" xfId="1" applyNumberFormat="1" applyFont="1">
      <alignment vertical="center"/>
    </xf>
    <xf numFmtId="175" fontId="3" fillId="0" borderId="17" xfId="1" applyNumberFormat="1" applyFont="1" applyBorder="1" applyAlignment="1">
      <alignment horizontal="center" vertical="center" wrapText="1"/>
    </xf>
    <xf numFmtId="175" fontId="2" fillId="0" borderId="17" xfId="1" applyNumberFormat="1" applyFont="1" applyBorder="1" applyAlignment="1"/>
    <xf numFmtId="175" fontId="3" fillId="0" borderId="0" xfId="1" applyNumberFormat="1" applyFont="1">
      <alignment vertical="center"/>
    </xf>
    <xf numFmtId="177" fontId="0" fillId="0" borderId="0" xfId="0" applyNumberFormat="1">
      <alignment vertical="center"/>
    </xf>
    <xf numFmtId="0" fontId="1" fillId="0" borderId="17" xfId="0" applyFont="1" applyBorder="1" applyAlignment="1"/>
    <xf numFmtId="0" fontId="1" fillId="0" borderId="17" xfId="0" applyFont="1" applyBorder="1">
      <alignment vertical="center"/>
    </xf>
    <xf numFmtId="175" fontId="3" fillId="3" borderId="17" xfId="1" applyNumberFormat="1" applyFont="1" applyFill="1" applyBorder="1" applyAlignment="1">
      <alignment horizontal="center" vertical="center" wrapText="1"/>
    </xf>
    <xf numFmtId="175" fontId="0" fillId="0" borderId="17" xfId="1" applyNumberFormat="1" applyFont="1" applyBorder="1" applyAlignment="1"/>
    <xf numFmtId="172" fontId="8" fillId="0" borderId="0" xfId="3" applyNumberFormat="1" applyFont="1" applyAlignment="1">
      <alignment horizontal="right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2</xdr:col>
      <xdr:colOff>718185</xdr:colOff>
      <xdr:row>4</xdr:row>
      <xdr:rowOff>120650</xdr:rowOff>
    </xdr:to>
    <xdr:pic>
      <xdr:nvPicPr>
        <xdr:cNvPr id="4" name="Imagen 3" descr="logo clinica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0"/>
          <a:ext cx="1813560" cy="882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xcart09/Desktop/CARTERA%20-%20copia/VANESSA/Estados%20de%20cartera/Estado%20de%20Cartera%20a%2030-09-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13"/>
      <sheetName val="Td Resumen"/>
      <sheetName val="Td Formato Cartera"/>
      <sheetName val="Datos Formato Cartera"/>
      <sheetName val="Base Promed Fact"/>
      <sheetName val="Flujo de Caja"/>
      <sheetName val="Base ERP"/>
      <sheetName val="Control Conciliaciones"/>
      <sheetName val="Detalle"/>
      <sheetName val="Resumen"/>
      <sheetName val="Formato de Cartera"/>
      <sheetName val="Cartera Junta Directiva"/>
      <sheetName val="Cartera Flujo Caja"/>
      <sheetName val="Cartera Flujo Caja (2)"/>
      <sheetName val="Cartera Flujo Caja F"/>
      <sheetName val="Hoja1"/>
    </sheetNames>
    <sheetDataSet>
      <sheetData sheetId="0"/>
      <sheetData sheetId="1">
        <row r="4">
          <cell r="B4">
            <v>805000427</v>
          </cell>
          <cell r="C4" t="str">
            <v>COOMEVA ENTIDAD PROMOTORA DE SALUD S.A</v>
          </cell>
        </row>
        <row r="5">
          <cell r="B5">
            <v>800130907</v>
          </cell>
          <cell r="C5" t="str">
            <v>SALUD TOTAL ENTIDAD PROMOTORA DE SALUD DEL REGIMEN C. S.A</v>
          </cell>
        </row>
        <row r="6">
          <cell r="B6">
            <v>900226715</v>
          </cell>
          <cell r="C6" t="str">
            <v>COOSALUD ENTIDAD PROMOTORA DE SALUD S.A</v>
          </cell>
        </row>
        <row r="7">
          <cell r="B7">
            <v>900156264</v>
          </cell>
          <cell r="C7" t="str">
            <v>NUEVA EMPRESA PROMOTORA DE SALUD S.A</v>
          </cell>
        </row>
        <row r="8">
          <cell r="B8">
            <v>800088702</v>
          </cell>
          <cell r="C8" t="str">
            <v>EPS Y MEDICINA PREPAGADA SURAMERICANA S.A.</v>
          </cell>
        </row>
        <row r="9">
          <cell r="B9">
            <v>901097473</v>
          </cell>
          <cell r="C9" t="str">
            <v>MEDIMAS EPS S.A.S.</v>
          </cell>
        </row>
        <row r="10">
          <cell r="B10">
            <v>818000140</v>
          </cell>
          <cell r="C10" t="str">
            <v>ASOCIACION MUTUAL BARRIOS UNIDOS DE QUIBDO E.S.S</v>
          </cell>
        </row>
        <row r="11">
          <cell r="B11">
            <v>805001157</v>
          </cell>
          <cell r="C11" t="str">
            <v>ENTIDAD PROMOTORA DE SALUD SERVICIO OCCIDENTAL DE SALUD S.A.</v>
          </cell>
        </row>
        <row r="12">
          <cell r="B12">
            <v>830512116</v>
          </cell>
          <cell r="C12" t="str">
            <v>UNIDAD DE HEMODINAMIA DEL CAFE S.A</v>
          </cell>
        </row>
        <row r="13">
          <cell r="B13">
            <v>900935126</v>
          </cell>
          <cell r="C13" t="str">
            <v>ASMET SALUD EPS SAS</v>
          </cell>
        </row>
        <row r="14">
          <cell r="B14">
            <v>800251440</v>
          </cell>
          <cell r="C14" t="str">
            <v>ENTIDAD PROMOTORA DE SALUD SANITAS S.A.S</v>
          </cell>
        </row>
        <row r="15">
          <cell r="B15">
            <v>830023202</v>
          </cell>
          <cell r="C15" t="str">
            <v>COSMITET LTDA CORPORACION DE SERVICIOS MEDICOS</v>
          </cell>
        </row>
        <row r="16">
          <cell r="B16">
            <v>890903790</v>
          </cell>
          <cell r="C16" t="str">
            <v>SEGUROS DE VIDA SURAMERICANA S.A.</v>
          </cell>
        </row>
        <row r="17">
          <cell r="B17">
            <v>805009741</v>
          </cell>
          <cell r="C17" t="str">
            <v>COOMEVA MEDICINA PREPAGADA S.A</v>
          </cell>
        </row>
        <row r="18">
          <cell r="B18">
            <v>860525148</v>
          </cell>
          <cell r="C18" t="str">
            <v>FOSIGA-ECAT</v>
          </cell>
        </row>
        <row r="19">
          <cell r="B19">
            <v>860002400</v>
          </cell>
          <cell r="C19" t="str">
            <v>LA PREVISORA S.A COMPAÑIA DE SEGUROS</v>
          </cell>
        </row>
        <row r="20">
          <cell r="B20">
            <v>891480085</v>
          </cell>
          <cell r="C20" t="str">
            <v>DEPARTAMENTO DE RISARALDA</v>
          </cell>
        </row>
        <row r="21">
          <cell r="B21">
            <v>860009578</v>
          </cell>
          <cell r="C21" t="str">
            <v>SEGUROS DEL ESTADO S.A</v>
          </cell>
        </row>
        <row r="22">
          <cell r="B22">
            <v>860037013</v>
          </cell>
          <cell r="C22" t="str">
            <v>COMPAÑÍA MUNDIAL DE SEGUROS S.A.</v>
          </cell>
        </row>
        <row r="23">
          <cell r="B23">
            <v>860011153</v>
          </cell>
          <cell r="C23" t="str">
            <v>POSITIVA COMPAÑÍA DE SEGUROS S.A.</v>
          </cell>
        </row>
        <row r="24">
          <cell r="B24">
            <v>800106339</v>
          </cell>
          <cell r="C24" t="str">
            <v>COLMEDICA MEDICINA PREPAGADA S.A.</v>
          </cell>
        </row>
        <row r="25">
          <cell r="B25">
            <v>860078828</v>
          </cell>
          <cell r="C25" t="str">
            <v>COMPAÑIA DE MEDICINA PREPAGADA COLSANITAS S.A</v>
          </cell>
        </row>
        <row r="26">
          <cell r="B26">
            <v>860002184</v>
          </cell>
          <cell r="C26" t="str">
            <v>AXA COLPATRIA SEGUROS S.A</v>
          </cell>
        </row>
        <row r="27">
          <cell r="B27">
            <v>900462447</v>
          </cell>
          <cell r="C27" t="str">
            <v>CONSORCIO SAYP 2011</v>
          </cell>
        </row>
        <row r="28">
          <cell r="B28">
            <v>900848340</v>
          </cell>
          <cell r="C28" t="str">
            <v>CLINICA CENTRAL DEL QUINDIO S.A.S</v>
          </cell>
        </row>
        <row r="29">
          <cell r="B29">
            <v>222222222222</v>
          </cell>
          <cell r="C29" t="str">
            <v>CONSUMIDOR FINAL</v>
          </cell>
        </row>
        <row r="30">
          <cell r="B30">
            <v>830008686</v>
          </cell>
          <cell r="C30" t="str">
            <v>LA EQUIDAD SEGUROS DE VIDA ORGANISMO CORPORATIVO</v>
          </cell>
        </row>
        <row r="31">
          <cell r="B31">
            <v>830003564</v>
          </cell>
          <cell r="C31" t="str">
            <v>ENTIDAD PROMOTORA DE SALUD FAMISANAR S.A.S</v>
          </cell>
        </row>
        <row r="32">
          <cell r="B32">
            <v>900978341</v>
          </cell>
          <cell r="C32" t="str">
            <v>FONDO NACIONAL DE GESTION DEL RIESGO DE DESASTRES</v>
          </cell>
        </row>
        <row r="33">
          <cell r="B33">
            <v>10131777</v>
          </cell>
          <cell r="C33" t="str">
            <v>SALGADO ROA ENRIQUE</v>
          </cell>
        </row>
        <row r="34">
          <cell r="B34">
            <v>860066942</v>
          </cell>
          <cell r="C34" t="str">
            <v>CAJA DE COMPENSACION FAMILIAR COMPENSAR</v>
          </cell>
        </row>
        <row r="35">
          <cell r="B35">
            <v>900604350</v>
          </cell>
          <cell r="C35" t="str">
            <v>ALIANZA MEDELLIN ANTIOQUIA EPS S.A.S</v>
          </cell>
        </row>
        <row r="36">
          <cell r="B36">
            <v>800140949</v>
          </cell>
          <cell r="C36" t="str">
            <v>CAFESALUD EPS</v>
          </cell>
        </row>
        <row r="37">
          <cell r="B37">
            <v>860002183</v>
          </cell>
          <cell r="C37" t="str">
            <v>AXA COLPATRIA SEGUROS DE VIDA S.A.</v>
          </cell>
        </row>
        <row r="38">
          <cell r="B38">
            <v>901037916</v>
          </cell>
          <cell r="C38" t="str">
            <v>ADMINISTRADORA DE LOS RECURSOS SS ADRES</v>
          </cell>
        </row>
        <row r="39">
          <cell r="B39">
            <v>900339410</v>
          </cell>
          <cell r="C39" t="str">
            <v>REGIONAL  ASEGURAMIENTO EN SALUD</v>
          </cell>
        </row>
        <row r="40">
          <cell r="B40">
            <v>860002503</v>
          </cell>
          <cell r="C40" t="str">
            <v>COMPAÑIA DE SEGUROS BOLIVAR S.A</v>
          </cell>
        </row>
        <row r="41">
          <cell r="B41">
            <v>890903407</v>
          </cell>
          <cell r="C41" t="str">
            <v>SEGUROS GENERALES SURAMERICANA S.A.</v>
          </cell>
        </row>
        <row r="42">
          <cell r="B42">
            <v>806008394</v>
          </cell>
          <cell r="C42" t="str">
            <v>MUTUAL SER EPS</v>
          </cell>
        </row>
        <row r="43">
          <cell r="B43">
            <v>860039988</v>
          </cell>
          <cell r="C43" t="str">
            <v>LIBERTY SEGUROS S.A.</v>
          </cell>
        </row>
        <row r="44">
          <cell r="B44">
            <v>891600091</v>
          </cell>
          <cell r="C44" t="str">
            <v>CAJA DE COMPENSACION FAMILIAR DEL CHOCO</v>
          </cell>
        </row>
        <row r="45">
          <cell r="B45">
            <v>900178724</v>
          </cell>
          <cell r="C45" t="str">
            <v>MEDPLUS MEDICINA PREPAGADA S.A.</v>
          </cell>
        </row>
        <row r="46">
          <cell r="B46">
            <v>809008362</v>
          </cell>
          <cell r="C46" t="str">
            <v>PIJAOS SALUD EPSI</v>
          </cell>
        </row>
        <row r="47">
          <cell r="B47">
            <v>860009174</v>
          </cell>
          <cell r="C47" t="str">
            <v>SEGUROS DE VIDA DEL ESTADO S.A</v>
          </cell>
        </row>
        <row r="48">
          <cell r="B48">
            <v>810003245</v>
          </cell>
          <cell r="C48" t="str">
            <v>CLINICA OSPEDALE MANIZALES S.A</v>
          </cell>
        </row>
        <row r="49">
          <cell r="B49">
            <v>800130870</v>
          </cell>
          <cell r="C49" t="str">
            <v>EJERCITO NAL. BATALLON SAN MATEO</v>
          </cell>
        </row>
        <row r="50">
          <cell r="B50">
            <v>805023423</v>
          </cell>
          <cell r="C50" t="str">
            <v>SOCIEDAD N.S.D.R S.A.S.</v>
          </cell>
        </row>
        <row r="51">
          <cell r="B51">
            <v>901021565</v>
          </cell>
          <cell r="C51" t="str">
            <v>EMSSANAR ENTIDAD PROMOTORA DE SALUD S.A.S.</v>
          </cell>
        </row>
        <row r="52">
          <cell r="B52">
            <v>800149499</v>
          </cell>
          <cell r="C52" t="str">
            <v>PREVIMEDIC S.A.</v>
          </cell>
        </row>
        <row r="53">
          <cell r="B53">
            <v>901466951</v>
          </cell>
          <cell r="C53" t="str">
            <v>CENTRO ONCOLOGICO DEL CARIBE DE COLOMBIA S.A.S.</v>
          </cell>
        </row>
        <row r="54">
          <cell r="B54">
            <v>891700037</v>
          </cell>
          <cell r="C54" t="str">
            <v>MAPFRE SEGUROS GENERALES DE COLOMBIA S.A</v>
          </cell>
        </row>
        <row r="55">
          <cell r="B55">
            <v>900640334</v>
          </cell>
          <cell r="C55" t="str">
            <v>AXA COLPATRIA MEDICINA PREPAGADA S.A</v>
          </cell>
        </row>
        <row r="56">
          <cell r="B56">
            <v>860524654</v>
          </cell>
          <cell r="C56" t="str">
            <v>ASEGURADORA SOLIDARIA DE COLOMBIA ENTIDAD COOPERATIVA</v>
          </cell>
        </row>
        <row r="57">
          <cell r="B57">
            <v>860027404</v>
          </cell>
          <cell r="C57" t="str">
            <v>ALLIANZ SEGUROS DE VIDA S.A</v>
          </cell>
        </row>
        <row r="58">
          <cell r="B58">
            <v>830053105</v>
          </cell>
          <cell r="C58" t="str">
            <v>LA PREVISORA S.A</v>
          </cell>
        </row>
        <row r="59">
          <cell r="B59">
            <v>899999034</v>
          </cell>
          <cell r="C59" t="str">
            <v>SERVICIO NACIONAL DE APRENDIZAJE -SENA-</v>
          </cell>
        </row>
        <row r="60">
          <cell r="B60">
            <v>837000084</v>
          </cell>
          <cell r="C60" t="str">
            <v>ENTIDAD PROMOTORA DE SALUD MALLAMAS E P S INDIGENA</v>
          </cell>
        </row>
        <row r="61">
          <cell r="B61">
            <v>814000337</v>
          </cell>
          <cell r="C61" t="str">
            <v>ASOCIACION M UTUAL EMPRES A SOLIDARIA DE SAL UD EMSSANAR ESS</v>
          </cell>
        </row>
        <row r="62">
          <cell r="B62">
            <v>10144896</v>
          </cell>
          <cell r="C62" t="str">
            <v>CARLOS ALBERTO LOPEZ CLAVIJO</v>
          </cell>
        </row>
        <row r="63">
          <cell r="B63">
            <v>860002180</v>
          </cell>
          <cell r="C63" t="str">
            <v>SEGUROS COMERCIALES BOLIVAR S.A</v>
          </cell>
        </row>
        <row r="64">
          <cell r="B64">
            <v>900342064</v>
          </cell>
          <cell r="C64" t="str">
            <v>SOCIMEDICOS S.A.S</v>
          </cell>
        </row>
        <row r="65">
          <cell r="B65">
            <v>900012038</v>
          </cell>
          <cell r="C65" t="str">
            <v>MEDICOS Y AUDITORES S.A.S</v>
          </cell>
        </row>
        <row r="66">
          <cell r="B66">
            <v>860028415</v>
          </cell>
          <cell r="C66" t="str">
            <v>LA EQUIDAD SEGUROS GENERALES</v>
          </cell>
        </row>
        <row r="67">
          <cell r="B67">
            <v>860002534</v>
          </cell>
          <cell r="C67" t="str">
            <v>ZURICH COLOMBIA SEGUROS S.A.</v>
          </cell>
        </row>
        <row r="68">
          <cell r="B68">
            <v>817001773</v>
          </cell>
          <cell r="C68" t="str">
            <v>ASOCIACION INDIGENA DEL CAUCA EPS</v>
          </cell>
        </row>
        <row r="69">
          <cell r="B69">
            <v>800226175</v>
          </cell>
          <cell r="C69" t="str">
            <v>COMPAÑÍA DE SEGUROS DE VIDA COLMENA S.A.</v>
          </cell>
        </row>
        <row r="70">
          <cell r="B70">
            <v>890303093</v>
          </cell>
          <cell r="C70" t="str">
            <v>CAJA DE COMPENSACION FAMILIAR DEL VALLE DEL CAUCA</v>
          </cell>
        </row>
        <row r="71">
          <cell r="B71">
            <v>900543368</v>
          </cell>
          <cell r="C71" t="str">
            <v>UROLOGYN CARE IPS S.A.S.</v>
          </cell>
        </row>
        <row r="72">
          <cell r="B72">
            <v>890900762</v>
          </cell>
          <cell r="C72" t="str">
            <v>ASOCIACION NACIONAL DE EMPRESARIOS DE COLOMBIA</v>
          </cell>
        </row>
        <row r="73">
          <cell r="B73">
            <v>800250119</v>
          </cell>
          <cell r="C73" t="str">
            <v>SALUDCOOP EPS</v>
          </cell>
        </row>
        <row r="74">
          <cell r="B74">
            <v>816001182</v>
          </cell>
          <cell r="C74" t="str">
            <v>AUDIFARMA S.A.</v>
          </cell>
        </row>
        <row r="75">
          <cell r="B75">
            <v>890399029</v>
          </cell>
          <cell r="C75" t="str">
            <v>DEPARTAMENTO DEL VALLE DEL CAUCA</v>
          </cell>
        </row>
        <row r="76">
          <cell r="B76">
            <v>860038299</v>
          </cell>
          <cell r="C76" t="str">
            <v>PAN AMERICAN LIFE DE COLOMBIA COMPAÑIA DE SEGUROS S. A.</v>
          </cell>
        </row>
        <row r="77">
          <cell r="B77">
            <v>890307200</v>
          </cell>
          <cell r="C77" t="str">
            <v>CENTRO MEDICO IMBANACO DE CALI S.A</v>
          </cell>
        </row>
        <row r="78">
          <cell r="B78">
            <v>92524580</v>
          </cell>
          <cell r="C78" t="str">
            <v>EDUARDO RODRIGO HENAO FLOREZ</v>
          </cell>
        </row>
        <row r="79">
          <cell r="B79">
            <v>800114312</v>
          </cell>
          <cell r="C79" t="str">
            <v>DIRECCION DEPARTAMENTAL DE SALUD DE CALDAS</v>
          </cell>
        </row>
        <row r="80">
          <cell r="B80">
            <v>830006404</v>
          </cell>
          <cell r="C80" t="str">
            <v>HUMANA VIVIR S.A</v>
          </cell>
        </row>
        <row r="81">
          <cell r="B81">
            <v>804002105</v>
          </cell>
          <cell r="C81" t="str">
            <v>COOPERATIVA DE SALUD COMUNITARIA -COMPARTIDA</v>
          </cell>
        </row>
        <row r="82">
          <cell r="B82">
            <v>800153424</v>
          </cell>
          <cell r="C82" t="str">
            <v>MEDISANITAS S.A</v>
          </cell>
        </row>
        <row r="83">
          <cell r="B83">
            <v>900298372</v>
          </cell>
          <cell r="C83" t="str">
            <v>CAPITAL SALUD EPS-S  S.A.S.</v>
          </cell>
        </row>
        <row r="84">
          <cell r="B84">
            <v>860008645</v>
          </cell>
          <cell r="C84" t="str">
            <v>LIBERTY SEGUROS DE VIDA  S.A.</v>
          </cell>
        </row>
        <row r="85">
          <cell r="B85">
            <v>890001639</v>
          </cell>
          <cell r="C85" t="str">
            <v>DEPARTAMENTO DEL QUINDIO</v>
          </cell>
        </row>
        <row r="86">
          <cell r="B86">
            <v>860517302</v>
          </cell>
          <cell r="C86" t="str">
            <v>FUNDACION UNIVERSITARIA DEL AREA ANDINA</v>
          </cell>
        </row>
        <row r="87">
          <cell r="B87">
            <v>892200015</v>
          </cell>
          <cell r="C87" t="str">
            <v>CAJA DE COMPENSACION FAMILIAR DE SUCRE</v>
          </cell>
        </row>
        <row r="88">
          <cell r="B88">
            <v>700107848</v>
          </cell>
          <cell r="C88" t="str">
            <v>LORENA  BRICEÑO JAIMES</v>
          </cell>
        </row>
        <row r="89">
          <cell r="B89">
            <v>900951956</v>
          </cell>
          <cell r="C89" t="str">
            <v>TRAVELER ASSISTANCE SAS</v>
          </cell>
        </row>
        <row r="90">
          <cell r="B90">
            <v>901345667</v>
          </cell>
          <cell r="C90" t="str">
            <v>EDIFICIO CLINICA LOS ROSALES TORRE C P.H</v>
          </cell>
        </row>
        <row r="91">
          <cell r="B91">
            <v>333333333</v>
          </cell>
          <cell r="C91" t="str">
            <v>TERCERO NO EXISTE</v>
          </cell>
        </row>
        <row r="92">
          <cell r="B92">
            <v>891480030</v>
          </cell>
          <cell r="C92" t="str">
            <v>MUNICIPIO DE PEREIRA</v>
          </cell>
        </row>
        <row r="93">
          <cell r="B93">
            <v>800256161</v>
          </cell>
          <cell r="C93" t="str">
            <v>SEGUROS DE RIESGOS PROFESIONALES SURAMERICANA S.A.</v>
          </cell>
        </row>
        <row r="94">
          <cell r="B94">
            <v>830074184</v>
          </cell>
          <cell r="C94" t="str">
            <v>SALUDVIDA EPS .S.A.</v>
          </cell>
        </row>
        <row r="95">
          <cell r="B95">
            <v>891409203</v>
          </cell>
          <cell r="C95" t="str">
            <v>ORDEN DE LA COMPAÑIA DE MARIA NUESTRA SEÑORA RISARALDA</v>
          </cell>
        </row>
        <row r="96">
          <cell r="B96">
            <v>9863284</v>
          </cell>
          <cell r="C96" t="str">
            <v>VICTOR ALFONSO GARCIA BOCANUMEN</v>
          </cell>
        </row>
        <row r="97">
          <cell r="B97">
            <v>900015278</v>
          </cell>
          <cell r="C97" t="str">
            <v>COLOMBIANA DE ASISTENCIA S A S</v>
          </cell>
        </row>
        <row r="98">
          <cell r="B98">
            <v>899999026</v>
          </cell>
          <cell r="C98" t="str">
            <v>CAPRECOM EPS</v>
          </cell>
        </row>
        <row r="99">
          <cell r="B99">
            <v>817000248</v>
          </cell>
          <cell r="C99" t="str">
            <v>ASOCIACION MUTUAL LA ESPERANZA ASMET MUTUAL</v>
          </cell>
        </row>
        <row r="100">
          <cell r="B100">
            <v>800112806</v>
          </cell>
          <cell r="C100" t="str">
            <v>FONDO DE PASIVO SOCIAL DE FERROCARRILES</v>
          </cell>
        </row>
        <row r="101">
          <cell r="B101">
            <v>901127065</v>
          </cell>
          <cell r="C101" t="str">
            <v>UNION TEMPORAL TOLIHUILA</v>
          </cell>
        </row>
        <row r="102">
          <cell r="B102">
            <v>800244309</v>
          </cell>
          <cell r="C102" t="str">
            <v>AXA ASSISTANCE COLOMBIA S.A</v>
          </cell>
        </row>
        <row r="103">
          <cell r="B103">
            <v>800099310</v>
          </cell>
          <cell r="C103" t="str">
            <v>MUNICIPIO DE DOSQUEBRADAS</v>
          </cell>
        </row>
        <row r="104">
          <cell r="B104">
            <v>830057903</v>
          </cell>
          <cell r="C104" t="str">
            <v>ABS RED ASSIST COMPAÑIA DE ASISTENCIA MUNDIAL S.A</v>
          </cell>
        </row>
        <row r="105">
          <cell r="B105">
            <v>901061386</v>
          </cell>
          <cell r="C105" t="str">
            <v>BMI COLOMBIA COMPAÑIA DE SEGUROS DE VIDA S.A.</v>
          </cell>
        </row>
        <row r="106">
          <cell r="B106">
            <v>830113831</v>
          </cell>
          <cell r="C106" t="str">
            <v>ALIANSALUD ENTIDAD PROMOTORA DE SALUD S.A</v>
          </cell>
        </row>
        <row r="107">
          <cell r="B107">
            <v>860022137</v>
          </cell>
          <cell r="C107" t="str">
            <v>COMPAÑIA DE SEGUROS DE VIDA AURORA S.A</v>
          </cell>
        </row>
        <row r="108">
          <cell r="B108">
            <v>860010170</v>
          </cell>
          <cell r="C108" t="str">
            <v>HDI SEGUROS DE VIDA S.A</v>
          </cell>
        </row>
        <row r="109">
          <cell r="B109">
            <v>1088293339</v>
          </cell>
          <cell r="C109" t="str">
            <v>ANLLY LEANDRA TABORDA LONDOÑO</v>
          </cell>
        </row>
        <row r="110">
          <cell r="B110">
            <v>860002398</v>
          </cell>
          <cell r="C110" t="str">
            <v>METLIFE COLOMBIA SEGUROS DE VIDA S A</v>
          </cell>
        </row>
        <row r="111">
          <cell r="B111">
            <v>4464127</v>
          </cell>
          <cell r="C111" t="str">
            <v>BERNARDO OSPINA PELAEZ</v>
          </cell>
        </row>
        <row r="112">
          <cell r="B112">
            <v>800239454</v>
          </cell>
          <cell r="C112" t="str">
            <v>ASSIST CARD DE COLOMBIA S.A.S</v>
          </cell>
        </row>
        <row r="113">
          <cell r="B113">
            <v>800231235</v>
          </cell>
          <cell r="C113" t="str">
            <v>HOSPITAL  UNIVERSITARIO SAN JORGE</v>
          </cell>
        </row>
        <row r="114">
          <cell r="B114">
            <v>900679549</v>
          </cell>
          <cell r="C114" t="str">
            <v>FAMILIAS S.A.S</v>
          </cell>
        </row>
        <row r="115">
          <cell r="B115">
            <v>860503617</v>
          </cell>
          <cell r="C115" t="str">
            <v>SEGUROS DE VIDA ALFA S.A VIDALFA S.A</v>
          </cell>
        </row>
        <row r="116">
          <cell r="B116">
            <v>830054904</v>
          </cell>
          <cell r="C116" t="str">
            <v>MAPFRE COLOMBIA VIDA SEGUROS S.A.</v>
          </cell>
        </row>
        <row r="117">
          <cell r="B117">
            <v>891408243</v>
          </cell>
          <cell r="C117" t="str">
            <v>FONDO DE EMPLEADOS PARA LA ASISTENCIA SOCIAL DE LA UTP</v>
          </cell>
        </row>
        <row r="118">
          <cell r="B118">
            <v>42143579</v>
          </cell>
          <cell r="C118" t="str">
            <v>SILVIA JHOANNA SANCHEZ PINO</v>
          </cell>
        </row>
        <row r="119">
          <cell r="B119">
            <v>800087565</v>
          </cell>
          <cell r="C119" t="str">
            <v>SYNLAB COLOMBIA S.A.S</v>
          </cell>
        </row>
        <row r="120">
          <cell r="B120">
            <v>891411381</v>
          </cell>
          <cell r="C120" t="str">
            <v>LABORATORIO CLINICO PATOLOGICO LOPEZ CORREA S.A</v>
          </cell>
        </row>
        <row r="121">
          <cell r="B121">
            <v>890900608</v>
          </cell>
          <cell r="C121" t="str">
            <v>ALMACENES EXITO S.A</v>
          </cell>
        </row>
        <row r="122">
          <cell r="B122">
            <v>1088343881</v>
          </cell>
          <cell r="C122" t="str">
            <v>MICHELLE  DUQUE GRISALES</v>
          </cell>
        </row>
        <row r="123">
          <cell r="B123">
            <v>811039913</v>
          </cell>
          <cell r="C123" t="str">
            <v>FUNDACION BANCO DE TEJIDOS HUMANOS TISSUE BANK</v>
          </cell>
        </row>
        <row r="124">
          <cell r="B124">
            <v>891180008</v>
          </cell>
          <cell r="C124" t="str">
            <v>CAJA DE COMPENSACION FAMILIAR DEL HUILA</v>
          </cell>
        </row>
        <row r="125">
          <cell r="B125">
            <v>860066191</v>
          </cell>
          <cell r="C125" t="str">
            <v>MEDICOS ASOCIADOS</v>
          </cell>
        </row>
        <row r="126">
          <cell r="B126">
            <v>1004778891</v>
          </cell>
          <cell r="C126" t="str">
            <v>JHOAN STEVEN VELEZ GUAPACHA</v>
          </cell>
        </row>
        <row r="127">
          <cell r="B127">
            <v>25163594</v>
          </cell>
          <cell r="C127" t="str">
            <v>DAMARIS  OSORIO CUBILLOS</v>
          </cell>
        </row>
        <row r="128">
          <cell r="B128">
            <v>24567691</v>
          </cell>
          <cell r="C128" t="str">
            <v>MARINA BERRIO DE ROMERO</v>
          </cell>
        </row>
        <row r="129">
          <cell r="B129">
            <v>1014883148</v>
          </cell>
          <cell r="C129" t="str">
            <v>LUCIANO  ESCUDERO FLOREZ</v>
          </cell>
        </row>
        <row r="130">
          <cell r="B130">
            <v>860005224</v>
          </cell>
          <cell r="C130" t="str">
            <v>BAVARIA S.A</v>
          </cell>
        </row>
        <row r="131">
          <cell r="B131">
            <v>112233</v>
          </cell>
          <cell r="C131" t="str">
            <v>EMPLEADOS CLINICA LOS ROSALES</v>
          </cell>
        </row>
        <row r="132">
          <cell r="B132">
            <v>899999068</v>
          </cell>
          <cell r="C132" t="str">
            <v>ECOPETROL S.A</v>
          </cell>
        </row>
        <row r="133">
          <cell r="B133">
            <v>1013641693</v>
          </cell>
          <cell r="C133" t="str">
            <v>JEIMY PAOLA NOVOA GARAVITO</v>
          </cell>
        </row>
        <row r="134">
          <cell r="B134">
            <v>899999114</v>
          </cell>
          <cell r="C134" t="str">
            <v>DEPARTAMENTO DE CUNDINAMARCA</v>
          </cell>
        </row>
        <row r="135">
          <cell r="B135">
            <v>901127521</v>
          </cell>
          <cell r="C135" t="str">
            <v>UNION TEMPORAL SERVISALUD SAN JOSE</v>
          </cell>
        </row>
        <row r="136">
          <cell r="B136">
            <v>1004735028</v>
          </cell>
          <cell r="C136" t="str">
            <v>JOHAN SEBASTIAN ARROYAVE MATEUS</v>
          </cell>
        </row>
        <row r="137">
          <cell r="B137">
            <v>1116267941</v>
          </cell>
          <cell r="C137" t="str">
            <v>MANUELA  JURADO LLANOS</v>
          </cell>
        </row>
        <row r="138">
          <cell r="B138">
            <v>93122228</v>
          </cell>
          <cell r="C138" t="str">
            <v>ANCIZAR  QUINTERO VARGAS</v>
          </cell>
        </row>
        <row r="139">
          <cell r="B139">
            <v>1126599704</v>
          </cell>
          <cell r="C139" t="str">
            <v>EDWIN DAVID PEREZ LOAIZA</v>
          </cell>
        </row>
        <row r="140">
          <cell r="B140">
            <v>1114090137</v>
          </cell>
          <cell r="C140" t="str">
            <v>MARIA DEL CARMEN GARZON TANGARIFE</v>
          </cell>
        </row>
        <row r="141">
          <cell r="B141">
            <v>5054728</v>
          </cell>
          <cell r="C141" t="str">
            <v>ALFREDO JOSE FAJARDO</v>
          </cell>
        </row>
        <row r="142">
          <cell r="B142">
            <v>900696618</v>
          </cell>
          <cell r="C142" t="str">
            <v>MAGENTA SEGUROS LTDA</v>
          </cell>
        </row>
        <row r="143">
          <cell r="B143">
            <v>1193389773</v>
          </cell>
          <cell r="C143" t="str">
            <v>KEVIN ALEJANDRO ARANGO GIRALDO</v>
          </cell>
        </row>
        <row r="144">
          <cell r="B144">
            <v>24413240</v>
          </cell>
          <cell r="C144" t="str">
            <v>MARIA ELENA SIERRA MOLINA</v>
          </cell>
        </row>
        <row r="145">
          <cell r="B145">
            <v>1063817376</v>
          </cell>
          <cell r="C145" t="str">
            <v>ARIANA PANTOJA SANCHEZ</v>
          </cell>
        </row>
        <row r="146">
          <cell r="B146">
            <v>4506641</v>
          </cell>
          <cell r="C146" t="str">
            <v>MARIO  RINCON ARENAS</v>
          </cell>
        </row>
        <row r="147">
          <cell r="B147">
            <v>800162035</v>
          </cell>
          <cell r="C147" t="str">
            <v>SERVICIOS MEDICOS INTEGRALES DE SALUD S.A.S</v>
          </cell>
        </row>
        <row r="148">
          <cell r="B148">
            <v>42008578</v>
          </cell>
          <cell r="C148" t="str">
            <v>AMANDA LUCIA VERA TORO</v>
          </cell>
        </row>
        <row r="149">
          <cell r="B149">
            <v>25034489</v>
          </cell>
          <cell r="C149" t="str">
            <v>MARIA DUBERNOE GONZALEZ OSORIO</v>
          </cell>
        </row>
        <row r="150">
          <cell r="B150">
            <v>42005079</v>
          </cell>
          <cell r="C150" t="str">
            <v>MARTHA ZULAY ARIZA ARIAS</v>
          </cell>
        </row>
        <row r="151">
          <cell r="B151">
            <v>1089637851</v>
          </cell>
          <cell r="C151" t="str">
            <v>JUAN ALEJANDRO GIRALDO GOMEZ</v>
          </cell>
        </row>
        <row r="152">
          <cell r="B152">
            <v>10109423</v>
          </cell>
          <cell r="C152" t="str">
            <v>EUDALDO ANTONIO LOPEZ</v>
          </cell>
        </row>
        <row r="153">
          <cell r="B153">
            <v>42096480</v>
          </cell>
          <cell r="C153" t="str">
            <v>MARIA MAGDALENA ZAPATA CASTAÑEDA</v>
          </cell>
        </row>
        <row r="154">
          <cell r="B154">
            <v>42118380</v>
          </cell>
          <cell r="C154" t="str">
            <v>ZORAIDA  RENDON GALLO</v>
          </cell>
        </row>
        <row r="155">
          <cell r="B155">
            <v>1058914025</v>
          </cell>
          <cell r="C155" t="str">
            <v>MARIA ANTONIA RIOS BEJARANO</v>
          </cell>
        </row>
        <row r="156">
          <cell r="B156">
            <v>1089646320</v>
          </cell>
          <cell r="C156" t="str">
            <v>GENESIS  SANCHEZ GIRALDO</v>
          </cell>
        </row>
        <row r="157">
          <cell r="B157">
            <v>24943981</v>
          </cell>
          <cell r="C157" t="str">
            <v>LUZ NERY GARCIA DE MARIN</v>
          </cell>
        </row>
        <row r="158">
          <cell r="B158">
            <v>25234221</v>
          </cell>
          <cell r="C158" t="str">
            <v>MONICA MARIA ECHEVERRI CASTAÑO</v>
          </cell>
        </row>
        <row r="159">
          <cell r="B159">
            <v>1112764603</v>
          </cell>
          <cell r="C159" t="str">
            <v>MIGUEL ANGEL CARMONA RODRIGUEZ</v>
          </cell>
        </row>
        <row r="160">
          <cell r="B160">
            <v>42151304</v>
          </cell>
          <cell r="C160" t="str">
            <v>LEIDY JOHANA RIVERA AMAYA</v>
          </cell>
        </row>
        <row r="161">
          <cell r="B161">
            <v>1113867160</v>
          </cell>
          <cell r="C161" t="str">
            <v>MATIAS PEREZ BARROS</v>
          </cell>
        </row>
        <row r="162">
          <cell r="B162">
            <v>1112298331</v>
          </cell>
          <cell r="C162" t="str">
            <v>CRISTIAN CAMILO OSPINA ENRIQUEZ</v>
          </cell>
        </row>
        <row r="163">
          <cell r="B163">
            <v>5503015</v>
          </cell>
          <cell r="C163" t="str">
            <v>SONIA KRISMAURY MARCANO MALAVE</v>
          </cell>
        </row>
        <row r="164">
          <cell r="B164">
            <v>31406360</v>
          </cell>
          <cell r="C164" t="str">
            <v>DAMARIS MARTINEZ</v>
          </cell>
        </row>
        <row r="165">
          <cell r="B165">
            <v>1094949734</v>
          </cell>
          <cell r="C165" t="str">
            <v>LUZ DANELLY LOPEZ RIOS</v>
          </cell>
        </row>
        <row r="166">
          <cell r="B166">
            <v>42104036</v>
          </cell>
          <cell r="C166" t="str">
            <v>ANA BEATRIZ CRISTANCHO HENAO</v>
          </cell>
        </row>
        <row r="167">
          <cell r="B167">
            <v>10082169</v>
          </cell>
          <cell r="C167" t="str">
            <v>CARLOS ALBERTO QUICENO MONTOYA</v>
          </cell>
        </row>
        <row r="168">
          <cell r="B168">
            <v>1111545101</v>
          </cell>
          <cell r="C168" t="str">
            <v>DIOZAHARA  LUGO CORREA</v>
          </cell>
        </row>
        <row r="169">
          <cell r="B169">
            <v>18595892</v>
          </cell>
          <cell r="C169" t="str">
            <v>ALVARO HERNAN MUÑOZ CARDONA</v>
          </cell>
        </row>
        <row r="170">
          <cell r="B170">
            <v>1088301145</v>
          </cell>
          <cell r="C170" t="str">
            <v>ERIKA JOHANA GUAPACHA PESCADOR</v>
          </cell>
        </row>
        <row r="171">
          <cell r="B171">
            <v>1088254437</v>
          </cell>
          <cell r="C171" t="str">
            <v>ALEXANDRA MARIA HINCAPIE AYALA</v>
          </cell>
        </row>
        <row r="172">
          <cell r="B172">
            <v>24565370</v>
          </cell>
          <cell r="C172" t="str">
            <v>CELIA MATILDE SAAVEDRA DE PUENTES</v>
          </cell>
        </row>
        <row r="173">
          <cell r="B173">
            <v>1089601834</v>
          </cell>
          <cell r="C173" t="str">
            <v>SARA  FERNANDEZ GRISALES</v>
          </cell>
        </row>
        <row r="174">
          <cell r="B174">
            <v>1014873743</v>
          </cell>
          <cell r="C174" t="str">
            <v>GABRIELA  VARGAS QUICENO</v>
          </cell>
        </row>
        <row r="175">
          <cell r="B175">
            <v>1083814734</v>
          </cell>
          <cell r="C175" t="str">
            <v>GABY ALEJANDRA ORDOÑEZ ANDRADE</v>
          </cell>
        </row>
        <row r="176">
          <cell r="B176">
            <v>41915369</v>
          </cell>
          <cell r="C176" t="str">
            <v>CLAUDIA MARIA BUITRAGO OLAYA</v>
          </cell>
        </row>
        <row r="177">
          <cell r="B177">
            <v>1113868458</v>
          </cell>
          <cell r="C177" t="str">
            <v>EDY SANTIAGO OSPINA ENRIQUEZ</v>
          </cell>
        </row>
        <row r="178">
          <cell r="B178">
            <v>15912937</v>
          </cell>
          <cell r="C178" t="str">
            <v>JORGE ELIECER HERNANDEZ GRISALES</v>
          </cell>
        </row>
        <row r="179">
          <cell r="B179">
            <v>1089638136</v>
          </cell>
          <cell r="C179" t="str">
            <v>ISABELA  IBARRA GIRALDO</v>
          </cell>
        </row>
        <row r="180">
          <cell r="B180">
            <v>1089936579</v>
          </cell>
          <cell r="C180" t="str">
            <v>DAVID  RODRIGUEZ HURTADO</v>
          </cell>
        </row>
        <row r="181">
          <cell r="B181">
            <v>1093214979</v>
          </cell>
          <cell r="C181" t="str">
            <v>LORENA  VALENCIA CARDONA</v>
          </cell>
        </row>
        <row r="182">
          <cell r="B182">
            <v>42081989</v>
          </cell>
          <cell r="C182" t="str">
            <v>MARIA CONSUELO MARTINEZ TRUJILLO</v>
          </cell>
        </row>
        <row r="183">
          <cell r="B183">
            <v>3611570</v>
          </cell>
          <cell r="C183" t="str">
            <v>RUBIO DE JESUS VALENCIA OSORIO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6">
          <cell r="B6" t="str">
            <v>Fecha Corte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4" workbookViewId="0">
      <selection activeCell="J7" sqref="J7:J23"/>
    </sheetView>
  </sheetViews>
  <sheetFormatPr baseColWidth="10" defaultColWidth="9.140625" defaultRowHeight="15"/>
  <cols>
    <col min="1" max="1" width="10.28515625" customWidth="1"/>
    <col min="2" max="2" width="8.5703125" customWidth="1"/>
    <col min="3" max="3" width="13.85546875" customWidth="1"/>
    <col min="4" max="4" width="21.85546875" customWidth="1"/>
    <col min="5" max="5" width="20.140625" customWidth="1"/>
    <col min="6" max="6" width="15.7109375" style="1" customWidth="1"/>
    <col min="7" max="7" width="12.140625" customWidth="1"/>
    <col min="8" max="8" width="11.28515625" customWidth="1"/>
    <col min="9" max="9" width="14.28515625" customWidth="1"/>
    <col min="10" max="10" width="17.5703125" style="1" customWidth="1"/>
    <col min="12" max="12" width="10.5703125" customWidth="1"/>
  </cols>
  <sheetData>
    <row r="1" spans="1:10">
      <c r="A1" s="2"/>
      <c r="B1" s="3"/>
      <c r="C1" s="3"/>
      <c r="D1" s="26" t="s">
        <v>0</v>
      </c>
      <c r="E1" s="26"/>
      <c r="F1" s="27"/>
      <c r="G1" s="26"/>
      <c r="H1" s="26"/>
      <c r="I1" s="26"/>
      <c r="J1" s="28"/>
    </row>
    <row r="2" spans="1:10">
      <c r="A2" s="4"/>
      <c r="B2" s="5"/>
      <c r="C2" s="5"/>
      <c r="D2" s="29" t="s">
        <v>1</v>
      </c>
      <c r="E2" s="29"/>
      <c r="F2" s="30"/>
      <c r="G2" s="29"/>
      <c r="H2" s="29"/>
      <c r="I2" s="29"/>
      <c r="J2" s="31"/>
    </row>
    <row r="3" spans="1:10">
      <c r="A3" s="4"/>
      <c r="B3" s="5"/>
      <c r="C3" s="5"/>
      <c r="D3" s="32" t="s">
        <v>2</v>
      </c>
      <c r="E3" s="32"/>
      <c r="F3" s="30"/>
      <c r="G3" s="32"/>
      <c r="H3" s="32"/>
      <c r="I3" s="32"/>
      <c r="J3" s="31"/>
    </row>
    <row r="4" spans="1:10">
      <c r="A4" s="4"/>
      <c r="B4" s="5"/>
      <c r="C4" s="5"/>
      <c r="D4" s="32" t="e">
        <f ca="1">_xlfn.XLOOKUP(D3,'[1]Td Resumen'!$C$4:$C$183,'[1]Td Resumen'!$B$4:$B$183)</f>
        <v>#NAME?</v>
      </c>
      <c r="E4" s="32"/>
      <c r="F4" s="30"/>
      <c r="G4" s="32"/>
      <c r="H4" s="32"/>
      <c r="I4" s="32"/>
      <c r="J4" s="31"/>
    </row>
    <row r="5" spans="1:10">
      <c r="A5" s="4"/>
      <c r="B5" s="6"/>
      <c r="C5" s="6"/>
      <c r="D5" s="33" t="s">
        <v>3</v>
      </c>
      <c r="E5" s="33"/>
      <c r="F5" s="34"/>
      <c r="G5" s="35" t="str">
        <f>[1]Detalle!B6</f>
        <v>Fecha Corte</v>
      </c>
      <c r="H5" s="35"/>
      <c r="I5" s="35"/>
      <c r="J5" s="20"/>
    </row>
    <row r="6" spans="1:10">
      <c r="A6" s="7" t="s">
        <v>4</v>
      </c>
      <c r="B6" s="7" t="s">
        <v>5</v>
      </c>
      <c r="C6" s="7" t="s">
        <v>6</v>
      </c>
      <c r="D6" s="8" t="s">
        <v>7</v>
      </c>
      <c r="E6" s="8" t="s">
        <v>8</v>
      </c>
      <c r="F6" s="9" t="s">
        <v>9</v>
      </c>
      <c r="G6" s="10" t="s">
        <v>10</v>
      </c>
      <c r="H6" s="10" t="s">
        <v>11</v>
      </c>
      <c r="I6" s="10" t="s">
        <v>12</v>
      </c>
      <c r="J6" s="9" t="s">
        <v>13</v>
      </c>
    </row>
    <row r="7" spans="1:10">
      <c r="A7" s="4" t="s">
        <v>14</v>
      </c>
      <c r="B7" s="11" t="s">
        <v>15</v>
      </c>
      <c r="C7" s="11">
        <v>200273</v>
      </c>
      <c r="D7" s="12">
        <v>45026</v>
      </c>
      <c r="E7" s="12"/>
      <c r="F7" s="13">
        <v>3778451</v>
      </c>
      <c r="G7" s="14"/>
      <c r="H7" s="14"/>
      <c r="I7" s="14"/>
      <c r="J7" s="21">
        <v>3778451</v>
      </c>
    </row>
    <row r="8" spans="1:10">
      <c r="A8" s="4" t="s">
        <v>16</v>
      </c>
      <c r="B8" s="11" t="s">
        <v>15</v>
      </c>
      <c r="C8" s="11">
        <v>205817</v>
      </c>
      <c r="D8" s="12">
        <v>45056</v>
      </c>
      <c r="E8" s="12"/>
      <c r="F8" s="13">
        <v>64466</v>
      </c>
      <c r="G8" s="14"/>
      <c r="H8" s="14"/>
      <c r="I8" s="14"/>
      <c r="J8" s="21">
        <v>64466</v>
      </c>
    </row>
    <row r="9" spans="1:10">
      <c r="A9" s="4" t="s">
        <v>17</v>
      </c>
      <c r="B9" s="11" t="s">
        <v>15</v>
      </c>
      <c r="C9" s="11">
        <v>206898</v>
      </c>
      <c r="D9" s="12">
        <v>45062</v>
      </c>
      <c r="E9" s="12">
        <v>45163</v>
      </c>
      <c r="F9" s="13">
        <v>131477</v>
      </c>
      <c r="G9" s="14"/>
      <c r="H9" s="14"/>
      <c r="I9" s="14"/>
      <c r="J9" s="21">
        <v>131477</v>
      </c>
    </row>
    <row r="10" spans="1:10">
      <c r="A10" s="4" t="s">
        <v>18</v>
      </c>
      <c r="B10" s="11" t="s">
        <v>15</v>
      </c>
      <c r="C10" s="11">
        <v>209838</v>
      </c>
      <c r="D10" s="12">
        <v>45077</v>
      </c>
      <c r="E10" s="12">
        <v>45141</v>
      </c>
      <c r="F10" s="13">
        <v>106836</v>
      </c>
      <c r="G10" s="14"/>
      <c r="H10" s="14"/>
      <c r="I10" s="14"/>
      <c r="J10" s="21">
        <v>106836</v>
      </c>
    </row>
    <row r="11" spans="1:10">
      <c r="A11" s="4" t="s">
        <v>19</v>
      </c>
      <c r="B11" s="11" t="s">
        <v>15</v>
      </c>
      <c r="C11" s="11">
        <v>214499</v>
      </c>
      <c r="D11" s="12">
        <v>45105</v>
      </c>
      <c r="E11" s="12">
        <v>45119</v>
      </c>
      <c r="F11" s="13">
        <v>64466</v>
      </c>
      <c r="G11" s="14"/>
      <c r="H11" s="14"/>
      <c r="I11" s="14"/>
      <c r="J11" s="21">
        <v>64466</v>
      </c>
    </row>
    <row r="12" spans="1:10">
      <c r="A12" s="4" t="s">
        <v>20</v>
      </c>
      <c r="B12" s="11" t="s">
        <v>15</v>
      </c>
      <c r="C12" s="11">
        <v>34488</v>
      </c>
      <c r="D12" s="12">
        <v>44672</v>
      </c>
      <c r="E12" s="12">
        <v>44733</v>
      </c>
      <c r="F12" s="13">
        <v>2431662</v>
      </c>
      <c r="G12" s="14"/>
      <c r="H12" s="14"/>
      <c r="I12" s="14"/>
      <c r="J12" s="21">
        <v>1949995</v>
      </c>
    </row>
    <row r="13" spans="1:10">
      <c r="A13" s="4" t="s">
        <v>21</v>
      </c>
      <c r="B13" s="11" t="s">
        <v>15</v>
      </c>
      <c r="C13" s="11">
        <v>34673</v>
      </c>
      <c r="D13" s="12">
        <v>44672</v>
      </c>
      <c r="E13" s="12">
        <v>44733</v>
      </c>
      <c r="F13" s="13">
        <v>404179</v>
      </c>
      <c r="G13" s="14"/>
      <c r="H13" s="14"/>
      <c r="I13" s="14"/>
      <c r="J13" s="21">
        <v>202089</v>
      </c>
    </row>
    <row r="14" spans="1:10">
      <c r="A14" s="4" t="s">
        <v>22</v>
      </c>
      <c r="B14" s="11" t="s">
        <v>15</v>
      </c>
      <c r="C14" s="11">
        <v>34767</v>
      </c>
      <c r="D14" s="12">
        <v>44673</v>
      </c>
      <c r="E14" s="12">
        <v>44733</v>
      </c>
      <c r="F14" s="13">
        <v>170700</v>
      </c>
      <c r="G14" s="14"/>
      <c r="H14" s="14"/>
      <c r="I14" s="14"/>
      <c r="J14" s="21">
        <v>170700</v>
      </c>
    </row>
    <row r="15" spans="1:10">
      <c r="A15" s="4" t="s">
        <v>23</v>
      </c>
      <c r="B15" s="11" t="s">
        <v>15</v>
      </c>
      <c r="C15" s="11">
        <v>44180</v>
      </c>
      <c r="D15" s="12">
        <v>44722</v>
      </c>
      <c r="E15" s="12">
        <v>44777</v>
      </c>
      <c r="F15" s="13">
        <v>544144</v>
      </c>
      <c r="G15" s="14"/>
      <c r="H15" s="14"/>
      <c r="I15" s="14"/>
      <c r="J15" s="21">
        <v>544144</v>
      </c>
    </row>
    <row r="16" spans="1:10">
      <c r="A16" s="4" t="s">
        <v>24</v>
      </c>
      <c r="B16" s="11" t="s">
        <v>15</v>
      </c>
      <c r="C16" s="11">
        <v>53202</v>
      </c>
      <c r="D16" s="12">
        <v>44786</v>
      </c>
      <c r="E16" s="12">
        <v>44820</v>
      </c>
      <c r="F16" s="13">
        <v>1145113</v>
      </c>
      <c r="G16" s="14"/>
      <c r="H16" s="14"/>
      <c r="I16" s="14"/>
      <c r="J16" s="21">
        <v>1145113</v>
      </c>
    </row>
    <row r="17" spans="1:10">
      <c r="A17" s="4" t="s">
        <v>25</v>
      </c>
      <c r="B17" s="11" t="s">
        <v>15</v>
      </c>
      <c r="C17" s="11">
        <v>62039</v>
      </c>
      <c r="D17" s="12">
        <v>44845</v>
      </c>
      <c r="E17" s="12">
        <v>44904</v>
      </c>
      <c r="F17" s="13">
        <v>65700</v>
      </c>
      <c r="G17" s="14"/>
      <c r="H17" s="14"/>
      <c r="I17" s="14"/>
      <c r="J17" s="21">
        <v>65700</v>
      </c>
    </row>
    <row r="18" spans="1:10">
      <c r="A18" s="4" t="s">
        <v>26</v>
      </c>
      <c r="B18" s="11" t="s">
        <v>15</v>
      </c>
      <c r="C18" s="11">
        <v>73725</v>
      </c>
      <c r="D18" s="12">
        <v>44895</v>
      </c>
      <c r="E18" s="12">
        <v>44904</v>
      </c>
      <c r="F18" s="13">
        <v>285249</v>
      </c>
      <c r="G18" s="14"/>
      <c r="H18" s="14"/>
      <c r="I18" s="14"/>
      <c r="J18" s="21">
        <v>285249</v>
      </c>
    </row>
    <row r="19" spans="1:10">
      <c r="A19" s="4" t="s">
        <v>27</v>
      </c>
      <c r="B19" s="11" t="s">
        <v>15</v>
      </c>
      <c r="C19" s="11">
        <v>85603</v>
      </c>
      <c r="D19" s="12">
        <v>44953</v>
      </c>
      <c r="E19" s="12"/>
      <c r="F19" s="13">
        <v>226728</v>
      </c>
      <c r="G19" s="14"/>
      <c r="H19" s="14"/>
      <c r="I19" s="14"/>
      <c r="J19" s="21">
        <v>226728</v>
      </c>
    </row>
    <row r="20" spans="1:10">
      <c r="A20" s="4" t="s">
        <v>28</v>
      </c>
      <c r="B20" s="11" t="s">
        <v>15</v>
      </c>
      <c r="C20" s="11">
        <v>86131</v>
      </c>
      <c r="D20" s="12">
        <v>44956</v>
      </c>
      <c r="E20" s="12">
        <v>45029</v>
      </c>
      <c r="F20" s="13">
        <v>94688</v>
      </c>
      <c r="G20" s="14"/>
      <c r="H20" s="14"/>
      <c r="I20" s="14"/>
      <c r="J20" s="21">
        <v>94688</v>
      </c>
    </row>
    <row r="21" spans="1:10">
      <c r="A21" s="4" t="s">
        <v>29</v>
      </c>
      <c r="B21" s="11" t="s">
        <v>15</v>
      </c>
      <c r="C21" s="11">
        <v>86197</v>
      </c>
      <c r="D21" s="12">
        <v>44956</v>
      </c>
      <c r="E21" s="12"/>
      <c r="F21" s="13">
        <v>65700</v>
      </c>
      <c r="G21" s="14"/>
      <c r="H21" s="14"/>
      <c r="I21" s="14"/>
      <c r="J21" s="21">
        <v>65700</v>
      </c>
    </row>
    <row r="22" spans="1:10">
      <c r="A22" s="4" t="s">
        <v>30</v>
      </c>
      <c r="B22" s="11" t="s">
        <v>15</v>
      </c>
      <c r="C22" s="11">
        <v>86198</v>
      </c>
      <c r="D22" s="12">
        <v>44956</v>
      </c>
      <c r="E22" s="12"/>
      <c r="F22" s="13">
        <v>65700</v>
      </c>
      <c r="G22" s="14"/>
      <c r="H22" s="14"/>
      <c r="I22" s="14"/>
      <c r="J22" s="21">
        <v>65700</v>
      </c>
    </row>
    <row r="23" spans="1:10">
      <c r="A23" s="15" t="s">
        <v>31</v>
      </c>
      <c r="B23" s="16" t="s">
        <v>15</v>
      </c>
      <c r="C23" s="16">
        <v>93054</v>
      </c>
      <c r="D23" s="17">
        <v>44986</v>
      </c>
      <c r="E23" s="17">
        <v>45054</v>
      </c>
      <c r="F23" s="18">
        <v>13968880</v>
      </c>
      <c r="G23" s="19"/>
      <c r="H23" s="19"/>
      <c r="I23" s="19"/>
      <c r="J23" s="22">
        <v>13968880</v>
      </c>
    </row>
    <row r="24" spans="1:10">
      <c r="A24" s="23" t="s">
        <v>32</v>
      </c>
      <c r="B24" s="24"/>
      <c r="C24" s="24"/>
      <c r="D24" s="24"/>
      <c r="E24" s="25"/>
      <c r="F24" s="9">
        <f>SUM(F7:F23)</f>
        <v>23614139</v>
      </c>
      <c r="G24" s="23" t="s">
        <v>32</v>
      </c>
      <c r="H24" s="24"/>
      <c r="I24" s="25"/>
      <c r="J24" s="9">
        <f>SUM(J7:J23)</f>
        <v>22930382</v>
      </c>
    </row>
  </sheetData>
  <mergeCells count="8">
    <mergeCell ref="A24:E24"/>
    <mergeCell ref="G24:I24"/>
    <mergeCell ref="D1:J1"/>
    <mergeCell ref="D2:J2"/>
    <mergeCell ref="D3:J3"/>
    <mergeCell ref="D4:J4"/>
    <mergeCell ref="D5:F5"/>
    <mergeCell ref="G5:I5"/>
  </mergeCells>
  <pageMargins left="0.75" right="0.75" top="1" bottom="1" header="0.5" footer="0.5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'[1]Td Resumen'!#REF!</xm:f>
          </x14:formula1>
          <xm:sqref>D3:J3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showGridLines="0" zoomScale="73" zoomScaleNormal="73" workbookViewId="0">
      <selection activeCell="J20" sqref="J20"/>
    </sheetView>
  </sheetViews>
  <sheetFormatPr baseColWidth="10" defaultRowHeight="15"/>
  <cols>
    <col min="1" max="1" width="13.42578125" bestFit="1" customWidth="1"/>
    <col min="2" max="2" width="29.42578125" bestFit="1" customWidth="1"/>
    <col min="3" max="3" width="11.85546875" bestFit="1" customWidth="1"/>
    <col min="4" max="4" width="8.7109375" bestFit="1" customWidth="1"/>
    <col min="5" max="5" width="11.42578125" customWidth="1"/>
    <col min="6" max="6" width="23.28515625" bestFit="1" customWidth="1"/>
    <col min="7" max="7" width="13.7109375" bestFit="1" customWidth="1"/>
    <col min="8" max="8" width="19.5703125" style="92" bestFit="1" customWidth="1"/>
    <col min="9" max="10" width="17.140625" style="88" bestFit="1" customWidth="1"/>
    <col min="11" max="11" width="29.7109375" bestFit="1" customWidth="1"/>
    <col min="12" max="13" width="14.5703125" style="88" bestFit="1" customWidth="1"/>
    <col min="14" max="14" width="14.5703125" bestFit="1" customWidth="1"/>
    <col min="15" max="15" width="14.5703125" customWidth="1"/>
    <col min="16" max="17" width="14.5703125" style="88" customWidth="1"/>
    <col min="18" max="19" width="14.5703125" customWidth="1"/>
    <col min="20" max="20" width="12.42578125" bestFit="1" customWidth="1"/>
  </cols>
  <sheetData>
    <row r="1" spans="1:20" s="6" customFormat="1">
      <c r="H1" s="85"/>
      <c r="I1" s="91">
        <f>SUBTOTAL(9,I3:I19)</f>
        <v>23614139</v>
      </c>
      <c r="J1" s="91">
        <f>SUBTOTAL(9,J3:J19)</f>
        <v>22930382</v>
      </c>
      <c r="L1" s="91">
        <f>SUBTOTAL(9,L3:L19)</f>
        <v>3077524</v>
      </c>
      <c r="M1" s="91">
        <f>SUBTOTAL(9,M3:M19)</f>
        <v>48287</v>
      </c>
      <c r="P1" s="91">
        <f>SUBTOTAL(9,P3:P19)</f>
        <v>1910955</v>
      </c>
      <c r="Q1" s="91">
        <f>SUBTOTAL(9,Q3:Q19)</f>
        <v>39000</v>
      </c>
    </row>
    <row r="2" spans="1:20" ht="30">
      <c r="A2" s="78" t="s">
        <v>57</v>
      </c>
      <c r="B2" s="78" t="s">
        <v>58</v>
      </c>
      <c r="C2" s="78" t="s">
        <v>59</v>
      </c>
      <c r="D2" s="78" t="s">
        <v>60</v>
      </c>
      <c r="E2" s="78" t="s">
        <v>61</v>
      </c>
      <c r="F2" s="87" t="s">
        <v>62</v>
      </c>
      <c r="G2" s="79" t="s">
        <v>63</v>
      </c>
      <c r="H2" s="79" t="s">
        <v>87</v>
      </c>
      <c r="I2" s="89" t="s">
        <v>64</v>
      </c>
      <c r="J2" s="89" t="s">
        <v>65</v>
      </c>
      <c r="K2" s="80" t="s">
        <v>88</v>
      </c>
      <c r="L2" s="95" t="s">
        <v>66</v>
      </c>
      <c r="M2" s="95" t="s">
        <v>92</v>
      </c>
      <c r="N2" s="81" t="s">
        <v>67</v>
      </c>
      <c r="O2" s="81" t="s">
        <v>93</v>
      </c>
      <c r="P2" s="95" t="s">
        <v>66</v>
      </c>
      <c r="Q2" s="95" t="s">
        <v>92</v>
      </c>
      <c r="R2" s="81" t="s">
        <v>67</v>
      </c>
      <c r="S2" s="81" t="s">
        <v>93</v>
      </c>
      <c r="T2" s="81" t="s">
        <v>68</v>
      </c>
    </row>
    <row r="3" spans="1:20">
      <c r="A3" s="82">
        <v>891409981</v>
      </c>
      <c r="B3" s="83" t="s">
        <v>69</v>
      </c>
      <c r="C3" s="84" t="s">
        <v>15</v>
      </c>
      <c r="D3" s="84">
        <v>200273</v>
      </c>
      <c r="E3" s="84" t="s">
        <v>14</v>
      </c>
      <c r="F3" s="82" t="s">
        <v>70</v>
      </c>
      <c r="G3" s="85">
        <v>45026</v>
      </c>
      <c r="H3" s="85"/>
      <c r="I3" s="90">
        <v>3778451</v>
      </c>
      <c r="J3" s="90">
        <v>3778451</v>
      </c>
      <c r="K3" s="93" t="s">
        <v>91</v>
      </c>
      <c r="L3" s="96">
        <v>0</v>
      </c>
      <c r="M3" s="96">
        <v>0</v>
      </c>
      <c r="N3" s="82"/>
      <c r="O3" s="82"/>
      <c r="P3" s="96">
        <v>0</v>
      </c>
      <c r="Q3" s="96">
        <v>0</v>
      </c>
      <c r="R3" s="82"/>
      <c r="S3" s="82"/>
      <c r="T3" s="86">
        <v>45199</v>
      </c>
    </row>
    <row r="4" spans="1:20">
      <c r="A4" s="82">
        <v>891409981</v>
      </c>
      <c r="B4" s="83" t="s">
        <v>69</v>
      </c>
      <c r="C4" s="84" t="s">
        <v>15</v>
      </c>
      <c r="D4" s="84">
        <v>205817</v>
      </c>
      <c r="E4" s="84" t="s">
        <v>16</v>
      </c>
      <c r="F4" s="82" t="s">
        <v>71</v>
      </c>
      <c r="G4" s="85">
        <v>45056</v>
      </c>
      <c r="H4" s="85"/>
      <c r="I4" s="90">
        <v>64466</v>
      </c>
      <c r="J4" s="90">
        <v>64466</v>
      </c>
      <c r="K4" s="93" t="s">
        <v>91</v>
      </c>
      <c r="L4" s="96">
        <v>0</v>
      </c>
      <c r="M4" s="96">
        <v>0</v>
      </c>
      <c r="N4" s="82"/>
      <c r="O4" s="82"/>
      <c r="P4" s="96">
        <v>0</v>
      </c>
      <c r="Q4" s="96">
        <v>0</v>
      </c>
      <c r="R4" s="82"/>
      <c r="S4" s="82"/>
      <c r="T4" s="86">
        <v>45199</v>
      </c>
    </row>
    <row r="5" spans="1:20">
      <c r="A5" s="82">
        <v>891409981</v>
      </c>
      <c r="B5" s="83" t="s">
        <v>69</v>
      </c>
      <c r="C5" s="84" t="s">
        <v>15</v>
      </c>
      <c r="D5" s="84">
        <v>206898</v>
      </c>
      <c r="E5" s="84" t="s">
        <v>17</v>
      </c>
      <c r="F5" s="82" t="s">
        <v>72</v>
      </c>
      <c r="G5" s="85">
        <v>45062</v>
      </c>
      <c r="H5" s="85">
        <v>44935</v>
      </c>
      <c r="I5" s="90">
        <v>131477</v>
      </c>
      <c r="J5" s="90">
        <v>131477</v>
      </c>
      <c r="K5" s="94" t="s">
        <v>95</v>
      </c>
      <c r="L5" s="90">
        <v>131477</v>
      </c>
      <c r="M5" s="96">
        <v>0</v>
      </c>
      <c r="N5" s="82">
        <v>4800061402</v>
      </c>
      <c r="O5" s="82" t="s">
        <v>97</v>
      </c>
      <c r="P5" s="96">
        <v>0</v>
      </c>
      <c r="Q5" s="96">
        <v>0</v>
      </c>
      <c r="R5" s="82"/>
      <c r="S5" s="82"/>
      <c r="T5" s="86">
        <v>45199</v>
      </c>
    </row>
    <row r="6" spans="1:20">
      <c r="A6" s="82">
        <v>891409981</v>
      </c>
      <c r="B6" s="83" t="s">
        <v>69</v>
      </c>
      <c r="C6" s="84" t="s">
        <v>15</v>
      </c>
      <c r="D6" s="84">
        <v>209838</v>
      </c>
      <c r="E6" s="84" t="s">
        <v>18</v>
      </c>
      <c r="F6" s="82" t="s">
        <v>73</v>
      </c>
      <c r="G6" s="85">
        <v>45077</v>
      </c>
      <c r="H6" s="85">
        <v>44993</v>
      </c>
      <c r="I6" s="90">
        <v>106836</v>
      </c>
      <c r="J6" s="90">
        <v>106836</v>
      </c>
      <c r="K6" s="94" t="s">
        <v>95</v>
      </c>
      <c r="L6" s="90">
        <v>106836</v>
      </c>
      <c r="M6" s="96">
        <v>0</v>
      </c>
      <c r="N6" s="82">
        <v>4800061402</v>
      </c>
      <c r="O6" s="82" t="s">
        <v>97</v>
      </c>
      <c r="P6" s="96">
        <v>0</v>
      </c>
      <c r="Q6" s="96">
        <v>0</v>
      </c>
      <c r="R6" s="82"/>
      <c r="S6" s="82"/>
      <c r="T6" s="86">
        <v>45199</v>
      </c>
    </row>
    <row r="7" spans="1:20">
      <c r="A7" s="82">
        <v>891409981</v>
      </c>
      <c r="B7" s="83" t="s">
        <v>69</v>
      </c>
      <c r="C7" s="84" t="s">
        <v>15</v>
      </c>
      <c r="D7" s="84">
        <v>214499</v>
      </c>
      <c r="E7" s="84" t="s">
        <v>19</v>
      </c>
      <c r="F7" s="82" t="s">
        <v>74</v>
      </c>
      <c r="G7" s="85">
        <v>45105</v>
      </c>
      <c r="H7" s="85">
        <v>45119.379983217594</v>
      </c>
      <c r="I7" s="90">
        <v>64466</v>
      </c>
      <c r="J7" s="90">
        <v>64466</v>
      </c>
      <c r="K7" s="94" t="s">
        <v>95</v>
      </c>
      <c r="L7" s="90">
        <v>64466</v>
      </c>
      <c r="M7" s="96">
        <v>0</v>
      </c>
      <c r="N7" s="82">
        <v>4800061402</v>
      </c>
      <c r="O7" s="82" t="s">
        <v>97</v>
      </c>
      <c r="P7" s="96">
        <v>0</v>
      </c>
      <c r="Q7" s="96"/>
      <c r="R7" s="82"/>
      <c r="S7" s="82"/>
      <c r="T7" s="86">
        <v>45199</v>
      </c>
    </row>
    <row r="8" spans="1:20">
      <c r="A8" s="82">
        <v>891409981</v>
      </c>
      <c r="B8" s="83" t="s">
        <v>69</v>
      </c>
      <c r="C8" s="84" t="s">
        <v>15</v>
      </c>
      <c r="D8" s="84">
        <v>34488</v>
      </c>
      <c r="E8" s="84" t="s">
        <v>20</v>
      </c>
      <c r="F8" s="82" t="s">
        <v>75</v>
      </c>
      <c r="G8" s="85">
        <v>44672</v>
      </c>
      <c r="H8" s="85">
        <v>44733</v>
      </c>
      <c r="I8" s="90">
        <v>2431662</v>
      </c>
      <c r="J8" s="90">
        <v>1949995</v>
      </c>
      <c r="K8" s="94" t="s">
        <v>95</v>
      </c>
      <c r="L8" s="96">
        <v>410010</v>
      </c>
      <c r="M8" s="96">
        <v>0</v>
      </c>
      <c r="N8" s="82">
        <v>4800061050</v>
      </c>
      <c r="O8" s="82" t="s">
        <v>94</v>
      </c>
      <c r="P8" s="96">
        <v>1910955</v>
      </c>
      <c r="Q8" s="96">
        <v>39000</v>
      </c>
      <c r="R8" s="82">
        <v>4800059972</v>
      </c>
      <c r="S8" s="93" t="s">
        <v>96</v>
      </c>
      <c r="T8" s="86">
        <v>45199</v>
      </c>
    </row>
    <row r="9" spans="1:20">
      <c r="A9" s="82">
        <v>891409981</v>
      </c>
      <c r="B9" s="83" t="s">
        <v>69</v>
      </c>
      <c r="C9" s="84" t="s">
        <v>15</v>
      </c>
      <c r="D9" s="84">
        <v>34673</v>
      </c>
      <c r="E9" s="84" t="s">
        <v>21</v>
      </c>
      <c r="F9" s="82" t="s">
        <v>76</v>
      </c>
      <c r="G9" s="85">
        <v>44672</v>
      </c>
      <c r="H9" s="85">
        <v>44733</v>
      </c>
      <c r="I9" s="90">
        <v>404179</v>
      </c>
      <c r="J9" s="90">
        <v>202089</v>
      </c>
      <c r="K9" s="94" t="s">
        <v>95</v>
      </c>
      <c r="L9" s="96">
        <v>198047</v>
      </c>
      <c r="M9" s="96">
        <v>4042</v>
      </c>
      <c r="N9" s="82">
        <v>4800061050</v>
      </c>
      <c r="O9" s="82" t="s">
        <v>94</v>
      </c>
      <c r="P9" s="96">
        <v>0</v>
      </c>
      <c r="Q9" s="96">
        <v>0</v>
      </c>
      <c r="R9" s="82"/>
      <c r="S9" s="82"/>
      <c r="T9" s="86">
        <v>45199</v>
      </c>
    </row>
    <row r="10" spans="1:20">
      <c r="A10" s="82">
        <v>891409981</v>
      </c>
      <c r="B10" s="83" t="s">
        <v>69</v>
      </c>
      <c r="C10" s="84" t="s">
        <v>15</v>
      </c>
      <c r="D10" s="84">
        <v>34767</v>
      </c>
      <c r="E10" s="84" t="s">
        <v>22</v>
      </c>
      <c r="F10" s="82" t="s">
        <v>77</v>
      </c>
      <c r="G10" s="85">
        <v>44673</v>
      </c>
      <c r="H10" s="85">
        <v>44733</v>
      </c>
      <c r="I10" s="90">
        <v>170700</v>
      </c>
      <c r="J10" s="90">
        <v>170700</v>
      </c>
      <c r="K10" s="94" t="s">
        <v>95</v>
      </c>
      <c r="L10" s="96">
        <v>167286</v>
      </c>
      <c r="M10" s="96">
        <v>3414</v>
      </c>
      <c r="N10" s="82">
        <v>4800061050</v>
      </c>
      <c r="O10" s="82" t="s">
        <v>94</v>
      </c>
      <c r="P10" s="96">
        <v>0</v>
      </c>
      <c r="Q10" s="96">
        <v>0</v>
      </c>
      <c r="R10" s="82"/>
      <c r="S10" s="82"/>
      <c r="T10" s="86">
        <v>45199</v>
      </c>
    </row>
    <row r="11" spans="1:20">
      <c r="A11" s="82">
        <v>891409981</v>
      </c>
      <c r="B11" s="83" t="s">
        <v>69</v>
      </c>
      <c r="C11" s="84" t="s">
        <v>15</v>
      </c>
      <c r="D11" s="84">
        <v>44180</v>
      </c>
      <c r="E11" s="84" t="s">
        <v>23</v>
      </c>
      <c r="F11" s="82" t="s">
        <v>78</v>
      </c>
      <c r="G11" s="85">
        <v>44722</v>
      </c>
      <c r="H11" s="85">
        <v>44777</v>
      </c>
      <c r="I11" s="90">
        <v>544144</v>
      </c>
      <c r="J11" s="90">
        <v>544144</v>
      </c>
      <c r="K11" s="94" t="s">
        <v>95</v>
      </c>
      <c r="L11" s="96">
        <v>533261</v>
      </c>
      <c r="M11" s="96">
        <v>10883</v>
      </c>
      <c r="N11" s="82">
        <v>4800061050</v>
      </c>
      <c r="O11" s="82" t="s">
        <v>94</v>
      </c>
      <c r="P11" s="96">
        <v>0</v>
      </c>
      <c r="Q11" s="96">
        <v>0</v>
      </c>
      <c r="R11" s="82"/>
      <c r="S11" s="82"/>
      <c r="T11" s="86">
        <v>45199</v>
      </c>
    </row>
    <row r="12" spans="1:20">
      <c r="A12" s="82">
        <v>891409981</v>
      </c>
      <c r="B12" s="83" t="s">
        <v>69</v>
      </c>
      <c r="C12" s="84" t="s">
        <v>15</v>
      </c>
      <c r="D12" s="84">
        <v>53202</v>
      </c>
      <c r="E12" s="84" t="s">
        <v>24</v>
      </c>
      <c r="F12" s="82" t="s">
        <v>79</v>
      </c>
      <c r="G12" s="85">
        <v>44786</v>
      </c>
      <c r="H12" s="85">
        <v>44820</v>
      </c>
      <c r="I12" s="90">
        <v>1145113</v>
      </c>
      <c r="J12" s="90">
        <v>1145113</v>
      </c>
      <c r="K12" s="94" t="s">
        <v>95</v>
      </c>
      <c r="L12" s="96">
        <v>1122211</v>
      </c>
      <c r="M12" s="96">
        <v>22902</v>
      </c>
      <c r="N12" s="82">
        <v>4800061050</v>
      </c>
      <c r="O12" s="82" t="s">
        <v>94</v>
      </c>
      <c r="P12" s="96">
        <v>0</v>
      </c>
      <c r="Q12" s="96">
        <v>0</v>
      </c>
      <c r="R12" s="82"/>
      <c r="S12" s="82"/>
      <c r="T12" s="86">
        <v>45199</v>
      </c>
    </row>
    <row r="13" spans="1:20">
      <c r="A13" s="82">
        <v>891409981</v>
      </c>
      <c r="B13" s="83" t="s">
        <v>69</v>
      </c>
      <c r="C13" s="84" t="s">
        <v>15</v>
      </c>
      <c r="D13" s="84">
        <v>62039</v>
      </c>
      <c r="E13" s="84" t="s">
        <v>25</v>
      </c>
      <c r="F13" s="82" t="s">
        <v>80</v>
      </c>
      <c r="G13" s="85">
        <v>44845</v>
      </c>
      <c r="H13" s="85">
        <v>44904</v>
      </c>
      <c r="I13" s="90">
        <v>65700</v>
      </c>
      <c r="J13" s="90">
        <v>65700</v>
      </c>
      <c r="K13" s="94" t="s">
        <v>95</v>
      </c>
      <c r="L13" s="96">
        <v>64386</v>
      </c>
      <c r="M13" s="96">
        <v>1341</v>
      </c>
      <c r="N13" s="82">
        <v>4800061050</v>
      </c>
      <c r="O13" s="82" t="s">
        <v>94</v>
      </c>
      <c r="P13" s="96">
        <v>0</v>
      </c>
      <c r="Q13" s="96">
        <v>0</v>
      </c>
      <c r="R13" s="82"/>
      <c r="S13" s="82"/>
      <c r="T13" s="86">
        <v>45199</v>
      </c>
    </row>
    <row r="14" spans="1:20">
      <c r="A14" s="82">
        <v>891409981</v>
      </c>
      <c r="B14" s="83" t="s">
        <v>69</v>
      </c>
      <c r="C14" s="84" t="s">
        <v>15</v>
      </c>
      <c r="D14" s="84">
        <v>73725</v>
      </c>
      <c r="E14" s="84" t="s">
        <v>26</v>
      </c>
      <c r="F14" s="82" t="s">
        <v>81</v>
      </c>
      <c r="G14" s="85">
        <v>44895</v>
      </c>
      <c r="H14" s="85">
        <v>44904</v>
      </c>
      <c r="I14" s="90">
        <v>285249</v>
      </c>
      <c r="J14" s="90">
        <v>285249</v>
      </c>
      <c r="K14" s="94" t="s">
        <v>95</v>
      </c>
      <c r="L14" s="96">
        <v>279544</v>
      </c>
      <c r="M14" s="96">
        <v>5705</v>
      </c>
      <c r="N14" s="82">
        <v>4800061050</v>
      </c>
      <c r="O14" s="82" t="s">
        <v>94</v>
      </c>
      <c r="P14" s="96">
        <v>0</v>
      </c>
      <c r="Q14" s="96">
        <v>0</v>
      </c>
      <c r="R14" s="82"/>
      <c r="S14" s="82"/>
      <c r="T14" s="86">
        <v>45199</v>
      </c>
    </row>
    <row r="15" spans="1:20">
      <c r="A15" s="82">
        <v>891409981</v>
      </c>
      <c r="B15" s="83" t="s">
        <v>69</v>
      </c>
      <c r="C15" s="84" t="s">
        <v>15</v>
      </c>
      <c r="D15" s="84">
        <v>85603</v>
      </c>
      <c r="E15" s="84" t="s">
        <v>27</v>
      </c>
      <c r="F15" s="82" t="s">
        <v>82</v>
      </c>
      <c r="G15" s="85">
        <v>44953</v>
      </c>
      <c r="H15" s="85"/>
      <c r="I15" s="90">
        <v>226728</v>
      </c>
      <c r="J15" s="90">
        <v>226728</v>
      </c>
      <c r="K15" s="93" t="s">
        <v>91</v>
      </c>
      <c r="L15" s="96">
        <v>0</v>
      </c>
      <c r="M15" s="96">
        <v>0</v>
      </c>
      <c r="N15" s="82"/>
      <c r="O15" s="82"/>
      <c r="P15" s="96">
        <v>0</v>
      </c>
      <c r="Q15" s="96">
        <v>0</v>
      </c>
      <c r="R15" s="82"/>
      <c r="S15" s="82"/>
      <c r="T15" s="86">
        <v>45199</v>
      </c>
    </row>
    <row r="16" spans="1:20">
      <c r="A16" s="82">
        <v>891409981</v>
      </c>
      <c r="B16" s="83" t="s">
        <v>69</v>
      </c>
      <c r="C16" s="84" t="s">
        <v>15</v>
      </c>
      <c r="D16" s="84">
        <v>86131</v>
      </c>
      <c r="E16" s="84" t="s">
        <v>28</v>
      </c>
      <c r="F16" s="82" t="s">
        <v>83</v>
      </c>
      <c r="G16" s="85">
        <v>44956</v>
      </c>
      <c r="H16" s="85">
        <v>44935</v>
      </c>
      <c r="I16" s="90">
        <v>94688</v>
      </c>
      <c r="J16" s="90">
        <v>94688</v>
      </c>
      <c r="K16" s="94" t="s">
        <v>50</v>
      </c>
      <c r="L16" s="96">
        <v>0</v>
      </c>
      <c r="M16" s="96">
        <v>0</v>
      </c>
      <c r="N16" s="82"/>
      <c r="O16" s="82"/>
      <c r="P16" s="96">
        <v>0</v>
      </c>
      <c r="Q16" s="96">
        <v>0</v>
      </c>
      <c r="R16" s="82"/>
      <c r="S16" s="82"/>
      <c r="T16" s="86">
        <v>45199</v>
      </c>
    </row>
    <row r="17" spans="1:20">
      <c r="A17" s="82">
        <v>891409981</v>
      </c>
      <c r="B17" s="83" t="s">
        <v>69</v>
      </c>
      <c r="C17" s="84" t="s">
        <v>15</v>
      </c>
      <c r="D17" s="84">
        <v>86197</v>
      </c>
      <c r="E17" s="84" t="s">
        <v>29</v>
      </c>
      <c r="F17" s="82" t="s">
        <v>84</v>
      </c>
      <c r="G17" s="85">
        <v>44956</v>
      </c>
      <c r="H17" s="85"/>
      <c r="I17" s="90">
        <v>65700</v>
      </c>
      <c r="J17" s="90">
        <v>65700</v>
      </c>
      <c r="K17" s="93" t="s">
        <v>91</v>
      </c>
      <c r="L17" s="96">
        <v>0</v>
      </c>
      <c r="M17" s="96">
        <v>0</v>
      </c>
      <c r="N17" s="82"/>
      <c r="O17" s="82"/>
      <c r="P17" s="96">
        <v>0</v>
      </c>
      <c r="Q17" s="96">
        <v>0</v>
      </c>
      <c r="R17" s="82"/>
      <c r="S17" s="82"/>
      <c r="T17" s="86">
        <v>45199</v>
      </c>
    </row>
    <row r="18" spans="1:20">
      <c r="A18" s="82">
        <v>891409981</v>
      </c>
      <c r="B18" s="83" t="s">
        <v>69</v>
      </c>
      <c r="C18" s="84" t="s">
        <v>15</v>
      </c>
      <c r="D18" s="84">
        <v>86198</v>
      </c>
      <c r="E18" s="84" t="s">
        <v>30</v>
      </c>
      <c r="F18" s="82" t="s">
        <v>85</v>
      </c>
      <c r="G18" s="85">
        <v>44956</v>
      </c>
      <c r="H18" s="85"/>
      <c r="I18" s="90">
        <v>65700</v>
      </c>
      <c r="J18" s="90">
        <v>65700</v>
      </c>
      <c r="K18" s="93" t="s">
        <v>91</v>
      </c>
      <c r="L18" s="96">
        <v>0</v>
      </c>
      <c r="M18" s="96">
        <v>0</v>
      </c>
      <c r="N18" s="82"/>
      <c r="O18" s="82"/>
      <c r="P18" s="96">
        <v>0</v>
      </c>
      <c r="Q18" s="96">
        <v>0</v>
      </c>
      <c r="R18" s="82"/>
      <c r="S18" s="82"/>
      <c r="T18" s="86">
        <v>45199</v>
      </c>
    </row>
    <row r="19" spans="1:20">
      <c r="A19" s="82">
        <v>891409981</v>
      </c>
      <c r="B19" s="83" t="s">
        <v>69</v>
      </c>
      <c r="C19" s="84" t="s">
        <v>15</v>
      </c>
      <c r="D19" s="84">
        <v>93054</v>
      </c>
      <c r="E19" s="84" t="s">
        <v>31</v>
      </c>
      <c r="F19" s="82" t="s">
        <v>86</v>
      </c>
      <c r="G19" s="85">
        <v>44986</v>
      </c>
      <c r="H19" s="85">
        <v>45209.55104510417</v>
      </c>
      <c r="I19" s="90">
        <v>13968880</v>
      </c>
      <c r="J19" s="90">
        <v>13968880</v>
      </c>
      <c r="K19" s="94" t="s">
        <v>50</v>
      </c>
      <c r="L19" s="96">
        <v>0</v>
      </c>
      <c r="M19" s="96">
        <v>0</v>
      </c>
      <c r="N19" s="82"/>
      <c r="O19" s="82"/>
      <c r="P19" s="96">
        <v>0</v>
      </c>
      <c r="Q19" s="96">
        <v>0</v>
      </c>
      <c r="R19" s="82"/>
      <c r="S19" s="82"/>
      <c r="T19" s="86">
        <v>45199</v>
      </c>
    </row>
  </sheetData>
  <protectedRanges>
    <protectedRange algorithmName="SHA-512" hashValue="9+ah9tJAD1d4FIK7boMSAp9ZhkqWOsKcliwsS35JSOsk0Aea+c/2yFVjBeVDsv7trYxT+iUP9dPVCIbjcjaMoQ==" saltValue="Z7GArlXd1BdcXotzmJqK/w==" spinCount="100000" sqref="A3:B19" name="Rango1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N30" sqref="N30"/>
    </sheetView>
  </sheetViews>
  <sheetFormatPr baseColWidth="10" defaultRowHeight="12.75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8" width="11.42578125" style="36"/>
    <col min="9" max="9" width="22.5703125" style="36" customWidth="1"/>
    <col min="10" max="10" width="14" style="36" customWidth="1"/>
    <col min="11" max="11" width="1.7109375" style="36" customWidth="1"/>
    <col min="12" max="225" width="11.42578125" style="36"/>
    <col min="226" max="226" width="4.42578125" style="36" customWidth="1"/>
    <col min="227" max="227" width="11.42578125" style="36"/>
    <col min="228" max="228" width="17.5703125" style="36" customWidth="1"/>
    <col min="229" max="229" width="11.5703125" style="36" customWidth="1"/>
    <col min="230" max="233" width="11.42578125" style="36"/>
    <col min="234" max="234" width="22.5703125" style="36" customWidth="1"/>
    <col min="235" max="235" width="14" style="36" customWidth="1"/>
    <col min="236" max="236" width="1.7109375" style="36" customWidth="1"/>
    <col min="237" max="481" width="11.42578125" style="36"/>
    <col min="482" max="482" width="4.42578125" style="36" customWidth="1"/>
    <col min="483" max="483" width="11.42578125" style="36"/>
    <col min="484" max="484" width="17.5703125" style="36" customWidth="1"/>
    <col min="485" max="485" width="11.5703125" style="36" customWidth="1"/>
    <col min="486" max="489" width="11.42578125" style="36"/>
    <col min="490" max="490" width="22.5703125" style="36" customWidth="1"/>
    <col min="491" max="491" width="14" style="36" customWidth="1"/>
    <col min="492" max="492" width="1.7109375" style="36" customWidth="1"/>
    <col min="493" max="737" width="11.42578125" style="36"/>
    <col min="738" max="738" width="4.42578125" style="36" customWidth="1"/>
    <col min="739" max="739" width="11.42578125" style="36"/>
    <col min="740" max="740" width="17.5703125" style="36" customWidth="1"/>
    <col min="741" max="741" width="11.5703125" style="36" customWidth="1"/>
    <col min="742" max="745" width="11.42578125" style="36"/>
    <col min="746" max="746" width="22.5703125" style="36" customWidth="1"/>
    <col min="747" max="747" width="14" style="36" customWidth="1"/>
    <col min="748" max="748" width="1.7109375" style="36" customWidth="1"/>
    <col min="749" max="993" width="11.42578125" style="36"/>
    <col min="994" max="994" width="4.42578125" style="36" customWidth="1"/>
    <col min="995" max="995" width="11.42578125" style="36"/>
    <col min="996" max="996" width="17.5703125" style="36" customWidth="1"/>
    <col min="997" max="997" width="11.5703125" style="36" customWidth="1"/>
    <col min="998" max="1001" width="11.42578125" style="36"/>
    <col min="1002" max="1002" width="22.5703125" style="36" customWidth="1"/>
    <col min="1003" max="1003" width="14" style="36" customWidth="1"/>
    <col min="1004" max="1004" width="1.7109375" style="36" customWidth="1"/>
    <col min="1005" max="1249" width="11.42578125" style="36"/>
    <col min="1250" max="1250" width="4.42578125" style="36" customWidth="1"/>
    <col min="1251" max="1251" width="11.42578125" style="36"/>
    <col min="1252" max="1252" width="17.5703125" style="36" customWidth="1"/>
    <col min="1253" max="1253" width="11.5703125" style="36" customWidth="1"/>
    <col min="1254" max="1257" width="11.42578125" style="36"/>
    <col min="1258" max="1258" width="22.5703125" style="36" customWidth="1"/>
    <col min="1259" max="1259" width="14" style="36" customWidth="1"/>
    <col min="1260" max="1260" width="1.7109375" style="36" customWidth="1"/>
    <col min="1261" max="1505" width="11.42578125" style="36"/>
    <col min="1506" max="1506" width="4.42578125" style="36" customWidth="1"/>
    <col min="1507" max="1507" width="11.42578125" style="36"/>
    <col min="1508" max="1508" width="17.5703125" style="36" customWidth="1"/>
    <col min="1509" max="1509" width="11.5703125" style="36" customWidth="1"/>
    <col min="1510" max="1513" width="11.42578125" style="36"/>
    <col min="1514" max="1514" width="22.5703125" style="36" customWidth="1"/>
    <col min="1515" max="1515" width="14" style="36" customWidth="1"/>
    <col min="1516" max="1516" width="1.7109375" style="36" customWidth="1"/>
    <col min="1517" max="1761" width="11.42578125" style="36"/>
    <col min="1762" max="1762" width="4.42578125" style="36" customWidth="1"/>
    <col min="1763" max="1763" width="11.42578125" style="36"/>
    <col min="1764" max="1764" width="17.5703125" style="36" customWidth="1"/>
    <col min="1765" max="1765" width="11.5703125" style="36" customWidth="1"/>
    <col min="1766" max="1769" width="11.42578125" style="36"/>
    <col min="1770" max="1770" width="22.5703125" style="36" customWidth="1"/>
    <col min="1771" max="1771" width="14" style="36" customWidth="1"/>
    <col min="1772" max="1772" width="1.7109375" style="36" customWidth="1"/>
    <col min="1773" max="2017" width="11.42578125" style="36"/>
    <col min="2018" max="2018" width="4.42578125" style="36" customWidth="1"/>
    <col min="2019" max="2019" width="11.42578125" style="36"/>
    <col min="2020" max="2020" width="17.5703125" style="36" customWidth="1"/>
    <col min="2021" max="2021" width="11.5703125" style="36" customWidth="1"/>
    <col min="2022" max="2025" width="11.42578125" style="36"/>
    <col min="2026" max="2026" width="22.5703125" style="36" customWidth="1"/>
    <col min="2027" max="2027" width="14" style="36" customWidth="1"/>
    <col min="2028" max="2028" width="1.7109375" style="36" customWidth="1"/>
    <col min="2029" max="2273" width="11.42578125" style="36"/>
    <col min="2274" max="2274" width="4.42578125" style="36" customWidth="1"/>
    <col min="2275" max="2275" width="11.42578125" style="36"/>
    <col min="2276" max="2276" width="17.5703125" style="36" customWidth="1"/>
    <col min="2277" max="2277" width="11.5703125" style="36" customWidth="1"/>
    <col min="2278" max="2281" width="11.42578125" style="36"/>
    <col min="2282" max="2282" width="22.5703125" style="36" customWidth="1"/>
    <col min="2283" max="2283" width="14" style="36" customWidth="1"/>
    <col min="2284" max="2284" width="1.7109375" style="36" customWidth="1"/>
    <col min="2285" max="2529" width="11.42578125" style="36"/>
    <col min="2530" max="2530" width="4.42578125" style="36" customWidth="1"/>
    <col min="2531" max="2531" width="11.42578125" style="36"/>
    <col min="2532" max="2532" width="17.5703125" style="36" customWidth="1"/>
    <col min="2533" max="2533" width="11.5703125" style="36" customWidth="1"/>
    <col min="2534" max="2537" width="11.42578125" style="36"/>
    <col min="2538" max="2538" width="22.5703125" style="36" customWidth="1"/>
    <col min="2539" max="2539" width="14" style="36" customWidth="1"/>
    <col min="2540" max="2540" width="1.7109375" style="36" customWidth="1"/>
    <col min="2541" max="2785" width="11.42578125" style="36"/>
    <col min="2786" max="2786" width="4.42578125" style="36" customWidth="1"/>
    <col min="2787" max="2787" width="11.42578125" style="36"/>
    <col min="2788" max="2788" width="17.5703125" style="36" customWidth="1"/>
    <col min="2789" max="2789" width="11.5703125" style="36" customWidth="1"/>
    <col min="2790" max="2793" width="11.42578125" style="36"/>
    <col min="2794" max="2794" width="22.5703125" style="36" customWidth="1"/>
    <col min="2795" max="2795" width="14" style="36" customWidth="1"/>
    <col min="2796" max="2796" width="1.7109375" style="36" customWidth="1"/>
    <col min="2797" max="3041" width="11.42578125" style="36"/>
    <col min="3042" max="3042" width="4.42578125" style="36" customWidth="1"/>
    <col min="3043" max="3043" width="11.42578125" style="36"/>
    <col min="3044" max="3044" width="17.5703125" style="36" customWidth="1"/>
    <col min="3045" max="3045" width="11.5703125" style="36" customWidth="1"/>
    <col min="3046" max="3049" width="11.42578125" style="36"/>
    <col min="3050" max="3050" width="22.5703125" style="36" customWidth="1"/>
    <col min="3051" max="3051" width="14" style="36" customWidth="1"/>
    <col min="3052" max="3052" width="1.7109375" style="36" customWidth="1"/>
    <col min="3053" max="3297" width="11.42578125" style="36"/>
    <col min="3298" max="3298" width="4.42578125" style="36" customWidth="1"/>
    <col min="3299" max="3299" width="11.42578125" style="36"/>
    <col min="3300" max="3300" width="17.5703125" style="36" customWidth="1"/>
    <col min="3301" max="3301" width="11.5703125" style="36" customWidth="1"/>
    <col min="3302" max="3305" width="11.42578125" style="36"/>
    <col min="3306" max="3306" width="22.5703125" style="36" customWidth="1"/>
    <col min="3307" max="3307" width="14" style="36" customWidth="1"/>
    <col min="3308" max="3308" width="1.7109375" style="36" customWidth="1"/>
    <col min="3309" max="3553" width="11.42578125" style="36"/>
    <col min="3554" max="3554" width="4.42578125" style="36" customWidth="1"/>
    <col min="3555" max="3555" width="11.42578125" style="36"/>
    <col min="3556" max="3556" width="17.5703125" style="36" customWidth="1"/>
    <col min="3557" max="3557" width="11.5703125" style="36" customWidth="1"/>
    <col min="3558" max="3561" width="11.42578125" style="36"/>
    <col min="3562" max="3562" width="22.5703125" style="36" customWidth="1"/>
    <col min="3563" max="3563" width="14" style="36" customWidth="1"/>
    <col min="3564" max="3564" width="1.7109375" style="36" customWidth="1"/>
    <col min="3565" max="3809" width="11.42578125" style="36"/>
    <col min="3810" max="3810" width="4.42578125" style="36" customWidth="1"/>
    <col min="3811" max="3811" width="11.42578125" style="36"/>
    <col min="3812" max="3812" width="17.5703125" style="36" customWidth="1"/>
    <col min="3813" max="3813" width="11.5703125" style="36" customWidth="1"/>
    <col min="3814" max="3817" width="11.42578125" style="36"/>
    <col min="3818" max="3818" width="22.5703125" style="36" customWidth="1"/>
    <col min="3819" max="3819" width="14" style="36" customWidth="1"/>
    <col min="3820" max="3820" width="1.7109375" style="36" customWidth="1"/>
    <col min="3821" max="4065" width="11.42578125" style="36"/>
    <col min="4066" max="4066" width="4.42578125" style="36" customWidth="1"/>
    <col min="4067" max="4067" width="11.42578125" style="36"/>
    <col min="4068" max="4068" width="17.5703125" style="36" customWidth="1"/>
    <col min="4069" max="4069" width="11.5703125" style="36" customWidth="1"/>
    <col min="4070" max="4073" width="11.42578125" style="36"/>
    <col min="4074" max="4074" width="22.5703125" style="36" customWidth="1"/>
    <col min="4075" max="4075" width="14" style="36" customWidth="1"/>
    <col min="4076" max="4076" width="1.7109375" style="36" customWidth="1"/>
    <col min="4077" max="4321" width="11.42578125" style="36"/>
    <col min="4322" max="4322" width="4.42578125" style="36" customWidth="1"/>
    <col min="4323" max="4323" width="11.42578125" style="36"/>
    <col min="4324" max="4324" width="17.5703125" style="36" customWidth="1"/>
    <col min="4325" max="4325" width="11.5703125" style="36" customWidth="1"/>
    <col min="4326" max="4329" width="11.42578125" style="36"/>
    <col min="4330" max="4330" width="22.5703125" style="36" customWidth="1"/>
    <col min="4331" max="4331" width="14" style="36" customWidth="1"/>
    <col min="4332" max="4332" width="1.7109375" style="36" customWidth="1"/>
    <col min="4333" max="4577" width="11.42578125" style="36"/>
    <col min="4578" max="4578" width="4.42578125" style="36" customWidth="1"/>
    <col min="4579" max="4579" width="11.42578125" style="36"/>
    <col min="4580" max="4580" width="17.5703125" style="36" customWidth="1"/>
    <col min="4581" max="4581" width="11.5703125" style="36" customWidth="1"/>
    <col min="4582" max="4585" width="11.42578125" style="36"/>
    <col min="4586" max="4586" width="22.5703125" style="36" customWidth="1"/>
    <col min="4587" max="4587" width="14" style="36" customWidth="1"/>
    <col min="4588" max="4588" width="1.7109375" style="36" customWidth="1"/>
    <col min="4589" max="4833" width="11.42578125" style="36"/>
    <col min="4834" max="4834" width="4.42578125" style="36" customWidth="1"/>
    <col min="4835" max="4835" width="11.42578125" style="36"/>
    <col min="4836" max="4836" width="17.5703125" style="36" customWidth="1"/>
    <col min="4837" max="4837" width="11.5703125" style="36" customWidth="1"/>
    <col min="4838" max="4841" width="11.42578125" style="36"/>
    <col min="4842" max="4842" width="22.5703125" style="36" customWidth="1"/>
    <col min="4843" max="4843" width="14" style="36" customWidth="1"/>
    <col min="4844" max="4844" width="1.7109375" style="36" customWidth="1"/>
    <col min="4845" max="5089" width="11.42578125" style="36"/>
    <col min="5090" max="5090" width="4.42578125" style="36" customWidth="1"/>
    <col min="5091" max="5091" width="11.42578125" style="36"/>
    <col min="5092" max="5092" width="17.5703125" style="36" customWidth="1"/>
    <col min="5093" max="5093" width="11.5703125" style="36" customWidth="1"/>
    <col min="5094" max="5097" width="11.42578125" style="36"/>
    <col min="5098" max="5098" width="22.5703125" style="36" customWidth="1"/>
    <col min="5099" max="5099" width="14" style="36" customWidth="1"/>
    <col min="5100" max="5100" width="1.7109375" style="36" customWidth="1"/>
    <col min="5101" max="5345" width="11.42578125" style="36"/>
    <col min="5346" max="5346" width="4.42578125" style="36" customWidth="1"/>
    <col min="5347" max="5347" width="11.42578125" style="36"/>
    <col min="5348" max="5348" width="17.5703125" style="36" customWidth="1"/>
    <col min="5349" max="5349" width="11.5703125" style="36" customWidth="1"/>
    <col min="5350" max="5353" width="11.42578125" style="36"/>
    <col min="5354" max="5354" width="22.5703125" style="36" customWidth="1"/>
    <col min="5355" max="5355" width="14" style="36" customWidth="1"/>
    <col min="5356" max="5356" width="1.7109375" style="36" customWidth="1"/>
    <col min="5357" max="5601" width="11.42578125" style="36"/>
    <col min="5602" max="5602" width="4.42578125" style="36" customWidth="1"/>
    <col min="5603" max="5603" width="11.42578125" style="36"/>
    <col min="5604" max="5604" width="17.5703125" style="36" customWidth="1"/>
    <col min="5605" max="5605" width="11.5703125" style="36" customWidth="1"/>
    <col min="5606" max="5609" width="11.42578125" style="36"/>
    <col min="5610" max="5610" width="22.5703125" style="36" customWidth="1"/>
    <col min="5611" max="5611" width="14" style="36" customWidth="1"/>
    <col min="5612" max="5612" width="1.7109375" style="36" customWidth="1"/>
    <col min="5613" max="5857" width="11.42578125" style="36"/>
    <col min="5858" max="5858" width="4.42578125" style="36" customWidth="1"/>
    <col min="5859" max="5859" width="11.42578125" style="36"/>
    <col min="5860" max="5860" width="17.5703125" style="36" customWidth="1"/>
    <col min="5861" max="5861" width="11.5703125" style="36" customWidth="1"/>
    <col min="5862" max="5865" width="11.42578125" style="36"/>
    <col min="5866" max="5866" width="22.5703125" style="36" customWidth="1"/>
    <col min="5867" max="5867" width="14" style="36" customWidth="1"/>
    <col min="5868" max="5868" width="1.7109375" style="36" customWidth="1"/>
    <col min="5869" max="6113" width="11.42578125" style="36"/>
    <col min="6114" max="6114" width="4.42578125" style="36" customWidth="1"/>
    <col min="6115" max="6115" width="11.42578125" style="36"/>
    <col min="6116" max="6116" width="17.5703125" style="36" customWidth="1"/>
    <col min="6117" max="6117" width="11.5703125" style="36" customWidth="1"/>
    <col min="6118" max="6121" width="11.42578125" style="36"/>
    <col min="6122" max="6122" width="22.5703125" style="36" customWidth="1"/>
    <col min="6123" max="6123" width="14" style="36" customWidth="1"/>
    <col min="6124" max="6124" width="1.7109375" style="36" customWidth="1"/>
    <col min="6125" max="6369" width="11.42578125" style="36"/>
    <col min="6370" max="6370" width="4.42578125" style="36" customWidth="1"/>
    <col min="6371" max="6371" width="11.42578125" style="36"/>
    <col min="6372" max="6372" width="17.5703125" style="36" customWidth="1"/>
    <col min="6373" max="6373" width="11.5703125" style="36" customWidth="1"/>
    <col min="6374" max="6377" width="11.42578125" style="36"/>
    <col min="6378" max="6378" width="22.5703125" style="36" customWidth="1"/>
    <col min="6379" max="6379" width="14" style="36" customWidth="1"/>
    <col min="6380" max="6380" width="1.7109375" style="36" customWidth="1"/>
    <col min="6381" max="6625" width="11.42578125" style="36"/>
    <col min="6626" max="6626" width="4.42578125" style="36" customWidth="1"/>
    <col min="6627" max="6627" width="11.42578125" style="36"/>
    <col min="6628" max="6628" width="17.5703125" style="36" customWidth="1"/>
    <col min="6629" max="6629" width="11.5703125" style="36" customWidth="1"/>
    <col min="6630" max="6633" width="11.42578125" style="36"/>
    <col min="6634" max="6634" width="22.5703125" style="36" customWidth="1"/>
    <col min="6635" max="6635" width="14" style="36" customWidth="1"/>
    <col min="6636" max="6636" width="1.7109375" style="36" customWidth="1"/>
    <col min="6637" max="6881" width="11.42578125" style="36"/>
    <col min="6882" max="6882" width="4.42578125" style="36" customWidth="1"/>
    <col min="6883" max="6883" width="11.42578125" style="36"/>
    <col min="6884" max="6884" width="17.5703125" style="36" customWidth="1"/>
    <col min="6885" max="6885" width="11.5703125" style="36" customWidth="1"/>
    <col min="6886" max="6889" width="11.42578125" style="36"/>
    <col min="6890" max="6890" width="22.5703125" style="36" customWidth="1"/>
    <col min="6891" max="6891" width="14" style="36" customWidth="1"/>
    <col min="6892" max="6892" width="1.7109375" style="36" customWidth="1"/>
    <col min="6893" max="7137" width="11.42578125" style="36"/>
    <col min="7138" max="7138" width="4.42578125" style="36" customWidth="1"/>
    <col min="7139" max="7139" width="11.42578125" style="36"/>
    <col min="7140" max="7140" width="17.5703125" style="36" customWidth="1"/>
    <col min="7141" max="7141" width="11.5703125" style="36" customWidth="1"/>
    <col min="7142" max="7145" width="11.42578125" style="36"/>
    <col min="7146" max="7146" width="22.5703125" style="36" customWidth="1"/>
    <col min="7147" max="7147" width="14" style="36" customWidth="1"/>
    <col min="7148" max="7148" width="1.7109375" style="36" customWidth="1"/>
    <col min="7149" max="7393" width="11.42578125" style="36"/>
    <col min="7394" max="7394" width="4.42578125" style="36" customWidth="1"/>
    <col min="7395" max="7395" width="11.42578125" style="36"/>
    <col min="7396" max="7396" width="17.5703125" style="36" customWidth="1"/>
    <col min="7397" max="7397" width="11.5703125" style="36" customWidth="1"/>
    <col min="7398" max="7401" width="11.42578125" style="36"/>
    <col min="7402" max="7402" width="22.5703125" style="36" customWidth="1"/>
    <col min="7403" max="7403" width="14" style="36" customWidth="1"/>
    <col min="7404" max="7404" width="1.7109375" style="36" customWidth="1"/>
    <col min="7405" max="7649" width="11.42578125" style="36"/>
    <col min="7650" max="7650" width="4.42578125" style="36" customWidth="1"/>
    <col min="7651" max="7651" width="11.42578125" style="36"/>
    <col min="7652" max="7652" width="17.5703125" style="36" customWidth="1"/>
    <col min="7653" max="7653" width="11.5703125" style="36" customWidth="1"/>
    <col min="7654" max="7657" width="11.42578125" style="36"/>
    <col min="7658" max="7658" width="22.5703125" style="36" customWidth="1"/>
    <col min="7659" max="7659" width="14" style="36" customWidth="1"/>
    <col min="7660" max="7660" width="1.7109375" style="36" customWidth="1"/>
    <col min="7661" max="7905" width="11.42578125" style="36"/>
    <col min="7906" max="7906" width="4.42578125" style="36" customWidth="1"/>
    <col min="7907" max="7907" width="11.42578125" style="36"/>
    <col min="7908" max="7908" width="17.5703125" style="36" customWidth="1"/>
    <col min="7909" max="7909" width="11.5703125" style="36" customWidth="1"/>
    <col min="7910" max="7913" width="11.42578125" style="36"/>
    <col min="7914" max="7914" width="22.5703125" style="36" customWidth="1"/>
    <col min="7915" max="7915" width="14" style="36" customWidth="1"/>
    <col min="7916" max="7916" width="1.7109375" style="36" customWidth="1"/>
    <col min="7917" max="8161" width="11.42578125" style="36"/>
    <col min="8162" max="8162" width="4.42578125" style="36" customWidth="1"/>
    <col min="8163" max="8163" width="11.42578125" style="36"/>
    <col min="8164" max="8164" width="17.5703125" style="36" customWidth="1"/>
    <col min="8165" max="8165" width="11.5703125" style="36" customWidth="1"/>
    <col min="8166" max="8169" width="11.42578125" style="36"/>
    <col min="8170" max="8170" width="22.5703125" style="36" customWidth="1"/>
    <col min="8171" max="8171" width="14" style="36" customWidth="1"/>
    <col min="8172" max="8172" width="1.7109375" style="36" customWidth="1"/>
    <col min="8173" max="8417" width="11.42578125" style="36"/>
    <col min="8418" max="8418" width="4.42578125" style="36" customWidth="1"/>
    <col min="8419" max="8419" width="11.42578125" style="36"/>
    <col min="8420" max="8420" width="17.5703125" style="36" customWidth="1"/>
    <col min="8421" max="8421" width="11.5703125" style="36" customWidth="1"/>
    <col min="8422" max="8425" width="11.42578125" style="36"/>
    <col min="8426" max="8426" width="22.5703125" style="36" customWidth="1"/>
    <col min="8427" max="8427" width="14" style="36" customWidth="1"/>
    <col min="8428" max="8428" width="1.7109375" style="36" customWidth="1"/>
    <col min="8429" max="8673" width="11.42578125" style="36"/>
    <col min="8674" max="8674" width="4.42578125" style="36" customWidth="1"/>
    <col min="8675" max="8675" width="11.42578125" style="36"/>
    <col min="8676" max="8676" width="17.5703125" style="36" customWidth="1"/>
    <col min="8677" max="8677" width="11.5703125" style="36" customWidth="1"/>
    <col min="8678" max="8681" width="11.42578125" style="36"/>
    <col min="8682" max="8682" width="22.5703125" style="36" customWidth="1"/>
    <col min="8683" max="8683" width="14" style="36" customWidth="1"/>
    <col min="8684" max="8684" width="1.7109375" style="36" customWidth="1"/>
    <col min="8685" max="8929" width="11.42578125" style="36"/>
    <col min="8930" max="8930" width="4.42578125" style="36" customWidth="1"/>
    <col min="8931" max="8931" width="11.42578125" style="36"/>
    <col min="8932" max="8932" width="17.5703125" style="36" customWidth="1"/>
    <col min="8933" max="8933" width="11.5703125" style="36" customWidth="1"/>
    <col min="8934" max="8937" width="11.42578125" style="36"/>
    <col min="8938" max="8938" width="22.5703125" style="36" customWidth="1"/>
    <col min="8939" max="8939" width="14" style="36" customWidth="1"/>
    <col min="8940" max="8940" width="1.7109375" style="36" customWidth="1"/>
    <col min="8941" max="9185" width="11.42578125" style="36"/>
    <col min="9186" max="9186" width="4.42578125" style="36" customWidth="1"/>
    <col min="9187" max="9187" width="11.42578125" style="36"/>
    <col min="9188" max="9188" width="17.5703125" style="36" customWidth="1"/>
    <col min="9189" max="9189" width="11.5703125" style="36" customWidth="1"/>
    <col min="9190" max="9193" width="11.42578125" style="36"/>
    <col min="9194" max="9194" width="22.5703125" style="36" customWidth="1"/>
    <col min="9195" max="9195" width="14" style="36" customWidth="1"/>
    <col min="9196" max="9196" width="1.7109375" style="36" customWidth="1"/>
    <col min="9197" max="9441" width="11.42578125" style="36"/>
    <col min="9442" max="9442" width="4.42578125" style="36" customWidth="1"/>
    <col min="9443" max="9443" width="11.42578125" style="36"/>
    <col min="9444" max="9444" width="17.5703125" style="36" customWidth="1"/>
    <col min="9445" max="9445" width="11.5703125" style="36" customWidth="1"/>
    <col min="9446" max="9449" width="11.42578125" style="36"/>
    <col min="9450" max="9450" width="22.5703125" style="36" customWidth="1"/>
    <col min="9451" max="9451" width="14" style="36" customWidth="1"/>
    <col min="9452" max="9452" width="1.7109375" style="36" customWidth="1"/>
    <col min="9453" max="9697" width="11.42578125" style="36"/>
    <col min="9698" max="9698" width="4.42578125" style="36" customWidth="1"/>
    <col min="9699" max="9699" width="11.42578125" style="36"/>
    <col min="9700" max="9700" width="17.5703125" style="36" customWidth="1"/>
    <col min="9701" max="9701" width="11.5703125" style="36" customWidth="1"/>
    <col min="9702" max="9705" width="11.42578125" style="36"/>
    <col min="9706" max="9706" width="22.5703125" style="36" customWidth="1"/>
    <col min="9707" max="9707" width="14" style="36" customWidth="1"/>
    <col min="9708" max="9708" width="1.7109375" style="36" customWidth="1"/>
    <col min="9709" max="9953" width="11.42578125" style="36"/>
    <col min="9954" max="9954" width="4.42578125" style="36" customWidth="1"/>
    <col min="9955" max="9955" width="11.42578125" style="36"/>
    <col min="9956" max="9956" width="17.5703125" style="36" customWidth="1"/>
    <col min="9957" max="9957" width="11.5703125" style="36" customWidth="1"/>
    <col min="9958" max="9961" width="11.42578125" style="36"/>
    <col min="9962" max="9962" width="22.5703125" style="36" customWidth="1"/>
    <col min="9963" max="9963" width="14" style="36" customWidth="1"/>
    <col min="9964" max="9964" width="1.7109375" style="36" customWidth="1"/>
    <col min="9965" max="10209" width="11.42578125" style="36"/>
    <col min="10210" max="10210" width="4.42578125" style="36" customWidth="1"/>
    <col min="10211" max="10211" width="11.42578125" style="36"/>
    <col min="10212" max="10212" width="17.5703125" style="36" customWidth="1"/>
    <col min="10213" max="10213" width="11.5703125" style="36" customWidth="1"/>
    <col min="10214" max="10217" width="11.42578125" style="36"/>
    <col min="10218" max="10218" width="22.5703125" style="36" customWidth="1"/>
    <col min="10219" max="10219" width="14" style="36" customWidth="1"/>
    <col min="10220" max="10220" width="1.7109375" style="36" customWidth="1"/>
    <col min="10221" max="10465" width="11.42578125" style="36"/>
    <col min="10466" max="10466" width="4.42578125" style="36" customWidth="1"/>
    <col min="10467" max="10467" width="11.42578125" style="36"/>
    <col min="10468" max="10468" width="17.5703125" style="36" customWidth="1"/>
    <col min="10469" max="10469" width="11.5703125" style="36" customWidth="1"/>
    <col min="10470" max="10473" width="11.42578125" style="36"/>
    <col min="10474" max="10474" width="22.5703125" style="36" customWidth="1"/>
    <col min="10475" max="10475" width="14" style="36" customWidth="1"/>
    <col min="10476" max="10476" width="1.7109375" style="36" customWidth="1"/>
    <col min="10477" max="10721" width="11.42578125" style="36"/>
    <col min="10722" max="10722" width="4.42578125" style="36" customWidth="1"/>
    <col min="10723" max="10723" width="11.42578125" style="36"/>
    <col min="10724" max="10724" width="17.5703125" style="36" customWidth="1"/>
    <col min="10725" max="10725" width="11.5703125" style="36" customWidth="1"/>
    <col min="10726" max="10729" width="11.42578125" style="36"/>
    <col min="10730" max="10730" width="22.5703125" style="36" customWidth="1"/>
    <col min="10731" max="10731" width="14" style="36" customWidth="1"/>
    <col min="10732" max="10732" width="1.7109375" style="36" customWidth="1"/>
    <col min="10733" max="10977" width="11.42578125" style="36"/>
    <col min="10978" max="10978" width="4.42578125" style="36" customWidth="1"/>
    <col min="10979" max="10979" width="11.42578125" style="36"/>
    <col min="10980" max="10980" width="17.5703125" style="36" customWidth="1"/>
    <col min="10981" max="10981" width="11.5703125" style="36" customWidth="1"/>
    <col min="10982" max="10985" width="11.42578125" style="36"/>
    <col min="10986" max="10986" width="22.5703125" style="36" customWidth="1"/>
    <col min="10987" max="10987" width="14" style="36" customWidth="1"/>
    <col min="10988" max="10988" width="1.7109375" style="36" customWidth="1"/>
    <col min="10989" max="11233" width="11.42578125" style="36"/>
    <col min="11234" max="11234" width="4.42578125" style="36" customWidth="1"/>
    <col min="11235" max="11235" width="11.42578125" style="36"/>
    <col min="11236" max="11236" width="17.5703125" style="36" customWidth="1"/>
    <col min="11237" max="11237" width="11.5703125" style="36" customWidth="1"/>
    <col min="11238" max="11241" width="11.42578125" style="36"/>
    <col min="11242" max="11242" width="22.5703125" style="36" customWidth="1"/>
    <col min="11243" max="11243" width="14" style="36" customWidth="1"/>
    <col min="11244" max="11244" width="1.7109375" style="36" customWidth="1"/>
    <col min="11245" max="11489" width="11.42578125" style="36"/>
    <col min="11490" max="11490" width="4.42578125" style="36" customWidth="1"/>
    <col min="11491" max="11491" width="11.42578125" style="36"/>
    <col min="11492" max="11492" width="17.5703125" style="36" customWidth="1"/>
    <col min="11493" max="11493" width="11.5703125" style="36" customWidth="1"/>
    <col min="11494" max="11497" width="11.42578125" style="36"/>
    <col min="11498" max="11498" width="22.5703125" style="36" customWidth="1"/>
    <col min="11499" max="11499" width="14" style="36" customWidth="1"/>
    <col min="11500" max="11500" width="1.7109375" style="36" customWidth="1"/>
    <col min="11501" max="11745" width="11.42578125" style="36"/>
    <col min="11746" max="11746" width="4.42578125" style="36" customWidth="1"/>
    <col min="11747" max="11747" width="11.42578125" style="36"/>
    <col min="11748" max="11748" width="17.5703125" style="36" customWidth="1"/>
    <col min="11749" max="11749" width="11.5703125" style="36" customWidth="1"/>
    <col min="11750" max="11753" width="11.42578125" style="36"/>
    <col min="11754" max="11754" width="22.5703125" style="36" customWidth="1"/>
    <col min="11755" max="11755" width="14" style="36" customWidth="1"/>
    <col min="11756" max="11756" width="1.7109375" style="36" customWidth="1"/>
    <col min="11757" max="12001" width="11.42578125" style="36"/>
    <col min="12002" max="12002" width="4.42578125" style="36" customWidth="1"/>
    <col min="12003" max="12003" width="11.42578125" style="36"/>
    <col min="12004" max="12004" width="17.5703125" style="36" customWidth="1"/>
    <col min="12005" max="12005" width="11.5703125" style="36" customWidth="1"/>
    <col min="12006" max="12009" width="11.42578125" style="36"/>
    <col min="12010" max="12010" width="22.5703125" style="36" customWidth="1"/>
    <col min="12011" max="12011" width="14" style="36" customWidth="1"/>
    <col min="12012" max="12012" width="1.7109375" style="36" customWidth="1"/>
    <col min="12013" max="12257" width="11.42578125" style="36"/>
    <col min="12258" max="12258" width="4.42578125" style="36" customWidth="1"/>
    <col min="12259" max="12259" width="11.42578125" style="36"/>
    <col min="12260" max="12260" width="17.5703125" style="36" customWidth="1"/>
    <col min="12261" max="12261" width="11.5703125" style="36" customWidth="1"/>
    <col min="12262" max="12265" width="11.42578125" style="36"/>
    <col min="12266" max="12266" width="22.5703125" style="36" customWidth="1"/>
    <col min="12267" max="12267" width="14" style="36" customWidth="1"/>
    <col min="12268" max="12268" width="1.7109375" style="36" customWidth="1"/>
    <col min="12269" max="12513" width="11.42578125" style="36"/>
    <col min="12514" max="12514" width="4.42578125" style="36" customWidth="1"/>
    <col min="12515" max="12515" width="11.42578125" style="36"/>
    <col min="12516" max="12516" width="17.5703125" style="36" customWidth="1"/>
    <col min="12517" max="12517" width="11.5703125" style="36" customWidth="1"/>
    <col min="12518" max="12521" width="11.42578125" style="36"/>
    <col min="12522" max="12522" width="22.5703125" style="36" customWidth="1"/>
    <col min="12523" max="12523" width="14" style="36" customWidth="1"/>
    <col min="12524" max="12524" width="1.7109375" style="36" customWidth="1"/>
    <col min="12525" max="12769" width="11.42578125" style="36"/>
    <col min="12770" max="12770" width="4.42578125" style="36" customWidth="1"/>
    <col min="12771" max="12771" width="11.42578125" style="36"/>
    <col min="12772" max="12772" width="17.5703125" style="36" customWidth="1"/>
    <col min="12773" max="12773" width="11.5703125" style="36" customWidth="1"/>
    <col min="12774" max="12777" width="11.42578125" style="36"/>
    <col min="12778" max="12778" width="22.5703125" style="36" customWidth="1"/>
    <col min="12779" max="12779" width="14" style="36" customWidth="1"/>
    <col min="12780" max="12780" width="1.7109375" style="36" customWidth="1"/>
    <col min="12781" max="13025" width="11.42578125" style="36"/>
    <col min="13026" max="13026" width="4.42578125" style="36" customWidth="1"/>
    <col min="13027" max="13027" width="11.42578125" style="36"/>
    <col min="13028" max="13028" width="17.5703125" style="36" customWidth="1"/>
    <col min="13029" max="13029" width="11.5703125" style="36" customWidth="1"/>
    <col min="13030" max="13033" width="11.42578125" style="36"/>
    <col min="13034" max="13034" width="22.5703125" style="36" customWidth="1"/>
    <col min="13035" max="13035" width="14" style="36" customWidth="1"/>
    <col min="13036" max="13036" width="1.7109375" style="36" customWidth="1"/>
    <col min="13037" max="13281" width="11.42578125" style="36"/>
    <col min="13282" max="13282" width="4.42578125" style="36" customWidth="1"/>
    <col min="13283" max="13283" width="11.42578125" style="36"/>
    <col min="13284" max="13284" width="17.5703125" style="36" customWidth="1"/>
    <col min="13285" max="13285" width="11.5703125" style="36" customWidth="1"/>
    <col min="13286" max="13289" width="11.42578125" style="36"/>
    <col min="13290" max="13290" width="22.5703125" style="36" customWidth="1"/>
    <col min="13291" max="13291" width="14" style="36" customWidth="1"/>
    <col min="13292" max="13292" width="1.7109375" style="36" customWidth="1"/>
    <col min="13293" max="13537" width="11.42578125" style="36"/>
    <col min="13538" max="13538" width="4.42578125" style="36" customWidth="1"/>
    <col min="13539" max="13539" width="11.42578125" style="36"/>
    <col min="13540" max="13540" width="17.5703125" style="36" customWidth="1"/>
    <col min="13541" max="13541" width="11.5703125" style="36" customWidth="1"/>
    <col min="13542" max="13545" width="11.42578125" style="36"/>
    <col min="13546" max="13546" width="22.5703125" style="36" customWidth="1"/>
    <col min="13547" max="13547" width="14" style="36" customWidth="1"/>
    <col min="13548" max="13548" width="1.7109375" style="36" customWidth="1"/>
    <col min="13549" max="13793" width="11.42578125" style="36"/>
    <col min="13794" max="13794" width="4.42578125" style="36" customWidth="1"/>
    <col min="13795" max="13795" width="11.42578125" style="36"/>
    <col min="13796" max="13796" width="17.5703125" style="36" customWidth="1"/>
    <col min="13797" max="13797" width="11.5703125" style="36" customWidth="1"/>
    <col min="13798" max="13801" width="11.42578125" style="36"/>
    <col min="13802" max="13802" width="22.5703125" style="36" customWidth="1"/>
    <col min="13803" max="13803" width="14" style="36" customWidth="1"/>
    <col min="13804" max="13804" width="1.7109375" style="36" customWidth="1"/>
    <col min="13805" max="14049" width="11.42578125" style="36"/>
    <col min="14050" max="14050" width="4.42578125" style="36" customWidth="1"/>
    <col min="14051" max="14051" width="11.42578125" style="36"/>
    <col min="14052" max="14052" width="17.5703125" style="36" customWidth="1"/>
    <col min="14053" max="14053" width="11.5703125" style="36" customWidth="1"/>
    <col min="14054" max="14057" width="11.42578125" style="36"/>
    <col min="14058" max="14058" width="22.5703125" style="36" customWidth="1"/>
    <col min="14059" max="14059" width="14" style="36" customWidth="1"/>
    <col min="14060" max="14060" width="1.7109375" style="36" customWidth="1"/>
    <col min="14061" max="14305" width="11.42578125" style="36"/>
    <col min="14306" max="14306" width="4.42578125" style="36" customWidth="1"/>
    <col min="14307" max="14307" width="11.42578125" style="36"/>
    <col min="14308" max="14308" width="17.5703125" style="36" customWidth="1"/>
    <col min="14309" max="14309" width="11.5703125" style="36" customWidth="1"/>
    <col min="14310" max="14313" width="11.42578125" style="36"/>
    <col min="14314" max="14314" width="22.5703125" style="36" customWidth="1"/>
    <col min="14315" max="14315" width="14" style="36" customWidth="1"/>
    <col min="14316" max="14316" width="1.7109375" style="36" customWidth="1"/>
    <col min="14317" max="14561" width="11.42578125" style="36"/>
    <col min="14562" max="14562" width="4.42578125" style="36" customWidth="1"/>
    <col min="14563" max="14563" width="11.42578125" style="36"/>
    <col min="14564" max="14564" width="17.5703125" style="36" customWidth="1"/>
    <col min="14565" max="14565" width="11.5703125" style="36" customWidth="1"/>
    <col min="14566" max="14569" width="11.42578125" style="36"/>
    <col min="14570" max="14570" width="22.5703125" style="36" customWidth="1"/>
    <col min="14571" max="14571" width="14" style="36" customWidth="1"/>
    <col min="14572" max="14572" width="1.7109375" style="36" customWidth="1"/>
    <col min="14573" max="14817" width="11.42578125" style="36"/>
    <col min="14818" max="14818" width="4.42578125" style="36" customWidth="1"/>
    <col min="14819" max="14819" width="11.42578125" style="36"/>
    <col min="14820" max="14820" width="17.5703125" style="36" customWidth="1"/>
    <col min="14821" max="14821" width="11.5703125" style="36" customWidth="1"/>
    <col min="14822" max="14825" width="11.42578125" style="36"/>
    <col min="14826" max="14826" width="22.5703125" style="36" customWidth="1"/>
    <col min="14827" max="14827" width="14" style="36" customWidth="1"/>
    <col min="14828" max="14828" width="1.7109375" style="36" customWidth="1"/>
    <col min="14829" max="15073" width="11.42578125" style="36"/>
    <col min="15074" max="15074" width="4.42578125" style="36" customWidth="1"/>
    <col min="15075" max="15075" width="11.42578125" style="36"/>
    <col min="15076" max="15076" width="17.5703125" style="36" customWidth="1"/>
    <col min="15077" max="15077" width="11.5703125" style="36" customWidth="1"/>
    <col min="15078" max="15081" width="11.42578125" style="36"/>
    <col min="15082" max="15082" width="22.5703125" style="36" customWidth="1"/>
    <col min="15083" max="15083" width="14" style="36" customWidth="1"/>
    <col min="15084" max="15084" width="1.7109375" style="36" customWidth="1"/>
    <col min="15085" max="15329" width="11.42578125" style="36"/>
    <col min="15330" max="15330" width="4.42578125" style="36" customWidth="1"/>
    <col min="15331" max="15331" width="11.42578125" style="36"/>
    <col min="15332" max="15332" width="17.5703125" style="36" customWidth="1"/>
    <col min="15333" max="15333" width="11.5703125" style="36" customWidth="1"/>
    <col min="15334" max="15337" width="11.42578125" style="36"/>
    <col min="15338" max="15338" width="22.5703125" style="36" customWidth="1"/>
    <col min="15339" max="15339" width="14" style="36" customWidth="1"/>
    <col min="15340" max="15340" width="1.7109375" style="36" customWidth="1"/>
    <col min="15341" max="15585" width="11.42578125" style="36"/>
    <col min="15586" max="15586" width="4.42578125" style="36" customWidth="1"/>
    <col min="15587" max="15587" width="11.42578125" style="36"/>
    <col min="15588" max="15588" width="17.5703125" style="36" customWidth="1"/>
    <col min="15589" max="15589" width="11.5703125" style="36" customWidth="1"/>
    <col min="15590" max="15593" width="11.42578125" style="36"/>
    <col min="15594" max="15594" width="22.5703125" style="36" customWidth="1"/>
    <col min="15595" max="15595" width="14" style="36" customWidth="1"/>
    <col min="15596" max="15596" width="1.7109375" style="36" customWidth="1"/>
    <col min="15597" max="15841" width="11.42578125" style="36"/>
    <col min="15842" max="15842" width="4.42578125" style="36" customWidth="1"/>
    <col min="15843" max="15843" width="11.42578125" style="36"/>
    <col min="15844" max="15844" width="17.5703125" style="36" customWidth="1"/>
    <col min="15845" max="15845" width="11.5703125" style="36" customWidth="1"/>
    <col min="15846" max="15849" width="11.42578125" style="36"/>
    <col min="15850" max="15850" width="22.5703125" style="36" customWidth="1"/>
    <col min="15851" max="15851" width="14" style="36" customWidth="1"/>
    <col min="15852" max="15852" width="1.7109375" style="36" customWidth="1"/>
    <col min="15853" max="16097" width="11.42578125" style="36"/>
    <col min="16098" max="16098" width="4.42578125" style="36" customWidth="1"/>
    <col min="16099" max="16099" width="11.42578125" style="36"/>
    <col min="16100" max="16100" width="17.5703125" style="36" customWidth="1"/>
    <col min="16101" max="16101" width="11.5703125" style="36" customWidth="1"/>
    <col min="16102" max="16105" width="11.42578125" style="36"/>
    <col min="16106" max="16106" width="22.5703125" style="36" customWidth="1"/>
    <col min="16107" max="16107" width="14" style="36" customWidth="1"/>
    <col min="16108" max="16108" width="1.7109375" style="36" customWidth="1"/>
    <col min="16109" max="16384" width="11.42578125" style="36"/>
  </cols>
  <sheetData>
    <row r="1" spans="2:10" ht="6" customHeight="1" thickBot="1"/>
    <row r="2" spans="2:10" ht="19.5" customHeight="1">
      <c r="B2" s="37"/>
      <c r="C2" s="38"/>
      <c r="D2" s="39" t="s">
        <v>33</v>
      </c>
      <c r="E2" s="40"/>
      <c r="F2" s="40"/>
      <c r="G2" s="40"/>
      <c r="H2" s="40"/>
      <c r="I2" s="41"/>
      <c r="J2" s="42" t="s">
        <v>34</v>
      </c>
    </row>
    <row r="3" spans="2:10" ht="13.5" thickBot="1">
      <c r="B3" s="43"/>
      <c r="C3" s="44"/>
      <c r="D3" s="45"/>
      <c r="E3" s="46"/>
      <c r="F3" s="46"/>
      <c r="G3" s="46"/>
      <c r="H3" s="46"/>
      <c r="I3" s="47"/>
      <c r="J3" s="48"/>
    </row>
    <row r="4" spans="2:10">
      <c r="B4" s="43"/>
      <c r="C4" s="44"/>
      <c r="D4" s="39" t="s">
        <v>35</v>
      </c>
      <c r="E4" s="40"/>
      <c r="F4" s="40"/>
      <c r="G4" s="40"/>
      <c r="H4" s="40"/>
      <c r="I4" s="41"/>
      <c r="J4" s="42" t="s">
        <v>36</v>
      </c>
    </row>
    <row r="5" spans="2:10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>
      <c r="B6" s="53"/>
      <c r="C6" s="54"/>
      <c r="D6" s="45"/>
      <c r="E6" s="46"/>
      <c r="F6" s="46"/>
      <c r="G6" s="46"/>
      <c r="H6" s="46"/>
      <c r="I6" s="47"/>
      <c r="J6" s="48"/>
    </row>
    <row r="7" spans="2:10">
      <c r="B7" s="55"/>
      <c r="J7" s="56"/>
    </row>
    <row r="8" spans="2:10">
      <c r="B8" s="55"/>
      <c r="J8" s="56"/>
    </row>
    <row r="9" spans="2:10">
      <c r="B9" s="55"/>
      <c r="J9" s="56"/>
    </row>
    <row r="10" spans="2:10">
      <c r="B10" s="55"/>
      <c r="C10" s="57" t="s">
        <v>37</v>
      </c>
      <c r="E10" s="58"/>
      <c r="J10" s="56"/>
    </row>
    <row r="11" spans="2:10">
      <c r="B11" s="55"/>
      <c r="J11" s="56"/>
    </row>
    <row r="12" spans="2:10">
      <c r="B12" s="55"/>
      <c r="C12" s="57" t="s">
        <v>89</v>
      </c>
      <c r="J12" s="56"/>
    </row>
    <row r="13" spans="2:10">
      <c r="B13" s="55"/>
      <c r="C13" s="57" t="s">
        <v>90</v>
      </c>
      <c r="J13" s="56"/>
    </row>
    <row r="14" spans="2:10">
      <c r="B14" s="55"/>
      <c r="J14" s="56"/>
    </row>
    <row r="15" spans="2:10">
      <c r="B15" s="55"/>
      <c r="C15" s="36" t="s">
        <v>38</v>
      </c>
      <c r="J15" s="56"/>
    </row>
    <row r="16" spans="2:10">
      <c r="B16" s="55"/>
      <c r="C16" s="59"/>
      <c r="J16" s="56"/>
    </row>
    <row r="17" spans="2:10">
      <c r="B17" s="55"/>
      <c r="C17" s="36" t="s">
        <v>39</v>
      </c>
      <c r="D17" s="58"/>
      <c r="H17" s="60" t="s">
        <v>40</v>
      </c>
      <c r="I17" s="60" t="s">
        <v>41</v>
      </c>
      <c r="J17" s="56"/>
    </row>
    <row r="18" spans="2:10">
      <c r="B18" s="55"/>
      <c r="C18" s="57" t="s">
        <v>42</v>
      </c>
      <c r="D18" s="57"/>
      <c r="E18" s="57"/>
      <c r="F18" s="57"/>
      <c r="H18" s="61">
        <v>17</v>
      </c>
      <c r="I18" s="97">
        <v>22930382</v>
      </c>
      <c r="J18" s="56"/>
    </row>
    <row r="19" spans="2:10">
      <c r="B19" s="55"/>
      <c r="C19" s="36" t="s">
        <v>43</v>
      </c>
      <c r="H19" s="62">
        <v>10</v>
      </c>
      <c r="I19" s="63">
        <v>4665769</v>
      </c>
      <c r="J19" s="56"/>
    </row>
    <row r="20" spans="2:10">
      <c r="B20" s="55"/>
      <c r="C20" s="36" t="s">
        <v>44</v>
      </c>
      <c r="H20" s="62">
        <v>0</v>
      </c>
      <c r="I20" s="63">
        <v>0</v>
      </c>
      <c r="J20" s="56"/>
    </row>
    <row r="21" spans="2:10">
      <c r="B21" s="55"/>
      <c r="C21" s="36" t="s">
        <v>45</v>
      </c>
      <c r="H21" s="62">
        <v>5</v>
      </c>
      <c r="I21" s="64">
        <v>4201045</v>
      </c>
      <c r="J21" s="56"/>
    </row>
    <row r="22" spans="2:10">
      <c r="B22" s="55"/>
      <c r="C22" s="36" t="s">
        <v>46</v>
      </c>
      <c r="H22" s="62">
        <v>0</v>
      </c>
      <c r="I22" s="63">
        <v>0</v>
      </c>
      <c r="J22" s="56"/>
    </row>
    <row r="23" spans="2:10" ht="13.5" thickBot="1">
      <c r="B23" s="55"/>
      <c r="C23" s="36" t="s">
        <v>47</v>
      </c>
      <c r="H23" s="65">
        <v>0</v>
      </c>
      <c r="I23" s="66">
        <v>0</v>
      </c>
      <c r="J23" s="56"/>
    </row>
    <row r="24" spans="2:10">
      <c r="B24" s="55"/>
      <c r="C24" s="57" t="s">
        <v>48</v>
      </c>
      <c r="D24" s="57"/>
      <c r="E24" s="57"/>
      <c r="F24" s="57"/>
      <c r="H24" s="61">
        <f>H19+H20+H21+H22+H23</f>
        <v>15</v>
      </c>
      <c r="I24" s="67">
        <f>I19+I20+I21+I22+I23</f>
        <v>8866814</v>
      </c>
      <c r="J24" s="56"/>
    </row>
    <row r="25" spans="2:10">
      <c r="B25" s="55"/>
      <c r="C25" s="36" t="s">
        <v>49</v>
      </c>
      <c r="H25" s="62">
        <v>0</v>
      </c>
      <c r="I25" s="63">
        <v>0</v>
      </c>
      <c r="J25" s="56"/>
    </row>
    <row r="26" spans="2:10" ht="13.5" thickBot="1">
      <c r="B26" s="55"/>
      <c r="C26" s="36" t="s">
        <v>50</v>
      </c>
      <c r="H26" s="65">
        <v>2</v>
      </c>
      <c r="I26" s="66">
        <v>14063568</v>
      </c>
      <c r="J26" s="56"/>
    </row>
    <row r="27" spans="2:10">
      <c r="B27" s="55"/>
      <c r="C27" s="57" t="s">
        <v>51</v>
      </c>
      <c r="D27" s="57"/>
      <c r="E27" s="57"/>
      <c r="F27" s="57"/>
      <c r="H27" s="61">
        <f>H25+H26</f>
        <v>2</v>
      </c>
      <c r="I27" s="67">
        <f>I25+I26</f>
        <v>14063568</v>
      </c>
      <c r="J27" s="56"/>
    </row>
    <row r="28" spans="2:10" ht="13.5" thickBot="1">
      <c r="B28" s="55"/>
      <c r="C28" s="36" t="s">
        <v>52</v>
      </c>
      <c r="D28" s="57"/>
      <c r="E28" s="57"/>
      <c r="F28" s="57"/>
      <c r="H28" s="65">
        <v>0</v>
      </c>
      <c r="I28" s="66">
        <v>0</v>
      </c>
      <c r="J28" s="56"/>
    </row>
    <row r="29" spans="2:10">
      <c r="B29" s="55"/>
      <c r="C29" s="57" t="s">
        <v>53</v>
      </c>
      <c r="D29" s="57"/>
      <c r="E29" s="57"/>
      <c r="F29" s="57"/>
      <c r="H29" s="62">
        <f>H28</f>
        <v>0</v>
      </c>
      <c r="I29" s="63">
        <f>I28</f>
        <v>0</v>
      </c>
      <c r="J29" s="56"/>
    </row>
    <row r="30" spans="2:10">
      <c r="B30" s="55"/>
      <c r="C30" s="57"/>
      <c r="D30" s="57"/>
      <c r="E30" s="57"/>
      <c r="F30" s="57"/>
      <c r="H30" s="68"/>
      <c r="I30" s="67"/>
      <c r="J30" s="56"/>
    </row>
    <row r="31" spans="2:10" ht="13.5" thickBot="1">
      <c r="B31" s="55"/>
      <c r="C31" s="57" t="s">
        <v>54</v>
      </c>
      <c r="D31" s="57"/>
      <c r="H31" s="69">
        <f>H24+H27+H29</f>
        <v>17</v>
      </c>
      <c r="I31" s="70">
        <f>I24+I27+I29</f>
        <v>22930382</v>
      </c>
      <c r="J31" s="56"/>
    </row>
    <row r="32" spans="2:10" ht="13.5" thickTop="1">
      <c r="B32" s="55"/>
      <c r="C32" s="57"/>
      <c r="D32" s="57"/>
      <c r="H32" s="71"/>
      <c r="I32" s="63"/>
      <c r="J32" s="56"/>
    </row>
    <row r="33" spans="2:10">
      <c r="B33" s="55"/>
      <c r="G33" s="71"/>
      <c r="H33" s="71"/>
      <c r="I33" s="71"/>
      <c r="J33" s="56"/>
    </row>
    <row r="34" spans="2:10">
      <c r="B34" s="55"/>
      <c r="G34" s="71"/>
      <c r="H34" s="71"/>
      <c r="I34" s="71"/>
      <c r="J34" s="56"/>
    </row>
    <row r="35" spans="2:10">
      <c r="B35" s="55"/>
      <c r="G35" s="71"/>
      <c r="H35" s="71"/>
      <c r="I35" s="71"/>
      <c r="J35" s="56"/>
    </row>
    <row r="36" spans="2:10" ht="13.5" thickBot="1">
      <c r="B36" s="55"/>
      <c r="C36" s="73" t="s">
        <v>98</v>
      </c>
      <c r="D36" s="72"/>
      <c r="G36" s="73" t="s">
        <v>55</v>
      </c>
      <c r="H36" s="72"/>
      <c r="I36" s="71"/>
      <c r="J36" s="56"/>
    </row>
    <row r="37" spans="2:10" ht="4.5" customHeight="1">
      <c r="B37" s="55"/>
      <c r="C37" s="71"/>
      <c r="D37" s="71"/>
      <c r="G37" s="71"/>
      <c r="H37" s="71"/>
      <c r="I37" s="71"/>
      <c r="J37" s="56"/>
    </row>
    <row r="38" spans="2:10">
      <c r="B38" s="55"/>
      <c r="C38" s="57" t="s">
        <v>99</v>
      </c>
      <c r="G38" s="74" t="s">
        <v>56</v>
      </c>
      <c r="H38" s="71"/>
      <c r="I38" s="71"/>
      <c r="J38" s="56"/>
    </row>
    <row r="39" spans="2:10">
      <c r="B39" s="55"/>
      <c r="G39" s="71"/>
      <c r="H39" s="71"/>
      <c r="I39" s="71"/>
      <c r="J39" s="56"/>
    </row>
    <row r="40" spans="2:10" ht="18.75" customHeight="1" thickBot="1">
      <c r="B40" s="75"/>
      <c r="C40" s="76"/>
      <c r="D40" s="76"/>
      <c r="E40" s="76"/>
      <c r="F40" s="76"/>
      <c r="G40" s="72"/>
      <c r="H40" s="72"/>
      <c r="I40" s="72"/>
      <c r="J40" s="7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auxcart09</dc:creator>
  <cp:lastModifiedBy>Geraldine Valencia Zambrano</cp:lastModifiedBy>
  <cp:lastPrinted>2023-10-12T15:27:04Z</cp:lastPrinted>
  <dcterms:created xsi:type="dcterms:W3CDTF">2023-10-11T13:04:22Z</dcterms:created>
  <dcterms:modified xsi:type="dcterms:W3CDTF">2023-10-12T15:32:50Z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04FD36FC8209458B932543C6BC003F0F_11</vt:lpwstr>
  </property>
  <property fmtid="{D5CDD505-2E9C-101B-9397-08002B2CF9AE}" pid="3" name="KSOProductBuildVer">
    <vt:lpwstr>3082-12.2.0.13215</vt:lpwstr>
  </property>
</Properties>
</file>