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1412126 E.S.E. HOSP SAN VICENTE DE PAUL MISTRAT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FACTURA'!$A$2:$N$12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2" l="1"/>
  <c r="F1" i="2"/>
  <c r="I29" i="3"/>
  <c r="H29" i="3"/>
  <c r="I27" i="3"/>
  <c r="H27" i="3"/>
  <c r="I24" i="3"/>
  <c r="I31" i="3" s="1"/>
  <c r="H24" i="3"/>
  <c r="H31" i="3" s="1"/>
  <c r="H12" i="1"/>
</calcChain>
</file>

<file path=xl/sharedStrings.xml><?xml version="1.0" encoding="utf-8"?>
<sst xmlns="http://schemas.openxmlformats.org/spreadsheetml/2006/main" count="143" uniqueCount="70">
  <si>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</si>
  <si>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</si>
  <si>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</si>
  <si>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</si>
  <si>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</si>
  <si>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</si>
  <si>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</si>
  <si>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</si>
  <si>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</si>
  <si>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</si>
  <si>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</si>
  <si>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ESE HOSPITAL SAN VICENTE DE PAUL </t>
  </si>
  <si>
    <t>FEH</t>
  </si>
  <si>
    <t>FEH13112</t>
  </si>
  <si>
    <t>CONTRIBUTIVO EVENTO</t>
  </si>
  <si>
    <t>MISTRATO</t>
  </si>
  <si>
    <t>URGENCIAS</t>
  </si>
  <si>
    <t>FEH13509</t>
  </si>
  <si>
    <t>FEH16130</t>
  </si>
  <si>
    <t>FEH19021</t>
  </si>
  <si>
    <t>SUBSIDIADO EVENTO</t>
  </si>
  <si>
    <t>FEH28159</t>
  </si>
  <si>
    <t>FEH32617</t>
  </si>
  <si>
    <t>FEH35335</t>
  </si>
  <si>
    <t>FEH36860</t>
  </si>
  <si>
    <t>FEH38073</t>
  </si>
  <si>
    <t>FEH38894</t>
  </si>
  <si>
    <t>FOR-CSA-018</t>
  </si>
  <si>
    <t>HOJA 1 DE 2</t>
  </si>
  <si>
    <t>RESUMEN DE CARTERA REVISADA POR LA EPS</t>
  </si>
  <si>
    <t>VERSION 1</t>
  </si>
  <si>
    <t>SANTIAGO DE CALI , OCTUBRE 12 DE 2023</t>
  </si>
  <si>
    <t>A continuacion me permito remitir nuestra respuesta al estado de cartera presentado en la fecha: 06/10/2023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</si>
  <si>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</si>
  <si>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</si>
  <si>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</si>
  <si>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</si>
  <si>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</si>
  <si>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</si>
  <si>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</si>
  <si>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</si>
  <si>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</si>
  <si>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</si>
  <si>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</si>
  <si>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</si>
  <si>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</si>
  <si>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</si>
  <si>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</si>
  <si>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</si>
  <si>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</si>
  <si>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</si>
  <si>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</si>
  <si>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</si>
  <si>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Fecha Factura IPS</t>
  </si>
  <si>
    <t>Fecha Factura EPS</t>
  </si>
  <si>
    <t>Valor Total Bruto</t>
  </si>
  <si>
    <t>Valor Saldo IPS</t>
  </si>
  <si>
    <t>ESTADO EPS OCTUBRE 03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</si>
  <si>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</si>
  <si>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</si>
  <si>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</si>
  <si>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</si>
  <si>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</si>
  <si>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</si>
  <si>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NIT: 891412126</t>
  </si>
  <si>
    <t>FACTURA NO RADICADA</t>
  </si>
  <si>
    <t>FACTURA PENDIENTE EN PROGRAMACION DE PAGO</t>
  </si>
  <si>
    <t>Señores : ESE HOSPITAL SAN VICENTE DE PAUL DE MISTRATO</t>
  </si>
  <si>
    <t>Angelica Ramírez Medina</t>
  </si>
  <si>
    <t>Jefe de Cartera - ESE HSVP Mistrato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</si>
</sst>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dd\-mmm\-yyyy"/>
    <numFmt numFmtId="165" formatCode="_(&quot;$&quot;* #,##0_);_(&quot;$&quot;* \(#,##0\);_(&quot;$&quot;* &quot;-&quot;??_);_(@_)"/>
    <numFmt numFmtId="166" formatCode="&quot;$&quot;\ #,##0;[Red]&quot;$&quot;\ #,##0"/>
    <numFmt numFmtId="167" formatCode="&quot;$&quot;\ #,##0"/>
    <numFmt numFmtId="168" formatCode="_-* #,##0_-;\-* #,##0_-;_-* &quot;-&quot;??_-;_-@_-"/>
    <numFmt numFmtId="169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Fill="1" applyBorder="1" applyAlignment="1" applyProtection="1">
      <alignment vertical="center"/>
    </xf>
    <xf numFmtId="14" fontId="0" fillId="0" borderId="1" xfId="0" applyNumberFormat="1" applyBorder="1"/>
    <xf numFmtId="164" fontId="4" fillId="0" borderId="1" xfId="0" applyNumberFormat="1" applyFont="1" applyFill="1" applyBorder="1" applyAlignment="1" applyProtection="1">
      <alignment vertical="center"/>
    </xf>
    <xf numFmtId="165" fontId="1" fillId="0" borderId="1" xfId="2" applyNumberFormat="1" applyFont="1" applyBorder="1"/>
    <xf numFmtId="165" fontId="4" fillId="0" borderId="1" xfId="2" applyNumberFormat="1" applyFont="1" applyFill="1" applyBorder="1" applyAlignment="1" applyProtection="1">
      <alignment horizontal="right" vertical="center"/>
    </xf>
    <xf numFmtId="0" fontId="4" fillId="0" borderId="1" xfId="0" applyFont="1" applyBorder="1" applyAlignment="1" applyProtection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6" fontId="7" fillId="0" borderId="13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9" xfId="3" applyNumberFormat="1" applyFont="1" applyBorder="1"/>
    <xf numFmtId="166" fontId="7" fillId="0" borderId="9" xfId="3" applyNumberFormat="1" applyFont="1" applyBorder="1"/>
    <xf numFmtId="166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0" fontId="0" fillId="0" borderId="1" xfId="0" applyFont="1" applyFill="1" applyBorder="1" applyAlignment="1" applyProtection="1">
      <alignment vertical="center"/>
    </xf>
    <xf numFmtId="169" fontId="2" fillId="0" borderId="1" xfId="1" applyNumberFormat="1" applyFont="1" applyBorder="1" applyAlignment="1">
      <alignment horizontal="center" vertical="center" wrapText="1"/>
    </xf>
    <xf numFmtId="169" fontId="0" fillId="0" borderId="1" xfId="1" applyNumberFormat="1" applyFont="1" applyBorder="1"/>
    <xf numFmtId="169" fontId="0" fillId="0" borderId="1" xfId="1" applyNumberFormat="1" applyFont="1" applyFill="1" applyBorder="1" applyAlignment="1" applyProtection="1">
      <alignment horizontal="right" vertical="center"/>
    </xf>
    <xf numFmtId="169" fontId="0" fillId="0" borderId="0" xfId="1" applyNumberFormat="1" applyFont="1"/>
    <xf numFmtId="0" fontId="2" fillId="0" borderId="0" xfId="0" applyFont="1"/>
    <xf numFmtId="169" fontId="2" fillId="0" borderId="0" xfId="1" applyNumberFormat="1" applyFont="1"/>
    <xf numFmtId="14" fontId="2" fillId="0" borderId="0" xfId="0" applyNumberFormat="1" applyFont="1"/>
    <xf numFmtId="14" fontId="0" fillId="0" borderId="0" xfId="0" applyNumberFormat="1" applyFont="1"/>
    <xf numFmtId="167" fontId="7" fillId="0" borderId="0" xfId="3" applyNumberFormat="1" applyFont="1" applyAlignment="1">
      <alignment horizontal="right"/>
    </xf>
  </cellXfs>
  <cellStyles count="4">
    <cellStyle name="Millares" xfId="1" builtinId="3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G2" sqref="G2:H11"/>
    </sheetView>
  </sheetViews>
  <sheetFormatPr baseColWidth="10" defaultRowHeight="15" x14ac:dyDescent="0.25"/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2">
        <v>891412126</v>
      </c>
      <c r="B2" s="2" t="s">
        <v>11</v>
      </c>
      <c r="C2" s="3" t="s">
        <v>12</v>
      </c>
      <c r="D2" s="3" t="s">
        <v>13</v>
      </c>
      <c r="E2" s="4">
        <v>44610</v>
      </c>
      <c r="F2" s="5">
        <v>44629.999988425923</v>
      </c>
      <c r="G2" s="6">
        <v>5800</v>
      </c>
      <c r="H2" s="7">
        <v>5800</v>
      </c>
      <c r="I2" s="8" t="s">
        <v>14</v>
      </c>
      <c r="J2" s="2" t="s">
        <v>15</v>
      </c>
      <c r="K2" s="2" t="s">
        <v>16</v>
      </c>
    </row>
    <row r="3" spans="1:11" x14ac:dyDescent="0.25">
      <c r="A3" s="2">
        <v>891412126</v>
      </c>
      <c r="B3" s="2" t="s">
        <v>11</v>
      </c>
      <c r="C3" s="3" t="s">
        <v>12</v>
      </c>
      <c r="D3" s="3" t="s">
        <v>17</v>
      </c>
      <c r="E3" s="4">
        <v>44614</v>
      </c>
      <c r="F3" s="5">
        <v>44629.999988425923</v>
      </c>
      <c r="G3" s="6">
        <v>75174</v>
      </c>
      <c r="H3" s="7">
        <v>75174</v>
      </c>
      <c r="I3" s="8" t="s">
        <v>14</v>
      </c>
      <c r="J3" s="2" t="s">
        <v>15</v>
      </c>
      <c r="K3" s="2" t="s">
        <v>16</v>
      </c>
    </row>
    <row r="4" spans="1:11" x14ac:dyDescent="0.25">
      <c r="A4" s="2">
        <v>891412126</v>
      </c>
      <c r="B4" s="2" t="s">
        <v>11</v>
      </c>
      <c r="C4" s="3" t="s">
        <v>12</v>
      </c>
      <c r="D4" s="3" t="s">
        <v>18</v>
      </c>
      <c r="E4" s="4">
        <v>44659</v>
      </c>
      <c r="F4" s="5">
        <v>44694.999988425923</v>
      </c>
      <c r="G4" s="6">
        <v>67821</v>
      </c>
      <c r="H4" s="7">
        <v>67821</v>
      </c>
      <c r="I4" s="8" t="s">
        <v>14</v>
      </c>
      <c r="J4" s="2" t="s">
        <v>15</v>
      </c>
      <c r="K4" s="2" t="s">
        <v>16</v>
      </c>
    </row>
    <row r="5" spans="1:11" x14ac:dyDescent="0.25">
      <c r="A5" s="2">
        <v>891412126</v>
      </c>
      <c r="B5" s="2" t="s">
        <v>11</v>
      </c>
      <c r="C5" s="3" t="s">
        <v>12</v>
      </c>
      <c r="D5" s="3" t="s">
        <v>19</v>
      </c>
      <c r="E5" s="4">
        <v>44718</v>
      </c>
      <c r="F5" s="5">
        <v>44753.999988425923</v>
      </c>
      <c r="G5" s="6">
        <v>776114</v>
      </c>
      <c r="H5" s="7">
        <v>776114</v>
      </c>
      <c r="I5" s="8" t="s">
        <v>20</v>
      </c>
      <c r="J5" s="2" t="s">
        <v>15</v>
      </c>
      <c r="K5" s="2" t="s">
        <v>16</v>
      </c>
    </row>
    <row r="6" spans="1:11" x14ac:dyDescent="0.25">
      <c r="A6" s="2">
        <v>891412126</v>
      </c>
      <c r="B6" s="2" t="s">
        <v>11</v>
      </c>
      <c r="C6" s="3" t="s">
        <v>12</v>
      </c>
      <c r="D6" s="3" t="s">
        <v>21</v>
      </c>
      <c r="E6" s="4">
        <v>44887</v>
      </c>
      <c r="F6" s="5">
        <v>45034.999988425923</v>
      </c>
      <c r="G6" s="6">
        <v>68685</v>
      </c>
      <c r="H6" s="7">
        <v>68685</v>
      </c>
      <c r="I6" s="8" t="s">
        <v>20</v>
      </c>
      <c r="J6" s="2" t="s">
        <v>15</v>
      </c>
      <c r="K6" s="2" t="s">
        <v>16</v>
      </c>
    </row>
    <row r="7" spans="1:11" x14ac:dyDescent="0.25">
      <c r="A7" s="2">
        <v>891412126</v>
      </c>
      <c r="B7" s="2" t="s">
        <v>11</v>
      </c>
      <c r="C7" s="3" t="s">
        <v>12</v>
      </c>
      <c r="D7" s="3" t="s">
        <v>22</v>
      </c>
      <c r="E7" s="4">
        <v>44966</v>
      </c>
      <c r="F7" s="5">
        <v>45034.999988425923</v>
      </c>
      <c r="G7" s="6">
        <v>94772</v>
      </c>
      <c r="H7" s="7">
        <v>94772</v>
      </c>
      <c r="I7" s="8" t="s">
        <v>20</v>
      </c>
      <c r="J7" s="2" t="s">
        <v>15</v>
      </c>
      <c r="K7" s="2" t="s">
        <v>16</v>
      </c>
    </row>
    <row r="8" spans="1:11" x14ac:dyDescent="0.25">
      <c r="A8" s="2">
        <v>891412126</v>
      </c>
      <c r="B8" s="2" t="s">
        <v>11</v>
      </c>
      <c r="C8" s="3" t="s">
        <v>12</v>
      </c>
      <c r="D8" s="3" t="s">
        <v>23</v>
      </c>
      <c r="E8" s="4">
        <v>45009</v>
      </c>
      <c r="F8" s="5">
        <v>45038.999988425923</v>
      </c>
      <c r="G8" s="6">
        <v>85797</v>
      </c>
      <c r="H8" s="7">
        <v>85797</v>
      </c>
      <c r="I8" s="8" t="s">
        <v>14</v>
      </c>
      <c r="J8" s="2" t="s">
        <v>15</v>
      </c>
      <c r="K8" s="2" t="s">
        <v>16</v>
      </c>
    </row>
    <row r="9" spans="1:11" x14ac:dyDescent="0.25">
      <c r="A9" s="2">
        <v>891412126</v>
      </c>
      <c r="B9" s="2" t="s">
        <v>11</v>
      </c>
      <c r="C9" s="3" t="s">
        <v>12</v>
      </c>
      <c r="D9" s="3" t="s">
        <v>24</v>
      </c>
      <c r="E9" s="4">
        <v>45037</v>
      </c>
      <c r="F9" s="5">
        <v>45058.999988425923</v>
      </c>
      <c r="G9" s="6">
        <v>77008</v>
      </c>
      <c r="H9" s="7">
        <v>77008</v>
      </c>
      <c r="I9" s="8" t="s">
        <v>20</v>
      </c>
      <c r="J9" s="2" t="s">
        <v>15</v>
      </c>
      <c r="K9" s="2" t="s">
        <v>16</v>
      </c>
    </row>
    <row r="10" spans="1:11" x14ac:dyDescent="0.25">
      <c r="A10" s="2">
        <v>891412126</v>
      </c>
      <c r="B10" s="2" t="s">
        <v>11</v>
      </c>
      <c r="C10" s="3" t="s">
        <v>12</v>
      </c>
      <c r="D10" s="3" t="s">
        <v>25</v>
      </c>
      <c r="E10" s="4">
        <v>45057</v>
      </c>
      <c r="F10" s="5">
        <v>45092.999988425923</v>
      </c>
      <c r="G10" s="6">
        <v>80485</v>
      </c>
      <c r="H10" s="7">
        <v>80485</v>
      </c>
      <c r="I10" s="8" t="s">
        <v>20</v>
      </c>
      <c r="J10" s="2" t="s">
        <v>15</v>
      </c>
      <c r="K10" s="2" t="s">
        <v>16</v>
      </c>
    </row>
    <row r="11" spans="1:11" x14ac:dyDescent="0.25">
      <c r="A11" s="2">
        <v>891412126</v>
      </c>
      <c r="B11" s="2" t="s">
        <v>11</v>
      </c>
      <c r="C11" s="3" t="s">
        <v>12</v>
      </c>
      <c r="D11" s="3" t="s">
        <v>26</v>
      </c>
      <c r="E11" s="4">
        <v>45070</v>
      </c>
      <c r="F11" s="5">
        <v>45092.999988425923</v>
      </c>
      <c r="G11" s="6">
        <v>256705</v>
      </c>
      <c r="H11" s="7">
        <v>256705</v>
      </c>
      <c r="I11" s="8" t="s">
        <v>20</v>
      </c>
      <c r="J11" s="2" t="s">
        <v>15</v>
      </c>
      <c r="K11" s="2" t="s">
        <v>16</v>
      </c>
    </row>
    <row r="12" spans="1:11" x14ac:dyDescent="0.25">
      <c r="A12" s="9"/>
      <c r="H12" s="10">
        <f>SUM(H2:H11)</f>
        <v>1588361</v>
      </c>
    </row>
    <row r="13" spans="1:11" x14ac:dyDescent="0.25">
      <c r="A13" s="9"/>
    </row>
    <row r="14" spans="1:11" x14ac:dyDescent="0.25">
      <c r="A14" s="9"/>
    </row>
    <row r="15" spans="1:11" x14ac:dyDescent="0.25">
      <c r="A15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zoomScale="73" zoomScaleNormal="73" workbookViewId="0">
      <selection activeCell="H24" sqref="H24"/>
    </sheetView>
  </sheetViews>
  <sheetFormatPr baseColWidth="10" defaultRowHeight="15" x14ac:dyDescent="0.25"/>
  <cols>
    <col min="1" max="1" width="13.42578125" style="57" bestFit="1" customWidth="1"/>
    <col min="2" max="2" width="33.7109375" style="57" bestFit="1" customWidth="1"/>
    <col min="3" max="3" width="10.5703125" style="57" bestFit="1" customWidth="1"/>
    <col min="4" max="4" width="13.7109375" style="57" bestFit="1" customWidth="1"/>
    <col min="5" max="5" width="17.140625" style="68" bestFit="1" customWidth="1"/>
    <col min="6" max="7" width="14.5703125" style="64" bestFit="1" customWidth="1"/>
    <col min="8" max="8" width="47" style="57" bestFit="1" customWidth="1"/>
    <col min="9" max="9" width="11.42578125" style="57"/>
    <col min="10" max="10" width="15" style="57" bestFit="1" customWidth="1"/>
    <col min="11" max="13" width="14.5703125" style="57" bestFit="1" customWidth="1"/>
    <col min="14" max="14" width="12.42578125" style="57" customWidth="1"/>
    <col min="15" max="16384" width="11.42578125" style="57"/>
  </cols>
  <sheetData>
    <row r="1" spans="1:14" s="65" customFormat="1" x14ac:dyDescent="0.25">
      <c r="E1" s="67"/>
      <c r="F1" s="66">
        <f>SUBTOTAL(9,F3:F12)</f>
        <v>1588361</v>
      </c>
      <c r="G1" s="66">
        <f>SUBTOTAL(9,G3:G12)</f>
        <v>1588361</v>
      </c>
    </row>
    <row r="2" spans="1:14" ht="30" x14ac:dyDescent="0.25">
      <c r="A2" s="53" t="s">
        <v>51</v>
      </c>
      <c r="B2" s="53" t="s">
        <v>52</v>
      </c>
      <c r="C2" s="53" t="s">
        <v>3</v>
      </c>
      <c r="D2" s="54" t="s">
        <v>53</v>
      </c>
      <c r="E2" s="54" t="s">
        <v>54</v>
      </c>
      <c r="F2" s="61" t="s">
        <v>55</v>
      </c>
      <c r="G2" s="61" t="s">
        <v>56</v>
      </c>
      <c r="H2" s="55" t="s">
        <v>57</v>
      </c>
      <c r="I2" s="56" t="s">
        <v>58</v>
      </c>
      <c r="J2" s="56" t="s">
        <v>59</v>
      </c>
      <c r="K2" s="56" t="s">
        <v>60</v>
      </c>
      <c r="L2" s="56" t="s">
        <v>61</v>
      </c>
      <c r="M2" s="56" t="s">
        <v>62</v>
      </c>
      <c r="N2" s="56" t="s">
        <v>63</v>
      </c>
    </row>
    <row r="3" spans="1:14" x14ac:dyDescent="0.25">
      <c r="A3" s="58">
        <v>891412126</v>
      </c>
      <c r="B3" s="58" t="s">
        <v>11</v>
      </c>
      <c r="C3" s="60" t="s">
        <v>13</v>
      </c>
      <c r="D3" s="59">
        <v>44610</v>
      </c>
      <c r="E3" s="59"/>
      <c r="F3" s="62">
        <v>5800</v>
      </c>
      <c r="G3" s="63">
        <v>5800</v>
      </c>
      <c r="H3" s="58" t="s">
        <v>65</v>
      </c>
      <c r="I3" s="58"/>
      <c r="J3" s="58"/>
      <c r="K3" s="58"/>
      <c r="L3" s="58"/>
      <c r="M3" s="58"/>
      <c r="N3" s="59">
        <v>45199</v>
      </c>
    </row>
    <row r="4" spans="1:14" x14ac:dyDescent="0.25">
      <c r="A4" s="58">
        <v>891412126</v>
      </c>
      <c r="B4" s="58" t="s">
        <v>11</v>
      </c>
      <c r="C4" s="60" t="s">
        <v>17</v>
      </c>
      <c r="D4" s="59">
        <v>44614</v>
      </c>
      <c r="E4" s="59"/>
      <c r="F4" s="62">
        <v>75174</v>
      </c>
      <c r="G4" s="63">
        <v>75174</v>
      </c>
      <c r="H4" s="58" t="s">
        <v>65</v>
      </c>
      <c r="I4" s="58"/>
      <c r="J4" s="58"/>
      <c r="K4" s="58"/>
      <c r="L4" s="58"/>
      <c r="M4" s="58"/>
      <c r="N4" s="59">
        <v>45199</v>
      </c>
    </row>
    <row r="5" spans="1:14" x14ac:dyDescent="0.25">
      <c r="A5" s="58">
        <v>891412126</v>
      </c>
      <c r="B5" s="58" t="s">
        <v>11</v>
      </c>
      <c r="C5" s="60" t="s">
        <v>18</v>
      </c>
      <c r="D5" s="59">
        <v>44659</v>
      </c>
      <c r="E5" s="59"/>
      <c r="F5" s="62">
        <v>67821</v>
      </c>
      <c r="G5" s="63">
        <v>67821</v>
      </c>
      <c r="H5" s="58" t="s">
        <v>65</v>
      </c>
      <c r="I5" s="58"/>
      <c r="J5" s="58"/>
      <c r="K5" s="58"/>
      <c r="L5" s="58"/>
      <c r="M5" s="58"/>
      <c r="N5" s="59">
        <v>45199</v>
      </c>
    </row>
    <row r="6" spans="1:14" x14ac:dyDescent="0.25">
      <c r="A6" s="58">
        <v>891412126</v>
      </c>
      <c r="B6" s="58" t="s">
        <v>11</v>
      </c>
      <c r="C6" s="60" t="s">
        <v>19</v>
      </c>
      <c r="D6" s="59">
        <v>44718</v>
      </c>
      <c r="E6" s="59"/>
      <c r="F6" s="62">
        <v>776114</v>
      </c>
      <c r="G6" s="63">
        <v>776114</v>
      </c>
      <c r="H6" s="58" t="s">
        <v>65</v>
      </c>
      <c r="I6" s="58"/>
      <c r="J6" s="58"/>
      <c r="K6" s="58"/>
      <c r="L6" s="58"/>
      <c r="M6" s="58"/>
      <c r="N6" s="59">
        <v>45199</v>
      </c>
    </row>
    <row r="7" spans="1:14" x14ac:dyDescent="0.25">
      <c r="A7" s="58">
        <v>891412126</v>
      </c>
      <c r="B7" s="58" t="s">
        <v>11</v>
      </c>
      <c r="C7" s="60" t="s">
        <v>21</v>
      </c>
      <c r="D7" s="59">
        <v>44887</v>
      </c>
      <c r="E7" s="59"/>
      <c r="F7" s="62">
        <v>68685</v>
      </c>
      <c r="G7" s="63">
        <v>68685</v>
      </c>
      <c r="H7" s="58" t="s">
        <v>65</v>
      </c>
      <c r="I7" s="58"/>
      <c r="J7" s="58"/>
      <c r="K7" s="58"/>
      <c r="L7" s="58"/>
      <c r="M7" s="58"/>
      <c r="N7" s="59">
        <v>45199</v>
      </c>
    </row>
    <row r="8" spans="1:14" x14ac:dyDescent="0.25">
      <c r="A8" s="58">
        <v>891412126</v>
      </c>
      <c r="B8" s="58" t="s">
        <v>11</v>
      </c>
      <c r="C8" s="60" t="s">
        <v>22</v>
      </c>
      <c r="D8" s="59">
        <v>44966</v>
      </c>
      <c r="E8" s="59"/>
      <c r="F8" s="62">
        <v>94772</v>
      </c>
      <c r="G8" s="63">
        <v>94772</v>
      </c>
      <c r="H8" s="58" t="s">
        <v>65</v>
      </c>
      <c r="I8" s="58"/>
      <c r="J8" s="58"/>
      <c r="K8" s="58"/>
      <c r="L8" s="58"/>
      <c r="M8" s="58"/>
      <c r="N8" s="59">
        <v>45199</v>
      </c>
    </row>
    <row r="9" spans="1:14" x14ac:dyDescent="0.25">
      <c r="A9" s="58">
        <v>891412126</v>
      </c>
      <c r="B9" s="58" t="s">
        <v>11</v>
      </c>
      <c r="C9" s="60" t="s">
        <v>23</v>
      </c>
      <c r="D9" s="59">
        <v>45009</v>
      </c>
      <c r="E9" s="59"/>
      <c r="F9" s="62">
        <v>85797</v>
      </c>
      <c r="G9" s="63">
        <v>85797</v>
      </c>
      <c r="H9" s="58" t="s">
        <v>65</v>
      </c>
      <c r="I9" s="58"/>
      <c r="J9" s="58"/>
      <c r="K9" s="58"/>
      <c r="L9" s="58"/>
      <c r="M9" s="58"/>
      <c r="N9" s="59">
        <v>45199</v>
      </c>
    </row>
    <row r="10" spans="1:14" x14ac:dyDescent="0.25">
      <c r="A10" s="58">
        <v>891412126</v>
      </c>
      <c r="B10" s="58" t="s">
        <v>11</v>
      </c>
      <c r="C10" s="60" t="s">
        <v>24</v>
      </c>
      <c r="D10" s="59">
        <v>45037</v>
      </c>
      <c r="E10" s="59"/>
      <c r="F10" s="62">
        <v>77008</v>
      </c>
      <c r="G10" s="63">
        <v>77008</v>
      </c>
      <c r="H10" s="58" t="s">
        <v>65</v>
      </c>
      <c r="I10" s="58"/>
      <c r="J10" s="58"/>
      <c r="K10" s="58"/>
      <c r="L10" s="58"/>
      <c r="M10" s="58"/>
      <c r="N10" s="59">
        <v>45199</v>
      </c>
    </row>
    <row r="11" spans="1:14" x14ac:dyDescent="0.25">
      <c r="A11" s="58">
        <v>891412126</v>
      </c>
      <c r="B11" s="58" t="s">
        <v>11</v>
      </c>
      <c r="C11" s="60" t="s">
        <v>25</v>
      </c>
      <c r="D11" s="59">
        <v>45057</v>
      </c>
      <c r="E11" s="59">
        <v>45104</v>
      </c>
      <c r="F11" s="62">
        <v>80485</v>
      </c>
      <c r="G11" s="63">
        <v>80485</v>
      </c>
      <c r="H11" s="58" t="s">
        <v>66</v>
      </c>
      <c r="I11" s="58"/>
      <c r="J11" s="58"/>
      <c r="K11" s="58"/>
      <c r="L11" s="58"/>
      <c r="M11" s="58"/>
      <c r="N11" s="59">
        <v>45199</v>
      </c>
    </row>
    <row r="12" spans="1:14" x14ac:dyDescent="0.25">
      <c r="A12" s="58">
        <v>891412126</v>
      </c>
      <c r="B12" s="58" t="s">
        <v>11</v>
      </c>
      <c r="C12" s="60" t="s">
        <v>26</v>
      </c>
      <c r="D12" s="59">
        <v>45070</v>
      </c>
      <c r="E12" s="59">
        <v>45098</v>
      </c>
      <c r="F12" s="62">
        <v>256705</v>
      </c>
      <c r="G12" s="63">
        <v>256705</v>
      </c>
      <c r="H12" s="58" t="s">
        <v>66</v>
      </c>
      <c r="I12" s="58"/>
      <c r="J12" s="58"/>
      <c r="K12" s="58"/>
      <c r="L12" s="58"/>
      <c r="M12" s="58"/>
      <c r="N12" s="59">
        <v>45199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N22" sqref="N22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27</v>
      </c>
      <c r="E2" s="15"/>
      <c r="F2" s="15"/>
      <c r="G2" s="15"/>
      <c r="H2" s="15"/>
      <c r="I2" s="16"/>
      <c r="J2" s="17" t="s">
        <v>28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29</v>
      </c>
      <c r="E4" s="15"/>
      <c r="F4" s="15"/>
      <c r="G4" s="15"/>
      <c r="H4" s="15"/>
      <c r="I4" s="16"/>
      <c r="J4" s="17" t="s">
        <v>30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31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67</v>
      </c>
      <c r="J12" s="31"/>
    </row>
    <row r="13" spans="2:10" x14ac:dyDescent="0.2">
      <c r="B13" s="30"/>
      <c r="C13" s="32" t="s">
        <v>64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32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33</v>
      </c>
      <c r="D17" s="33"/>
      <c r="H17" s="35" t="s">
        <v>34</v>
      </c>
      <c r="I17" s="35" t="s">
        <v>35</v>
      </c>
      <c r="J17" s="31"/>
    </row>
    <row r="18" spans="2:10" x14ac:dyDescent="0.2">
      <c r="B18" s="30"/>
      <c r="C18" s="32" t="s">
        <v>36</v>
      </c>
      <c r="D18" s="32"/>
      <c r="E18" s="32"/>
      <c r="F18" s="32"/>
      <c r="H18" s="36">
        <v>10</v>
      </c>
      <c r="I18" s="69">
        <v>1588361</v>
      </c>
      <c r="J18" s="31"/>
    </row>
    <row r="19" spans="2:10" x14ac:dyDescent="0.2">
      <c r="B19" s="30"/>
      <c r="C19" s="11" t="s">
        <v>37</v>
      </c>
      <c r="H19" s="37">
        <v>0</v>
      </c>
      <c r="I19" s="38">
        <v>0</v>
      </c>
      <c r="J19" s="31"/>
    </row>
    <row r="20" spans="2:10" x14ac:dyDescent="0.2">
      <c r="B20" s="30"/>
      <c r="C20" s="11" t="s">
        <v>38</v>
      </c>
      <c r="H20" s="37">
        <v>0</v>
      </c>
      <c r="I20" s="38">
        <v>0</v>
      </c>
      <c r="J20" s="31"/>
    </row>
    <row r="21" spans="2:10" x14ac:dyDescent="0.2">
      <c r="B21" s="30"/>
      <c r="C21" s="11" t="s">
        <v>39</v>
      </c>
      <c r="H21" s="37">
        <v>8</v>
      </c>
      <c r="I21" s="39">
        <v>1251171</v>
      </c>
      <c r="J21" s="31"/>
    </row>
    <row r="22" spans="2:10" x14ac:dyDescent="0.2">
      <c r="B22" s="30"/>
      <c r="C22" s="11" t="s">
        <v>40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41</v>
      </c>
      <c r="H23" s="40">
        <v>0</v>
      </c>
      <c r="I23" s="41">
        <v>0</v>
      </c>
      <c r="J23" s="31"/>
    </row>
    <row r="24" spans="2:10" x14ac:dyDescent="0.2">
      <c r="B24" s="30"/>
      <c r="C24" s="32" t="s">
        <v>42</v>
      </c>
      <c r="D24" s="32"/>
      <c r="E24" s="32"/>
      <c r="F24" s="32"/>
      <c r="H24" s="36">
        <f>H19+H20+H21+H22+H23</f>
        <v>8</v>
      </c>
      <c r="I24" s="42">
        <f>I19+I20+I21+I22+I23</f>
        <v>1251171</v>
      </c>
      <c r="J24" s="31"/>
    </row>
    <row r="25" spans="2:10" x14ac:dyDescent="0.2">
      <c r="B25" s="30"/>
      <c r="C25" s="11" t="s">
        <v>43</v>
      </c>
      <c r="H25" s="37">
        <v>2</v>
      </c>
      <c r="I25" s="38">
        <v>337190</v>
      </c>
      <c r="J25" s="31"/>
    </row>
    <row r="26" spans="2:10" ht="13.5" thickBot="1" x14ac:dyDescent="0.25">
      <c r="B26" s="30"/>
      <c r="C26" s="11" t="s">
        <v>44</v>
      </c>
      <c r="H26" s="40">
        <v>0</v>
      </c>
      <c r="I26" s="41">
        <v>0</v>
      </c>
      <c r="J26" s="31"/>
    </row>
    <row r="27" spans="2:10" x14ac:dyDescent="0.2">
      <c r="B27" s="30"/>
      <c r="C27" s="32" t="s">
        <v>45</v>
      </c>
      <c r="D27" s="32"/>
      <c r="E27" s="32"/>
      <c r="F27" s="32"/>
      <c r="H27" s="36">
        <f>H25+H26</f>
        <v>2</v>
      </c>
      <c r="I27" s="42">
        <f>I25+I26</f>
        <v>337190</v>
      </c>
      <c r="J27" s="31"/>
    </row>
    <row r="28" spans="2:10" ht="13.5" thickBot="1" x14ac:dyDescent="0.25">
      <c r="B28" s="30"/>
      <c r="C28" s="11" t="s">
        <v>46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47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48</v>
      </c>
      <c r="D31" s="32"/>
      <c r="H31" s="44">
        <f>H24+H27+H29</f>
        <v>10</v>
      </c>
      <c r="I31" s="45">
        <f>I24+I27+I29</f>
        <v>1588361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68</v>
      </c>
      <c r="D36" s="47"/>
      <c r="G36" s="48" t="s">
        <v>49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69</v>
      </c>
      <c r="G38" s="49" t="s">
        <v>50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2023-10-12T13:34:14Z</cp:lastPrinted>
  <dcterms:created xsi:type="dcterms:W3CDTF">2023-10-12T13:21:03Z</dcterms:created>
  <dcterms:modified xsi:type="dcterms:W3CDTF">2023-10-12T13:38:00Z</dcterms:modified>
</cp:coreProperties>
</file>