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0. OCTUBRE\NIT 891500084 ESE FRANCISCO DE PAULA SANTANADER DE QUILICHAO\"/>
    </mc:Choice>
  </mc:AlternateContent>
  <bookViews>
    <workbookView xWindow="0" yWindow="0" windowWidth="20490" windowHeight="715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CIRCULAR 030" sheetId="5" r:id="rId5"/>
  </sheets>
  <definedNames>
    <definedName name="_xlnm._FilterDatabase" localSheetId="2" hidden="1">'ESTADO DE CADA FACTURA'!$A$2:$Z$33</definedName>
    <definedName name="_xlnm._FilterDatabase" localSheetId="0" hidden="1">'INFO IPS'!$A$16:$P$47</definedName>
    <definedName name="_xlnm.Print_Area" localSheetId="3">'FOR-CSA-018'!$A$1:$K$40</definedName>
  </definedNames>
  <calcPr calcId="152511"/>
  <pivotCaches>
    <pivotCache cacheId="15" r:id="rId6"/>
  </pivotCaches>
</workbook>
</file>

<file path=xl/calcChain.xml><?xml version="1.0" encoding="utf-8"?>
<calcChain xmlns="http://schemas.openxmlformats.org/spreadsheetml/2006/main">
  <c r="I22" i="5" l="1"/>
  <c r="H22" i="5"/>
  <c r="WUK6" i="5"/>
  <c r="I29" i="4"/>
  <c r="H29" i="4"/>
  <c r="I27" i="4"/>
  <c r="H27" i="4"/>
  <c r="I24" i="4"/>
  <c r="H24" i="4"/>
  <c r="I31" i="4" l="1"/>
  <c r="H31" i="4"/>
  <c r="Z1" i="2"/>
  <c r="Y1" i="2"/>
  <c r="X1" i="2"/>
  <c r="W1" i="2"/>
  <c r="P1" i="2" l="1"/>
  <c r="O1" i="2"/>
  <c r="J48" i="1" l="1"/>
</calcChain>
</file>

<file path=xl/sharedStrings.xml><?xml version="1.0" encoding="utf-8"?>
<sst xmlns="http://schemas.openxmlformats.org/spreadsheetml/2006/main" count="488" uniqueCount="179">
  <si>
    <t>TIP.CRE</t>
  </si>
  <si>
    <t>PER_DOC</t>
  </si>
  <si>
    <t>ESTADO</t>
  </si>
  <si>
    <t>FEC.EMI</t>
  </si>
  <si>
    <t>FEC.RAD</t>
  </si>
  <si>
    <t>FEC.VENC</t>
  </si>
  <si>
    <t>CTA.COBRO</t>
  </si>
  <si>
    <t>VALOR INICIAL</t>
  </si>
  <si>
    <t>VALOR A 23102023</t>
  </si>
  <si>
    <t>APLICACION PAGO PROYECTO TREAT</t>
  </si>
  <si>
    <t>GLOSA INICIAL</t>
  </si>
  <si>
    <t>GLOSA ACEPTADA</t>
  </si>
  <si>
    <t>GLOSA RECHAZADA</t>
  </si>
  <si>
    <t>NO ACUERDO</t>
  </si>
  <si>
    <t>VALOR NO ACUERDO</t>
  </si>
  <si>
    <t>COMFENALCO E.P.S</t>
  </si>
  <si>
    <t>FE410383</t>
  </si>
  <si>
    <t>RADICADA</t>
  </si>
  <si>
    <t>N</t>
  </si>
  <si>
    <t>FE411039</t>
  </si>
  <si>
    <t>FE426619</t>
  </si>
  <si>
    <t>FE424590</t>
  </si>
  <si>
    <t>FE430026</t>
  </si>
  <si>
    <t>FE429288</t>
  </si>
  <si>
    <t>FE420876</t>
  </si>
  <si>
    <t>FE445386</t>
  </si>
  <si>
    <t>FE444286</t>
  </si>
  <si>
    <t>FE447912</t>
  </si>
  <si>
    <t>FE442633</t>
  </si>
  <si>
    <t>FE435155</t>
  </si>
  <si>
    <t>FE458485</t>
  </si>
  <si>
    <t>FE454709</t>
  </si>
  <si>
    <t>FE454096</t>
  </si>
  <si>
    <t>FE53888</t>
  </si>
  <si>
    <t>26242-SARS</t>
  </si>
  <si>
    <t>FE428652</t>
  </si>
  <si>
    <t>FE418404</t>
  </si>
  <si>
    <t>FE420250</t>
  </si>
  <si>
    <t>FE424267</t>
  </si>
  <si>
    <t>FE433729</t>
  </si>
  <si>
    <t>FE433270</t>
  </si>
  <si>
    <t>FE453541</t>
  </si>
  <si>
    <t>25028-SARS</t>
  </si>
  <si>
    <t>FE426662</t>
  </si>
  <si>
    <t>FE443333</t>
  </si>
  <si>
    <t>FE405224</t>
  </si>
  <si>
    <t>FE433250</t>
  </si>
  <si>
    <t>FE435117</t>
  </si>
  <si>
    <t>FE421102</t>
  </si>
  <si>
    <t>FE445071</t>
  </si>
  <si>
    <t>ESTADO DE CUENTA DETALLADO POR EMPRESA</t>
  </si>
  <si>
    <t>REPRESENTANTE LEGAL</t>
  </si>
  <si>
    <t>JOSE ELBER MINA</t>
  </si>
  <si>
    <t>CC</t>
  </si>
  <si>
    <t>10.549.178</t>
  </si>
  <si>
    <t>NATURALEZA</t>
  </si>
  <si>
    <t>PUBLICA NIVEL -Mediana Complejidad</t>
  </si>
  <si>
    <t>DIRECCION</t>
  </si>
  <si>
    <t>Cra 9 N 2-92</t>
  </si>
  <si>
    <t>ENTIDAD</t>
  </si>
  <si>
    <t>CIUDAD</t>
  </si>
  <si>
    <t>Santander de Quilichao Cauca</t>
  </si>
  <si>
    <t>CORTE</t>
  </si>
  <si>
    <t>TELEFONO</t>
  </si>
  <si>
    <t>(092) 8292423-8292209 EXT 124</t>
  </si>
  <si>
    <t>TOTAL</t>
  </si>
  <si>
    <t>E-MAIL</t>
  </si>
  <si>
    <t>mafepaza@hotmail.com - cartera@hfps.gov.co</t>
  </si>
  <si>
    <t>CARTERA</t>
  </si>
  <si>
    <t xml:space="preserve">MARIA FERNANDA PAZ </t>
  </si>
  <si>
    <t>CEL</t>
  </si>
  <si>
    <t>3148889048-3128816257</t>
  </si>
  <si>
    <t>12.487.081</t>
  </si>
  <si>
    <t>N_FACTURA</t>
  </si>
  <si>
    <t xml:space="preserve">TOTAL </t>
  </si>
  <si>
    <t>HOSPITAL FRANCISCO DE PAULA SANTANDER</t>
  </si>
  <si>
    <t>NIT</t>
  </si>
  <si>
    <t>PRESTADOR</t>
  </si>
  <si>
    <t>SALDO</t>
  </si>
  <si>
    <t>FE</t>
  </si>
  <si>
    <t>PREFIJO</t>
  </si>
  <si>
    <t>NUMERO</t>
  </si>
  <si>
    <t>FACTURA</t>
  </si>
  <si>
    <t>LLAVE</t>
  </si>
  <si>
    <t>891500084__2869412</t>
  </si>
  <si>
    <t>891500084_FE_53888</t>
  </si>
  <si>
    <t>891500084_FE_405224</t>
  </si>
  <si>
    <t>891500084_FE_410383</t>
  </si>
  <si>
    <t>891500084_FE_411039</t>
  </si>
  <si>
    <t>891500084_FE_418404</t>
  </si>
  <si>
    <t>891500084_FE_420250</t>
  </si>
  <si>
    <t>891500084_FE_420876</t>
  </si>
  <si>
    <t>891500084_FE_421102</t>
  </si>
  <si>
    <t>891500084_FE_424267</t>
  </si>
  <si>
    <t>891500084_FE_424590</t>
  </si>
  <si>
    <t>891500084_FE_426619</t>
  </si>
  <si>
    <t>891500084_FE_426662</t>
  </si>
  <si>
    <t>891500084_FE_428652</t>
  </si>
  <si>
    <t>891500084_FE_429288</t>
  </si>
  <si>
    <t>891500084_FE_430026</t>
  </si>
  <si>
    <t>891500084_FE_433250</t>
  </si>
  <si>
    <t>891500084_FE_433270</t>
  </si>
  <si>
    <t>891500084_FE_433729</t>
  </si>
  <si>
    <t>891500084_FE_435117</t>
  </si>
  <si>
    <t>891500084_FE_435155</t>
  </si>
  <si>
    <t>891500084_FE_442633</t>
  </si>
  <si>
    <t>891500084_FE_443333</t>
  </si>
  <si>
    <t>891500084_FE_444286</t>
  </si>
  <si>
    <t>891500084_FE_445071</t>
  </si>
  <si>
    <t>891500084_FE_445386</t>
  </si>
  <si>
    <t>891500084_FE_447912</t>
  </si>
  <si>
    <t>891500084_FE_453541</t>
  </si>
  <si>
    <t>891500084_FE_454096</t>
  </si>
  <si>
    <t>891500084_FE_454709</t>
  </si>
  <si>
    <t>891500084_FE_458485</t>
  </si>
  <si>
    <t>VALIDACION COVID</t>
  </si>
  <si>
    <t>ESTADO DOS</t>
  </si>
  <si>
    <t>TipoContrato</t>
  </si>
  <si>
    <t>ESTADO EPS 30 DE OCTUBRE DE 2023</t>
  </si>
  <si>
    <t>EstadoFacturaBOXALUD</t>
  </si>
  <si>
    <t>Finalizada</t>
  </si>
  <si>
    <t>Para cargar RIPS o soportes</t>
  </si>
  <si>
    <t>Para auditoria de pertinencia</t>
  </si>
  <si>
    <t>Demanda</t>
  </si>
  <si>
    <t>FACTURA COVID</t>
  </si>
  <si>
    <t>FACTURA NO RADICADA</t>
  </si>
  <si>
    <t>ValorTotalBruto</t>
  </si>
  <si>
    <t>ValorRadicado</t>
  </si>
  <si>
    <t>ValorAprobado</t>
  </si>
  <si>
    <t>ValorPagar</t>
  </si>
  <si>
    <t>FACTURA EN PROCESO INTERNO</t>
  </si>
  <si>
    <t>ESTADO CARTERA ANTERIOR</t>
  </si>
  <si>
    <t>FACTURA COVID-19</t>
  </si>
  <si>
    <t>ESTADO COVID</t>
  </si>
  <si>
    <t>NO PASO VALIDACIÓN REVISIÓN EPS</t>
  </si>
  <si>
    <t>Total general</t>
  </si>
  <si>
    <t>FOR-CSA-018</t>
  </si>
  <si>
    <t>HOJA 1 DE 2</t>
  </si>
  <si>
    <t>RESUMEN DE CARTERA REVISADA POR LA EPS</t>
  </si>
  <si>
    <t>VERSION 1</t>
  </si>
  <si>
    <t>Señores : HOSPITAL FRANCISCO DE PAULA SANTANDER</t>
  </si>
  <si>
    <t>NIT: 891500084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</si>
  <si>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</si>
  <si>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</si>
  <si>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</si>
  <si>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</si>
  <si>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</si>
  <si>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</si>
  <si>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</si>
  <si>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</si>
  <si>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</si>
  <si>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</si>
  <si>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</si>
  <si>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</si>
  <si>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</si>
  <si>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</si>
  <si>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María Fernanda Paz  </t>
  </si>
  <si>
    <t>Líder Proceso -ESE Hospital Francisco de Paula Santander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</si>
  <si>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</si>
  <si>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</si>
  <si>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</si>
  <si>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</si>
  <si>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</si>
  <si>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</si>
  <si>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</si>
  <si>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</si>
  <si>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GLOSA POR CONCILIAR</t>
  </si>
  <si>
    <t>TOTAL CARTERA REVISADA CIRCULAR 030</t>
  </si>
  <si>
    <t>Líder Proceso  - ESE Hospital Francisco de Paula Santander</t>
  </si>
  <si>
    <t>Cartera - EPS Comfenalco Valle Delagente</t>
  </si>
  <si>
    <t>TIPIFICACION</t>
  </si>
  <si>
    <t xml:space="preserve"> CANT FACT</t>
  </si>
  <si>
    <t xml:space="preserve"> SUMA SALDO IPS</t>
  </si>
  <si>
    <t>SANTIAGO DE CALI , OCTUBRE 30 DE 2023</t>
  </si>
  <si>
    <t>A continuacion me permito remitir nuestra respuesta al estado de cartera presentado en la fecha: 22/09/2023</t>
  </si>
  <si>
    <t>Con Corte al dia :30/09/2023</t>
  </si>
  <si>
    <t>NATALIA GRANADOS</t>
  </si>
  <si>
    <t>Corte al dia: 30/09/2023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</si>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</sst>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7" formatCode="&quot;$&quot;\ #,##0"/>
    <numFmt numFmtId="168" formatCode="&quot;$&quot;\ #,##0;[Red]&quot;$&quot;\ #,##0"/>
    <numFmt numFmtId="169" formatCode="[$-240A]d&quot; de &quot;mmmm&quot; de &quot;yyyy;@"/>
    <numFmt numFmtId="170" formatCode="[$$-240A]\ #,##0;\-[$$-240A]\ 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1" fontId="1" fillId="0" borderId="0" applyFont="0" applyFill="0" applyBorder="0" applyAlignment="0" applyProtection="0"/>
    <xf numFmtId="0" fontId="18" fillId="0" borderId="0"/>
  </cellStyleXfs>
  <cellXfs count="113">
    <xf numFmtId="0" fontId="0" fillId="0" borderId="0" xfId="0"/>
    <xf numFmtId="0" fontId="18" fillId="33" borderId="10" xfId="44" applyFill="1" applyBorder="1" applyAlignment="1">
      <alignment horizontal="center"/>
    </xf>
    <xf numFmtId="0" fontId="18" fillId="33" borderId="11" xfId="44" applyFill="1" applyBorder="1" applyAlignment="1">
      <alignment horizontal="center"/>
    </xf>
    <xf numFmtId="0" fontId="19" fillId="33" borderId="14" xfId="44" applyFont="1" applyFill="1" applyBorder="1" applyAlignment="1"/>
    <xf numFmtId="0" fontId="18" fillId="33" borderId="15" xfId="44" applyFill="1" applyBorder="1" applyAlignment="1">
      <alignment horizontal="center"/>
    </xf>
    <xf numFmtId="0" fontId="18" fillId="33" borderId="0" xfId="44" applyFill="1" applyBorder="1" applyAlignment="1">
      <alignment horizontal="center"/>
    </xf>
    <xf numFmtId="0" fontId="19" fillId="33" borderId="17" xfId="44" applyFont="1" applyFill="1" applyBorder="1" applyAlignment="1"/>
    <xf numFmtId="0" fontId="18" fillId="33" borderId="18" xfId="44" applyFill="1" applyBorder="1" applyAlignment="1">
      <alignment horizontal="center"/>
    </xf>
    <xf numFmtId="0" fontId="18" fillId="33" borderId="19" xfId="44" applyFill="1" applyBorder="1" applyAlignment="1">
      <alignment horizontal="center"/>
    </xf>
    <xf numFmtId="0" fontId="19" fillId="33" borderId="22" xfId="44" applyFont="1" applyFill="1" applyBorder="1" applyAlignment="1"/>
    <xf numFmtId="0" fontId="18" fillId="33" borderId="0" xfId="44" applyFill="1" applyBorder="1"/>
    <xf numFmtId="0" fontId="18" fillId="33" borderId="0" xfId="44" applyFont="1" applyFill="1" applyBorder="1" applyAlignment="1">
      <alignment horizontal="center"/>
    </xf>
    <xf numFmtId="0" fontId="18" fillId="0" borderId="0" xfId="44"/>
    <xf numFmtId="0" fontId="20" fillId="0" borderId="0" xfId="44" applyFont="1"/>
    <xf numFmtId="0" fontId="20" fillId="0" borderId="0" xfId="44" applyFont="1" applyFill="1"/>
    <xf numFmtId="0" fontId="18" fillId="0" borderId="0" xfId="44" applyFont="1"/>
    <xf numFmtId="0" fontId="18" fillId="0" borderId="0" xfId="44" applyBorder="1"/>
    <xf numFmtId="0" fontId="21" fillId="0" borderId="0" xfId="0" applyFont="1" applyFill="1" applyBorder="1"/>
    <xf numFmtId="14" fontId="0" fillId="0" borderId="0" xfId="0" quotePrefix="1" applyNumberFormat="1" applyBorder="1"/>
    <xf numFmtId="0" fontId="0" fillId="0" borderId="0" xfId="0" applyBorder="1"/>
    <xf numFmtId="164" fontId="18" fillId="0" borderId="0" xfId="44" applyNumberFormat="1"/>
    <xf numFmtId="9" fontId="0" fillId="0" borderId="0" xfId="2" applyFont="1"/>
    <xf numFmtId="0" fontId="20" fillId="0" borderId="0" xfId="44" applyFont="1" applyAlignment="1">
      <alignment horizontal="left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34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6" xfId="0" applyBorder="1"/>
    <xf numFmtId="14" fontId="0" fillId="0" borderId="26" xfId="0" applyNumberFormat="1" applyBorder="1"/>
    <xf numFmtId="164" fontId="0" fillId="0" borderId="26" xfId="1" applyNumberFormat="1" applyFont="1" applyBorder="1"/>
    <xf numFmtId="0" fontId="0" fillId="34" borderId="0" xfId="0" applyFill="1"/>
    <xf numFmtId="164" fontId="0" fillId="34" borderId="0" xfId="0" applyNumberFormat="1" applyFill="1"/>
    <xf numFmtId="0" fontId="19" fillId="33" borderId="12" xfId="44" applyFont="1" applyFill="1" applyBorder="1" applyAlignment="1">
      <alignment horizontal="center"/>
    </xf>
    <xf numFmtId="0" fontId="19" fillId="33" borderId="13" xfId="44" applyFont="1" applyFill="1" applyBorder="1" applyAlignment="1">
      <alignment horizontal="center"/>
    </xf>
    <xf numFmtId="0" fontId="19" fillId="33" borderId="23" xfId="44" applyFont="1" applyFill="1" applyBorder="1" applyAlignment="1">
      <alignment horizontal="center"/>
    </xf>
    <xf numFmtId="0" fontId="19" fillId="33" borderId="16" xfId="44" applyFont="1" applyFill="1" applyBorder="1" applyAlignment="1">
      <alignment horizontal="center"/>
    </xf>
    <xf numFmtId="0" fontId="19" fillId="33" borderId="0" xfId="44" applyFont="1" applyFill="1" applyBorder="1" applyAlignment="1">
      <alignment horizontal="center"/>
    </xf>
    <xf numFmtId="0" fontId="19" fillId="33" borderId="24" xfId="44" applyFont="1" applyFill="1" applyBorder="1" applyAlignment="1">
      <alignment horizontal="center"/>
    </xf>
    <xf numFmtId="0" fontId="19" fillId="33" borderId="20" xfId="44" applyFont="1" applyFill="1" applyBorder="1" applyAlignment="1">
      <alignment horizontal="center"/>
    </xf>
    <xf numFmtId="0" fontId="19" fillId="33" borderId="21" xfId="44" applyFont="1" applyFill="1" applyBorder="1" applyAlignment="1">
      <alignment horizontal="center"/>
    </xf>
    <xf numFmtId="0" fontId="19" fillId="33" borderId="25" xfId="44" applyFont="1" applyFill="1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4" borderId="26" xfId="0" applyFill="1" applyBorder="1" applyAlignment="1">
      <alignment horizontal="center" vertical="center" wrapText="1"/>
    </xf>
    <xf numFmtId="41" fontId="0" fillId="0" borderId="26" xfId="45" applyFont="1" applyBorder="1"/>
    <xf numFmtId="41" fontId="0" fillId="0" borderId="0" xfId="45" applyFont="1"/>
    <xf numFmtId="0" fontId="0" fillId="0" borderId="26" xfId="0" applyBorder="1" applyAlignment="1">
      <alignment horizontal="right"/>
    </xf>
    <xf numFmtId="0" fontId="0" fillId="33" borderId="26" xfId="0" applyFill="1" applyBorder="1" applyAlignment="1">
      <alignment horizontal="center" vertical="center" wrapText="1"/>
    </xf>
    <xf numFmtId="0" fontId="0" fillId="0" borderId="26" xfId="0" applyNumberFormat="1" applyBorder="1" applyAlignment="1">
      <alignment horizontal="left"/>
    </xf>
    <xf numFmtId="0" fontId="0" fillId="35" borderId="26" xfId="0" applyFill="1" applyBorder="1" applyAlignment="1">
      <alignment horizontal="center" vertical="center" wrapText="1"/>
    </xf>
    <xf numFmtId="0" fontId="0" fillId="33" borderId="26" xfId="0" applyFont="1" applyFill="1" applyBorder="1" applyAlignment="1">
      <alignment horizontal="center" vertical="center" wrapText="1"/>
    </xf>
    <xf numFmtId="0" fontId="0" fillId="36" borderId="26" xfId="0" applyFont="1" applyFill="1" applyBorder="1" applyAlignment="1">
      <alignment horizontal="center" vertical="center" wrapText="1"/>
    </xf>
    <xf numFmtId="0" fontId="22" fillId="0" borderId="0" xfId="46" applyFont="1"/>
    <xf numFmtId="0" fontId="22" fillId="0" borderId="12" xfId="46" applyFont="1" applyBorder="1" applyAlignment="1">
      <alignment horizontal="centerContinuous"/>
    </xf>
    <xf numFmtId="0" fontId="22" fillId="0" borderId="23" xfId="46" applyFont="1" applyBorder="1" applyAlignment="1">
      <alignment horizontal="centerContinuous"/>
    </xf>
    <xf numFmtId="0" fontId="23" fillId="0" borderId="12" xfId="46" applyFont="1" applyBorder="1" applyAlignment="1">
      <alignment horizontal="centerContinuous" vertical="center"/>
    </xf>
    <xf numFmtId="0" fontId="23" fillId="0" borderId="13" xfId="46" applyFont="1" applyBorder="1" applyAlignment="1">
      <alignment horizontal="centerContinuous" vertical="center"/>
    </xf>
    <xf numFmtId="0" fontId="23" fillId="0" borderId="23" xfId="46" applyFont="1" applyBorder="1" applyAlignment="1">
      <alignment horizontal="centerContinuous" vertical="center"/>
    </xf>
    <xf numFmtId="0" fontId="23" fillId="0" borderId="14" xfId="46" applyFont="1" applyBorder="1" applyAlignment="1">
      <alignment horizontal="centerContinuous" vertical="center"/>
    </xf>
    <xf numFmtId="0" fontId="22" fillId="0" borderId="16" xfId="46" applyFont="1" applyBorder="1" applyAlignment="1">
      <alignment horizontal="centerContinuous"/>
    </xf>
    <xf numFmtId="0" fontId="22" fillId="0" borderId="24" xfId="46" applyFont="1" applyBorder="1" applyAlignment="1">
      <alignment horizontal="centerContinuous"/>
    </xf>
    <xf numFmtId="0" fontId="23" fillId="0" borderId="20" xfId="46" applyFont="1" applyBorder="1" applyAlignment="1">
      <alignment horizontal="centerContinuous" vertical="center"/>
    </xf>
    <xf numFmtId="0" fontId="23" fillId="0" borderId="21" xfId="46" applyFont="1" applyBorder="1" applyAlignment="1">
      <alignment horizontal="centerContinuous" vertical="center"/>
    </xf>
    <xf numFmtId="0" fontId="23" fillId="0" borderId="25" xfId="46" applyFont="1" applyBorder="1" applyAlignment="1">
      <alignment horizontal="centerContinuous" vertical="center"/>
    </xf>
    <xf numFmtId="0" fontId="23" fillId="0" borderId="22" xfId="46" applyFont="1" applyBorder="1" applyAlignment="1">
      <alignment horizontal="centerContinuous" vertical="center"/>
    </xf>
    <xf numFmtId="0" fontId="23" fillId="0" borderId="16" xfId="46" applyFont="1" applyBorder="1" applyAlignment="1">
      <alignment horizontal="centerContinuous" vertical="center"/>
    </xf>
    <xf numFmtId="0" fontId="23" fillId="0" borderId="0" xfId="46" applyFont="1" applyAlignment="1">
      <alignment horizontal="centerContinuous" vertical="center"/>
    </xf>
    <xf numFmtId="0" fontId="23" fillId="0" borderId="24" xfId="46" applyFont="1" applyBorder="1" applyAlignment="1">
      <alignment horizontal="centerContinuous" vertical="center"/>
    </xf>
    <xf numFmtId="0" fontId="23" fillId="0" borderId="17" xfId="46" applyFont="1" applyBorder="1" applyAlignment="1">
      <alignment horizontal="centerContinuous" vertical="center"/>
    </xf>
    <xf numFmtId="0" fontId="22" fillId="0" borderId="20" xfId="46" applyFont="1" applyBorder="1" applyAlignment="1">
      <alignment horizontal="centerContinuous"/>
    </xf>
    <xf numFmtId="0" fontId="22" fillId="0" borderId="25" xfId="46" applyFont="1" applyBorder="1" applyAlignment="1">
      <alignment horizontal="centerContinuous"/>
    </xf>
    <xf numFmtId="0" fontId="22" fillId="0" borderId="16" xfId="46" applyFont="1" applyBorder="1"/>
    <xf numFmtId="0" fontId="22" fillId="0" borderId="24" xfId="46" applyFont="1" applyBorder="1"/>
    <xf numFmtId="0" fontId="23" fillId="0" borderId="0" xfId="46" applyFont="1"/>
    <xf numFmtId="14" fontId="22" fillId="0" borderId="0" xfId="46" applyNumberFormat="1" applyFont="1"/>
    <xf numFmtId="14" fontId="22" fillId="0" borderId="0" xfId="46" applyNumberFormat="1" applyFont="1" applyAlignment="1">
      <alignment horizontal="left"/>
    </xf>
    <xf numFmtId="0" fontId="23" fillId="0" borderId="0" xfId="46" applyFont="1" applyAlignment="1">
      <alignment horizontal="center"/>
    </xf>
    <xf numFmtId="1" fontId="23" fillId="0" borderId="0" xfId="46" applyNumberFormat="1" applyFont="1" applyAlignment="1">
      <alignment horizontal="center"/>
    </xf>
    <xf numFmtId="167" fontId="23" fillId="0" borderId="0" xfId="46" applyNumberFormat="1" applyFont="1" applyAlignment="1">
      <alignment horizontal="right"/>
    </xf>
    <xf numFmtId="1" fontId="22" fillId="0" borderId="0" xfId="46" applyNumberFormat="1" applyFont="1" applyAlignment="1">
      <alignment horizontal="center"/>
    </xf>
    <xf numFmtId="168" fontId="22" fillId="0" borderId="0" xfId="46" applyNumberFormat="1" applyFont="1" applyAlignment="1">
      <alignment horizontal="right"/>
    </xf>
    <xf numFmtId="167" fontId="22" fillId="0" borderId="0" xfId="46" applyNumberFormat="1" applyFont="1" applyAlignment="1">
      <alignment horizontal="right"/>
    </xf>
    <xf numFmtId="1" fontId="22" fillId="0" borderId="21" xfId="46" applyNumberFormat="1" applyFont="1" applyBorder="1" applyAlignment="1">
      <alignment horizontal="center"/>
    </xf>
    <xf numFmtId="168" fontId="22" fillId="0" borderId="21" xfId="46" applyNumberFormat="1" applyFont="1" applyBorder="1" applyAlignment="1">
      <alignment horizontal="right"/>
    </xf>
    <xf numFmtId="168" fontId="23" fillId="0" borderId="0" xfId="46" applyNumberFormat="1" applyFont="1" applyAlignment="1">
      <alignment horizontal="right"/>
    </xf>
    <xf numFmtId="0" fontId="22" fillId="0" borderId="0" xfId="46" applyFont="1" applyAlignment="1">
      <alignment horizontal="center"/>
    </xf>
    <xf numFmtId="1" fontId="23" fillId="0" borderId="27" xfId="46" applyNumberFormat="1" applyFont="1" applyBorder="1" applyAlignment="1">
      <alignment horizontal="center"/>
    </xf>
    <xf numFmtId="168" fontId="23" fillId="0" borderId="27" xfId="46" applyNumberFormat="1" applyFont="1" applyBorder="1" applyAlignment="1">
      <alignment horizontal="right"/>
    </xf>
    <xf numFmtId="168" fontId="22" fillId="0" borderId="0" xfId="46" applyNumberFormat="1" applyFont="1"/>
    <xf numFmtId="168" fontId="23" fillId="0" borderId="21" xfId="46" applyNumberFormat="1" applyFont="1" applyBorder="1"/>
    <xf numFmtId="168" fontId="22" fillId="0" borderId="21" xfId="46" applyNumberFormat="1" applyFont="1" applyBorder="1"/>
    <xf numFmtId="168" fontId="23" fillId="0" borderId="0" xfId="46" applyNumberFormat="1" applyFont="1"/>
    <xf numFmtId="0" fontId="22" fillId="0" borderId="20" xfId="46" applyFont="1" applyBorder="1"/>
    <xf numFmtId="0" fontId="22" fillId="0" borderId="21" xfId="46" applyFont="1" applyBorder="1"/>
    <xf numFmtId="0" fontId="22" fillId="0" borderId="25" xfId="46" applyFont="1" applyBorder="1"/>
    <xf numFmtId="0" fontId="23" fillId="0" borderId="16" xfId="46" applyFont="1" applyBorder="1" applyAlignment="1">
      <alignment horizontal="center" vertical="center" wrapText="1"/>
    </xf>
    <xf numFmtId="0" fontId="23" fillId="0" borderId="0" xfId="46" applyFont="1" applyAlignment="1">
      <alignment horizontal="center" vertical="center" wrapText="1"/>
    </xf>
    <xf numFmtId="0" fontId="23" fillId="0" borderId="24" xfId="46" applyFont="1" applyBorder="1" applyAlignment="1">
      <alignment horizontal="center" vertical="center" wrapText="1"/>
    </xf>
    <xf numFmtId="169" fontId="22" fillId="0" borderId="0" xfId="46" applyNumberFormat="1" applyFont="1"/>
    <xf numFmtId="0" fontId="22" fillId="33" borderId="0" xfId="46" applyFont="1" applyFill="1"/>
    <xf numFmtId="164" fontId="23" fillId="0" borderId="0" xfId="1" applyNumberFormat="1" applyFont="1"/>
    <xf numFmtId="170" fontId="23" fillId="0" borderId="0" xfId="1" applyNumberFormat="1" applyFont="1" applyAlignment="1">
      <alignment horizontal="right"/>
    </xf>
    <xf numFmtId="164" fontId="22" fillId="0" borderId="0" xfId="1" applyNumberFormat="1" applyFont="1" applyAlignment="1">
      <alignment horizontal="center"/>
    </xf>
    <xf numFmtId="170" fontId="22" fillId="0" borderId="0" xfId="1" applyNumberFormat="1" applyFont="1" applyAlignment="1">
      <alignment horizontal="right"/>
    </xf>
    <xf numFmtId="164" fontId="22" fillId="0" borderId="19" xfId="1" applyNumberFormat="1" applyFont="1" applyBorder="1" applyAlignment="1">
      <alignment horizontal="center"/>
    </xf>
    <xf numFmtId="170" fontId="22" fillId="0" borderId="19" xfId="1" applyNumberFormat="1" applyFont="1" applyBorder="1" applyAlignment="1">
      <alignment horizontal="right"/>
    </xf>
    <xf numFmtId="164" fontId="22" fillId="0" borderId="27" xfId="1" applyNumberFormat="1" applyFont="1" applyBorder="1" applyAlignment="1">
      <alignment horizontal="center"/>
    </xf>
    <xf numFmtId="170" fontId="22" fillId="0" borderId="27" xfId="1" applyNumberFormat="1" applyFont="1" applyBorder="1" applyAlignment="1">
      <alignment horizontal="right"/>
    </xf>
    <xf numFmtId="0" fontId="0" fillId="0" borderId="26" xfId="0" pivotButton="1" applyBorder="1"/>
    <xf numFmtId="0" fontId="0" fillId="0" borderId="26" xfId="0" applyNumberFormat="1" applyBorder="1"/>
    <xf numFmtId="41" fontId="0" fillId="0" borderId="26" xfId="0" applyNumberFormat="1" applyBorder="1"/>
  </cellXfs>
  <cellStyles count="47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illares [0]" xfId="45" builtinId="6"/>
    <cellStyle name="Neutral" xfId="10" builtinId="28" customBuiltin="1"/>
    <cellStyle name="Normal" xfId="0" builtinId="0"/>
    <cellStyle name="Normal 2 2" xfId="46"/>
    <cellStyle name="Normal 45" xfId="44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152400</xdr:rowOff>
    </xdr:from>
    <xdr:to>
      <xdr:col>1</xdr:col>
      <xdr:colOff>552450</xdr:colOff>
      <xdr:row>3</xdr:row>
      <xdr:rowOff>76200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52400"/>
          <a:ext cx="1285875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47625</xdr:colOff>
      <xdr:row>0</xdr:row>
      <xdr:rowOff>114300</xdr:rowOff>
    </xdr:from>
    <xdr:to>
      <xdr:col>15</xdr:col>
      <xdr:colOff>714375</xdr:colOff>
      <xdr:row>3</xdr:row>
      <xdr:rowOff>85725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114300"/>
          <a:ext cx="666750" cy="5715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47625</xdr:colOff>
      <xdr:row>0</xdr:row>
      <xdr:rowOff>152400</xdr:rowOff>
    </xdr:from>
    <xdr:to>
      <xdr:col>14</xdr:col>
      <xdr:colOff>657225</xdr:colOff>
      <xdr:row>3</xdr:row>
      <xdr:rowOff>27940</xdr:rowOff>
    </xdr:to>
    <xdr:pic>
      <xdr:nvPicPr>
        <xdr:cNvPr id="4" name="Imagen 3" descr="Mitos y realidades sobre el MIPG – Juan Carlos Torres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11" t="12730" r="45915" b="42258"/>
        <a:stretch>
          <a:fillRect/>
        </a:stretch>
      </xdr:blipFill>
      <xdr:spPr bwMode="auto">
        <a:xfrm>
          <a:off x="10982325" y="152400"/>
          <a:ext cx="609600" cy="4756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709085</xdr:colOff>
      <xdr:row>32</xdr:row>
      <xdr:rowOff>42334</xdr:rowOff>
    </xdr:from>
    <xdr:to>
      <xdr:col>8</xdr:col>
      <xdr:colOff>240609</xdr:colOff>
      <xdr:row>34</xdr:row>
      <xdr:rowOff>74084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43918" y="5196417"/>
          <a:ext cx="1817524" cy="349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0</xdr:colOff>
      <xdr:row>24</xdr:row>
      <xdr:rowOff>34018</xdr:rowOff>
    </xdr:from>
    <xdr:to>
      <xdr:col>8</xdr:col>
      <xdr:colOff>909106</xdr:colOff>
      <xdr:row>27</xdr:row>
      <xdr:rowOff>24435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8571" y="4048125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29.59155902778" createdVersion="5" refreshedVersion="5" minRefreshableVersion="3" recordCount="31">
  <cacheSource type="worksheet">
    <worksheetSource ref="A2:Z33" sheet="ESTADO DE CADA FACTURA"/>
  </cacheSource>
  <cacheFields count="26">
    <cacheField name="NIT" numFmtId="0">
      <sharedItems containsSemiMixedTypes="0" containsString="0" containsNumber="1" containsInteger="1" minValue="891500084" maxValue="891500084"/>
    </cacheField>
    <cacheField name="PRESTADOR" numFmtId="0">
      <sharedItems/>
    </cacheField>
    <cacheField name="N_FACTURA" numFmtId="0">
      <sharedItems containsMixedTypes="1" containsNumber="1" containsInteger="1" minValue="2869412" maxValue="2869412"/>
    </cacheField>
    <cacheField name="PREFIJO" numFmtId="0">
      <sharedItems containsBlank="1"/>
    </cacheField>
    <cacheField name="NUMERO" numFmtId="0">
      <sharedItems containsSemiMixedTypes="0" containsString="0" containsNumber="1" containsInteger="1" minValue="53888" maxValue="2869412"/>
    </cacheField>
    <cacheField name="FACTURA" numFmtId="0">
      <sharedItems containsMixedTypes="1" containsNumber="1" containsInteger="1" minValue="2869412" maxValue="2869412"/>
    </cacheField>
    <cacheField name="LLAVE" numFmtId="0">
      <sharedItems/>
    </cacheField>
    <cacheField name="CTA.COBRO" numFmtId="0">
      <sharedItems containsMixedTypes="1" containsNumber="1" containsInteger="1" minValue="31244" maxValue="31912"/>
    </cacheField>
    <cacheField name="TIP.CRE" numFmtId="0">
      <sharedItems containsSemiMixedTypes="0" containsString="0" containsNumber="1" containsInteger="1" minValue="1" maxValue="2"/>
    </cacheField>
    <cacheField name="PER_DOC" numFmtId="0">
      <sharedItems containsSemiMixedTypes="0" containsString="0" containsNumber="1" containsInteger="1" minValue="202009" maxValue="202309"/>
    </cacheField>
    <cacheField name="ESTADO" numFmtId="0">
      <sharedItems/>
    </cacheField>
    <cacheField name="FEC.EMI" numFmtId="14">
      <sharedItems containsSemiMixedTypes="0" containsNonDate="0" containsDate="1" containsString="0" minDate="2020-09-09T00:00:00" maxDate="2023-09-22T00:00:00"/>
    </cacheField>
    <cacheField name="FEC.RAD" numFmtId="14">
      <sharedItems containsSemiMixedTypes="0" containsNonDate="0" containsDate="1" containsString="0" minDate="2020-10-05T00:00:00" maxDate="2023-10-14T00:00:00"/>
    </cacheField>
    <cacheField name="FEC.VENC" numFmtId="14">
      <sharedItems containsSemiMixedTypes="0" containsNonDate="0" containsDate="1" containsString="0" minDate="2020-11-04T00:00:00" maxDate="2023-11-13T00:00:00"/>
    </cacheField>
    <cacheField name="VALOR INICIAL" numFmtId="41">
      <sharedItems containsSemiMixedTypes="0" containsString="0" containsNumber="1" containsInteger="1" minValue="1566" maxValue="5862786"/>
    </cacheField>
    <cacheField name="SALDO" numFmtId="41">
      <sharedItems containsSemiMixedTypes="0" containsString="0" containsNumber="1" containsInteger="1" minValue="1566" maxValue="5862786" count="27">
        <n v="60000"/>
        <n v="721671"/>
        <n v="178144"/>
        <n v="193070"/>
        <n v="94004"/>
        <n v="359800"/>
        <n v="91209"/>
        <n v="996607"/>
        <n v="60200"/>
        <n v="5862786"/>
        <n v="68600"/>
        <n v="161273"/>
        <n v="443255"/>
        <n v="564356"/>
        <n v="293294"/>
        <n v="126590"/>
        <n v="88000"/>
        <n v="254498"/>
        <n v="147230"/>
        <n v="127666"/>
        <n v="1566"/>
        <n v="665089"/>
        <n v="101145"/>
        <n v="238859"/>
        <n v="75604"/>
        <n v="88109"/>
        <n v="82783"/>
      </sharedItems>
    </cacheField>
    <cacheField name="VALIDACION COVID" numFmtId="0">
      <sharedItems containsBlank="1"/>
    </cacheField>
    <cacheField name="ESTADO COVID" numFmtId="0">
      <sharedItems containsBlank="1"/>
    </cacheField>
    <cacheField name="ESTADO CARTERA ANTERIOR" numFmtId="0">
      <sharedItems/>
    </cacheField>
    <cacheField name="ESTADO EPS 30 DE OCTUBRE DE 2023" numFmtId="0">
      <sharedItems count="3">
        <s v="FACTURA COVID"/>
        <s v="FACTURA NO RADICADA"/>
        <s v="FACTURA EN PROCESO INTERNO"/>
      </sharedItems>
    </cacheField>
    <cacheField name="EstadoFacturaBOXALUD" numFmtId="0">
      <sharedItems containsBlank="1"/>
    </cacheField>
    <cacheField name="TipoContrato" numFmtId="0">
      <sharedItems containsBlank="1"/>
    </cacheField>
    <cacheField name="ValorTotalBruto" numFmtId="41">
      <sharedItems containsSemiMixedTypes="0" containsString="0" containsNumber="1" containsInteger="1" minValue="0" maxValue="60000"/>
    </cacheField>
    <cacheField name="ValorRadicado" numFmtId="41">
      <sharedItems containsSemiMixedTypes="0" containsString="0" containsNumber="1" containsInteger="1" minValue="0" maxValue="60000"/>
    </cacheField>
    <cacheField name="ValorAprobado" numFmtId="41">
      <sharedItems containsSemiMixedTypes="0" containsString="0" containsNumber="1" containsInteger="1" minValue="0" maxValue="60000"/>
    </cacheField>
    <cacheField name="ValorPagar" numFmtId="41">
      <sharedItems containsSemiMixedTypes="0" containsString="0" containsNumber="1" containsInteger="1" minValue="0" maxValue="6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91500084"/>
    <s v="HOSPITAL FRANCISCO DE PAULA SANTANDER"/>
    <n v="2869412"/>
    <m/>
    <n v="2869412"/>
    <n v="2869412"/>
    <s v="891500084__2869412"/>
    <s v="25028-SARS"/>
    <n v="1"/>
    <n v="202009"/>
    <s v="RADICADA"/>
    <d v="2020-09-09T00:00:00"/>
    <d v="2020-10-05T00:00:00"/>
    <d v="2020-11-04T00:00:00"/>
    <n v="60000"/>
    <x v="0"/>
    <s v="ESTADO DOS"/>
    <s v="NO PASO VALIDACIÓN REVISIÓN EPS"/>
    <s v="FACTURA COVID-19"/>
    <x v="0"/>
    <s v="Finalizada"/>
    <s v="Demanda"/>
    <n v="0"/>
    <n v="0"/>
    <n v="0"/>
    <n v="0"/>
  </r>
  <r>
    <n v="891500084"/>
    <s v="HOSPITAL FRANCISCO DE PAULA SANTANDER"/>
    <s v="FE53888"/>
    <s v="FE"/>
    <n v="53888"/>
    <s v="FE53888"/>
    <s v="891500084_FE_53888"/>
    <s v="26242-SARS"/>
    <n v="2"/>
    <n v="202104"/>
    <s v="RADICADA"/>
    <d v="2021-04-22T00:00:00"/>
    <d v="2021-05-06T00:00:00"/>
    <d v="2021-06-05T00:00:00"/>
    <n v="60000"/>
    <x v="0"/>
    <s v="ESTADO DOS"/>
    <s v="NO PASO VALIDACIÓN REVISIÓN EPS"/>
    <s v="FACTURA COVID-19"/>
    <x v="0"/>
    <s v="Finalizada"/>
    <s v="Demanda"/>
    <n v="60000"/>
    <n v="60000"/>
    <n v="60000"/>
    <n v="60000"/>
  </r>
  <r>
    <n v="891500084"/>
    <s v="HOSPITAL FRANCISCO DE PAULA SANTANDER"/>
    <s v="FE405224"/>
    <s v="FE"/>
    <n v="405224"/>
    <s v="FE405224"/>
    <s v="891500084_FE_405224"/>
    <n v="31244"/>
    <n v="2"/>
    <n v="202306"/>
    <s v="RADICADA"/>
    <d v="2023-06-08T00:00:00"/>
    <d v="2023-07-10T00:00:00"/>
    <d v="2023-08-09T00:00:00"/>
    <n v="721671"/>
    <x v="1"/>
    <m/>
    <m/>
    <s v="FACTURA NO RADICADA"/>
    <x v="1"/>
    <m/>
    <m/>
    <n v="0"/>
    <n v="0"/>
    <n v="0"/>
    <n v="0"/>
  </r>
  <r>
    <n v="891500084"/>
    <s v="HOSPITAL FRANCISCO DE PAULA SANTANDER"/>
    <s v="FE410383"/>
    <s v="FE"/>
    <n v="410383"/>
    <s v="FE410383"/>
    <s v="891500084_FE_410383"/>
    <n v="31256"/>
    <n v="1"/>
    <n v="202306"/>
    <s v="RADICADA"/>
    <d v="2023-06-22T00:00:00"/>
    <d v="2023-07-10T00:00:00"/>
    <d v="2023-08-09T00:00:00"/>
    <n v="178144"/>
    <x v="2"/>
    <m/>
    <m/>
    <s v="FACTURA NO RADICADA"/>
    <x v="1"/>
    <m/>
    <m/>
    <n v="0"/>
    <n v="0"/>
    <n v="0"/>
    <n v="0"/>
  </r>
  <r>
    <n v="891500084"/>
    <s v="HOSPITAL FRANCISCO DE PAULA SANTANDER"/>
    <s v="FE411039"/>
    <s v="FE"/>
    <n v="411039"/>
    <s v="FE411039"/>
    <s v="891500084_FE_411039"/>
    <n v="31256"/>
    <n v="1"/>
    <n v="202306"/>
    <s v="RADICADA"/>
    <d v="2023-06-23T00:00:00"/>
    <d v="2023-07-10T00:00:00"/>
    <d v="2023-08-09T00:00:00"/>
    <n v="193070"/>
    <x v="3"/>
    <m/>
    <m/>
    <s v="FACTURA NO RADICADA"/>
    <x v="1"/>
    <m/>
    <m/>
    <n v="0"/>
    <n v="0"/>
    <n v="0"/>
    <n v="0"/>
  </r>
  <r>
    <n v="891500084"/>
    <s v="HOSPITAL FRANCISCO DE PAULA SANTANDER"/>
    <s v="FE418404"/>
    <s v="FE"/>
    <n v="418404"/>
    <s v="FE418404"/>
    <s v="891500084_FE_418404"/>
    <n v="31461"/>
    <n v="2"/>
    <n v="202307"/>
    <s v="RADICADA"/>
    <d v="2023-07-05T00:00:00"/>
    <d v="2023-08-04T00:00:00"/>
    <d v="2023-09-03T00:00:00"/>
    <n v="94004"/>
    <x v="4"/>
    <m/>
    <m/>
    <e v="#N/A"/>
    <x v="1"/>
    <s v="Para cargar RIPS o soportes"/>
    <s v="Demanda"/>
    <n v="0"/>
    <n v="0"/>
    <n v="0"/>
    <n v="0"/>
  </r>
  <r>
    <n v="891500084"/>
    <s v="HOSPITAL FRANCISCO DE PAULA SANTANDER"/>
    <s v="FE420250"/>
    <s v="FE"/>
    <n v="420250"/>
    <s v="FE420250"/>
    <s v="891500084_FE_420250"/>
    <n v="31461"/>
    <n v="2"/>
    <n v="202307"/>
    <s v="RADICADA"/>
    <d v="2023-07-10T00:00:00"/>
    <d v="2023-08-04T00:00:00"/>
    <d v="2023-09-03T00:00:00"/>
    <n v="359800"/>
    <x v="5"/>
    <m/>
    <m/>
    <e v="#N/A"/>
    <x v="1"/>
    <s v="Para cargar RIPS o soportes"/>
    <s v="Demanda"/>
    <n v="0"/>
    <n v="0"/>
    <n v="0"/>
    <n v="0"/>
  </r>
  <r>
    <n v="891500084"/>
    <s v="HOSPITAL FRANCISCO DE PAULA SANTANDER"/>
    <s v="FE420876"/>
    <s v="FE"/>
    <n v="420876"/>
    <s v="FE420876"/>
    <s v="891500084_FE_420876"/>
    <n v="31458"/>
    <n v="1"/>
    <n v="202307"/>
    <s v="RADICADA"/>
    <d v="2023-07-11T00:00:00"/>
    <d v="2023-08-04T00:00:00"/>
    <d v="2023-09-03T00:00:00"/>
    <n v="91209"/>
    <x v="6"/>
    <m/>
    <m/>
    <e v="#N/A"/>
    <x v="1"/>
    <s v="Para cargar RIPS o soportes"/>
    <s v="Demanda"/>
    <n v="0"/>
    <n v="0"/>
    <n v="0"/>
    <n v="0"/>
  </r>
  <r>
    <n v="891500084"/>
    <s v="HOSPITAL FRANCISCO DE PAULA SANTANDER"/>
    <s v="FE421102"/>
    <s v="FE"/>
    <n v="421102"/>
    <s v="FE421102"/>
    <s v="891500084_FE_421102"/>
    <n v="31458"/>
    <n v="1"/>
    <n v="202307"/>
    <s v="RADICADA"/>
    <d v="2023-07-11T00:00:00"/>
    <d v="2023-08-04T00:00:00"/>
    <d v="2023-09-03T00:00:00"/>
    <n v="996607"/>
    <x v="7"/>
    <m/>
    <m/>
    <e v="#N/A"/>
    <x v="1"/>
    <s v="Para cargar RIPS o soportes"/>
    <s v="Demanda"/>
    <n v="0"/>
    <n v="0"/>
    <n v="0"/>
    <n v="0"/>
  </r>
  <r>
    <n v="891500084"/>
    <s v="HOSPITAL FRANCISCO DE PAULA SANTANDER"/>
    <s v="FE424267"/>
    <s v="FE"/>
    <n v="424267"/>
    <s v="FE424267"/>
    <s v="891500084_FE_424267"/>
    <n v="31461"/>
    <n v="2"/>
    <n v="202307"/>
    <s v="RADICADA"/>
    <d v="2023-07-17T00:00:00"/>
    <d v="2023-08-04T00:00:00"/>
    <d v="2023-09-03T00:00:00"/>
    <n v="60200"/>
    <x v="8"/>
    <m/>
    <m/>
    <e v="#N/A"/>
    <x v="1"/>
    <s v="Para cargar RIPS o soportes"/>
    <s v="Demanda"/>
    <n v="0"/>
    <n v="0"/>
    <n v="0"/>
    <n v="0"/>
  </r>
  <r>
    <n v="891500084"/>
    <s v="HOSPITAL FRANCISCO DE PAULA SANTANDER"/>
    <s v="FE424590"/>
    <s v="FE"/>
    <n v="424590"/>
    <s v="FE424590"/>
    <s v="891500084_FE_424590"/>
    <n v="31458"/>
    <n v="1"/>
    <n v="202307"/>
    <s v="RADICADA"/>
    <d v="2023-07-17T00:00:00"/>
    <d v="2023-08-04T00:00:00"/>
    <d v="2023-09-03T00:00:00"/>
    <n v="5862786"/>
    <x v="9"/>
    <m/>
    <m/>
    <e v="#N/A"/>
    <x v="1"/>
    <s v="Para cargar RIPS o soportes"/>
    <s v="Demanda"/>
    <n v="0"/>
    <n v="0"/>
    <n v="0"/>
    <n v="0"/>
  </r>
  <r>
    <n v="891500084"/>
    <s v="HOSPITAL FRANCISCO DE PAULA SANTANDER"/>
    <s v="FE426619"/>
    <s v="FE"/>
    <n v="426619"/>
    <s v="FE426619"/>
    <s v="891500084_FE_426619"/>
    <n v="31458"/>
    <n v="1"/>
    <n v="202307"/>
    <s v="RADICADA"/>
    <d v="2023-07-21T00:00:00"/>
    <d v="2023-08-04T00:00:00"/>
    <d v="2023-09-03T00:00:00"/>
    <n v="68600"/>
    <x v="10"/>
    <m/>
    <m/>
    <e v="#N/A"/>
    <x v="1"/>
    <s v="Para cargar RIPS o soportes"/>
    <s v="Demanda"/>
    <n v="0"/>
    <n v="0"/>
    <n v="0"/>
    <n v="0"/>
  </r>
  <r>
    <n v="891500084"/>
    <s v="HOSPITAL FRANCISCO DE PAULA SANTANDER"/>
    <s v="FE426662"/>
    <s v="FE"/>
    <n v="426662"/>
    <s v="FE426662"/>
    <s v="891500084_FE_426662"/>
    <n v="31458"/>
    <n v="1"/>
    <n v="202307"/>
    <s v="RADICADA"/>
    <d v="2023-07-21T00:00:00"/>
    <d v="2023-08-04T00:00:00"/>
    <d v="2023-09-03T00:00:00"/>
    <n v="161273"/>
    <x v="11"/>
    <m/>
    <m/>
    <e v="#N/A"/>
    <x v="1"/>
    <s v="Para cargar RIPS o soportes"/>
    <s v="Demanda"/>
    <n v="0"/>
    <n v="0"/>
    <n v="0"/>
    <n v="0"/>
  </r>
  <r>
    <n v="891500084"/>
    <s v="HOSPITAL FRANCISCO DE PAULA SANTANDER"/>
    <s v="FE428652"/>
    <s v="FE"/>
    <n v="428652"/>
    <s v="FE428652"/>
    <s v="891500084_FE_428652"/>
    <n v="31461"/>
    <n v="2"/>
    <n v="202307"/>
    <s v="RADICADA"/>
    <d v="2023-07-26T00:00:00"/>
    <d v="2023-08-04T00:00:00"/>
    <d v="2023-09-03T00:00:00"/>
    <n v="443255"/>
    <x v="12"/>
    <m/>
    <m/>
    <e v="#N/A"/>
    <x v="1"/>
    <m/>
    <m/>
    <n v="0"/>
    <n v="0"/>
    <n v="0"/>
    <n v="0"/>
  </r>
  <r>
    <n v="891500084"/>
    <s v="HOSPITAL FRANCISCO DE PAULA SANTANDER"/>
    <s v="FE429288"/>
    <s v="FE"/>
    <n v="429288"/>
    <s v="FE429288"/>
    <s v="891500084_FE_429288"/>
    <n v="31458"/>
    <n v="1"/>
    <n v="202307"/>
    <s v="RADICADA"/>
    <d v="2023-07-26T00:00:00"/>
    <d v="2023-08-04T00:00:00"/>
    <d v="2023-09-03T00:00:00"/>
    <n v="564356"/>
    <x v="13"/>
    <m/>
    <m/>
    <e v="#N/A"/>
    <x v="1"/>
    <m/>
    <m/>
    <n v="0"/>
    <n v="0"/>
    <n v="0"/>
    <n v="0"/>
  </r>
  <r>
    <n v="891500084"/>
    <s v="HOSPITAL FRANCISCO DE PAULA SANTANDER"/>
    <s v="FE430026"/>
    <s v="FE"/>
    <n v="430026"/>
    <s v="FE430026"/>
    <s v="891500084_FE_430026"/>
    <n v="31458"/>
    <n v="1"/>
    <n v="202307"/>
    <s v="RADICADA"/>
    <d v="2023-07-28T00:00:00"/>
    <d v="2023-08-04T00:00:00"/>
    <d v="2023-09-03T00:00:00"/>
    <n v="161273"/>
    <x v="11"/>
    <m/>
    <m/>
    <e v="#N/A"/>
    <x v="1"/>
    <m/>
    <m/>
    <n v="0"/>
    <n v="0"/>
    <n v="0"/>
    <n v="0"/>
  </r>
  <r>
    <n v="891500084"/>
    <s v="HOSPITAL FRANCISCO DE PAULA SANTANDER"/>
    <s v="FE433250"/>
    <s v="FE"/>
    <n v="433250"/>
    <s v="FE433250"/>
    <s v="891500084_FE_433250"/>
    <n v="31703"/>
    <n v="2"/>
    <n v="202308"/>
    <s v="RADICADA"/>
    <d v="2023-08-02T00:00:00"/>
    <d v="2023-09-12T00:00:00"/>
    <d v="2023-10-12T00:00:00"/>
    <n v="293294"/>
    <x v="14"/>
    <m/>
    <m/>
    <e v="#N/A"/>
    <x v="1"/>
    <m/>
    <m/>
    <n v="0"/>
    <n v="0"/>
    <n v="0"/>
    <n v="0"/>
  </r>
  <r>
    <n v="891500084"/>
    <s v="HOSPITAL FRANCISCO DE PAULA SANTANDER"/>
    <s v="FE433270"/>
    <s v="FE"/>
    <n v="433270"/>
    <s v="FE433270"/>
    <s v="891500084_FE_433270"/>
    <n v="31703"/>
    <n v="2"/>
    <n v="202308"/>
    <s v="RADICADA"/>
    <d v="2023-08-03T00:00:00"/>
    <d v="2023-09-12T00:00:00"/>
    <d v="2023-10-12T00:00:00"/>
    <n v="126590"/>
    <x v="15"/>
    <m/>
    <m/>
    <e v="#N/A"/>
    <x v="1"/>
    <m/>
    <m/>
    <n v="0"/>
    <n v="0"/>
    <n v="0"/>
    <n v="0"/>
  </r>
  <r>
    <n v="891500084"/>
    <s v="HOSPITAL FRANCISCO DE PAULA SANTANDER"/>
    <s v="FE433729"/>
    <s v="FE"/>
    <n v="433729"/>
    <s v="FE433729"/>
    <s v="891500084_FE_433729"/>
    <n v="31703"/>
    <n v="2"/>
    <n v="202308"/>
    <s v="RADICADA"/>
    <d v="2023-08-03T00:00:00"/>
    <d v="2023-09-12T00:00:00"/>
    <d v="2023-10-12T00:00:00"/>
    <n v="88000"/>
    <x v="16"/>
    <m/>
    <m/>
    <e v="#N/A"/>
    <x v="1"/>
    <s v="Para cargar RIPS o soportes"/>
    <s v="Demanda"/>
    <n v="0"/>
    <n v="0"/>
    <n v="0"/>
    <n v="0"/>
  </r>
  <r>
    <n v="891500084"/>
    <s v="HOSPITAL FRANCISCO DE PAULA SANTANDER"/>
    <s v="FE435117"/>
    <s v="FE"/>
    <n v="435117"/>
    <s v="FE435117"/>
    <s v="891500084_FE_435117"/>
    <n v="31702"/>
    <n v="1"/>
    <n v="202308"/>
    <s v="RADICADA"/>
    <d v="2023-08-07T00:00:00"/>
    <d v="2023-09-12T00:00:00"/>
    <d v="2023-10-12T00:00:00"/>
    <n v="254498"/>
    <x v="17"/>
    <m/>
    <m/>
    <e v="#N/A"/>
    <x v="1"/>
    <s v="Para cargar RIPS o soportes"/>
    <s v="Demanda"/>
    <n v="0"/>
    <n v="0"/>
    <n v="0"/>
    <n v="0"/>
  </r>
  <r>
    <n v="891500084"/>
    <s v="HOSPITAL FRANCISCO DE PAULA SANTANDER"/>
    <s v="FE435155"/>
    <s v="FE"/>
    <n v="435155"/>
    <s v="FE435155"/>
    <s v="891500084_FE_435155"/>
    <n v="31702"/>
    <n v="1"/>
    <n v="202308"/>
    <s v="RADICADA"/>
    <d v="2023-08-07T00:00:00"/>
    <d v="2023-09-12T00:00:00"/>
    <d v="2023-10-12T00:00:00"/>
    <n v="147230"/>
    <x v="18"/>
    <m/>
    <m/>
    <e v="#N/A"/>
    <x v="1"/>
    <s v="Para cargar RIPS o soportes"/>
    <s v="Demanda"/>
    <n v="0"/>
    <n v="0"/>
    <n v="0"/>
    <n v="0"/>
  </r>
  <r>
    <n v="891500084"/>
    <s v="HOSPITAL FRANCISCO DE PAULA SANTANDER"/>
    <s v="FE442633"/>
    <s v="FE"/>
    <n v="442633"/>
    <s v="FE442633"/>
    <s v="891500084_FE_442633"/>
    <n v="31702"/>
    <n v="1"/>
    <n v="202308"/>
    <s v="RADICADA"/>
    <d v="2023-08-22T00:00:00"/>
    <d v="2023-09-12T00:00:00"/>
    <d v="2023-10-12T00:00:00"/>
    <n v="127666"/>
    <x v="19"/>
    <m/>
    <m/>
    <e v="#N/A"/>
    <x v="1"/>
    <s v="Para cargar RIPS o soportes"/>
    <s v="Demanda"/>
    <n v="0"/>
    <n v="0"/>
    <n v="0"/>
    <n v="0"/>
  </r>
  <r>
    <n v="891500084"/>
    <s v="HOSPITAL FRANCISCO DE PAULA SANTANDER"/>
    <s v="FE443333"/>
    <s v="FE"/>
    <n v="443333"/>
    <s v="FE443333"/>
    <s v="891500084_FE_443333"/>
    <n v="31702"/>
    <n v="1"/>
    <n v="202308"/>
    <s v="RADICADA"/>
    <d v="2023-08-23T00:00:00"/>
    <d v="2023-09-12T00:00:00"/>
    <d v="2023-10-12T00:00:00"/>
    <n v="1566"/>
    <x v="20"/>
    <m/>
    <m/>
    <e v="#N/A"/>
    <x v="1"/>
    <s v="Para cargar RIPS o soportes"/>
    <s v="Demanda"/>
    <n v="0"/>
    <n v="0"/>
    <n v="0"/>
    <n v="0"/>
  </r>
  <r>
    <n v="891500084"/>
    <s v="HOSPITAL FRANCISCO DE PAULA SANTANDER"/>
    <s v="FE444286"/>
    <s v="FE"/>
    <n v="444286"/>
    <s v="FE444286"/>
    <s v="891500084_FE_444286"/>
    <n v="31702"/>
    <n v="1"/>
    <n v="202308"/>
    <s v="RADICADA"/>
    <d v="2023-08-25T00:00:00"/>
    <d v="2023-09-12T00:00:00"/>
    <d v="2023-10-12T00:00:00"/>
    <n v="665089"/>
    <x v="21"/>
    <m/>
    <m/>
    <e v="#N/A"/>
    <x v="1"/>
    <s v="Para cargar RIPS o soportes"/>
    <s v="Demanda"/>
    <n v="0"/>
    <n v="0"/>
    <n v="0"/>
    <n v="0"/>
  </r>
  <r>
    <n v="891500084"/>
    <s v="HOSPITAL FRANCISCO DE PAULA SANTANDER"/>
    <s v="FE445071"/>
    <s v="FE"/>
    <n v="445071"/>
    <s v="FE445071"/>
    <s v="891500084_FE_445071"/>
    <n v="31703"/>
    <n v="2"/>
    <n v="202308"/>
    <s v="RADICADA"/>
    <d v="2023-08-26T00:00:00"/>
    <d v="2023-09-12T00:00:00"/>
    <d v="2023-10-12T00:00:00"/>
    <n v="60200"/>
    <x v="8"/>
    <m/>
    <m/>
    <e v="#N/A"/>
    <x v="1"/>
    <s v="Para cargar RIPS o soportes"/>
    <s v="Demanda"/>
    <n v="0"/>
    <n v="0"/>
    <n v="0"/>
    <n v="0"/>
  </r>
  <r>
    <n v="891500084"/>
    <s v="HOSPITAL FRANCISCO DE PAULA SANTANDER"/>
    <s v="FE445386"/>
    <s v="FE"/>
    <n v="445386"/>
    <s v="FE445386"/>
    <s v="891500084_FE_445386"/>
    <n v="31702"/>
    <n v="1"/>
    <n v="202308"/>
    <s v="RADICADA"/>
    <d v="2023-08-27T00:00:00"/>
    <d v="2023-09-12T00:00:00"/>
    <d v="2023-10-12T00:00:00"/>
    <n v="101145"/>
    <x v="22"/>
    <m/>
    <m/>
    <e v="#N/A"/>
    <x v="1"/>
    <s v="Para cargar RIPS o soportes"/>
    <s v="Demanda"/>
    <n v="0"/>
    <n v="0"/>
    <n v="0"/>
    <n v="0"/>
  </r>
  <r>
    <n v="891500084"/>
    <s v="HOSPITAL FRANCISCO DE PAULA SANTANDER"/>
    <s v="FE447912"/>
    <s v="FE"/>
    <n v="447912"/>
    <s v="FE447912"/>
    <s v="891500084_FE_447912"/>
    <n v="31702"/>
    <n v="1"/>
    <n v="202308"/>
    <s v="RADICADA"/>
    <d v="2023-08-31T00:00:00"/>
    <d v="2023-09-12T00:00:00"/>
    <d v="2023-10-12T00:00:00"/>
    <n v="238859"/>
    <x v="23"/>
    <m/>
    <m/>
    <e v="#N/A"/>
    <x v="1"/>
    <s v="Para cargar RIPS o soportes"/>
    <s v="Demanda"/>
    <n v="0"/>
    <n v="0"/>
    <n v="0"/>
    <n v="0"/>
  </r>
  <r>
    <n v="891500084"/>
    <s v="HOSPITAL FRANCISCO DE PAULA SANTANDER"/>
    <s v="FE453541"/>
    <s v="FE"/>
    <n v="453541"/>
    <s v="FE453541"/>
    <s v="891500084_FE_453541"/>
    <n v="31912"/>
    <n v="2"/>
    <n v="202309"/>
    <s v="RADICADA"/>
    <d v="2023-09-12T00:00:00"/>
    <d v="2023-10-13T00:00:00"/>
    <d v="2023-11-12T00:00:00"/>
    <n v="60200"/>
    <x v="8"/>
    <m/>
    <m/>
    <e v="#N/A"/>
    <x v="2"/>
    <s v="Para auditoria de pertinencia"/>
    <s v="Demanda"/>
    <n v="0"/>
    <n v="0"/>
    <n v="0"/>
    <n v="0"/>
  </r>
  <r>
    <n v="891500084"/>
    <s v="HOSPITAL FRANCISCO DE PAULA SANTANDER"/>
    <s v="FE454096"/>
    <s v="FE"/>
    <n v="454096"/>
    <s v="FE454096"/>
    <s v="891500084_FE_454096"/>
    <n v="31826"/>
    <n v="1"/>
    <n v="202309"/>
    <s v="RADICADA"/>
    <d v="2023-09-12T00:00:00"/>
    <d v="2023-10-13T00:00:00"/>
    <d v="2023-11-12T00:00:00"/>
    <n v="75604"/>
    <x v="24"/>
    <m/>
    <m/>
    <e v="#N/A"/>
    <x v="2"/>
    <s v="Para auditoria de pertinencia"/>
    <s v="Demanda"/>
    <n v="0"/>
    <n v="0"/>
    <n v="0"/>
    <n v="0"/>
  </r>
  <r>
    <n v="891500084"/>
    <s v="HOSPITAL FRANCISCO DE PAULA SANTANDER"/>
    <s v="FE454709"/>
    <s v="FE"/>
    <n v="454709"/>
    <s v="FE454709"/>
    <s v="891500084_FE_454709"/>
    <n v="31826"/>
    <n v="1"/>
    <n v="202309"/>
    <s v="RADICADA"/>
    <d v="2023-09-13T00:00:00"/>
    <d v="2023-10-13T00:00:00"/>
    <d v="2023-11-12T00:00:00"/>
    <n v="88109"/>
    <x v="25"/>
    <m/>
    <m/>
    <e v="#N/A"/>
    <x v="1"/>
    <m/>
    <m/>
    <n v="0"/>
    <n v="0"/>
    <n v="0"/>
    <n v="0"/>
  </r>
  <r>
    <n v="891500084"/>
    <s v="HOSPITAL FRANCISCO DE PAULA SANTANDER"/>
    <s v="FE458485"/>
    <s v="FE"/>
    <n v="458485"/>
    <s v="FE458485"/>
    <s v="891500084_FE_458485"/>
    <n v="31826"/>
    <n v="1"/>
    <n v="202309"/>
    <s v="RADICADA"/>
    <d v="2023-09-21T00:00:00"/>
    <d v="2023-10-13T00:00:00"/>
    <d v="2023-11-12T00:00:00"/>
    <n v="82783"/>
    <x v="26"/>
    <m/>
    <m/>
    <e v="#N/A"/>
    <x v="2"/>
    <s v="Para auditoria de pertinencia"/>
    <s v="Demanda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41" showAll="0"/>
    <pivotField dataField="1" numFmtId="41" showAll="0">
      <items count="28">
        <item x="20"/>
        <item x="0"/>
        <item x="8"/>
        <item x="10"/>
        <item x="24"/>
        <item x="26"/>
        <item x="16"/>
        <item x="25"/>
        <item x="6"/>
        <item x="4"/>
        <item x="22"/>
        <item x="15"/>
        <item x="19"/>
        <item x="18"/>
        <item x="11"/>
        <item x="2"/>
        <item x="3"/>
        <item x="23"/>
        <item x="17"/>
        <item x="14"/>
        <item x="5"/>
        <item x="12"/>
        <item x="13"/>
        <item x="21"/>
        <item x="1"/>
        <item x="7"/>
        <item x="9"/>
        <item t="default"/>
      </items>
    </pivotField>
    <pivotField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</pivotFields>
  <rowFields count="1">
    <field x="19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5" subtotal="count" baseField="19" baseItem="0"/>
    <dataField name=" SUMA SALDO IPS" fld="15" baseField="0" baseItem="0" numFmtId="41"/>
  </dataFields>
  <formats count="7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9" type="button" dataOnly="0" labelOnly="1" outline="0" axis="axisRow" fieldPosition="0"/>
    </format>
    <format dxfId="2">
      <pivotArea dataOnly="0" labelOnly="1" fieldPosition="0">
        <references count="1">
          <reference field="19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A16" sqref="A16:P48"/>
    </sheetView>
  </sheetViews>
  <sheetFormatPr baseColWidth="10" defaultRowHeight="15" x14ac:dyDescent="0.25"/>
  <cols>
    <col min="1" max="1" width="12.7109375" customWidth="1"/>
    <col min="9" max="10" width="13.140625" bestFit="1" customWidth="1"/>
    <col min="11" max="14" width="11.5703125" bestFit="1" customWidth="1"/>
  </cols>
  <sheetData>
    <row r="1" spans="1:16" ht="15.75" x14ac:dyDescent="0.25">
      <c r="A1" s="1"/>
      <c r="B1" s="2"/>
      <c r="C1" s="33" t="s">
        <v>50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  <c r="O1" s="3"/>
      <c r="P1" s="23"/>
    </row>
    <row r="2" spans="1:16" ht="15.75" x14ac:dyDescent="0.25">
      <c r="A2" s="4"/>
      <c r="B2" s="5"/>
      <c r="C2" s="36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  <c r="O2" s="6"/>
      <c r="P2" s="24"/>
    </row>
    <row r="3" spans="1:16" ht="15.75" x14ac:dyDescent="0.25">
      <c r="A3" s="4"/>
      <c r="B3" s="5"/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  <c r="O3" s="6"/>
      <c r="P3" s="24"/>
    </row>
    <row r="4" spans="1:16" ht="16.5" thickBot="1" x14ac:dyDescent="0.3">
      <c r="A4" s="7"/>
      <c r="B4" s="8"/>
      <c r="C4" s="39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  <c r="O4" s="9"/>
      <c r="P4" s="25"/>
    </row>
    <row r="5" spans="1:16" x14ac:dyDescent="0.25">
      <c r="A5" s="10"/>
      <c r="B5" s="10"/>
      <c r="C5" s="11"/>
      <c r="D5" s="5"/>
      <c r="E5" s="5"/>
      <c r="F5" s="5"/>
      <c r="G5" s="5"/>
      <c r="H5" s="5"/>
      <c r="I5" s="5"/>
      <c r="J5" s="5"/>
      <c r="K5" s="10"/>
    </row>
    <row r="6" spans="1:16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6" x14ac:dyDescent="0.25">
      <c r="A7" s="13" t="s">
        <v>51</v>
      </c>
      <c r="B7" s="13"/>
      <c r="C7" s="14" t="s">
        <v>52</v>
      </c>
      <c r="D7" s="12"/>
      <c r="E7" s="12"/>
      <c r="F7" s="12"/>
      <c r="G7" s="12"/>
      <c r="H7" s="12"/>
      <c r="I7" s="12"/>
      <c r="J7" s="12"/>
      <c r="K7" s="12"/>
    </row>
    <row r="8" spans="1:16" x14ac:dyDescent="0.25">
      <c r="A8" s="13" t="s">
        <v>53</v>
      </c>
      <c r="B8" s="12"/>
      <c r="C8" s="14" t="s">
        <v>54</v>
      </c>
      <c r="D8" s="12"/>
      <c r="E8" s="12"/>
      <c r="F8" s="12"/>
      <c r="G8" s="12"/>
      <c r="H8" s="12"/>
      <c r="I8" s="12"/>
      <c r="J8" s="12"/>
      <c r="K8" s="12"/>
    </row>
    <row r="9" spans="1:16" x14ac:dyDescent="0.25">
      <c r="A9" s="13" t="s">
        <v>55</v>
      </c>
      <c r="B9" s="12"/>
      <c r="C9" s="13" t="s">
        <v>56</v>
      </c>
      <c r="D9" s="12"/>
      <c r="E9" s="15"/>
      <c r="F9" s="12"/>
      <c r="G9" s="12"/>
      <c r="H9" s="16"/>
      <c r="I9" s="16"/>
      <c r="J9" s="16"/>
      <c r="K9" s="12"/>
    </row>
    <row r="10" spans="1:16" x14ac:dyDescent="0.25">
      <c r="A10" s="13" t="s">
        <v>57</v>
      </c>
      <c r="B10" s="12"/>
      <c r="C10" s="13" t="s">
        <v>58</v>
      </c>
      <c r="D10" s="12"/>
      <c r="E10" s="12"/>
      <c r="F10" s="12"/>
      <c r="G10" s="13" t="s">
        <v>59</v>
      </c>
      <c r="H10" s="17" t="s">
        <v>15</v>
      </c>
      <c r="I10" s="16"/>
      <c r="J10" s="16"/>
      <c r="K10" s="12"/>
    </row>
    <row r="11" spans="1:16" x14ac:dyDescent="0.25">
      <c r="A11" s="13" t="s">
        <v>60</v>
      </c>
      <c r="B11" s="12"/>
      <c r="C11" s="13" t="s">
        <v>61</v>
      </c>
      <c r="D11" s="12"/>
      <c r="E11" s="12"/>
      <c r="F11" s="12"/>
      <c r="G11" s="13" t="s">
        <v>62</v>
      </c>
      <c r="H11" s="18">
        <v>45222</v>
      </c>
      <c r="I11" s="16"/>
      <c r="J11" s="19"/>
      <c r="K11" s="12"/>
    </row>
    <row r="12" spans="1:16" x14ac:dyDescent="0.25">
      <c r="A12" s="13" t="s">
        <v>63</v>
      </c>
      <c r="B12" s="12"/>
      <c r="C12" s="13" t="s">
        <v>64</v>
      </c>
      <c r="D12" s="12"/>
      <c r="E12" s="12"/>
      <c r="F12" s="12"/>
      <c r="G12" t="s">
        <v>65</v>
      </c>
      <c r="H12" s="20" t="s">
        <v>72</v>
      </c>
      <c r="I12" s="12"/>
      <c r="J12" s="16"/>
      <c r="K12" s="12"/>
      <c r="L12" s="21"/>
    </row>
    <row r="13" spans="1:16" x14ac:dyDescent="0.25">
      <c r="A13" s="13" t="s">
        <v>66</v>
      </c>
      <c r="B13" s="12"/>
      <c r="C13" s="13" t="s">
        <v>67</v>
      </c>
      <c r="D13" s="12"/>
      <c r="E13" s="12"/>
      <c r="F13" s="12"/>
      <c r="G13" s="12"/>
      <c r="H13" s="12"/>
      <c r="I13" s="12"/>
      <c r="J13" s="16"/>
      <c r="K13" s="12"/>
    </row>
    <row r="14" spans="1:16" x14ac:dyDescent="0.25">
      <c r="A14" s="13" t="s">
        <v>68</v>
      </c>
      <c r="B14" s="12"/>
      <c r="C14" s="13" t="s">
        <v>69</v>
      </c>
      <c r="D14" s="12"/>
      <c r="E14" s="12"/>
      <c r="F14" s="12"/>
      <c r="G14" s="12"/>
      <c r="H14" s="12"/>
      <c r="I14" s="12"/>
      <c r="J14" s="12"/>
      <c r="K14" s="12"/>
    </row>
    <row r="15" spans="1:16" x14ac:dyDescent="0.25">
      <c r="A15" s="13" t="s">
        <v>70</v>
      </c>
      <c r="B15" s="12"/>
      <c r="C15" s="22" t="s">
        <v>71</v>
      </c>
      <c r="D15" s="22"/>
      <c r="E15" s="12"/>
      <c r="F15" s="12"/>
      <c r="G15" s="12"/>
      <c r="H15" s="12"/>
      <c r="I15" s="12"/>
      <c r="J15" s="12"/>
      <c r="K15" s="12"/>
    </row>
    <row r="16" spans="1:16" ht="60" x14ac:dyDescent="0.25">
      <c r="A16" s="26" t="s">
        <v>73</v>
      </c>
      <c r="B16" s="27" t="s">
        <v>6</v>
      </c>
      <c r="C16" s="27" t="s">
        <v>0</v>
      </c>
      <c r="D16" s="27" t="s">
        <v>1</v>
      </c>
      <c r="E16" s="27" t="s">
        <v>2</v>
      </c>
      <c r="F16" s="27" t="s">
        <v>3</v>
      </c>
      <c r="G16" s="27" t="s">
        <v>4</v>
      </c>
      <c r="H16" s="27" t="s">
        <v>5</v>
      </c>
      <c r="I16" s="27" t="s">
        <v>7</v>
      </c>
      <c r="J16" s="26" t="s">
        <v>8</v>
      </c>
      <c r="K16" s="27" t="s">
        <v>9</v>
      </c>
      <c r="L16" s="27" t="s">
        <v>10</v>
      </c>
      <c r="M16" s="27" t="s">
        <v>11</v>
      </c>
      <c r="N16" s="27" t="s">
        <v>12</v>
      </c>
      <c r="O16" s="27" t="s">
        <v>13</v>
      </c>
      <c r="P16" s="27" t="s">
        <v>14</v>
      </c>
    </row>
    <row r="17" spans="1:16" x14ac:dyDescent="0.25">
      <c r="A17" s="28">
        <v>2869412</v>
      </c>
      <c r="B17" s="28" t="s">
        <v>42</v>
      </c>
      <c r="C17" s="28">
        <v>1</v>
      </c>
      <c r="D17" s="28">
        <v>202009</v>
      </c>
      <c r="E17" s="28" t="s">
        <v>17</v>
      </c>
      <c r="F17" s="29">
        <v>44083</v>
      </c>
      <c r="G17" s="29">
        <v>44109</v>
      </c>
      <c r="H17" s="29">
        <v>44139</v>
      </c>
      <c r="I17" s="30">
        <v>60000</v>
      </c>
      <c r="J17" s="30">
        <v>60000</v>
      </c>
      <c r="K17" s="30">
        <v>0</v>
      </c>
      <c r="L17" s="30">
        <v>0</v>
      </c>
      <c r="M17" s="30">
        <v>0</v>
      </c>
      <c r="N17" s="30">
        <v>0</v>
      </c>
      <c r="O17" s="28" t="s">
        <v>18</v>
      </c>
      <c r="P17" s="28">
        <v>0</v>
      </c>
    </row>
    <row r="18" spans="1:16" x14ac:dyDescent="0.25">
      <c r="A18" s="28" t="s">
        <v>33</v>
      </c>
      <c r="B18" s="28" t="s">
        <v>34</v>
      </c>
      <c r="C18" s="28">
        <v>2</v>
      </c>
      <c r="D18" s="28">
        <v>202104</v>
      </c>
      <c r="E18" s="28" t="s">
        <v>17</v>
      </c>
      <c r="F18" s="29">
        <v>44308</v>
      </c>
      <c r="G18" s="29">
        <v>44322</v>
      </c>
      <c r="H18" s="29">
        <v>44352</v>
      </c>
      <c r="I18" s="30">
        <v>60000</v>
      </c>
      <c r="J18" s="30">
        <v>60000</v>
      </c>
      <c r="K18" s="30">
        <v>0</v>
      </c>
      <c r="L18" s="30">
        <v>0</v>
      </c>
      <c r="M18" s="30">
        <v>0</v>
      </c>
      <c r="N18" s="30">
        <v>0</v>
      </c>
      <c r="O18" s="28" t="s">
        <v>18</v>
      </c>
      <c r="P18" s="28">
        <v>0</v>
      </c>
    </row>
    <row r="19" spans="1:16" x14ac:dyDescent="0.25">
      <c r="A19" s="28" t="s">
        <v>45</v>
      </c>
      <c r="B19" s="28">
        <v>31244</v>
      </c>
      <c r="C19" s="28">
        <v>2</v>
      </c>
      <c r="D19" s="28">
        <v>202306</v>
      </c>
      <c r="E19" s="28" t="s">
        <v>17</v>
      </c>
      <c r="F19" s="29">
        <v>45085</v>
      </c>
      <c r="G19" s="29">
        <v>45117</v>
      </c>
      <c r="H19" s="29">
        <v>45147</v>
      </c>
      <c r="I19" s="30">
        <v>721671</v>
      </c>
      <c r="J19" s="30">
        <v>721671</v>
      </c>
      <c r="K19" s="30">
        <v>0</v>
      </c>
      <c r="L19" s="30">
        <v>0</v>
      </c>
      <c r="M19" s="30">
        <v>0</v>
      </c>
      <c r="N19" s="30">
        <v>0</v>
      </c>
      <c r="O19" s="28" t="s">
        <v>18</v>
      </c>
      <c r="P19" s="28">
        <v>0</v>
      </c>
    </row>
    <row r="20" spans="1:16" x14ac:dyDescent="0.25">
      <c r="A20" s="28" t="s">
        <v>16</v>
      </c>
      <c r="B20" s="28">
        <v>31256</v>
      </c>
      <c r="C20" s="28">
        <v>1</v>
      </c>
      <c r="D20" s="28">
        <v>202306</v>
      </c>
      <c r="E20" s="28" t="s">
        <v>17</v>
      </c>
      <c r="F20" s="29">
        <v>45099</v>
      </c>
      <c r="G20" s="29">
        <v>45117</v>
      </c>
      <c r="H20" s="29">
        <v>45147</v>
      </c>
      <c r="I20" s="30">
        <v>178144</v>
      </c>
      <c r="J20" s="30">
        <v>178144</v>
      </c>
      <c r="K20" s="30">
        <v>0</v>
      </c>
      <c r="L20" s="30">
        <v>0</v>
      </c>
      <c r="M20" s="30">
        <v>0</v>
      </c>
      <c r="N20" s="30">
        <v>0</v>
      </c>
      <c r="O20" s="28" t="s">
        <v>18</v>
      </c>
      <c r="P20" s="28">
        <v>0</v>
      </c>
    </row>
    <row r="21" spans="1:16" x14ac:dyDescent="0.25">
      <c r="A21" s="28" t="s">
        <v>19</v>
      </c>
      <c r="B21" s="28">
        <v>31256</v>
      </c>
      <c r="C21" s="28">
        <v>1</v>
      </c>
      <c r="D21" s="28">
        <v>202306</v>
      </c>
      <c r="E21" s="28" t="s">
        <v>17</v>
      </c>
      <c r="F21" s="29">
        <v>45100</v>
      </c>
      <c r="G21" s="29">
        <v>45117</v>
      </c>
      <c r="H21" s="29">
        <v>45147</v>
      </c>
      <c r="I21" s="30">
        <v>193070</v>
      </c>
      <c r="J21" s="30">
        <v>193070</v>
      </c>
      <c r="K21" s="30">
        <v>0</v>
      </c>
      <c r="L21" s="30">
        <v>0</v>
      </c>
      <c r="M21" s="30">
        <v>0</v>
      </c>
      <c r="N21" s="30">
        <v>0</v>
      </c>
      <c r="O21" s="28" t="s">
        <v>18</v>
      </c>
      <c r="P21" s="28">
        <v>0</v>
      </c>
    </row>
    <row r="22" spans="1:16" x14ac:dyDescent="0.25">
      <c r="A22" s="28" t="s">
        <v>36</v>
      </c>
      <c r="B22" s="28">
        <v>31461</v>
      </c>
      <c r="C22" s="28">
        <v>2</v>
      </c>
      <c r="D22" s="28">
        <v>202307</v>
      </c>
      <c r="E22" s="28" t="s">
        <v>17</v>
      </c>
      <c r="F22" s="29">
        <v>45112</v>
      </c>
      <c r="G22" s="29">
        <v>45142</v>
      </c>
      <c r="H22" s="29">
        <v>45172</v>
      </c>
      <c r="I22" s="30">
        <v>94004</v>
      </c>
      <c r="J22" s="30">
        <v>94004</v>
      </c>
      <c r="K22" s="30">
        <v>0</v>
      </c>
      <c r="L22" s="30">
        <v>0</v>
      </c>
      <c r="M22" s="30">
        <v>0</v>
      </c>
      <c r="N22" s="30">
        <v>0</v>
      </c>
      <c r="O22" s="28" t="s">
        <v>18</v>
      </c>
      <c r="P22" s="28">
        <v>0</v>
      </c>
    </row>
    <row r="23" spans="1:16" x14ac:dyDescent="0.25">
      <c r="A23" s="28" t="s">
        <v>37</v>
      </c>
      <c r="B23" s="28">
        <v>31461</v>
      </c>
      <c r="C23" s="28">
        <v>2</v>
      </c>
      <c r="D23" s="28">
        <v>202307</v>
      </c>
      <c r="E23" s="28" t="s">
        <v>17</v>
      </c>
      <c r="F23" s="29">
        <v>45117</v>
      </c>
      <c r="G23" s="29">
        <v>45142</v>
      </c>
      <c r="H23" s="29">
        <v>45172</v>
      </c>
      <c r="I23" s="30">
        <v>359800</v>
      </c>
      <c r="J23" s="30">
        <v>359800</v>
      </c>
      <c r="K23" s="30">
        <v>0</v>
      </c>
      <c r="L23" s="30">
        <v>0</v>
      </c>
      <c r="M23" s="30">
        <v>0</v>
      </c>
      <c r="N23" s="30">
        <v>0</v>
      </c>
      <c r="O23" s="28" t="s">
        <v>18</v>
      </c>
      <c r="P23" s="28">
        <v>0</v>
      </c>
    </row>
    <row r="24" spans="1:16" x14ac:dyDescent="0.25">
      <c r="A24" s="28" t="s">
        <v>24</v>
      </c>
      <c r="B24" s="28">
        <v>31458</v>
      </c>
      <c r="C24" s="28">
        <v>1</v>
      </c>
      <c r="D24" s="28">
        <v>202307</v>
      </c>
      <c r="E24" s="28" t="s">
        <v>17</v>
      </c>
      <c r="F24" s="29">
        <v>45118</v>
      </c>
      <c r="G24" s="29">
        <v>45142</v>
      </c>
      <c r="H24" s="29">
        <v>45172</v>
      </c>
      <c r="I24" s="30">
        <v>91209</v>
      </c>
      <c r="J24" s="30">
        <v>91209</v>
      </c>
      <c r="K24" s="30">
        <v>0</v>
      </c>
      <c r="L24" s="30">
        <v>0</v>
      </c>
      <c r="M24" s="30">
        <v>0</v>
      </c>
      <c r="N24" s="30">
        <v>0</v>
      </c>
      <c r="O24" s="28" t="s">
        <v>18</v>
      </c>
      <c r="P24" s="28">
        <v>0</v>
      </c>
    </row>
    <row r="25" spans="1:16" x14ac:dyDescent="0.25">
      <c r="A25" s="28" t="s">
        <v>48</v>
      </c>
      <c r="B25" s="28">
        <v>31458</v>
      </c>
      <c r="C25" s="28">
        <v>1</v>
      </c>
      <c r="D25" s="28">
        <v>202307</v>
      </c>
      <c r="E25" s="28" t="s">
        <v>17</v>
      </c>
      <c r="F25" s="29">
        <v>45118</v>
      </c>
      <c r="G25" s="29">
        <v>45142</v>
      </c>
      <c r="H25" s="29">
        <v>45172</v>
      </c>
      <c r="I25" s="30">
        <v>996607</v>
      </c>
      <c r="J25" s="30">
        <v>996607</v>
      </c>
      <c r="K25" s="30">
        <v>0</v>
      </c>
      <c r="L25" s="30">
        <v>0</v>
      </c>
      <c r="M25" s="30">
        <v>0</v>
      </c>
      <c r="N25" s="30">
        <v>0</v>
      </c>
      <c r="O25" s="28" t="s">
        <v>18</v>
      </c>
      <c r="P25" s="28">
        <v>0</v>
      </c>
    </row>
    <row r="26" spans="1:16" x14ac:dyDescent="0.25">
      <c r="A26" s="28" t="s">
        <v>38</v>
      </c>
      <c r="B26" s="28">
        <v>31461</v>
      </c>
      <c r="C26" s="28">
        <v>2</v>
      </c>
      <c r="D26" s="28">
        <v>202307</v>
      </c>
      <c r="E26" s="28" t="s">
        <v>17</v>
      </c>
      <c r="F26" s="29">
        <v>45124</v>
      </c>
      <c r="G26" s="29">
        <v>45142</v>
      </c>
      <c r="H26" s="29">
        <v>45172</v>
      </c>
      <c r="I26" s="30">
        <v>60200</v>
      </c>
      <c r="J26" s="30">
        <v>60200</v>
      </c>
      <c r="K26" s="30">
        <v>0</v>
      </c>
      <c r="L26" s="30">
        <v>0</v>
      </c>
      <c r="M26" s="30">
        <v>0</v>
      </c>
      <c r="N26" s="30">
        <v>0</v>
      </c>
      <c r="O26" s="28" t="s">
        <v>18</v>
      </c>
      <c r="P26" s="28">
        <v>0</v>
      </c>
    </row>
    <row r="27" spans="1:16" x14ac:dyDescent="0.25">
      <c r="A27" s="28" t="s">
        <v>21</v>
      </c>
      <c r="B27" s="28">
        <v>31458</v>
      </c>
      <c r="C27" s="28">
        <v>1</v>
      </c>
      <c r="D27" s="28">
        <v>202307</v>
      </c>
      <c r="E27" s="28" t="s">
        <v>17</v>
      </c>
      <c r="F27" s="29">
        <v>45124</v>
      </c>
      <c r="G27" s="29">
        <v>45142</v>
      </c>
      <c r="H27" s="29">
        <v>45172</v>
      </c>
      <c r="I27" s="30">
        <v>5862786</v>
      </c>
      <c r="J27" s="30">
        <v>5862786</v>
      </c>
      <c r="K27" s="30">
        <v>0</v>
      </c>
      <c r="L27" s="30">
        <v>0</v>
      </c>
      <c r="M27" s="30">
        <v>0</v>
      </c>
      <c r="N27" s="30">
        <v>0</v>
      </c>
      <c r="O27" s="28" t="s">
        <v>18</v>
      </c>
      <c r="P27" s="28">
        <v>0</v>
      </c>
    </row>
    <row r="28" spans="1:16" x14ac:dyDescent="0.25">
      <c r="A28" s="28" t="s">
        <v>20</v>
      </c>
      <c r="B28" s="28">
        <v>31458</v>
      </c>
      <c r="C28" s="28">
        <v>1</v>
      </c>
      <c r="D28" s="28">
        <v>202307</v>
      </c>
      <c r="E28" s="28" t="s">
        <v>17</v>
      </c>
      <c r="F28" s="29">
        <v>45128</v>
      </c>
      <c r="G28" s="29">
        <v>45142</v>
      </c>
      <c r="H28" s="29">
        <v>45172</v>
      </c>
      <c r="I28" s="30">
        <v>68600</v>
      </c>
      <c r="J28" s="30">
        <v>68600</v>
      </c>
      <c r="K28" s="30">
        <v>0</v>
      </c>
      <c r="L28" s="30">
        <v>0</v>
      </c>
      <c r="M28" s="30">
        <v>0</v>
      </c>
      <c r="N28" s="30">
        <v>0</v>
      </c>
      <c r="O28" s="28" t="s">
        <v>18</v>
      </c>
      <c r="P28" s="28">
        <v>0</v>
      </c>
    </row>
    <row r="29" spans="1:16" x14ac:dyDescent="0.25">
      <c r="A29" s="28" t="s">
        <v>43</v>
      </c>
      <c r="B29" s="28">
        <v>31458</v>
      </c>
      <c r="C29" s="28">
        <v>1</v>
      </c>
      <c r="D29" s="28">
        <v>202307</v>
      </c>
      <c r="E29" s="28" t="s">
        <v>17</v>
      </c>
      <c r="F29" s="29">
        <v>45128</v>
      </c>
      <c r="G29" s="29">
        <v>45142</v>
      </c>
      <c r="H29" s="29">
        <v>45172</v>
      </c>
      <c r="I29" s="30">
        <v>161273</v>
      </c>
      <c r="J29" s="30">
        <v>161273</v>
      </c>
      <c r="K29" s="30">
        <v>0</v>
      </c>
      <c r="L29" s="30">
        <v>0</v>
      </c>
      <c r="M29" s="30">
        <v>0</v>
      </c>
      <c r="N29" s="30">
        <v>0</v>
      </c>
      <c r="O29" s="28" t="s">
        <v>18</v>
      </c>
      <c r="P29" s="28">
        <v>0</v>
      </c>
    </row>
    <row r="30" spans="1:16" x14ac:dyDescent="0.25">
      <c r="A30" s="28" t="s">
        <v>35</v>
      </c>
      <c r="B30" s="28">
        <v>31461</v>
      </c>
      <c r="C30" s="28">
        <v>2</v>
      </c>
      <c r="D30" s="28">
        <v>202307</v>
      </c>
      <c r="E30" s="28" t="s">
        <v>17</v>
      </c>
      <c r="F30" s="29">
        <v>45133</v>
      </c>
      <c r="G30" s="29">
        <v>45142</v>
      </c>
      <c r="H30" s="29">
        <v>45172</v>
      </c>
      <c r="I30" s="30">
        <v>443255</v>
      </c>
      <c r="J30" s="30">
        <v>443255</v>
      </c>
      <c r="K30" s="30">
        <v>0</v>
      </c>
      <c r="L30" s="30">
        <v>0</v>
      </c>
      <c r="M30" s="30">
        <v>0</v>
      </c>
      <c r="N30" s="30">
        <v>0</v>
      </c>
      <c r="O30" s="28" t="s">
        <v>18</v>
      </c>
      <c r="P30" s="28">
        <v>0</v>
      </c>
    </row>
    <row r="31" spans="1:16" x14ac:dyDescent="0.25">
      <c r="A31" s="28" t="s">
        <v>23</v>
      </c>
      <c r="B31" s="28">
        <v>31458</v>
      </c>
      <c r="C31" s="28">
        <v>1</v>
      </c>
      <c r="D31" s="28">
        <v>202307</v>
      </c>
      <c r="E31" s="28" t="s">
        <v>17</v>
      </c>
      <c r="F31" s="29">
        <v>45133</v>
      </c>
      <c r="G31" s="29">
        <v>45142</v>
      </c>
      <c r="H31" s="29">
        <v>45172</v>
      </c>
      <c r="I31" s="30">
        <v>564356</v>
      </c>
      <c r="J31" s="30">
        <v>564356</v>
      </c>
      <c r="K31" s="30">
        <v>0</v>
      </c>
      <c r="L31" s="30">
        <v>0</v>
      </c>
      <c r="M31" s="30">
        <v>0</v>
      </c>
      <c r="N31" s="30">
        <v>0</v>
      </c>
      <c r="O31" s="28" t="s">
        <v>18</v>
      </c>
      <c r="P31" s="28">
        <v>0</v>
      </c>
    </row>
    <row r="32" spans="1:16" x14ac:dyDescent="0.25">
      <c r="A32" s="28" t="s">
        <v>22</v>
      </c>
      <c r="B32" s="28">
        <v>31458</v>
      </c>
      <c r="C32" s="28">
        <v>1</v>
      </c>
      <c r="D32" s="28">
        <v>202307</v>
      </c>
      <c r="E32" s="28" t="s">
        <v>17</v>
      </c>
      <c r="F32" s="29">
        <v>45135</v>
      </c>
      <c r="G32" s="29">
        <v>45142</v>
      </c>
      <c r="H32" s="29">
        <v>45172</v>
      </c>
      <c r="I32" s="30">
        <v>161273</v>
      </c>
      <c r="J32" s="30">
        <v>161273</v>
      </c>
      <c r="K32" s="30">
        <v>0</v>
      </c>
      <c r="L32" s="30">
        <v>0</v>
      </c>
      <c r="M32" s="30">
        <v>0</v>
      </c>
      <c r="N32" s="30">
        <v>0</v>
      </c>
      <c r="O32" s="28" t="s">
        <v>18</v>
      </c>
      <c r="P32" s="28">
        <v>0</v>
      </c>
    </row>
    <row r="33" spans="1:16" x14ac:dyDescent="0.25">
      <c r="A33" s="28" t="s">
        <v>46</v>
      </c>
      <c r="B33" s="28">
        <v>31703</v>
      </c>
      <c r="C33" s="28">
        <v>2</v>
      </c>
      <c r="D33" s="28">
        <v>202308</v>
      </c>
      <c r="E33" s="28" t="s">
        <v>17</v>
      </c>
      <c r="F33" s="29">
        <v>45140</v>
      </c>
      <c r="G33" s="29">
        <v>45181</v>
      </c>
      <c r="H33" s="29">
        <v>45211</v>
      </c>
      <c r="I33" s="30">
        <v>293294</v>
      </c>
      <c r="J33" s="30">
        <v>293294</v>
      </c>
      <c r="K33" s="30">
        <v>0</v>
      </c>
      <c r="L33" s="30">
        <v>0</v>
      </c>
      <c r="M33" s="30">
        <v>0</v>
      </c>
      <c r="N33" s="30">
        <v>0</v>
      </c>
      <c r="O33" s="28" t="s">
        <v>18</v>
      </c>
      <c r="P33" s="28">
        <v>0</v>
      </c>
    </row>
    <row r="34" spans="1:16" x14ac:dyDescent="0.25">
      <c r="A34" s="28" t="s">
        <v>40</v>
      </c>
      <c r="B34" s="28">
        <v>31703</v>
      </c>
      <c r="C34" s="28">
        <v>2</v>
      </c>
      <c r="D34" s="28">
        <v>202308</v>
      </c>
      <c r="E34" s="28" t="s">
        <v>17</v>
      </c>
      <c r="F34" s="29">
        <v>45141</v>
      </c>
      <c r="G34" s="29">
        <v>45181</v>
      </c>
      <c r="H34" s="29">
        <v>45211</v>
      </c>
      <c r="I34" s="30">
        <v>126590</v>
      </c>
      <c r="J34" s="30">
        <v>126590</v>
      </c>
      <c r="K34" s="30">
        <v>0</v>
      </c>
      <c r="L34" s="30">
        <v>0</v>
      </c>
      <c r="M34" s="30">
        <v>0</v>
      </c>
      <c r="N34" s="30">
        <v>0</v>
      </c>
      <c r="O34" s="28" t="s">
        <v>18</v>
      </c>
      <c r="P34" s="28">
        <v>0</v>
      </c>
    </row>
    <row r="35" spans="1:16" x14ac:dyDescent="0.25">
      <c r="A35" s="28" t="s">
        <v>39</v>
      </c>
      <c r="B35" s="28">
        <v>31703</v>
      </c>
      <c r="C35" s="28">
        <v>2</v>
      </c>
      <c r="D35" s="28">
        <v>202308</v>
      </c>
      <c r="E35" s="28" t="s">
        <v>17</v>
      </c>
      <c r="F35" s="29">
        <v>45141</v>
      </c>
      <c r="G35" s="29">
        <v>45181</v>
      </c>
      <c r="H35" s="29">
        <v>45211</v>
      </c>
      <c r="I35" s="30">
        <v>88000</v>
      </c>
      <c r="J35" s="30">
        <v>88000</v>
      </c>
      <c r="K35" s="30">
        <v>0</v>
      </c>
      <c r="L35" s="30">
        <v>0</v>
      </c>
      <c r="M35" s="30">
        <v>0</v>
      </c>
      <c r="N35" s="30">
        <v>0</v>
      </c>
      <c r="O35" s="28" t="s">
        <v>18</v>
      </c>
      <c r="P35" s="28">
        <v>0</v>
      </c>
    </row>
    <row r="36" spans="1:16" x14ac:dyDescent="0.25">
      <c r="A36" s="28" t="s">
        <v>47</v>
      </c>
      <c r="B36" s="28">
        <v>31702</v>
      </c>
      <c r="C36" s="28">
        <v>1</v>
      </c>
      <c r="D36" s="28">
        <v>202308</v>
      </c>
      <c r="E36" s="28" t="s">
        <v>17</v>
      </c>
      <c r="F36" s="29">
        <v>45145</v>
      </c>
      <c r="G36" s="29">
        <v>45181</v>
      </c>
      <c r="H36" s="29">
        <v>45211</v>
      </c>
      <c r="I36" s="30">
        <v>254498</v>
      </c>
      <c r="J36" s="30">
        <v>254498</v>
      </c>
      <c r="K36" s="30">
        <v>0</v>
      </c>
      <c r="L36" s="30">
        <v>0</v>
      </c>
      <c r="M36" s="30">
        <v>0</v>
      </c>
      <c r="N36" s="30">
        <v>0</v>
      </c>
      <c r="O36" s="28" t="s">
        <v>18</v>
      </c>
      <c r="P36" s="28">
        <v>0</v>
      </c>
    </row>
    <row r="37" spans="1:16" x14ac:dyDescent="0.25">
      <c r="A37" s="28" t="s">
        <v>29</v>
      </c>
      <c r="B37" s="28">
        <v>31702</v>
      </c>
      <c r="C37" s="28">
        <v>1</v>
      </c>
      <c r="D37" s="28">
        <v>202308</v>
      </c>
      <c r="E37" s="28" t="s">
        <v>17</v>
      </c>
      <c r="F37" s="29">
        <v>45145</v>
      </c>
      <c r="G37" s="29">
        <v>45181</v>
      </c>
      <c r="H37" s="29">
        <v>45211</v>
      </c>
      <c r="I37" s="30">
        <v>147230</v>
      </c>
      <c r="J37" s="30">
        <v>147230</v>
      </c>
      <c r="K37" s="30">
        <v>0</v>
      </c>
      <c r="L37" s="30">
        <v>0</v>
      </c>
      <c r="M37" s="30">
        <v>0</v>
      </c>
      <c r="N37" s="30">
        <v>0</v>
      </c>
      <c r="O37" s="28" t="s">
        <v>18</v>
      </c>
      <c r="P37" s="28">
        <v>0</v>
      </c>
    </row>
    <row r="38" spans="1:16" x14ac:dyDescent="0.25">
      <c r="A38" s="28" t="s">
        <v>28</v>
      </c>
      <c r="B38" s="28">
        <v>31702</v>
      </c>
      <c r="C38" s="28">
        <v>1</v>
      </c>
      <c r="D38" s="28">
        <v>202308</v>
      </c>
      <c r="E38" s="28" t="s">
        <v>17</v>
      </c>
      <c r="F38" s="29">
        <v>45160</v>
      </c>
      <c r="G38" s="29">
        <v>45181</v>
      </c>
      <c r="H38" s="29">
        <v>45211</v>
      </c>
      <c r="I38" s="30">
        <v>127666</v>
      </c>
      <c r="J38" s="30">
        <v>127666</v>
      </c>
      <c r="K38" s="30">
        <v>0</v>
      </c>
      <c r="L38" s="30">
        <v>0</v>
      </c>
      <c r="M38" s="30">
        <v>0</v>
      </c>
      <c r="N38" s="30">
        <v>0</v>
      </c>
      <c r="O38" s="28" t="s">
        <v>18</v>
      </c>
      <c r="P38" s="28">
        <v>0</v>
      </c>
    </row>
    <row r="39" spans="1:16" x14ac:dyDescent="0.25">
      <c r="A39" s="28" t="s">
        <v>44</v>
      </c>
      <c r="B39" s="28">
        <v>31702</v>
      </c>
      <c r="C39" s="28">
        <v>1</v>
      </c>
      <c r="D39" s="28">
        <v>202308</v>
      </c>
      <c r="E39" s="28" t="s">
        <v>17</v>
      </c>
      <c r="F39" s="29">
        <v>45161</v>
      </c>
      <c r="G39" s="29">
        <v>45181</v>
      </c>
      <c r="H39" s="29">
        <v>45211</v>
      </c>
      <c r="I39" s="30">
        <v>1566</v>
      </c>
      <c r="J39" s="30">
        <v>1566</v>
      </c>
      <c r="K39" s="30">
        <v>0</v>
      </c>
      <c r="L39" s="30">
        <v>0</v>
      </c>
      <c r="M39" s="30">
        <v>0</v>
      </c>
      <c r="N39" s="30">
        <v>0</v>
      </c>
      <c r="O39" s="28" t="s">
        <v>18</v>
      </c>
      <c r="P39" s="28">
        <v>0</v>
      </c>
    </row>
    <row r="40" spans="1:16" x14ac:dyDescent="0.25">
      <c r="A40" s="28" t="s">
        <v>26</v>
      </c>
      <c r="B40" s="28">
        <v>31702</v>
      </c>
      <c r="C40" s="28">
        <v>1</v>
      </c>
      <c r="D40" s="28">
        <v>202308</v>
      </c>
      <c r="E40" s="28" t="s">
        <v>17</v>
      </c>
      <c r="F40" s="29">
        <v>45163</v>
      </c>
      <c r="G40" s="29">
        <v>45181</v>
      </c>
      <c r="H40" s="29">
        <v>45211</v>
      </c>
      <c r="I40" s="30">
        <v>665089</v>
      </c>
      <c r="J40" s="30">
        <v>665089</v>
      </c>
      <c r="K40" s="30">
        <v>0</v>
      </c>
      <c r="L40" s="30">
        <v>0</v>
      </c>
      <c r="M40" s="30">
        <v>0</v>
      </c>
      <c r="N40" s="30">
        <v>0</v>
      </c>
      <c r="O40" s="28" t="s">
        <v>18</v>
      </c>
      <c r="P40" s="28">
        <v>0</v>
      </c>
    </row>
    <row r="41" spans="1:16" x14ac:dyDescent="0.25">
      <c r="A41" s="28" t="s">
        <v>49</v>
      </c>
      <c r="B41" s="28">
        <v>31703</v>
      </c>
      <c r="C41" s="28">
        <v>2</v>
      </c>
      <c r="D41" s="28">
        <v>202308</v>
      </c>
      <c r="E41" s="28" t="s">
        <v>17</v>
      </c>
      <c r="F41" s="29">
        <v>45164</v>
      </c>
      <c r="G41" s="29">
        <v>45181</v>
      </c>
      <c r="H41" s="29">
        <v>45211</v>
      </c>
      <c r="I41" s="30">
        <v>60200</v>
      </c>
      <c r="J41" s="30">
        <v>60200</v>
      </c>
      <c r="K41" s="30">
        <v>0</v>
      </c>
      <c r="L41" s="30">
        <v>0</v>
      </c>
      <c r="M41" s="30">
        <v>0</v>
      </c>
      <c r="N41" s="30">
        <v>0</v>
      </c>
      <c r="O41" s="28" t="s">
        <v>18</v>
      </c>
      <c r="P41" s="28">
        <v>0</v>
      </c>
    </row>
    <row r="42" spans="1:16" x14ac:dyDescent="0.25">
      <c r="A42" s="28" t="s">
        <v>25</v>
      </c>
      <c r="B42" s="28">
        <v>31702</v>
      </c>
      <c r="C42" s="28">
        <v>1</v>
      </c>
      <c r="D42" s="28">
        <v>202308</v>
      </c>
      <c r="E42" s="28" t="s">
        <v>17</v>
      </c>
      <c r="F42" s="29">
        <v>45165</v>
      </c>
      <c r="G42" s="29">
        <v>45181</v>
      </c>
      <c r="H42" s="29">
        <v>45211</v>
      </c>
      <c r="I42" s="30">
        <v>101145</v>
      </c>
      <c r="J42" s="30">
        <v>101145</v>
      </c>
      <c r="K42" s="30">
        <v>0</v>
      </c>
      <c r="L42" s="30">
        <v>0</v>
      </c>
      <c r="M42" s="30">
        <v>0</v>
      </c>
      <c r="N42" s="30">
        <v>0</v>
      </c>
      <c r="O42" s="28" t="s">
        <v>18</v>
      </c>
      <c r="P42" s="28">
        <v>0</v>
      </c>
    </row>
    <row r="43" spans="1:16" x14ac:dyDescent="0.25">
      <c r="A43" s="28" t="s">
        <v>27</v>
      </c>
      <c r="B43" s="28">
        <v>31702</v>
      </c>
      <c r="C43" s="28">
        <v>1</v>
      </c>
      <c r="D43" s="28">
        <v>202308</v>
      </c>
      <c r="E43" s="28" t="s">
        <v>17</v>
      </c>
      <c r="F43" s="29">
        <v>45169</v>
      </c>
      <c r="G43" s="29">
        <v>45181</v>
      </c>
      <c r="H43" s="29">
        <v>45211</v>
      </c>
      <c r="I43" s="30">
        <v>238859</v>
      </c>
      <c r="J43" s="30">
        <v>238859</v>
      </c>
      <c r="K43" s="30">
        <v>0</v>
      </c>
      <c r="L43" s="30">
        <v>0</v>
      </c>
      <c r="M43" s="30">
        <v>0</v>
      </c>
      <c r="N43" s="30">
        <v>0</v>
      </c>
      <c r="O43" s="28" t="s">
        <v>18</v>
      </c>
      <c r="P43" s="28">
        <v>0</v>
      </c>
    </row>
    <row r="44" spans="1:16" x14ac:dyDescent="0.25">
      <c r="A44" s="28" t="s">
        <v>41</v>
      </c>
      <c r="B44" s="28">
        <v>31912</v>
      </c>
      <c r="C44" s="28">
        <v>2</v>
      </c>
      <c r="D44" s="28">
        <v>202309</v>
      </c>
      <c r="E44" s="28" t="s">
        <v>17</v>
      </c>
      <c r="F44" s="29">
        <v>45181</v>
      </c>
      <c r="G44" s="29">
        <v>45212</v>
      </c>
      <c r="H44" s="29">
        <v>45242</v>
      </c>
      <c r="I44" s="30">
        <v>60200</v>
      </c>
      <c r="J44" s="30">
        <v>60200</v>
      </c>
      <c r="K44" s="30">
        <v>0</v>
      </c>
      <c r="L44" s="30">
        <v>0</v>
      </c>
      <c r="M44" s="30">
        <v>0</v>
      </c>
      <c r="N44" s="30">
        <v>0</v>
      </c>
      <c r="O44" s="28" t="s">
        <v>18</v>
      </c>
      <c r="P44" s="28">
        <v>0</v>
      </c>
    </row>
    <row r="45" spans="1:16" x14ac:dyDescent="0.25">
      <c r="A45" s="28" t="s">
        <v>32</v>
      </c>
      <c r="B45" s="28">
        <v>31826</v>
      </c>
      <c r="C45" s="28">
        <v>1</v>
      </c>
      <c r="D45" s="28">
        <v>202309</v>
      </c>
      <c r="E45" s="28" t="s">
        <v>17</v>
      </c>
      <c r="F45" s="29">
        <v>45181</v>
      </c>
      <c r="G45" s="29">
        <v>45212</v>
      </c>
      <c r="H45" s="29">
        <v>45242</v>
      </c>
      <c r="I45" s="30">
        <v>75604</v>
      </c>
      <c r="J45" s="30">
        <v>75604</v>
      </c>
      <c r="K45" s="30">
        <v>0</v>
      </c>
      <c r="L45" s="30">
        <v>0</v>
      </c>
      <c r="M45" s="30">
        <v>0</v>
      </c>
      <c r="N45" s="30">
        <v>0</v>
      </c>
      <c r="O45" s="28" t="s">
        <v>18</v>
      </c>
      <c r="P45" s="28">
        <v>0</v>
      </c>
    </row>
    <row r="46" spans="1:16" x14ac:dyDescent="0.25">
      <c r="A46" s="28" t="s">
        <v>31</v>
      </c>
      <c r="B46" s="28">
        <v>31826</v>
      </c>
      <c r="C46" s="28">
        <v>1</v>
      </c>
      <c r="D46" s="28">
        <v>202309</v>
      </c>
      <c r="E46" s="28" t="s">
        <v>17</v>
      </c>
      <c r="F46" s="29">
        <v>45182</v>
      </c>
      <c r="G46" s="29">
        <v>45212</v>
      </c>
      <c r="H46" s="29">
        <v>45242</v>
      </c>
      <c r="I46" s="30">
        <v>88109</v>
      </c>
      <c r="J46" s="30">
        <v>88109</v>
      </c>
      <c r="K46" s="30">
        <v>0</v>
      </c>
      <c r="L46" s="30">
        <v>0</v>
      </c>
      <c r="M46" s="30">
        <v>0</v>
      </c>
      <c r="N46" s="30">
        <v>0</v>
      </c>
      <c r="O46" s="28" t="s">
        <v>18</v>
      </c>
      <c r="P46" s="28">
        <v>0</v>
      </c>
    </row>
    <row r="47" spans="1:16" x14ac:dyDescent="0.25">
      <c r="A47" s="28" t="s">
        <v>30</v>
      </c>
      <c r="B47" s="28">
        <v>31826</v>
      </c>
      <c r="C47" s="28">
        <v>1</v>
      </c>
      <c r="D47" s="28">
        <v>202309</v>
      </c>
      <c r="E47" s="28" t="s">
        <v>17</v>
      </c>
      <c r="F47" s="29">
        <v>45190</v>
      </c>
      <c r="G47" s="29">
        <v>45212</v>
      </c>
      <c r="H47" s="29">
        <v>45242</v>
      </c>
      <c r="I47" s="30">
        <v>82783</v>
      </c>
      <c r="J47" s="30">
        <v>82783</v>
      </c>
      <c r="K47" s="30">
        <v>0</v>
      </c>
      <c r="L47" s="30">
        <v>0</v>
      </c>
      <c r="M47" s="30">
        <v>0</v>
      </c>
      <c r="N47" s="30">
        <v>0</v>
      </c>
      <c r="O47" s="28" t="s">
        <v>18</v>
      </c>
      <c r="P47" s="28">
        <v>0</v>
      </c>
    </row>
    <row r="48" spans="1:16" x14ac:dyDescent="0.25">
      <c r="I48" s="31" t="s">
        <v>74</v>
      </c>
      <c r="J48" s="32">
        <f>SUM(J17:J47)</f>
        <v>12487081</v>
      </c>
    </row>
  </sheetData>
  <mergeCells count="1">
    <mergeCell ref="C1:N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29.5703125" bestFit="1" customWidth="1"/>
    <col min="2" max="2" width="10.5703125" customWidth="1"/>
    <col min="3" max="3" width="16.5703125" customWidth="1"/>
  </cols>
  <sheetData>
    <row r="3" spans="1:3" x14ac:dyDescent="0.25">
      <c r="A3" s="110" t="s">
        <v>170</v>
      </c>
      <c r="B3" s="28" t="s">
        <v>171</v>
      </c>
      <c r="C3" s="28" t="s">
        <v>172</v>
      </c>
    </row>
    <row r="4" spans="1:3" x14ac:dyDescent="0.25">
      <c r="A4" s="42" t="s">
        <v>124</v>
      </c>
      <c r="B4" s="111">
        <v>2</v>
      </c>
      <c r="C4" s="112">
        <v>120000</v>
      </c>
    </row>
    <row r="5" spans="1:3" x14ac:dyDescent="0.25">
      <c r="A5" s="42" t="s">
        <v>130</v>
      </c>
      <c r="B5" s="111">
        <v>3</v>
      </c>
      <c r="C5" s="112">
        <v>218587</v>
      </c>
    </row>
    <row r="6" spans="1:3" x14ac:dyDescent="0.25">
      <c r="A6" s="42" t="s">
        <v>125</v>
      </c>
      <c r="B6" s="111">
        <v>26</v>
      </c>
      <c r="C6" s="112">
        <v>12148494</v>
      </c>
    </row>
    <row r="7" spans="1:3" x14ac:dyDescent="0.25">
      <c r="A7" s="42" t="s">
        <v>135</v>
      </c>
      <c r="B7" s="111">
        <v>31</v>
      </c>
      <c r="C7" s="112">
        <v>12487081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33"/>
  <sheetViews>
    <sheetView topLeftCell="I1" workbookViewId="0">
      <selection activeCell="A2" sqref="A2:Z33"/>
    </sheetView>
  </sheetViews>
  <sheetFormatPr baseColWidth="10" defaultRowHeight="15" x14ac:dyDescent="0.25"/>
  <cols>
    <col min="2" max="2" width="31.7109375" customWidth="1"/>
    <col min="7" max="7" width="19.85546875" customWidth="1"/>
    <col min="17" max="18" width="12.5703125" customWidth="1"/>
    <col min="19" max="19" width="17.85546875" customWidth="1"/>
    <col min="20" max="20" width="23.140625" customWidth="1"/>
    <col min="21" max="21" width="18.28515625" customWidth="1"/>
    <col min="22" max="22" width="13.42578125" customWidth="1"/>
    <col min="23" max="23" width="10.7109375" customWidth="1"/>
  </cols>
  <sheetData>
    <row r="1" spans="1:26" x14ac:dyDescent="0.25">
      <c r="O1" s="47">
        <f>SUBTOTAL(9,O3:O33)</f>
        <v>120000</v>
      </c>
      <c r="P1" s="47">
        <f>SUBTOTAL(9,P3:P33)</f>
        <v>120000</v>
      </c>
      <c r="W1" s="47">
        <f>SUBTOTAL(9,W3:W33)</f>
        <v>60000</v>
      </c>
      <c r="X1" s="47">
        <f>SUBTOTAL(9,X3:X33)</f>
        <v>60000</v>
      </c>
      <c r="Y1" s="47">
        <f>SUBTOTAL(9,Y3:Y33)</f>
        <v>60000</v>
      </c>
      <c r="Z1" s="47">
        <f>SUBTOTAL(9,Z3:Z33)</f>
        <v>60000</v>
      </c>
    </row>
    <row r="2" spans="1:26" s="44" customFormat="1" ht="30" x14ac:dyDescent="0.25">
      <c r="A2" s="43" t="s">
        <v>76</v>
      </c>
      <c r="B2" s="43" t="s">
        <v>77</v>
      </c>
      <c r="C2" s="49" t="s">
        <v>73</v>
      </c>
      <c r="D2" s="49" t="s">
        <v>80</v>
      </c>
      <c r="E2" s="49" t="s">
        <v>81</v>
      </c>
      <c r="F2" s="45" t="s">
        <v>82</v>
      </c>
      <c r="G2" s="45" t="s">
        <v>83</v>
      </c>
      <c r="H2" s="43" t="s">
        <v>6</v>
      </c>
      <c r="I2" s="43" t="s">
        <v>0</v>
      </c>
      <c r="J2" s="43" t="s">
        <v>1</v>
      </c>
      <c r="K2" s="43" t="s">
        <v>2</v>
      </c>
      <c r="L2" s="43" t="s">
        <v>3</v>
      </c>
      <c r="M2" s="43" t="s">
        <v>4</v>
      </c>
      <c r="N2" s="43" t="s">
        <v>5</v>
      </c>
      <c r="O2" s="43" t="s">
        <v>7</v>
      </c>
      <c r="P2" s="45" t="s">
        <v>78</v>
      </c>
      <c r="Q2" s="52" t="s">
        <v>115</v>
      </c>
      <c r="R2" s="53" t="s">
        <v>133</v>
      </c>
      <c r="S2" s="52" t="s">
        <v>131</v>
      </c>
      <c r="T2" s="51" t="s">
        <v>118</v>
      </c>
      <c r="U2" s="49" t="s">
        <v>119</v>
      </c>
      <c r="V2" s="49" t="s">
        <v>117</v>
      </c>
      <c r="W2" s="49" t="s">
        <v>126</v>
      </c>
      <c r="X2" s="49" t="s">
        <v>127</v>
      </c>
      <c r="Y2" s="49" t="s">
        <v>128</v>
      </c>
      <c r="Z2" s="49" t="s">
        <v>129</v>
      </c>
    </row>
    <row r="3" spans="1:26" x14ac:dyDescent="0.25">
      <c r="A3" s="28">
        <v>891500084</v>
      </c>
      <c r="B3" s="28" t="s">
        <v>75</v>
      </c>
      <c r="C3" s="42">
        <v>2869412</v>
      </c>
      <c r="E3" s="48">
        <v>2869412</v>
      </c>
      <c r="F3" s="50">
        <v>2869412</v>
      </c>
      <c r="G3" s="42" t="s">
        <v>84</v>
      </c>
      <c r="H3" s="28" t="s">
        <v>42</v>
      </c>
      <c r="I3" s="28">
        <v>1</v>
      </c>
      <c r="J3" s="28">
        <v>202009</v>
      </c>
      <c r="K3" s="28" t="s">
        <v>17</v>
      </c>
      <c r="L3" s="29">
        <v>44083</v>
      </c>
      <c r="M3" s="29">
        <v>44109</v>
      </c>
      <c r="N3" s="29">
        <v>44139</v>
      </c>
      <c r="O3" s="46">
        <v>60000</v>
      </c>
      <c r="P3" s="46">
        <v>60000</v>
      </c>
      <c r="Q3" s="28" t="s">
        <v>116</v>
      </c>
      <c r="R3" s="28" t="s">
        <v>134</v>
      </c>
      <c r="S3" s="28" t="s">
        <v>132</v>
      </c>
      <c r="T3" s="28" t="s">
        <v>124</v>
      </c>
      <c r="U3" s="28" t="s">
        <v>120</v>
      </c>
      <c r="V3" s="28" t="s">
        <v>123</v>
      </c>
      <c r="W3" s="46">
        <v>0</v>
      </c>
      <c r="X3" s="46">
        <v>0</v>
      </c>
      <c r="Y3" s="46">
        <v>0</v>
      </c>
      <c r="Z3" s="46">
        <v>0</v>
      </c>
    </row>
    <row r="4" spans="1:26" x14ac:dyDescent="0.25">
      <c r="A4" s="28">
        <v>891500084</v>
      </c>
      <c r="B4" s="28" t="s">
        <v>75</v>
      </c>
      <c r="C4" s="28" t="s">
        <v>33</v>
      </c>
      <c r="D4" s="28" t="s">
        <v>79</v>
      </c>
      <c r="E4" s="28">
        <v>53888</v>
      </c>
      <c r="F4" s="42" t="s">
        <v>33</v>
      </c>
      <c r="G4" s="42" t="s">
        <v>85</v>
      </c>
      <c r="H4" s="28" t="s">
        <v>34</v>
      </c>
      <c r="I4" s="28">
        <v>2</v>
      </c>
      <c r="J4" s="28">
        <v>202104</v>
      </c>
      <c r="K4" s="28" t="s">
        <v>17</v>
      </c>
      <c r="L4" s="29">
        <v>44308</v>
      </c>
      <c r="M4" s="29">
        <v>44322</v>
      </c>
      <c r="N4" s="29">
        <v>44352</v>
      </c>
      <c r="O4" s="46">
        <v>60000</v>
      </c>
      <c r="P4" s="46">
        <v>60000</v>
      </c>
      <c r="Q4" s="28" t="s">
        <v>116</v>
      </c>
      <c r="R4" s="28" t="s">
        <v>134</v>
      </c>
      <c r="S4" s="28" t="s">
        <v>132</v>
      </c>
      <c r="T4" s="28" t="s">
        <v>124</v>
      </c>
      <c r="U4" s="28" t="s">
        <v>120</v>
      </c>
      <c r="V4" s="28" t="s">
        <v>123</v>
      </c>
      <c r="W4" s="46">
        <v>60000</v>
      </c>
      <c r="X4" s="46">
        <v>60000</v>
      </c>
      <c r="Y4" s="46">
        <v>60000</v>
      </c>
      <c r="Z4" s="46">
        <v>60000</v>
      </c>
    </row>
    <row r="5" spans="1:26" hidden="1" x14ac:dyDescent="0.25">
      <c r="A5" s="28">
        <v>891500084</v>
      </c>
      <c r="B5" s="28" t="s">
        <v>75</v>
      </c>
      <c r="C5" s="28" t="s">
        <v>45</v>
      </c>
      <c r="D5" s="28" t="s">
        <v>79</v>
      </c>
      <c r="E5" s="28">
        <v>405224</v>
      </c>
      <c r="F5" s="42" t="s">
        <v>45</v>
      </c>
      <c r="G5" s="42" t="s">
        <v>86</v>
      </c>
      <c r="H5" s="28">
        <v>31244</v>
      </c>
      <c r="I5" s="28">
        <v>2</v>
      </c>
      <c r="J5" s="28">
        <v>202306</v>
      </c>
      <c r="K5" s="28" t="s">
        <v>17</v>
      </c>
      <c r="L5" s="29">
        <v>45085</v>
      </c>
      <c r="M5" s="29">
        <v>45117</v>
      </c>
      <c r="N5" s="29">
        <v>45147</v>
      </c>
      <c r="O5" s="46">
        <v>721671</v>
      </c>
      <c r="P5" s="46">
        <v>721671</v>
      </c>
      <c r="Q5" s="28"/>
      <c r="R5" s="28"/>
      <c r="S5" s="28" t="s">
        <v>125</v>
      </c>
      <c r="T5" s="28" t="s">
        <v>125</v>
      </c>
      <c r="U5" s="28"/>
      <c r="V5" s="28"/>
      <c r="W5" s="46">
        <v>0</v>
      </c>
      <c r="X5" s="46">
        <v>0</v>
      </c>
      <c r="Y5" s="46">
        <v>0</v>
      </c>
      <c r="Z5" s="46">
        <v>0</v>
      </c>
    </row>
    <row r="6" spans="1:26" hidden="1" x14ac:dyDescent="0.25">
      <c r="A6" s="28">
        <v>891500084</v>
      </c>
      <c r="B6" s="28" t="s">
        <v>75</v>
      </c>
      <c r="C6" s="28" t="s">
        <v>16</v>
      </c>
      <c r="D6" s="28" t="s">
        <v>79</v>
      </c>
      <c r="E6" s="28">
        <v>410383</v>
      </c>
      <c r="F6" s="42" t="s">
        <v>16</v>
      </c>
      <c r="G6" s="42" t="s">
        <v>87</v>
      </c>
      <c r="H6" s="28">
        <v>31256</v>
      </c>
      <c r="I6" s="28">
        <v>1</v>
      </c>
      <c r="J6" s="28">
        <v>202306</v>
      </c>
      <c r="K6" s="28" t="s">
        <v>17</v>
      </c>
      <c r="L6" s="29">
        <v>45099</v>
      </c>
      <c r="M6" s="29">
        <v>45117</v>
      </c>
      <c r="N6" s="29">
        <v>45147</v>
      </c>
      <c r="O6" s="46">
        <v>178144</v>
      </c>
      <c r="P6" s="46">
        <v>178144</v>
      </c>
      <c r="Q6" s="28"/>
      <c r="R6" s="28"/>
      <c r="S6" s="28" t="s">
        <v>125</v>
      </c>
      <c r="T6" s="28" t="s">
        <v>125</v>
      </c>
      <c r="U6" s="28"/>
      <c r="V6" s="28"/>
      <c r="W6" s="46">
        <v>0</v>
      </c>
      <c r="X6" s="46">
        <v>0</v>
      </c>
      <c r="Y6" s="46">
        <v>0</v>
      </c>
      <c r="Z6" s="46">
        <v>0</v>
      </c>
    </row>
    <row r="7" spans="1:26" hidden="1" x14ac:dyDescent="0.25">
      <c r="A7" s="28">
        <v>891500084</v>
      </c>
      <c r="B7" s="28" t="s">
        <v>75</v>
      </c>
      <c r="C7" s="28" t="s">
        <v>19</v>
      </c>
      <c r="D7" s="28" t="s">
        <v>79</v>
      </c>
      <c r="E7" s="28">
        <v>411039</v>
      </c>
      <c r="F7" s="42" t="s">
        <v>19</v>
      </c>
      <c r="G7" s="42" t="s">
        <v>88</v>
      </c>
      <c r="H7" s="28">
        <v>31256</v>
      </c>
      <c r="I7" s="28">
        <v>1</v>
      </c>
      <c r="J7" s="28">
        <v>202306</v>
      </c>
      <c r="K7" s="28" t="s">
        <v>17</v>
      </c>
      <c r="L7" s="29">
        <v>45100</v>
      </c>
      <c r="M7" s="29">
        <v>45117</v>
      </c>
      <c r="N7" s="29">
        <v>45147</v>
      </c>
      <c r="O7" s="46">
        <v>193070</v>
      </c>
      <c r="P7" s="46">
        <v>193070</v>
      </c>
      <c r="Q7" s="28"/>
      <c r="R7" s="28"/>
      <c r="S7" s="28" t="s">
        <v>125</v>
      </c>
      <c r="T7" s="28" t="s">
        <v>125</v>
      </c>
      <c r="U7" s="28"/>
      <c r="V7" s="28"/>
      <c r="W7" s="46">
        <v>0</v>
      </c>
      <c r="X7" s="46">
        <v>0</v>
      </c>
      <c r="Y7" s="46">
        <v>0</v>
      </c>
      <c r="Z7" s="46">
        <v>0</v>
      </c>
    </row>
    <row r="8" spans="1:26" hidden="1" x14ac:dyDescent="0.25">
      <c r="A8" s="28">
        <v>891500084</v>
      </c>
      <c r="B8" s="28" t="s">
        <v>75</v>
      </c>
      <c r="C8" s="28" t="s">
        <v>36</v>
      </c>
      <c r="D8" s="28" t="s">
        <v>79</v>
      </c>
      <c r="E8" s="28">
        <v>418404</v>
      </c>
      <c r="F8" s="42" t="s">
        <v>36</v>
      </c>
      <c r="G8" s="42" t="s">
        <v>89</v>
      </c>
      <c r="H8" s="28">
        <v>31461</v>
      </c>
      <c r="I8" s="28">
        <v>2</v>
      </c>
      <c r="J8" s="28">
        <v>202307</v>
      </c>
      <c r="K8" s="28" t="s">
        <v>17</v>
      </c>
      <c r="L8" s="29">
        <v>45112</v>
      </c>
      <c r="M8" s="29">
        <v>45142</v>
      </c>
      <c r="N8" s="29">
        <v>45172</v>
      </c>
      <c r="O8" s="46">
        <v>94004</v>
      </c>
      <c r="P8" s="46">
        <v>94004</v>
      </c>
      <c r="Q8" s="28"/>
      <c r="R8" s="28"/>
      <c r="S8" s="28" t="e">
        <v>#N/A</v>
      </c>
      <c r="T8" s="28" t="s">
        <v>125</v>
      </c>
      <c r="U8" s="28" t="s">
        <v>121</v>
      </c>
      <c r="V8" s="28" t="s">
        <v>123</v>
      </c>
      <c r="W8" s="46">
        <v>0</v>
      </c>
      <c r="X8" s="46">
        <v>0</v>
      </c>
      <c r="Y8" s="46">
        <v>0</v>
      </c>
      <c r="Z8" s="46">
        <v>0</v>
      </c>
    </row>
    <row r="9" spans="1:26" hidden="1" x14ac:dyDescent="0.25">
      <c r="A9" s="28">
        <v>891500084</v>
      </c>
      <c r="B9" s="28" t="s">
        <v>75</v>
      </c>
      <c r="C9" s="28" t="s">
        <v>37</v>
      </c>
      <c r="D9" s="28" t="s">
        <v>79</v>
      </c>
      <c r="E9" s="28">
        <v>420250</v>
      </c>
      <c r="F9" s="42" t="s">
        <v>37</v>
      </c>
      <c r="G9" s="42" t="s">
        <v>90</v>
      </c>
      <c r="H9" s="28">
        <v>31461</v>
      </c>
      <c r="I9" s="28">
        <v>2</v>
      </c>
      <c r="J9" s="28">
        <v>202307</v>
      </c>
      <c r="K9" s="28" t="s">
        <v>17</v>
      </c>
      <c r="L9" s="29">
        <v>45117</v>
      </c>
      <c r="M9" s="29">
        <v>45142</v>
      </c>
      <c r="N9" s="29">
        <v>45172</v>
      </c>
      <c r="O9" s="46">
        <v>359800</v>
      </c>
      <c r="P9" s="46">
        <v>359800</v>
      </c>
      <c r="Q9" s="28"/>
      <c r="R9" s="28"/>
      <c r="S9" s="28" t="e">
        <v>#N/A</v>
      </c>
      <c r="T9" s="28" t="s">
        <v>125</v>
      </c>
      <c r="U9" s="28" t="s">
        <v>121</v>
      </c>
      <c r="V9" s="28" t="s">
        <v>123</v>
      </c>
      <c r="W9" s="46">
        <v>0</v>
      </c>
      <c r="X9" s="46">
        <v>0</v>
      </c>
      <c r="Y9" s="46">
        <v>0</v>
      </c>
      <c r="Z9" s="46">
        <v>0</v>
      </c>
    </row>
    <row r="10" spans="1:26" hidden="1" x14ac:dyDescent="0.25">
      <c r="A10" s="28">
        <v>891500084</v>
      </c>
      <c r="B10" s="28" t="s">
        <v>75</v>
      </c>
      <c r="C10" s="28" t="s">
        <v>24</v>
      </c>
      <c r="D10" s="28" t="s">
        <v>79</v>
      </c>
      <c r="E10" s="28">
        <v>420876</v>
      </c>
      <c r="F10" s="42" t="s">
        <v>24</v>
      </c>
      <c r="G10" s="42" t="s">
        <v>91</v>
      </c>
      <c r="H10" s="28">
        <v>31458</v>
      </c>
      <c r="I10" s="28">
        <v>1</v>
      </c>
      <c r="J10" s="28">
        <v>202307</v>
      </c>
      <c r="K10" s="28" t="s">
        <v>17</v>
      </c>
      <c r="L10" s="29">
        <v>45118</v>
      </c>
      <c r="M10" s="29">
        <v>45142</v>
      </c>
      <c r="N10" s="29">
        <v>45172</v>
      </c>
      <c r="O10" s="46">
        <v>91209</v>
      </c>
      <c r="P10" s="46">
        <v>91209</v>
      </c>
      <c r="Q10" s="28"/>
      <c r="R10" s="28"/>
      <c r="S10" s="28" t="e">
        <v>#N/A</v>
      </c>
      <c r="T10" s="28" t="s">
        <v>125</v>
      </c>
      <c r="U10" s="28" t="s">
        <v>121</v>
      </c>
      <c r="V10" s="28" t="s">
        <v>123</v>
      </c>
      <c r="W10" s="46">
        <v>0</v>
      </c>
      <c r="X10" s="46">
        <v>0</v>
      </c>
      <c r="Y10" s="46">
        <v>0</v>
      </c>
      <c r="Z10" s="46">
        <v>0</v>
      </c>
    </row>
    <row r="11" spans="1:26" hidden="1" x14ac:dyDescent="0.25">
      <c r="A11" s="28">
        <v>891500084</v>
      </c>
      <c r="B11" s="28" t="s">
        <v>75</v>
      </c>
      <c r="C11" s="28" t="s">
        <v>48</v>
      </c>
      <c r="D11" s="28" t="s">
        <v>79</v>
      </c>
      <c r="E11" s="28">
        <v>421102</v>
      </c>
      <c r="F11" s="42" t="s">
        <v>48</v>
      </c>
      <c r="G11" s="42" t="s">
        <v>92</v>
      </c>
      <c r="H11" s="28">
        <v>31458</v>
      </c>
      <c r="I11" s="28">
        <v>1</v>
      </c>
      <c r="J11" s="28">
        <v>202307</v>
      </c>
      <c r="K11" s="28" t="s">
        <v>17</v>
      </c>
      <c r="L11" s="29">
        <v>45118</v>
      </c>
      <c r="M11" s="29">
        <v>45142</v>
      </c>
      <c r="N11" s="29">
        <v>45172</v>
      </c>
      <c r="O11" s="46">
        <v>996607</v>
      </c>
      <c r="P11" s="46">
        <v>996607</v>
      </c>
      <c r="Q11" s="28"/>
      <c r="R11" s="28"/>
      <c r="S11" s="28" t="e">
        <v>#N/A</v>
      </c>
      <c r="T11" s="28" t="s">
        <v>125</v>
      </c>
      <c r="U11" s="28" t="s">
        <v>121</v>
      </c>
      <c r="V11" s="28" t="s">
        <v>123</v>
      </c>
      <c r="W11" s="46">
        <v>0</v>
      </c>
      <c r="X11" s="46">
        <v>0</v>
      </c>
      <c r="Y11" s="46">
        <v>0</v>
      </c>
      <c r="Z11" s="46">
        <v>0</v>
      </c>
    </row>
    <row r="12" spans="1:26" hidden="1" x14ac:dyDescent="0.25">
      <c r="A12" s="28">
        <v>891500084</v>
      </c>
      <c r="B12" s="28" t="s">
        <v>75</v>
      </c>
      <c r="C12" s="28" t="s">
        <v>38</v>
      </c>
      <c r="D12" s="28" t="s">
        <v>79</v>
      </c>
      <c r="E12" s="28">
        <v>424267</v>
      </c>
      <c r="F12" s="42" t="s">
        <v>38</v>
      </c>
      <c r="G12" s="42" t="s">
        <v>93</v>
      </c>
      <c r="H12" s="28">
        <v>31461</v>
      </c>
      <c r="I12" s="28">
        <v>2</v>
      </c>
      <c r="J12" s="28">
        <v>202307</v>
      </c>
      <c r="K12" s="28" t="s">
        <v>17</v>
      </c>
      <c r="L12" s="29">
        <v>45124</v>
      </c>
      <c r="M12" s="29">
        <v>45142</v>
      </c>
      <c r="N12" s="29">
        <v>45172</v>
      </c>
      <c r="O12" s="46">
        <v>60200</v>
      </c>
      <c r="P12" s="46">
        <v>60200</v>
      </c>
      <c r="Q12" s="28"/>
      <c r="R12" s="28"/>
      <c r="S12" s="28" t="e">
        <v>#N/A</v>
      </c>
      <c r="T12" s="28" t="s">
        <v>125</v>
      </c>
      <c r="U12" s="28" t="s">
        <v>121</v>
      </c>
      <c r="V12" s="28" t="s">
        <v>123</v>
      </c>
      <c r="W12" s="46">
        <v>0</v>
      </c>
      <c r="X12" s="46">
        <v>0</v>
      </c>
      <c r="Y12" s="46">
        <v>0</v>
      </c>
      <c r="Z12" s="46">
        <v>0</v>
      </c>
    </row>
    <row r="13" spans="1:26" hidden="1" x14ac:dyDescent="0.25">
      <c r="A13" s="28">
        <v>891500084</v>
      </c>
      <c r="B13" s="28" t="s">
        <v>75</v>
      </c>
      <c r="C13" s="28" t="s">
        <v>21</v>
      </c>
      <c r="D13" s="28" t="s">
        <v>79</v>
      </c>
      <c r="E13" s="28">
        <v>424590</v>
      </c>
      <c r="F13" s="42" t="s">
        <v>21</v>
      </c>
      <c r="G13" s="42" t="s">
        <v>94</v>
      </c>
      <c r="H13" s="28">
        <v>31458</v>
      </c>
      <c r="I13" s="28">
        <v>1</v>
      </c>
      <c r="J13" s="28">
        <v>202307</v>
      </c>
      <c r="K13" s="28" t="s">
        <v>17</v>
      </c>
      <c r="L13" s="29">
        <v>45124</v>
      </c>
      <c r="M13" s="29">
        <v>45142</v>
      </c>
      <c r="N13" s="29">
        <v>45172</v>
      </c>
      <c r="O13" s="46">
        <v>5862786</v>
      </c>
      <c r="P13" s="46">
        <v>5862786</v>
      </c>
      <c r="Q13" s="28"/>
      <c r="R13" s="28"/>
      <c r="S13" s="28" t="e">
        <v>#N/A</v>
      </c>
      <c r="T13" s="28" t="s">
        <v>125</v>
      </c>
      <c r="U13" s="28" t="s">
        <v>121</v>
      </c>
      <c r="V13" s="28" t="s">
        <v>123</v>
      </c>
      <c r="W13" s="46">
        <v>0</v>
      </c>
      <c r="X13" s="46">
        <v>0</v>
      </c>
      <c r="Y13" s="46">
        <v>0</v>
      </c>
      <c r="Z13" s="46">
        <v>0</v>
      </c>
    </row>
    <row r="14" spans="1:26" hidden="1" x14ac:dyDescent="0.25">
      <c r="A14" s="28">
        <v>891500084</v>
      </c>
      <c r="B14" s="28" t="s">
        <v>75</v>
      </c>
      <c r="C14" s="28" t="s">
        <v>20</v>
      </c>
      <c r="D14" s="28" t="s">
        <v>79</v>
      </c>
      <c r="E14" s="28">
        <v>426619</v>
      </c>
      <c r="F14" s="42" t="s">
        <v>20</v>
      </c>
      <c r="G14" s="42" t="s">
        <v>95</v>
      </c>
      <c r="H14" s="28">
        <v>31458</v>
      </c>
      <c r="I14" s="28">
        <v>1</v>
      </c>
      <c r="J14" s="28">
        <v>202307</v>
      </c>
      <c r="K14" s="28" t="s">
        <v>17</v>
      </c>
      <c r="L14" s="29">
        <v>45128</v>
      </c>
      <c r="M14" s="29">
        <v>45142</v>
      </c>
      <c r="N14" s="29">
        <v>45172</v>
      </c>
      <c r="O14" s="46">
        <v>68600</v>
      </c>
      <c r="P14" s="46">
        <v>68600</v>
      </c>
      <c r="Q14" s="28"/>
      <c r="R14" s="28"/>
      <c r="S14" s="28" t="e">
        <v>#N/A</v>
      </c>
      <c r="T14" s="28" t="s">
        <v>125</v>
      </c>
      <c r="U14" s="28" t="s">
        <v>121</v>
      </c>
      <c r="V14" s="28" t="s">
        <v>123</v>
      </c>
      <c r="W14" s="46">
        <v>0</v>
      </c>
      <c r="X14" s="46">
        <v>0</v>
      </c>
      <c r="Y14" s="46">
        <v>0</v>
      </c>
      <c r="Z14" s="46">
        <v>0</v>
      </c>
    </row>
    <row r="15" spans="1:26" hidden="1" x14ac:dyDescent="0.25">
      <c r="A15" s="28">
        <v>891500084</v>
      </c>
      <c r="B15" s="28" t="s">
        <v>75</v>
      </c>
      <c r="C15" s="28" t="s">
        <v>43</v>
      </c>
      <c r="D15" s="28" t="s">
        <v>79</v>
      </c>
      <c r="E15" s="28">
        <v>426662</v>
      </c>
      <c r="F15" s="42" t="s">
        <v>43</v>
      </c>
      <c r="G15" s="42" t="s">
        <v>96</v>
      </c>
      <c r="H15" s="28">
        <v>31458</v>
      </c>
      <c r="I15" s="28">
        <v>1</v>
      </c>
      <c r="J15" s="28">
        <v>202307</v>
      </c>
      <c r="K15" s="28" t="s">
        <v>17</v>
      </c>
      <c r="L15" s="29">
        <v>45128</v>
      </c>
      <c r="M15" s="29">
        <v>45142</v>
      </c>
      <c r="N15" s="29">
        <v>45172</v>
      </c>
      <c r="O15" s="46">
        <v>161273</v>
      </c>
      <c r="P15" s="46">
        <v>161273</v>
      </c>
      <c r="Q15" s="28"/>
      <c r="R15" s="28"/>
      <c r="S15" s="28" t="e">
        <v>#N/A</v>
      </c>
      <c r="T15" s="28" t="s">
        <v>125</v>
      </c>
      <c r="U15" s="28" t="s">
        <v>121</v>
      </c>
      <c r="V15" s="28" t="s">
        <v>123</v>
      </c>
      <c r="W15" s="46">
        <v>0</v>
      </c>
      <c r="X15" s="46">
        <v>0</v>
      </c>
      <c r="Y15" s="46">
        <v>0</v>
      </c>
      <c r="Z15" s="46">
        <v>0</v>
      </c>
    </row>
    <row r="16" spans="1:26" hidden="1" x14ac:dyDescent="0.25">
      <c r="A16" s="28">
        <v>891500084</v>
      </c>
      <c r="B16" s="28" t="s">
        <v>75</v>
      </c>
      <c r="C16" s="28" t="s">
        <v>35</v>
      </c>
      <c r="D16" s="28" t="s">
        <v>79</v>
      </c>
      <c r="E16" s="28">
        <v>428652</v>
      </c>
      <c r="F16" s="42" t="s">
        <v>35</v>
      </c>
      <c r="G16" s="42" t="s">
        <v>97</v>
      </c>
      <c r="H16" s="28">
        <v>31461</v>
      </c>
      <c r="I16" s="28">
        <v>2</v>
      </c>
      <c r="J16" s="28">
        <v>202307</v>
      </c>
      <c r="K16" s="28" t="s">
        <v>17</v>
      </c>
      <c r="L16" s="29">
        <v>45133</v>
      </c>
      <c r="M16" s="29">
        <v>45142</v>
      </c>
      <c r="N16" s="29">
        <v>45172</v>
      </c>
      <c r="O16" s="46">
        <v>443255</v>
      </c>
      <c r="P16" s="46">
        <v>443255</v>
      </c>
      <c r="Q16" s="28"/>
      <c r="R16" s="28"/>
      <c r="S16" s="28" t="e">
        <v>#N/A</v>
      </c>
      <c r="T16" s="28" t="s">
        <v>125</v>
      </c>
      <c r="U16" s="28"/>
      <c r="V16" s="28"/>
      <c r="W16" s="46">
        <v>0</v>
      </c>
      <c r="X16" s="46">
        <v>0</v>
      </c>
      <c r="Y16" s="46">
        <v>0</v>
      </c>
      <c r="Z16" s="46">
        <v>0</v>
      </c>
    </row>
    <row r="17" spans="1:26" hidden="1" x14ac:dyDescent="0.25">
      <c r="A17" s="28">
        <v>891500084</v>
      </c>
      <c r="B17" s="28" t="s">
        <v>75</v>
      </c>
      <c r="C17" s="28" t="s">
        <v>23</v>
      </c>
      <c r="D17" s="28" t="s">
        <v>79</v>
      </c>
      <c r="E17" s="28">
        <v>429288</v>
      </c>
      <c r="F17" s="42" t="s">
        <v>23</v>
      </c>
      <c r="G17" s="42" t="s">
        <v>98</v>
      </c>
      <c r="H17" s="28">
        <v>31458</v>
      </c>
      <c r="I17" s="28">
        <v>1</v>
      </c>
      <c r="J17" s="28">
        <v>202307</v>
      </c>
      <c r="K17" s="28" t="s">
        <v>17</v>
      </c>
      <c r="L17" s="29">
        <v>45133</v>
      </c>
      <c r="M17" s="29">
        <v>45142</v>
      </c>
      <c r="N17" s="29">
        <v>45172</v>
      </c>
      <c r="O17" s="46">
        <v>564356</v>
      </c>
      <c r="P17" s="46">
        <v>564356</v>
      </c>
      <c r="Q17" s="28"/>
      <c r="R17" s="28"/>
      <c r="S17" s="28" t="e">
        <v>#N/A</v>
      </c>
      <c r="T17" s="28" t="s">
        <v>125</v>
      </c>
      <c r="U17" s="28"/>
      <c r="V17" s="28"/>
      <c r="W17" s="46">
        <v>0</v>
      </c>
      <c r="X17" s="46">
        <v>0</v>
      </c>
      <c r="Y17" s="46">
        <v>0</v>
      </c>
      <c r="Z17" s="46">
        <v>0</v>
      </c>
    </row>
    <row r="18" spans="1:26" hidden="1" x14ac:dyDescent="0.25">
      <c r="A18" s="28">
        <v>891500084</v>
      </c>
      <c r="B18" s="28" t="s">
        <v>75</v>
      </c>
      <c r="C18" s="28" t="s">
        <v>22</v>
      </c>
      <c r="D18" s="28" t="s">
        <v>79</v>
      </c>
      <c r="E18" s="28">
        <v>430026</v>
      </c>
      <c r="F18" s="42" t="s">
        <v>22</v>
      </c>
      <c r="G18" s="42" t="s">
        <v>99</v>
      </c>
      <c r="H18" s="28">
        <v>31458</v>
      </c>
      <c r="I18" s="28">
        <v>1</v>
      </c>
      <c r="J18" s="28">
        <v>202307</v>
      </c>
      <c r="K18" s="28" t="s">
        <v>17</v>
      </c>
      <c r="L18" s="29">
        <v>45135</v>
      </c>
      <c r="M18" s="29">
        <v>45142</v>
      </c>
      <c r="N18" s="29">
        <v>45172</v>
      </c>
      <c r="O18" s="46">
        <v>161273</v>
      </c>
      <c r="P18" s="46">
        <v>161273</v>
      </c>
      <c r="Q18" s="28"/>
      <c r="R18" s="28"/>
      <c r="S18" s="28" t="e">
        <v>#N/A</v>
      </c>
      <c r="T18" s="28" t="s">
        <v>125</v>
      </c>
      <c r="U18" s="28"/>
      <c r="V18" s="28"/>
      <c r="W18" s="46">
        <v>0</v>
      </c>
      <c r="X18" s="46">
        <v>0</v>
      </c>
      <c r="Y18" s="46">
        <v>0</v>
      </c>
      <c r="Z18" s="46">
        <v>0</v>
      </c>
    </row>
    <row r="19" spans="1:26" hidden="1" x14ac:dyDescent="0.25">
      <c r="A19" s="28">
        <v>891500084</v>
      </c>
      <c r="B19" s="28" t="s">
        <v>75</v>
      </c>
      <c r="C19" s="28" t="s">
        <v>46</v>
      </c>
      <c r="D19" s="28" t="s">
        <v>79</v>
      </c>
      <c r="E19" s="28">
        <v>433250</v>
      </c>
      <c r="F19" s="42" t="s">
        <v>46</v>
      </c>
      <c r="G19" s="42" t="s">
        <v>100</v>
      </c>
      <c r="H19" s="28">
        <v>31703</v>
      </c>
      <c r="I19" s="28">
        <v>2</v>
      </c>
      <c r="J19" s="28">
        <v>202308</v>
      </c>
      <c r="K19" s="28" t="s">
        <v>17</v>
      </c>
      <c r="L19" s="29">
        <v>45140</v>
      </c>
      <c r="M19" s="29">
        <v>45181</v>
      </c>
      <c r="N19" s="29">
        <v>45211</v>
      </c>
      <c r="O19" s="46">
        <v>293294</v>
      </c>
      <c r="P19" s="46">
        <v>293294</v>
      </c>
      <c r="Q19" s="28"/>
      <c r="R19" s="28"/>
      <c r="S19" s="28" t="e">
        <v>#N/A</v>
      </c>
      <c r="T19" s="28" t="s">
        <v>125</v>
      </c>
      <c r="U19" s="28"/>
      <c r="V19" s="28"/>
      <c r="W19" s="46">
        <v>0</v>
      </c>
      <c r="X19" s="46">
        <v>0</v>
      </c>
      <c r="Y19" s="46">
        <v>0</v>
      </c>
      <c r="Z19" s="46">
        <v>0</v>
      </c>
    </row>
    <row r="20" spans="1:26" hidden="1" x14ac:dyDescent="0.25">
      <c r="A20" s="28">
        <v>891500084</v>
      </c>
      <c r="B20" s="28" t="s">
        <v>75</v>
      </c>
      <c r="C20" s="28" t="s">
        <v>40</v>
      </c>
      <c r="D20" s="28" t="s">
        <v>79</v>
      </c>
      <c r="E20" s="28">
        <v>433270</v>
      </c>
      <c r="F20" s="42" t="s">
        <v>40</v>
      </c>
      <c r="G20" s="42" t="s">
        <v>101</v>
      </c>
      <c r="H20" s="28">
        <v>31703</v>
      </c>
      <c r="I20" s="28">
        <v>2</v>
      </c>
      <c r="J20" s="28">
        <v>202308</v>
      </c>
      <c r="K20" s="28" t="s">
        <v>17</v>
      </c>
      <c r="L20" s="29">
        <v>45141</v>
      </c>
      <c r="M20" s="29">
        <v>45181</v>
      </c>
      <c r="N20" s="29">
        <v>45211</v>
      </c>
      <c r="O20" s="46">
        <v>126590</v>
      </c>
      <c r="P20" s="46">
        <v>126590</v>
      </c>
      <c r="Q20" s="28"/>
      <c r="R20" s="28"/>
      <c r="S20" s="28" t="e">
        <v>#N/A</v>
      </c>
      <c r="T20" s="28" t="s">
        <v>125</v>
      </c>
      <c r="U20" s="28"/>
      <c r="V20" s="28"/>
      <c r="W20" s="46">
        <v>0</v>
      </c>
      <c r="X20" s="46">
        <v>0</v>
      </c>
      <c r="Y20" s="46">
        <v>0</v>
      </c>
      <c r="Z20" s="46">
        <v>0</v>
      </c>
    </row>
    <row r="21" spans="1:26" hidden="1" x14ac:dyDescent="0.25">
      <c r="A21" s="28">
        <v>891500084</v>
      </c>
      <c r="B21" s="28" t="s">
        <v>75</v>
      </c>
      <c r="C21" s="28" t="s">
        <v>39</v>
      </c>
      <c r="D21" s="28" t="s">
        <v>79</v>
      </c>
      <c r="E21" s="28">
        <v>433729</v>
      </c>
      <c r="F21" s="42" t="s">
        <v>39</v>
      </c>
      <c r="G21" s="42" t="s">
        <v>102</v>
      </c>
      <c r="H21" s="28">
        <v>31703</v>
      </c>
      <c r="I21" s="28">
        <v>2</v>
      </c>
      <c r="J21" s="28">
        <v>202308</v>
      </c>
      <c r="K21" s="28" t="s">
        <v>17</v>
      </c>
      <c r="L21" s="29">
        <v>45141</v>
      </c>
      <c r="M21" s="29">
        <v>45181</v>
      </c>
      <c r="N21" s="29">
        <v>45211</v>
      </c>
      <c r="O21" s="46">
        <v>88000</v>
      </c>
      <c r="P21" s="46">
        <v>88000</v>
      </c>
      <c r="Q21" s="28"/>
      <c r="R21" s="28"/>
      <c r="S21" s="28" t="e">
        <v>#N/A</v>
      </c>
      <c r="T21" s="28" t="s">
        <v>125</v>
      </c>
      <c r="U21" s="28" t="s">
        <v>121</v>
      </c>
      <c r="V21" s="28" t="s">
        <v>123</v>
      </c>
      <c r="W21" s="46">
        <v>0</v>
      </c>
      <c r="X21" s="46">
        <v>0</v>
      </c>
      <c r="Y21" s="46">
        <v>0</v>
      </c>
      <c r="Z21" s="46">
        <v>0</v>
      </c>
    </row>
    <row r="22" spans="1:26" hidden="1" x14ac:dyDescent="0.25">
      <c r="A22" s="28">
        <v>891500084</v>
      </c>
      <c r="B22" s="28" t="s">
        <v>75</v>
      </c>
      <c r="C22" s="28" t="s">
        <v>47</v>
      </c>
      <c r="D22" s="28" t="s">
        <v>79</v>
      </c>
      <c r="E22" s="28">
        <v>435117</v>
      </c>
      <c r="F22" s="42" t="s">
        <v>47</v>
      </c>
      <c r="G22" s="42" t="s">
        <v>103</v>
      </c>
      <c r="H22" s="28">
        <v>31702</v>
      </c>
      <c r="I22" s="28">
        <v>1</v>
      </c>
      <c r="J22" s="28">
        <v>202308</v>
      </c>
      <c r="K22" s="28" t="s">
        <v>17</v>
      </c>
      <c r="L22" s="29">
        <v>45145</v>
      </c>
      <c r="M22" s="29">
        <v>45181</v>
      </c>
      <c r="N22" s="29">
        <v>45211</v>
      </c>
      <c r="O22" s="46">
        <v>254498</v>
      </c>
      <c r="P22" s="46">
        <v>254498</v>
      </c>
      <c r="Q22" s="28"/>
      <c r="R22" s="28"/>
      <c r="S22" s="28" t="e">
        <v>#N/A</v>
      </c>
      <c r="T22" s="28" t="s">
        <v>125</v>
      </c>
      <c r="U22" s="28" t="s">
        <v>121</v>
      </c>
      <c r="V22" s="28" t="s">
        <v>123</v>
      </c>
      <c r="W22" s="46">
        <v>0</v>
      </c>
      <c r="X22" s="46">
        <v>0</v>
      </c>
      <c r="Y22" s="46">
        <v>0</v>
      </c>
      <c r="Z22" s="46">
        <v>0</v>
      </c>
    </row>
    <row r="23" spans="1:26" hidden="1" x14ac:dyDescent="0.25">
      <c r="A23" s="28">
        <v>891500084</v>
      </c>
      <c r="B23" s="28" t="s">
        <v>75</v>
      </c>
      <c r="C23" s="28" t="s">
        <v>29</v>
      </c>
      <c r="D23" s="28" t="s">
        <v>79</v>
      </c>
      <c r="E23" s="28">
        <v>435155</v>
      </c>
      <c r="F23" s="42" t="s">
        <v>29</v>
      </c>
      <c r="G23" s="42" t="s">
        <v>104</v>
      </c>
      <c r="H23" s="28">
        <v>31702</v>
      </c>
      <c r="I23" s="28">
        <v>1</v>
      </c>
      <c r="J23" s="28">
        <v>202308</v>
      </c>
      <c r="K23" s="28" t="s">
        <v>17</v>
      </c>
      <c r="L23" s="29">
        <v>45145</v>
      </c>
      <c r="M23" s="29">
        <v>45181</v>
      </c>
      <c r="N23" s="29">
        <v>45211</v>
      </c>
      <c r="O23" s="46">
        <v>147230</v>
      </c>
      <c r="P23" s="46">
        <v>147230</v>
      </c>
      <c r="Q23" s="28"/>
      <c r="R23" s="28"/>
      <c r="S23" s="28" t="e">
        <v>#N/A</v>
      </c>
      <c r="T23" s="28" t="s">
        <v>125</v>
      </c>
      <c r="U23" s="28" t="s">
        <v>121</v>
      </c>
      <c r="V23" s="28" t="s">
        <v>123</v>
      </c>
      <c r="W23" s="46">
        <v>0</v>
      </c>
      <c r="X23" s="46">
        <v>0</v>
      </c>
      <c r="Y23" s="46">
        <v>0</v>
      </c>
      <c r="Z23" s="46">
        <v>0</v>
      </c>
    </row>
    <row r="24" spans="1:26" hidden="1" x14ac:dyDescent="0.25">
      <c r="A24" s="28">
        <v>891500084</v>
      </c>
      <c r="B24" s="28" t="s">
        <v>75</v>
      </c>
      <c r="C24" s="28" t="s">
        <v>28</v>
      </c>
      <c r="D24" s="28" t="s">
        <v>79</v>
      </c>
      <c r="E24" s="28">
        <v>442633</v>
      </c>
      <c r="F24" s="42" t="s">
        <v>28</v>
      </c>
      <c r="G24" s="42" t="s">
        <v>105</v>
      </c>
      <c r="H24" s="28">
        <v>31702</v>
      </c>
      <c r="I24" s="28">
        <v>1</v>
      </c>
      <c r="J24" s="28">
        <v>202308</v>
      </c>
      <c r="K24" s="28" t="s">
        <v>17</v>
      </c>
      <c r="L24" s="29">
        <v>45160</v>
      </c>
      <c r="M24" s="29">
        <v>45181</v>
      </c>
      <c r="N24" s="29">
        <v>45211</v>
      </c>
      <c r="O24" s="46">
        <v>127666</v>
      </c>
      <c r="P24" s="46">
        <v>127666</v>
      </c>
      <c r="Q24" s="28"/>
      <c r="R24" s="28"/>
      <c r="S24" s="28" t="e">
        <v>#N/A</v>
      </c>
      <c r="T24" s="28" t="s">
        <v>125</v>
      </c>
      <c r="U24" s="28" t="s">
        <v>121</v>
      </c>
      <c r="V24" s="28" t="s">
        <v>123</v>
      </c>
      <c r="W24" s="46">
        <v>0</v>
      </c>
      <c r="X24" s="46">
        <v>0</v>
      </c>
      <c r="Y24" s="46">
        <v>0</v>
      </c>
      <c r="Z24" s="46">
        <v>0</v>
      </c>
    </row>
    <row r="25" spans="1:26" hidden="1" x14ac:dyDescent="0.25">
      <c r="A25" s="28">
        <v>891500084</v>
      </c>
      <c r="B25" s="28" t="s">
        <v>75</v>
      </c>
      <c r="C25" s="28" t="s">
        <v>44</v>
      </c>
      <c r="D25" s="28" t="s">
        <v>79</v>
      </c>
      <c r="E25" s="28">
        <v>443333</v>
      </c>
      <c r="F25" s="42" t="s">
        <v>44</v>
      </c>
      <c r="G25" s="42" t="s">
        <v>106</v>
      </c>
      <c r="H25" s="28">
        <v>31702</v>
      </c>
      <c r="I25" s="28">
        <v>1</v>
      </c>
      <c r="J25" s="28">
        <v>202308</v>
      </c>
      <c r="K25" s="28" t="s">
        <v>17</v>
      </c>
      <c r="L25" s="29">
        <v>45161</v>
      </c>
      <c r="M25" s="29">
        <v>45181</v>
      </c>
      <c r="N25" s="29">
        <v>45211</v>
      </c>
      <c r="O25" s="46">
        <v>1566</v>
      </c>
      <c r="P25" s="46">
        <v>1566</v>
      </c>
      <c r="Q25" s="28"/>
      <c r="R25" s="28"/>
      <c r="S25" s="28" t="e">
        <v>#N/A</v>
      </c>
      <c r="T25" s="28" t="s">
        <v>125</v>
      </c>
      <c r="U25" s="28" t="s">
        <v>121</v>
      </c>
      <c r="V25" s="28" t="s">
        <v>123</v>
      </c>
      <c r="W25" s="46">
        <v>0</v>
      </c>
      <c r="X25" s="46">
        <v>0</v>
      </c>
      <c r="Y25" s="46">
        <v>0</v>
      </c>
      <c r="Z25" s="46">
        <v>0</v>
      </c>
    </row>
    <row r="26" spans="1:26" hidden="1" x14ac:dyDescent="0.25">
      <c r="A26" s="28">
        <v>891500084</v>
      </c>
      <c r="B26" s="28" t="s">
        <v>75</v>
      </c>
      <c r="C26" s="28" t="s">
        <v>26</v>
      </c>
      <c r="D26" s="28" t="s">
        <v>79</v>
      </c>
      <c r="E26" s="28">
        <v>444286</v>
      </c>
      <c r="F26" s="42" t="s">
        <v>26</v>
      </c>
      <c r="G26" s="42" t="s">
        <v>107</v>
      </c>
      <c r="H26" s="28">
        <v>31702</v>
      </c>
      <c r="I26" s="28">
        <v>1</v>
      </c>
      <c r="J26" s="28">
        <v>202308</v>
      </c>
      <c r="K26" s="28" t="s">
        <v>17</v>
      </c>
      <c r="L26" s="29">
        <v>45163</v>
      </c>
      <c r="M26" s="29">
        <v>45181</v>
      </c>
      <c r="N26" s="29">
        <v>45211</v>
      </c>
      <c r="O26" s="46">
        <v>665089</v>
      </c>
      <c r="P26" s="46">
        <v>665089</v>
      </c>
      <c r="Q26" s="28"/>
      <c r="R26" s="28"/>
      <c r="S26" s="28" t="e">
        <v>#N/A</v>
      </c>
      <c r="T26" s="28" t="s">
        <v>125</v>
      </c>
      <c r="U26" s="28" t="s">
        <v>121</v>
      </c>
      <c r="V26" s="28" t="s">
        <v>123</v>
      </c>
      <c r="W26" s="46">
        <v>0</v>
      </c>
      <c r="X26" s="46">
        <v>0</v>
      </c>
      <c r="Y26" s="46">
        <v>0</v>
      </c>
      <c r="Z26" s="46">
        <v>0</v>
      </c>
    </row>
    <row r="27" spans="1:26" hidden="1" x14ac:dyDescent="0.25">
      <c r="A27" s="28">
        <v>891500084</v>
      </c>
      <c r="B27" s="28" t="s">
        <v>75</v>
      </c>
      <c r="C27" s="28" t="s">
        <v>49</v>
      </c>
      <c r="D27" s="28" t="s">
        <v>79</v>
      </c>
      <c r="E27" s="28">
        <v>445071</v>
      </c>
      <c r="F27" s="42" t="s">
        <v>49</v>
      </c>
      <c r="G27" s="42" t="s">
        <v>108</v>
      </c>
      <c r="H27" s="28">
        <v>31703</v>
      </c>
      <c r="I27" s="28">
        <v>2</v>
      </c>
      <c r="J27" s="28">
        <v>202308</v>
      </c>
      <c r="K27" s="28" t="s">
        <v>17</v>
      </c>
      <c r="L27" s="29">
        <v>45164</v>
      </c>
      <c r="M27" s="29">
        <v>45181</v>
      </c>
      <c r="N27" s="29">
        <v>45211</v>
      </c>
      <c r="O27" s="46">
        <v>60200</v>
      </c>
      <c r="P27" s="46">
        <v>60200</v>
      </c>
      <c r="Q27" s="28"/>
      <c r="R27" s="28"/>
      <c r="S27" s="28" t="e">
        <v>#N/A</v>
      </c>
      <c r="T27" s="28" t="s">
        <v>125</v>
      </c>
      <c r="U27" s="28" t="s">
        <v>121</v>
      </c>
      <c r="V27" s="28" t="s">
        <v>123</v>
      </c>
      <c r="W27" s="46">
        <v>0</v>
      </c>
      <c r="X27" s="46">
        <v>0</v>
      </c>
      <c r="Y27" s="46">
        <v>0</v>
      </c>
      <c r="Z27" s="46">
        <v>0</v>
      </c>
    </row>
    <row r="28" spans="1:26" hidden="1" x14ac:dyDescent="0.25">
      <c r="A28" s="28">
        <v>891500084</v>
      </c>
      <c r="B28" s="28" t="s">
        <v>75</v>
      </c>
      <c r="C28" s="28" t="s">
        <v>25</v>
      </c>
      <c r="D28" s="28" t="s">
        <v>79</v>
      </c>
      <c r="E28" s="28">
        <v>445386</v>
      </c>
      <c r="F28" s="42" t="s">
        <v>25</v>
      </c>
      <c r="G28" s="42" t="s">
        <v>109</v>
      </c>
      <c r="H28" s="28">
        <v>31702</v>
      </c>
      <c r="I28" s="28">
        <v>1</v>
      </c>
      <c r="J28" s="28">
        <v>202308</v>
      </c>
      <c r="K28" s="28" t="s">
        <v>17</v>
      </c>
      <c r="L28" s="29">
        <v>45165</v>
      </c>
      <c r="M28" s="29">
        <v>45181</v>
      </c>
      <c r="N28" s="29">
        <v>45211</v>
      </c>
      <c r="O28" s="46">
        <v>101145</v>
      </c>
      <c r="P28" s="46">
        <v>101145</v>
      </c>
      <c r="Q28" s="28"/>
      <c r="R28" s="28"/>
      <c r="S28" s="28" t="e">
        <v>#N/A</v>
      </c>
      <c r="T28" s="28" t="s">
        <v>125</v>
      </c>
      <c r="U28" s="28" t="s">
        <v>121</v>
      </c>
      <c r="V28" s="28" t="s">
        <v>123</v>
      </c>
      <c r="W28" s="46">
        <v>0</v>
      </c>
      <c r="X28" s="46">
        <v>0</v>
      </c>
      <c r="Y28" s="46">
        <v>0</v>
      </c>
      <c r="Z28" s="46">
        <v>0</v>
      </c>
    </row>
    <row r="29" spans="1:26" hidden="1" x14ac:dyDescent="0.25">
      <c r="A29" s="28">
        <v>891500084</v>
      </c>
      <c r="B29" s="28" t="s">
        <v>75</v>
      </c>
      <c r="C29" s="28" t="s">
        <v>27</v>
      </c>
      <c r="D29" s="28" t="s">
        <v>79</v>
      </c>
      <c r="E29" s="28">
        <v>447912</v>
      </c>
      <c r="F29" s="42" t="s">
        <v>27</v>
      </c>
      <c r="G29" s="42" t="s">
        <v>110</v>
      </c>
      <c r="H29" s="28">
        <v>31702</v>
      </c>
      <c r="I29" s="28">
        <v>1</v>
      </c>
      <c r="J29" s="28">
        <v>202308</v>
      </c>
      <c r="K29" s="28" t="s">
        <v>17</v>
      </c>
      <c r="L29" s="29">
        <v>45169</v>
      </c>
      <c r="M29" s="29">
        <v>45181</v>
      </c>
      <c r="N29" s="29">
        <v>45211</v>
      </c>
      <c r="O29" s="46">
        <v>238859</v>
      </c>
      <c r="P29" s="46">
        <v>238859</v>
      </c>
      <c r="Q29" s="28"/>
      <c r="R29" s="28"/>
      <c r="S29" s="28" t="e">
        <v>#N/A</v>
      </c>
      <c r="T29" s="28" t="s">
        <v>125</v>
      </c>
      <c r="U29" s="28" t="s">
        <v>121</v>
      </c>
      <c r="V29" s="28" t="s">
        <v>123</v>
      </c>
      <c r="W29" s="46">
        <v>0</v>
      </c>
      <c r="X29" s="46">
        <v>0</v>
      </c>
      <c r="Y29" s="46">
        <v>0</v>
      </c>
      <c r="Z29" s="46">
        <v>0</v>
      </c>
    </row>
    <row r="30" spans="1:26" hidden="1" x14ac:dyDescent="0.25">
      <c r="A30" s="28">
        <v>891500084</v>
      </c>
      <c r="B30" s="28" t="s">
        <v>75</v>
      </c>
      <c r="C30" s="28" t="s">
        <v>41</v>
      </c>
      <c r="D30" s="28" t="s">
        <v>79</v>
      </c>
      <c r="E30" s="28">
        <v>453541</v>
      </c>
      <c r="F30" s="42" t="s">
        <v>41</v>
      </c>
      <c r="G30" s="42" t="s">
        <v>111</v>
      </c>
      <c r="H30" s="28">
        <v>31912</v>
      </c>
      <c r="I30" s="28">
        <v>2</v>
      </c>
      <c r="J30" s="28">
        <v>202309</v>
      </c>
      <c r="K30" s="28" t="s">
        <v>17</v>
      </c>
      <c r="L30" s="29">
        <v>45181</v>
      </c>
      <c r="M30" s="29">
        <v>45212</v>
      </c>
      <c r="N30" s="29">
        <v>45242</v>
      </c>
      <c r="O30" s="46">
        <v>60200</v>
      </c>
      <c r="P30" s="46">
        <v>60200</v>
      </c>
      <c r="Q30" s="28"/>
      <c r="R30" s="28"/>
      <c r="S30" s="28" t="e">
        <v>#N/A</v>
      </c>
      <c r="T30" s="28" t="s">
        <v>130</v>
      </c>
      <c r="U30" s="28" t="s">
        <v>122</v>
      </c>
      <c r="V30" s="28" t="s">
        <v>123</v>
      </c>
      <c r="W30" s="46">
        <v>0</v>
      </c>
      <c r="X30" s="46">
        <v>0</v>
      </c>
      <c r="Y30" s="46">
        <v>0</v>
      </c>
      <c r="Z30" s="46">
        <v>0</v>
      </c>
    </row>
    <row r="31" spans="1:26" hidden="1" x14ac:dyDescent="0.25">
      <c r="A31" s="28">
        <v>891500084</v>
      </c>
      <c r="B31" s="28" t="s">
        <v>75</v>
      </c>
      <c r="C31" s="28" t="s">
        <v>32</v>
      </c>
      <c r="D31" s="28" t="s">
        <v>79</v>
      </c>
      <c r="E31" s="28">
        <v>454096</v>
      </c>
      <c r="F31" s="42" t="s">
        <v>32</v>
      </c>
      <c r="G31" s="42" t="s">
        <v>112</v>
      </c>
      <c r="H31" s="28">
        <v>31826</v>
      </c>
      <c r="I31" s="28">
        <v>1</v>
      </c>
      <c r="J31" s="28">
        <v>202309</v>
      </c>
      <c r="K31" s="28" t="s">
        <v>17</v>
      </c>
      <c r="L31" s="29">
        <v>45181</v>
      </c>
      <c r="M31" s="29">
        <v>45212</v>
      </c>
      <c r="N31" s="29">
        <v>45242</v>
      </c>
      <c r="O31" s="46">
        <v>75604</v>
      </c>
      <c r="P31" s="46">
        <v>75604</v>
      </c>
      <c r="Q31" s="28"/>
      <c r="R31" s="28"/>
      <c r="S31" s="28" t="e">
        <v>#N/A</v>
      </c>
      <c r="T31" s="28" t="s">
        <v>130</v>
      </c>
      <c r="U31" s="28" t="s">
        <v>122</v>
      </c>
      <c r="V31" s="28" t="s">
        <v>123</v>
      </c>
      <c r="W31" s="46">
        <v>0</v>
      </c>
      <c r="X31" s="46">
        <v>0</v>
      </c>
      <c r="Y31" s="46">
        <v>0</v>
      </c>
      <c r="Z31" s="46">
        <v>0</v>
      </c>
    </row>
    <row r="32" spans="1:26" hidden="1" x14ac:dyDescent="0.25">
      <c r="A32" s="28">
        <v>891500084</v>
      </c>
      <c r="B32" s="28" t="s">
        <v>75</v>
      </c>
      <c r="C32" s="28" t="s">
        <v>31</v>
      </c>
      <c r="D32" s="28" t="s">
        <v>79</v>
      </c>
      <c r="E32" s="28">
        <v>454709</v>
      </c>
      <c r="F32" s="42" t="s">
        <v>31</v>
      </c>
      <c r="G32" s="42" t="s">
        <v>113</v>
      </c>
      <c r="H32" s="28">
        <v>31826</v>
      </c>
      <c r="I32" s="28">
        <v>1</v>
      </c>
      <c r="J32" s="28">
        <v>202309</v>
      </c>
      <c r="K32" s="28" t="s">
        <v>17</v>
      </c>
      <c r="L32" s="29">
        <v>45182</v>
      </c>
      <c r="M32" s="29">
        <v>45212</v>
      </c>
      <c r="N32" s="29">
        <v>45242</v>
      </c>
      <c r="O32" s="46">
        <v>88109</v>
      </c>
      <c r="P32" s="46">
        <v>88109</v>
      </c>
      <c r="Q32" s="28"/>
      <c r="R32" s="28"/>
      <c r="S32" s="28" t="e">
        <v>#N/A</v>
      </c>
      <c r="T32" s="28" t="s">
        <v>125</v>
      </c>
      <c r="U32" s="28"/>
      <c r="V32" s="28"/>
      <c r="W32" s="46">
        <v>0</v>
      </c>
      <c r="X32" s="46">
        <v>0</v>
      </c>
      <c r="Y32" s="46">
        <v>0</v>
      </c>
      <c r="Z32" s="46">
        <v>0</v>
      </c>
    </row>
    <row r="33" spans="1:26" hidden="1" x14ac:dyDescent="0.25">
      <c r="A33" s="28">
        <v>891500084</v>
      </c>
      <c r="B33" s="28" t="s">
        <v>75</v>
      </c>
      <c r="C33" s="28" t="s">
        <v>30</v>
      </c>
      <c r="D33" s="28" t="s">
        <v>79</v>
      </c>
      <c r="E33" s="28">
        <v>458485</v>
      </c>
      <c r="F33" s="42" t="s">
        <v>30</v>
      </c>
      <c r="G33" s="42" t="s">
        <v>114</v>
      </c>
      <c r="H33" s="28">
        <v>31826</v>
      </c>
      <c r="I33" s="28">
        <v>1</v>
      </c>
      <c r="J33" s="28">
        <v>202309</v>
      </c>
      <c r="K33" s="28" t="s">
        <v>17</v>
      </c>
      <c r="L33" s="29">
        <v>45190</v>
      </c>
      <c r="M33" s="29">
        <v>45212</v>
      </c>
      <c r="N33" s="29">
        <v>45242</v>
      </c>
      <c r="O33" s="46">
        <v>82783</v>
      </c>
      <c r="P33" s="46">
        <v>82783</v>
      </c>
      <c r="Q33" s="28"/>
      <c r="R33" s="28"/>
      <c r="S33" s="28" t="e">
        <v>#N/A</v>
      </c>
      <c r="T33" s="28" t="s">
        <v>130</v>
      </c>
      <c r="U33" s="28" t="s">
        <v>122</v>
      </c>
      <c r="V33" s="28" t="s">
        <v>123</v>
      </c>
      <c r="W33" s="46">
        <v>0</v>
      </c>
      <c r="X33" s="46">
        <v>0</v>
      </c>
      <c r="Y33" s="46">
        <v>0</v>
      </c>
      <c r="Z33" s="46">
        <v>0</v>
      </c>
    </row>
  </sheetData>
  <autoFilter ref="A2:Z33">
    <filterColumn colId="19">
      <filters>
        <filter val="FACTURA COVID"/>
      </filters>
    </filterColumn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C10" sqref="C10:C13"/>
    </sheetView>
  </sheetViews>
  <sheetFormatPr baseColWidth="10" defaultRowHeight="12.75" x14ac:dyDescent="0.2"/>
  <cols>
    <col min="1" max="1" width="1" style="54" customWidth="1"/>
    <col min="2" max="2" width="11.42578125" style="54"/>
    <col min="3" max="3" width="17.5703125" style="54" customWidth="1"/>
    <col min="4" max="4" width="11.5703125" style="54" customWidth="1"/>
    <col min="5" max="8" width="11.42578125" style="54"/>
    <col min="9" max="9" width="22.5703125" style="54" customWidth="1"/>
    <col min="10" max="10" width="14" style="54" customWidth="1"/>
    <col min="11" max="11" width="1.7109375" style="54" customWidth="1"/>
    <col min="12" max="221" width="11.42578125" style="54"/>
    <col min="222" max="222" width="4.42578125" style="54" customWidth="1"/>
    <col min="223" max="223" width="11.42578125" style="54"/>
    <col min="224" max="224" width="17.5703125" style="54" customWidth="1"/>
    <col min="225" max="225" width="11.5703125" style="54" customWidth="1"/>
    <col min="226" max="229" width="11.42578125" style="54"/>
    <col min="230" max="230" width="22.5703125" style="54" customWidth="1"/>
    <col min="231" max="231" width="14" style="54" customWidth="1"/>
    <col min="232" max="232" width="1.7109375" style="54" customWidth="1"/>
    <col min="233" max="477" width="11.42578125" style="54"/>
    <col min="478" max="478" width="4.42578125" style="54" customWidth="1"/>
    <col min="479" max="479" width="11.42578125" style="54"/>
    <col min="480" max="480" width="17.5703125" style="54" customWidth="1"/>
    <col min="481" max="481" width="11.5703125" style="54" customWidth="1"/>
    <col min="482" max="485" width="11.42578125" style="54"/>
    <col min="486" max="486" width="22.5703125" style="54" customWidth="1"/>
    <col min="487" max="487" width="14" style="54" customWidth="1"/>
    <col min="488" max="488" width="1.7109375" style="54" customWidth="1"/>
    <col min="489" max="733" width="11.42578125" style="54"/>
    <col min="734" max="734" width="4.42578125" style="54" customWidth="1"/>
    <col min="735" max="735" width="11.42578125" style="54"/>
    <col min="736" max="736" width="17.5703125" style="54" customWidth="1"/>
    <col min="737" max="737" width="11.5703125" style="54" customWidth="1"/>
    <col min="738" max="741" width="11.42578125" style="54"/>
    <col min="742" max="742" width="22.5703125" style="54" customWidth="1"/>
    <col min="743" max="743" width="14" style="54" customWidth="1"/>
    <col min="744" max="744" width="1.7109375" style="54" customWidth="1"/>
    <col min="745" max="989" width="11.42578125" style="54"/>
    <col min="990" max="990" width="4.42578125" style="54" customWidth="1"/>
    <col min="991" max="991" width="11.42578125" style="54"/>
    <col min="992" max="992" width="17.5703125" style="54" customWidth="1"/>
    <col min="993" max="993" width="11.5703125" style="54" customWidth="1"/>
    <col min="994" max="997" width="11.42578125" style="54"/>
    <col min="998" max="998" width="22.5703125" style="54" customWidth="1"/>
    <col min="999" max="999" width="14" style="54" customWidth="1"/>
    <col min="1000" max="1000" width="1.7109375" style="54" customWidth="1"/>
    <col min="1001" max="1245" width="11.42578125" style="54"/>
    <col min="1246" max="1246" width="4.42578125" style="54" customWidth="1"/>
    <col min="1247" max="1247" width="11.42578125" style="54"/>
    <col min="1248" max="1248" width="17.5703125" style="54" customWidth="1"/>
    <col min="1249" max="1249" width="11.5703125" style="54" customWidth="1"/>
    <col min="1250" max="1253" width="11.42578125" style="54"/>
    <col min="1254" max="1254" width="22.5703125" style="54" customWidth="1"/>
    <col min="1255" max="1255" width="14" style="54" customWidth="1"/>
    <col min="1256" max="1256" width="1.7109375" style="54" customWidth="1"/>
    <col min="1257" max="1501" width="11.42578125" style="54"/>
    <col min="1502" max="1502" width="4.42578125" style="54" customWidth="1"/>
    <col min="1503" max="1503" width="11.42578125" style="54"/>
    <col min="1504" max="1504" width="17.5703125" style="54" customWidth="1"/>
    <col min="1505" max="1505" width="11.5703125" style="54" customWidth="1"/>
    <col min="1506" max="1509" width="11.42578125" style="54"/>
    <col min="1510" max="1510" width="22.5703125" style="54" customWidth="1"/>
    <col min="1511" max="1511" width="14" style="54" customWidth="1"/>
    <col min="1512" max="1512" width="1.7109375" style="54" customWidth="1"/>
    <col min="1513" max="1757" width="11.42578125" style="54"/>
    <col min="1758" max="1758" width="4.42578125" style="54" customWidth="1"/>
    <col min="1759" max="1759" width="11.42578125" style="54"/>
    <col min="1760" max="1760" width="17.5703125" style="54" customWidth="1"/>
    <col min="1761" max="1761" width="11.5703125" style="54" customWidth="1"/>
    <col min="1762" max="1765" width="11.42578125" style="54"/>
    <col min="1766" max="1766" width="22.5703125" style="54" customWidth="1"/>
    <col min="1767" max="1767" width="14" style="54" customWidth="1"/>
    <col min="1768" max="1768" width="1.7109375" style="54" customWidth="1"/>
    <col min="1769" max="2013" width="11.42578125" style="54"/>
    <col min="2014" max="2014" width="4.42578125" style="54" customWidth="1"/>
    <col min="2015" max="2015" width="11.42578125" style="54"/>
    <col min="2016" max="2016" width="17.5703125" style="54" customWidth="1"/>
    <col min="2017" max="2017" width="11.5703125" style="54" customWidth="1"/>
    <col min="2018" max="2021" width="11.42578125" style="54"/>
    <col min="2022" max="2022" width="22.5703125" style="54" customWidth="1"/>
    <col min="2023" max="2023" width="14" style="54" customWidth="1"/>
    <col min="2024" max="2024" width="1.7109375" style="54" customWidth="1"/>
    <col min="2025" max="2269" width="11.42578125" style="54"/>
    <col min="2270" max="2270" width="4.42578125" style="54" customWidth="1"/>
    <col min="2271" max="2271" width="11.42578125" style="54"/>
    <col min="2272" max="2272" width="17.5703125" style="54" customWidth="1"/>
    <col min="2273" max="2273" width="11.5703125" style="54" customWidth="1"/>
    <col min="2274" max="2277" width="11.42578125" style="54"/>
    <col min="2278" max="2278" width="22.5703125" style="54" customWidth="1"/>
    <col min="2279" max="2279" width="14" style="54" customWidth="1"/>
    <col min="2280" max="2280" width="1.7109375" style="54" customWidth="1"/>
    <col min="2281" max="2525" width="11.42578125" style="54"/>
    <col min="2526" max="2526" width="4.42578125" style="54" customWidth="1"/>
    <col min="2527" max="2527" width="11.42578125" style="54"/>
    <col min="2528" max="2528" width="17.5703125" style="54" customWidth="1"/>
    <col min="2529" max="2529" width="11.5703125" style="54" customWidth="1"/>
    <col min="2530" max="2533" width="11.42578125" style="54"/>
    <col min="2534" max="2534" width="22.5703125" style="54" customWidth="1"/>
    <col min="2535" max="2535" width="14" style="54" customWidth="1"/>
    <col min="2536" max="2536" width="1.7109375" style="54" customWidth="1"/>
    <col min="2537" max="2781" width="11.42578125" style="54"/>
    <col min="2782" max="2782" width="4.42578125" style="54" customWidth="1"/>
    <col min="2783" max="2783" width="11.42578125" style="54"/>
    <col min="2784" max="2784" width="17.5703125" style="54" customWidth="1"/>
    <col min="2785" max="2785" width="11.5703125" style="54" customWidth="1"/>
    <col min="2786" max="2789" width="11.42578125" style="54"/>
    <col min="2790" max="2790" width="22.5703125" style="54" customWidth="1"/>
    <col min="2791" max="2791" width="14" style="54" customWidth="1"/>
    <col min="2792" max="2792" width="1.7109375" style="54" customWidth="1"/>
    <col min="2793" max="3037" width="11.42578125" style="54"/>
    <col min="3038" max="3038" width="4.42578125" style="54" customWidth="1"/>
    <col min="3039" max="3039" width="11.42578125" style="54"/>
    <col min="3040" max="3040" width="17.5703125" style="54" customWidth="1"/>
    <col min="3041" max="3041" width="11.5703125" style="54" customWidth="1"/>
    <col min="3042" max="3045" width="11.42578125" style="54"/>
    <col min="3046" max="3046" width="22.5703125" style="54" customWidth="1"/>
    <col min="3047" max="3047" width="14" style="54" customWidth="1"/>
    <col min="3048" max="3048" width="1.7109375" style="54" customWidth="1"/>
    <col min="3049" max="3293" width="11.42578125" style="54"/>
    <col min="3294" max="3294" width="4.42578125" style="54" customWidth="1"/>
    <col min="3295" max="3295" width="11.42578125" style="54"/>
    <col min="3296" max="3296" width="17.5703125" style="54" customWidth="1"/>
    <col min="3297" max="3297" width="11.5703125" style="54" customWidth="1"/>
    <col min="3298" max="3301" width="11.42578125" style="54"/>
    <col min="3302" max="3302" width="22.5703125" style="54" customWidth="1"/>
    <col min="3303" max="3303" width="14" style="54" customWidth="1"/>
    <col min="3304" max="3304" width="1.7109375" style="54" customWidth="1"/>
    <col min="3305" max="3549" width="11.42578125" style="54"/>
    <col min="3550" max="3550" width="4.42578125" style="54" customWidth="1"/>
    <col min="3551" max="3551" width="11.42578125" style="54"/>
    <col min="3552" max="3552" width="17.5703125" style="54" customWidth="1"/>
    <col min="3553" max="3553" width="11.5703125" style="54" customWidth="1"/>
    <col min="3554" max="3557" width="11.42578125" style="54"/>
    <col min="3558" max="3558" width="22.5703125" style="54" customWidth="1"/>
    <col min="3559" max="3559" width="14" style="54" customWidth="1"/>
    <col min="3560" max="3560" width="1.7109375" style="54" customWidth="1"/>
    <col min="3561" max="3805" width="11.42578125" style="54"/>
    <col min="3806" max="3806" width="4.42578125" style="54" customWidth="1"/>
    <col min="3807" max="3807" width="11.42578125" style="54"/>
    <col min="3808" max="3808" width="17.5703125" style="54" customWidth="1"/>
    <col min="3809" max="3809" width="11.5703125" style="54" customWidth="1"/>
    <col min="3810" max="3813" width="11.42578125" style="54"/>
    <col min="3814" max="3814" width="22.5703125" style="54" customWidth="1"/>
    <col min="3815" max="3815" width="14" style="54" customWidth="1"/>
    <col min="3816" max="3816" width="1.7109375" style="54" customWidth="1"/>
    <col min="3817" max="4061" width="11.42578125" style="54"/>
    <col min="4062" max="4062" width="4.42578125" style="54" customWidth="1"/>
    <col min="4063" max="4063" width="11.42578125" style="54"/>
    <col min="4064" max="4064" width="17.5703125" style="54" customWidth="1"/>
    <col min="4065" max="4065" width="11.5703125" style="54" customWidth="1"/>
    <col min="4066" max="4069" width="11.42578125" style="54"/>
    <col min="4070" max="4070" width="22.5703125" style="54" customWidth="1"/>
    <col min="4071" max="4071" width="14" style="54" customWidth="1"/>
    <col min="4072" max="4072" width="1.7109375" style="54" customWidth="1"/>
    <col min="4073" max="4317" width="11.42578125" style="54"/>
    <col min="4318" max="4318" width="4.42578125" style="54" customWidth="1"/>
    <col min="4319" max="4319" width="11.42578125" style="54"/>
    <col min="4320" max="4320" width="17.5703125" style="54" customWidth="1"/>
    <col min="4321" max="4321" width="11.5703125" style="54" customWidth="1"/>
    <col min="4322" max="4325" width="11.42578125" style="54"/>
    <col min="4326" max="4326" width="22.5703125" style="54" customWidth="1"/>
    <col min="4327" max="4327" width="14" style="54" customWidth="1"/>
    <col min="4328" max="4328" width="1.7109375" style="54" customWidth="1"/>
    <col min="4329" max="4573" width="11.42578125" style="54"/>
    <col min="4574" max="4574" width="4.42578125" style="54" customWidth="1"/>
    <col min="4575" max="4575" width="11.42578125" style="54"/>
    <col min="4576" max="4576" width="17.5703125" style="54" customWidth="1"/>
    <col min="4577" max="4577" width="11.5703125" style="54" customWidth="1"/>
    <col min="4578" max="4581" width="11.42578125" style="54"/>
    <col min="4582" max="4582" width="22.5703125" style="54" customWidth="1"/>
    <col min="4583" max="4583" width="14" style="54" customWidth="1"/>
    <col min="4584" max="4584" width="1.7109375" style="54" customWidth="1"/>
    <col min="4585" max="4829" width="11.42578125" style="54"/>
    <col min="4830" max="4830" width="4.42578125" style="54" customWidth="1"/>
    <col min="4831" max="4831" width="11.42578125" style="54"/>
    <col min="4832" max="4832" width="17.5703125" style="54" customWidth="1"/>
    <col min="4833" max="4833" width="11.5703125" style="54" customWidth="1"/>
    <col min="4834" max="4837" width="11.42578125" style="54"/>
    <col min="4838" max="4838" width="22.5703125" style="54" customWidth="1"/>
    <col min="4839" max="4839" width="14" style="54" customWidth="1"/>
    <col min="4840" max="4840" width="1.7109375" style="54" customWidth="1"/>
    <col min="4841" max="5085" width="11.42578125" style="54"/>
    <col min="5086" max="5086" width="4.42578125" style="54" customWidth="1"/>
    <col min="5087" max="5087" width="11.42578125" style="54"/>
    <col min="5088" max="5088" width="17.5703125" style="54" customWidth="1"/>
    <col min="5089" max="5089" width="11.5703125" style="54" customWidth="1"/>
    <col min="5090" max="5093" width="11.42578125" style="54"/>
    <col min="5094" max="5094" width="22.5703125" style="54" customWidth="1"/>
    <col min="5095" max="5095" width="14" style="54" customWidth="1"/>
    <col min="5096" max="5096" width="1.7109375" style="54" customWidth="1"/>
    <col min="5097" max="5341" width="11.42578125" style="54"/>
    <col min="5342" max="5342" width="4.42578125" style="54" customWidth="1"/>
    <col min="5343" max="5343" width="11.42578125" style="54"/>
    <col min="5344" max="5344" width="17.5703125" style="54" customWidth="1"/>
    <col min="5345" max="5345" width="11.5703125" style="54" customWidth="1"/>
    <col min="5346" max="5349" width="11.42578125" style="54"/>
    <col min="5350" max="5350" width="22.5703125" style="54" customWidth="1"/>
    <col min="5351" max="5351" width="14" style="54" customWidth="1"/>
    <col min="5352" max="5352" width="1.7109375" style="54" customWidth="1"/>
    <col min="5353" max="5597" width="11.42578125" style="54"/>
    <col min="5598" max="5598" width="4.42578125" style="54" customWidth="1"/>
    <col min="5599" max="5599" width="11.42578125" style="54"/>
    <col min="5600" max="5600" width="17.5703125" style="54" customWidth="1"/>
    <col min="5601" max="5601" width="11.5703125" style="54" customWidth="1"/>
    <col min="5602" max="5605" width="11.42578125" style="54"/>
    <col min="5606" max="5606" width="22.5703125" style="54" customWidth="1"/>
    <col min="5607" max="5607" width="14" style="54" customWidth="1"/>
    <col min="5608" max="5608" width="1.7109375" style="54" customWidth="1"/>
    <col min="5609" max="5853" width="11.42578125" style="54"/>
    <col min="5854" max="5854" width="4.42578125" style="54" customWidth="1"/>
    <col min="5855" max="5855" width="11.42578125" style="54"/>
    <col min="5856" max="5856" width="17.5703125" style="54" customWidth="1"/>
    <col min="5857" max="5857" width="11.5703125" style="54" customWidth="1"/>
    <col min="5858" max="5861" width="11.42578125" style="54"/>
    <col min="5862" max="5862" width="22.5703125" style="54" customWidth="1"/>
    <col min="5863" max="5863" width="14" style="54" customWidth="1"/>
    <col min="5864" max="5864" width="1.7109375" style="54" customWidth="1"/>
    <col min="5865" max="6109" width="11.42578125" style="54"/>
    <col min="6110" max="6110" width="4.42578125" style="54" customWidth="1"/>
    <col min="6111" max="6111" width="11.42578125" style="54"/>
    <col min="6112" max="6112" width="17.5703125" style="54" customWidth="1"/>
    <col min="6113" max="6113" width="11.5703125" style="54" customWidth="1"/>
    <col min="6114" max="6117" width="11.42578125" style="54"/>
    <col min="6118" max="6118" width="22.5703125" style="54" customWidth="1"/>
    <col min="6119" max="6119" width="14" style="54" customWidth="1"/>
    <col min="6120" max="6120" width="1.7109375" style="54" customWidth="1"/>
    <col min="6121" max="6365" width="11.42578125" style="54"/>
    <col min="6366" max="6366" width="4.42578125" style="54" customWidth="1"/>
    <col min="6367" max="6367" width="11.42578125" style="54"/>
    <col min="6368" max="6368" width="17.5703125" style="54" customWidth="1"/>
    <col min="6369" max="6369" width="11.5703125" style="54" customWidth="1"/>
    <col min="6370" max="6373" width="11.42578125" style="54"/>
    <col min="6374" max="6374" width="22.5703125" style="54" customWidth="1"/>
    <col min="6375" max="6375" width="14" style="54" customWidth="1"/>
    <col min="6376" max="6376" width="1.7109375" style="54" customWidth="1"/>
    <col min="6377" max="6621" width="11.42578125" style="54"/>
    <col min="6622" max="6622" width="4.42578125" style="54" customWidth="1"/>
    <col min="6623" max="6623" width="11.42578125" style="54"/>
    <col min="6624" max="6624" width="17.5703125" style="54" customWidth="1"/>
    <col min="6625" max="6625" width="11.5703125" style="54" customWidth="1"/>
    <col min="6626" max="6629" width="11.42578125" style="54"/>
    <col min="6630" max="6630" width="22.5703125" style="54" customWidth="1"/>
    <col min="6631" max="6631" width="14" style="54" customWidth="1"/>
    <col min="6632" max="6632" width="1.7109375" style="54" customWidth="1"/>
    <col min="6633" max="6877" width="11.42578125" style="54"/>
    <col min="6878" max="6878" width="4.42578125" style="54" customWidth="1"/>
    <col min="6879" max="6879" width="11.42578125" style="54"/>
    <col min="6880" max="6880" width="17.5703125" style="54" customWidth="1"/>
    <col min="6881" max="6881" width="11.5703125" style="54" customWidth="1"/>
    <col min="6882" max="6885" width="11.42578125" style="54"/>
    <col min="6886" max="6886" width="22.5703125" style="54" customWidth="1"/>
    <col min="6887" max="6887" width="14" style="54" customWidth="1"/>
    <col min="6888" max="6888" width="1.7109375" style="54" customWidth="1"/>
    <col min="6889" max="7133" width="11.42578125" style="54"/>
    <col min="7134" max="7134" width="4.42578125" style="54" customWidth="1"/>
    <col min="7135" max="7135" width="11.42578125" style="54"/>
    <col min="7136" max="7136" width="17.5703125" style="54" customWidth="1"/>
    <col min="7137" max="7137" width="11.5703125" style="54" customWidth="1"/>
    <col min="7138" max="7141" width="11.42578125" style="54"/>
    <col min="7142" max="7142" width="22.5703125" style="54" customWidth="1"/>
    <col min="7143" max="7143" width="14" style="54" customWidth="1"/>
    <col min="7144" max="7144" width="1.7109375" style="54" customWidth="1"/>
    <col min="7145" max="7389" width="11.42578125" style="54"/>
    <col min="7390" max="7390" width="4.42578125" style="54" customWidth="1"/>
    <col min="7391" max="7391" width="11.42578125" style="54"/>
    <col min="7392" max="7392" width="17.5703125" style="54" customWidth="1"/>
    <col min="7393" max="7393" width="11.5703125" style="54" customWidth="1"/>
    <col min="7394" max="7397" width="11.42578125" style="54"/>
    <col min="7398" max="7398" width="22.5703125" style="54" customWidth="1"/>
    <col min="7399" max="7399" width="14" style="54" customWidth="1"/>
    <col min="7400" max="7400" width="1.7109375" style="54" customWidth="1"/>
    <col min="7401" max="7645" width="11.42578125" style="54"/>
    <col min="7646" max="7646" width="4.42578125" style="54" customWidth="1"/>
    <col min="7647" max="7647" width="11.42578125" style="54"/>
    <col min="7648" max="7648" width="17.5703125" style="54" customWidth="1"/>
    <col min="7649" max="7649" width="11.5703125" style="54" customWidth="1"/>
    <col min="7650" max="7653" width="11.42578125" style="54"/>
    <col min="7654" max="7654" width="22.5703125" style="54" customWidth="1"/>
    <col min="7655" max="7655" width="14" style="54" customWidth="1"/>
    <col min="7656" max="7656" width="1.7109375" style="54" customWidth="1"/>
    <col min="7657" max="7901" width="11.42578125" style="54"/>
    <col min="7902" max="7902" width="4.42578125" style="54" customWidth="1"/>
    <col min="7903" max="7903" width="11.42578125" style="54"/>
    <col min="7904" max="7904" width="17.5703125" style="54" customWidth="1"/>
    <col min="7905" max="7905" width="11.5703125" style="54" customWidth="1"/>
    <col min="7906" max="7909" width="11.42578125" style="54"/>
    <col min="7910" max="7910" width="22.5703125" style="54" customWidth="1"/>
    <col min="7911" max="7911" width="14" style="54" customWidth="1"/>
    <col min="7912" max="7912" width="1.7109375" style="54" customWidth="1"/>
    <col min="7913" max="8157" width="11.42578125" style="54"/>
    <col min="8158" max="8158" width="4.42578125" style="54" customWidth="1"/>
    <col min="8159" max="8159" width="11.42578125" style="54"/>
    <col min="8160" max="8160" width="17.5703125" style="54" customWidth="1"/>
    <col min="8161" max="8161" width="11.5703125" style="54" customWidth="1"/>
    <col min="8162" max="8165" width="11.42578125" style="54"/>
    <col min="8166" max="8166" width="22.5703125" style="54" customWidth="1"/>
    <col min="8167" max="8167" width="14" style="54" customWidth="1"/>
    <col min="8168" max="8168" width="1.7109375" style="54" customWidth="1"/>
    <col min="8169" max="8413" width="11.42578125" style="54"/>
    <col min="8414" max="8414" width="4.42578125" style="54" customWidth="1"/>
    <col min="8415" max="8415" width="11.42578125" style="54"/>
    <col min="8416" max="8416" width="17.5703125" style="54" customWidth="1"/>
    <col min="8417" max="8417" width="11.5703125" style="54" customWidth="1"/>
    <col min="8418" max="8421" width="11.42578125" style="54"/>
    <col min="8422" max="8422" width="22.5703125" style="54" customWidth="1"/>
    <col min="8423" max="8423" width="14" style="54" customWidth="1"/>
    <col min="8424" max="8424" width="1.7109375" style="54" customWidth="1"/>
    <col min="8425" max="8669" width="11.42578125" style="54"/>
    <col min="8670" max="8670" width="4.42578125" style="54" customWidth="1"/>
    <col min="8671" max="8671" width="11.42578125" style="54"/>
    <col min="8672" max="8672" width="17.5703125" style="54" customWidth="1"/>
    <col min="8673" max="8673" width="11.5703125" style="54" customWidth="1"/>
    <col min="8674" max="8677" width="11.42578125" style="54"/>
    <col min="8678" max="8678" width="22.5703125" style="54" customWidth="1"/>
    <col min="8679" max="8679" width="14" style="54" customWidth="1"/>
    <col min="8680" max="8680" width="1.7109375" style="54" customWidth="1"/>
    <col min="8681" max="8925" width="11.42578125" style="54"/>
    <col min="8926" max="8926" width="4.42578125" style="54" customWidth="1"/>
    <col min="8927" max="8927" width="11.42578125" style="54"/>
    <col min="8928" max="8928" width="17.5703125" style="54" customWidth="1"/>
    <col min="8929" max="8929" width="11.5703125" style="54" customWidth="1"/>
    <col min="8930" max="8933" width="11.42578125" style="54"/>
    <col min="8934" max="8934" width="22.5703125" style="54" customWidth="1"/>
    <col min="8935" max="8935" width="14" style="54" customWidth="1"/>
    <col min="8936" max="8936" width="1.7109375" style="54" customWidth="1"/>
    <col min="8937" max="9181" width="11.42578125" style="54"/>
    <col min="9182" max="9182" width="4.42578125" style="54" customWidth="1"/>
    <col min="9183" max="9183" width="11.42578125" style="54"/>
    <col min="9184" max="9184" width="17.5703125" style="54" customWidth="1"/>
    <col min="9185" max="9185" width="11.5703125" style="54" customWidth="1"/>
    <col min="9186" max="9189" width="11.42578125" style="54"/>
    <col min="9190" max="9190" width="22.5703125" style="54" customWidth="1"/>
    <col min="9191" max="9191" width="14" style="54" customWidth="1"/>
    <col min="9192" max="9192" width="1.7109375" style="54" customWidth="1"/>
    <col min="9193" max="9437" width="11.42578125" style="54"/>
    <col min="9438" max="9438" width="4.42578125" style="54" customWidth="1"/>
    <col min="9439" max="9439" width="11.42578125" style="54"/>
    <col min="9440" max="9440" width="17.5703125" style="54" customWidth="1"/>
    <col min="9441" max="9441" width="11.5703125" style="54" customWidth="1"/>
    <col min="9442" max="9445" width="11.42578125" style="54"/>
    <col min="9446" max="9446" width="22.5703125" style="54" customWidth="1"/>
    <col min="9447" max="9447" width="14" style="54" customWidth="1"/>
    <col min="9448" max="9448" width="1.7109375" style="54" customWidth="1"/>
    <col min="9449" max="9693" width="11.42578125" style="54"/>
    <col min="9694" max="9694" width="4.42578125" style="54" customWidth="1"/>
    <col min="9695" max="9695" width="11.42578125" style="54"/>
    <col min="9696" max="9696" width="17.5703125" style="54" customWidth="1"/>
    <col min="9697" max="9697" width="11.5703125" style="54" customWidth="1"/>
    <col min="9698" max="9701" width="11.42578125" style="54"/>
    <col min="9702" max="9702" width="22.5703125" style="54" customWidth="1"/>
    <col min="9703" max="9703" width="14" style="54" customWidth="1"/>
    <col min="9704" max="9704" width="1.7109375" style="54" customWidth="1"/>
    <col min="9705" max="9949" width="11.42578125" style="54"/>
    <col min="9950" max="9950" width="4.42578125" style="54" customWidth="1"/>
    <col min="9951" max="9951" width="11.42578125" style="54"/>
    <col min="9952" max="9952" width="17.5703125" style="54" customWidth="1"/>
    <col min="9953" max="9953" width="11.5703125" style="54" customWidth="1"/>
    <col min="9954" max="9957" width="11.42578125" style="54"/>
    <col min="9958" max="9958" width="22.5703125" style="54" customWidth="1"/>
    <col min="9959" max="9959" width="14" style="54" customWidth="1"/>
    <col min="9960" max="9960" width="1.7109375" style="54" customWidth="1"/>
    <col min="9961" max="10205" width="11.42578125" style="54"/>
    <col min="10206" max="10206" width="4.42578125" style="54" customWidth="1"/>
    <col min="10207" max="10207" width="11.42578125" style="54"/>
    <col min="10208" max="10208" width="17.5703125" style="54" customWidth="1"/>
    <col min="10209" max="10209" width="11.5703125" style="54" customWidth="1"/>
    <col min="10210" max="10213" width="11.42578125" style="54"/>
    <col min="10214" max="10214" width="22.5703125" style="54" customWidth="1"/>
    <col min="10215" max="10215" width="14" style="54" customWidth="1"/>
    <col min="10216" max="10216" width="1.7109375" style="54" customWidth="1"/>
    <col min="10217" max="10461" width="11.42578125" style="54"/>
    <col min="10462" max="10462" width="4.42578125" style="54" customWidth="1"/>
    <col min="10463" max="10463" width="11.42578125" style="54"/>
    <col min="10464" max="10464" width="17.5703125" style="54" customWidth="1"/>
    <col min="10465" max="10465" width="11.5703125" style="54" customWidth="1"/>
    <col min="10466" max="10469" width="11.42578125" style="54"/>
    <col min="10470" max="10470" width="22.5703125" style="54" customWidth="1"/>
    <col min="10471" max="10471" width="14" style="54" customWidth="1"/>
    <col min="10472" max="10472" width="1.7109375" style="54" customWidth="1"/>
    <col min="10473" max="10717" width="11.42578125" style="54"/>
    <col min="10718" max="10718" width="4.42578125" style="54" customWidth="1"/>
    <col min="10719" max="10719" width="11.42578125" style="54"/>
    <col min="10720" max="10720" width="17.5703125" style="54" customWidth="1"/>
    <col min="10721" max="10721" width="11.5703125" style="54" customWidth="1"/>
    <col min="10722" max="10725" width="11.42578125" style="54"/>
    <col min="10726" max="10726" width="22.5703125" style="54" customWidth="1"/>
    <col min="10727" max="10727" width="14" style="54" customWidth="1"/>
    <col min="10728" max="10728" width="1.7109375" style="54" customWidth="1"/>
    <col min="10729" max="10973" width="11.42578125" style="54"/>
    <col min="10974" max="10974" width="4.42578125" style="54" customWidth="1"/>
    <col min="10975" max="10975" width="11.42578125" style="54"/>
    <col min="10976" max="10976" width="17.5703125" style="54" customWidth="1"/>
    <col min="10977" max="10977" width="11.5703125" style="54" customWidth="1"/>
    <col min="10978" max="10981" width="11.42578125" style="54"/>
    <col min="10982" max="10982" width="22.5703125" style="54" customWidth="1"/>
    <col min="10983" max="10983" width="14" style="54" customWidth="1"/>
    <col min="10984" max="10984" width="1.7109375" style="54" customWidth="1"/>
    <col min="10985" max="11229" width="11.42578125" style="54"/>
    <col min="11230" max="11230" width="4.42578125" style="54" customWidth="1"/>
    <col min="11231" max="11231" width="11.42578125" style="54"/>
    <col min="11232" max="11232" width="17.5703125" style="54" customWidth="1"/>
    <col min="11233" max="11233" width="11.5703125" style="54" customWidth="1"/>
    <col min="11234" max="11237" width="11.42578125" style="54"/>
    <col min="11238" max="11238" width="22.5703125" style="54" customWidth="1"/>
    <col min="11239" max="11239" width="14" style="54" customWidth="1"/>
    <col min="11240" max="11240" width="1.7109375" style="54" customWidth="1"/>
    <col min="11241" max="11485" width="11.42578125" style="54"/>
    <col min="11486" max="11486" width="4.42578125" style="54" customWidth="1"/>
    <col min="11487" max="11487" width="11.42578125" style="54"/>
    <col min="11488" max="11488" width="17.5703125" style="54" customWidth="1"/>
    <col min="11489" max="11489" width="11.5703125" style="54" customWidth="1"/>
    <col min="11490" max="11493" width="11.42578125" style="54"/>
    <col min="11494" max="11494" width="22.5703125" style="54" customWidth="1"/>
    <col min="11495" max="11495" width="14" style="54" customWidth="1"/>
    <col min="11496" max="11496" width="1.7109375" style="54" customWidth="1"/>
    <col min="11497" max="11741" width="11.42578125" style="54"/>
    <col min="11742" max="11742" width="4.42578125" style="54" customWidth="1"/>
    <col min="11743" max="11743" width="11.42578125" style="54"/>
    <col min="11744" max="11744" width="17.5703125" style="54" customWidth="1"/>
    <col min="11745" max="11745" width="11.5703125" style="54" customWidth="1"/>
    <col min="11746" max="11749" width="11.42578125" style="54"/>
    <col min="11750" max="11750" width="22.5703125" style="54" customWidth="1"/>
    <col min="11751" max="11751" width="14" style="54" customWidth="1"/>
    <col min="11752" max="11752" width="1.7109375" style="54" customWidth="1"/>
    <col min="11753" max="11997" width="11.42578125" style="54"/>
    <col min="11998" max="11998" width="4.42578125" style="54" customWidth="1"/>
    <col min="11999" max="11999" width="11.42578125" style="54"/>
    <col min="12000" max="12000" width="17.5703125" style="54" customWidth="1"/>
    <col min="12001" max="12001" width="11.5703125" style="54" customWidth="1"/>
    <col min="12002" max="12005" width="11.42578125" style="54"/>
    <col min="12006" max="12006" width="22.5703125" style="54" customWidth="1"/>
    <col min="12007" max="12007" width="14" style="54" customWidth="1"/>
    <col min="12008" max="12008" width="1.7109375" style="54" customWidth="1"/>
    <col min="12009" max="12253" width="11.42578125" style="54"/>
    <col min="12254" max="12254" width="4.42578125" style="54" customWidth="1"/>
    <col min="12255" max="12255" width="11.42578125" style="54"/>
    <col min="12256" max="12256" width="17.5703125" style="54" customWidth="1"/>
    <col min="12257" max="12257" width="11.5703125" style="54" customWidth="1"/>
    <col min="12258" max="12261" width="11.42578125" style="54"/>
    <col min="12262" max="12262" width="22.5703125" style="54" customWidth="1"/>
    <col min="12263" max="12263" width="14" style="54" customWidth="1"/>
    <col min="12264" max="12264" width="1.7109375" style="54" customWidth="1"/>
    <col min="12265" max="12509" width="11.42578125" style="54"/>
    <col min="12510" max="12510" width="4.42578125" style="54" customWidth="1"/>
    <col min="12511" max="12511" width="11.42578125" style="54"/>
    <col min="12512" max="12512" width="17.5703125" style="54" customWidth="1"/>
    <col min="12513" max="12513" width="11.5703125" style="54" customWidth="1"/>
    <col min="12514" max="12517" width="11.42578125" style="54"/>
    <col min="12518" max="12518" width="22.5703125" style="54" customWidth="1"/>
    <col min="12519" max="12519" width="14" style="54" customWidth="1"/>
    <col min="12520" max="12520" width="1.7109375" style="54" customWidth="1"/>
    <col min="12521" max="12765" width="11.42578125" style="54"/>
    <col min="12766" max="12766" width="4.42578125" style="54" customWidth="1"/>
    <col min="12767" max="12767" width="11.42578125" style="54"/>
    <col min="12768" max="12768" width="17.5703125" style="54" customWidth="1"/>
    <col min="12769" max="12769" width="11.5703125" style="54" customWidth="1"/>
    <col min="12770" max="12773" width="11.42578125" style="54"/>
    <col min="12774" max="12774" width="22.5703125" style="54" customWidth="1"/>
    <col min="12775" max="12775" width="14" style="54" customWidth="1"/>
    <col min="12776" max="12776" width="1.7109375" style="54" customWidth="1"/>
    <col min="12777" max="13021" width="11.42578125" style="54"/>
    <col min="13022" max="13022" width="4.42578125" style="54" customWidth="1"/>
    <col min="13023" max="13023" width="11.42578125" style="54"/>
    <col min="13024" max="13024" width="17.5703125" style="54" customWidth="1"/>
    <col min="13025" max="13025" width="11.5703125" style="54" customWidth="1"/>
    <col min="13026" max="13029" width="11.42578125" style="54"/>
    <col min="13030" max="13030" width="22.5703125" style="54" customWidth="1"/>
    <col min="13031" max="13031" width="14" style="54" customWidth="1"/>
    <col min="13032" max="13032" width="1.7109375" style="54" customWidth="1"/>
    <col min="13033" max="13277" width="11.42578125" style="54"/>
    <col min="13278" max="13278" width="4.42578125" style="54" customWidth="1"/>
    <col min="13279" max="13279" width="11.42578125" style="54"/>
    <col min="13280" max="13280" width="17.5703125" style="54" customWidth="1"/>
    <col min="13281" max="13281" width="11.5703125" style="54" customWidth="1"/>
    <col min="13282" max="13285" width="11.42578125" style="54"/>
    <col min="13286" max="13286" width="22.5703125" style="54" customWidth="1"/>
    <col min="13287" max="13287" width="14" style="54" customWidth="1"/>
    <col min="13288" max="13288" width="1.7109375" style="54" customWidth="1"/>
    <col min="13289" max="13533" width="11.42578125" style="54"/>
    <col min="13534" max="13534" width="4.42578125" style="54" customWidth="1"/>
    <col min="13535" max="13535" width="11.42578125" style="54"/>
    <col min="13536" max="13536" width="17.5703125" style="54" customWidth="1"/>
    <col min="13537" max="13537" width="11.5703125" style="54" customWidth="1"/>
    <col min="13538" max="13541" width="11.42578125" style="54"/>
    <col min="13542" max="13542" width="22.5703125" style="54" customWidth="1"/>
    <col min="13543" max="13543" width="14" style="54" customWidth="1"/>
    <col min="13544" max="13544" width="1.7109375" style="54" customWidth="1"/>
    <col min="13545" max="13789" width="11.42578125" style="54"/>
    <col min="13790" max="13790" width="4.42578125" style="54" customWidth="1"/>
    <col min="13791" max="13791" width="11.42578125" style="54"/>
    <col min="13792" max="13792" width="17.5703125" style="54" customWidth="1"/>
    <col min="13793" max="13793" width="11.5703125" style="54" customWidth="1"/>
    <col min="13794" max="13797" width="11.42578125" style="54"/>
    <col min="13798" max="13798" width="22.5703125" style="54" customWidth="1"/>
    <col min="13799" max="13799" width="14" style="54" customWidth="1"/>
    <col min="13800" max="13800" width="1.7109375" style="54" customWidth="1"/>
    <col min="13801" max="14045" width="11.42578125" style="54"/>
    <col min="14046" max="14046" width="4.42578125" style="54" customWidth="1"/>
    <col min="14047" max="14047" width="11.42578125" style="54"/>
    <col min="14048" max="14048" width="17.5703125" style="54" customWidth="1"/>
    <col min="14049" max="14049" width="11.5703125" style="54" customWidth="1"/>
    <col min="14050" max="14053" width="11.42578125" style="54"/>
    <col min="14054" max="14054" width="22.5703125" style="54" customWidth="1"/>
    <col min="14055" max="14055" width="14" style="54" customWidth="1"/>
    <col min="14056" max="14056" width="1.7109375" style="54" customWidth="1"/>
    <col min="14057" max="14301" width="11.42578125" style="54"/>
    <col min="14302" max="14302" width="4.42578125" style="54" customWidth="1"/>
    <col min="14303" max="14303" width="11.42578125" style="54"/>
    <col min="14304" max="14304" width="17.5703125" style="54" customWidth="1"/>
    <col min="14305" max="14305" width="11.5703125" style="54" customWidth="1"/>
    <col min="14306" max="14309" width="11.42578125" style="54"/>
    <col min="14310" max="14310" width="22.5703125" style="54" customWidth="1"/>
    <col min="14311" max="14311" width="14" style="54" customWidth="1"/>
    <col min="14312" max="14312" width="1.7109375" style="54" customWidth="1"/>
    <col min="14313" max="14557" width="11.42578125" style="54"/>
    <col min="14558" max="14558" width="4.42578125" style="54" customWidth="1"/>
    <col min="14559" max="14559" width="11.42578125" style="54"/>
    <col min="14560" max="14560" width="17.5703125" style="54" customWidth="1"/>
    <col min="14561" max="14561" width="11.5703125" style="54" customWidth="1"/>
    <col min="14562" max="14565" width="11.42578125" style="54"/>
    <col min="14566" max="14566" width="22.5703125" style="54" customWidth="1"/>
    <col min="14567" max="14567" width="14" style="54" customWidth="1"/>
    <col min="14568" max="14568" width="1.7109375" style="54" customWidth="1"/>
    <col min="14569" max="14813" width="11.42578125" style="54"/>
    <col min="14814" max="14814" width="4.42578125" style="54" customWidth="1"/>
    <col min="14815" max="14815" width="11.42578125" style="54"/>
    <col min="14816" max="14816" width="17.5703125" style="54" customWidth="1"/>
    <col min="14817" max="14817" width="11.5703125" style="54" customWidth="1"/>
    <col min="14818" max="14821" width="11.42578125" style="54"/>
    <col min="14822" max="14822" width="22.5703125" style="54" customWidth="1"/>
    <col min="14823" max="14823" width="14" style="54" customWidth="1"/>
    <col min="14824" max="14824" width="1.7109375" style="54" customWidth="1"/>
    <col min="14825" max="15069" width="11.42578125" style="54"/>
    <col min="15070" max="15070" width="4.42578125" style="54" customWidth="1"/>
    <col min="15071" max="15071" width="11.42578125" style="54"/>
    <col min="15072" max="15072" width="17.5703125" style="54" customWidth="1"/>
    <col min="15073" max="15073" width="11.5703125" style="54" customWidth="1"/>
    <col min="15074" max="15077" width="11.42578125" style="54"/>
    <col min="15078" max="15078" width="22.5703125" style="54" customWidth="1"/>
    <col min="15079" max="15079" width="14" style="54" customWidth="1"/>
    <col min="15080" max="15080" width="1.7109375" style="54" customWidth="1"/>
    <col min="15081" max="15325" width="11.42578125" style="54"/>
    <col min="15326" max="15326" width="4.42578125" style="54" customWidth="1"/>
    <col min="15327" max="15327" width="11.42578125" style="54"/>
    <col min="15328" max="15328" width="17.5703125" style="54" customWidth="1"/>
    <col min="15329" max="15329" width="11.5703125" style="54" customWidth="1"/>
    <col min="15330" max="15333" width="11.42578125" style="54"/>
    <col min="15334" max="15334" width="22.5703125" style="54" customWidth="1"/>
    <col min="15335" max="15335" width="14" style="54" customWidth="1"/>
    <col min="15336" max="15336" width="1.7109375" style="54" customWidth="1"/>
    <col min="15337" max="15581" width="11.42578125" style="54"/>
    <col min="15582" max="15582" width="4.42578125" style="54" customWidth="1"/>
    <col min="15583" max="15583" width="11.42578125" style="54"/>
    <col min="15584" max="15584" width="17.5703125" style="54" customWidth="1"/>
    <col min="15585" max="15585" width="11.5703125" style="54" customWidth="1"/>
    <col min="15586" max="15589" width="11.42578125" style="54"/>
    <col min="15590" max="15590" width="22.5703125" style="54" customWidth="1"/>
    <col min="15591" max="15591" width="14" style="54" customWidth="1"/>
    <col min="15592" max="15592" width="1.7109375" style="54" customWidth="1"/>
    <col min="15593" max="15837" width="11.42578125" style="54"/>
    <col min="15838" max="15838" width="4.42578125" style="54" customWidth="1"/>
    <col min="15839" max="15839" width="11.42578125" style="54"/>
    <col min="15840" max="15840" width="17.5703125" style="54" customWidth="1"/>
    <col min="15841" max="15841" width="11.5703125" style="54" customWidth="1"/>
    <col min="15842" max="15845" width="11.42578125" style="54"/>
    <col min="15846" max="15846" width="22.5703125" style="54" customWidth="1"/>
    <col min="15847" max="15847" width="14" style="54" customWidth="1"/>
    <col min="15848" max="15848" width="1.7109375" style="54" customWidth="1"/>
    <col min="15849" max="16093" width="11.42578125" style="54"/>
    <col min="16094" max="16094" width="4.42578125" style="54" customWidth="1"/>
    <col min="16095" max="16095" width="11.42578125" style="54"/>
    <col min="16096" max="16096" width="17.5703125" style="54" customWidth="1"/>
    <col min="16097" max="16097" width="11.5703125" style="54" customWidth="1"/>
    <col min="16098" max="16101" width="11.42578125" style="54"/>
    <col min="16102" max="16102" width="22.5703125" style="54" customWidth="1"/>
    <col min="16103" max="16103" width="14" style="54" customWidth="1"/>
    <col min="16104" max="16104" width="1.7109375" style="54" customWidth="1"/>
    <col min="16105" max="16384" width="11.42578125" style="54"/>
  </cols>
  <sheetData>
    <row r="1" spans="2:10" ht="6" customHeight="1" thickBot="1" x14ac:dyDescent="0.25"/>
    <row r="2" spans="2:10" ht="19.5" customHeight="1" x14ac:dyDescent="0.2">
      <c r="B2" s="55"/>
      <c r="C2" s="56"/>
      <c r="D2" s="57" t="s">
        <v>136</v>
      </c>
      <c r="E2" s="58"/>
      <c r="F2" s="58"/>
      <c r="G2" s="58"/>
      <c r="H2" s="58"/>
      <c r="I2" s="59"/>
      <c r="J2" s="60" t="s">
        <v>137</v>
      </c>
    </row>
    <row r="3" spans="2:10" ht="13.5" thickBot="1" x14ac:dyDescent="0.25">
      <c r="B3" s="61"/>
      <c r="C3" s="62"/>
      <c r="D3" s="63"/>
      <c r="E3" s="64"/>
      <c r="F3" s="64"/>
      <c r="G3" s="64"/>
      <c r="H3" s="64"/>
      <c r="I3" s="65"/>
      <c r="J3" s="66"/>
    </row>
    <row r="4" spans="2:10" x14ac:dyDescent="0.2">
      <c r="B4" s="61"/>
      <c r="C4" s="62"/>
      <c r="D4" s="57" t="s">
        <v>138</v>
      </c>
      <c r="E4" s="58"/>
      <c r="F4" s="58"/>
      <c r="G4" s="58"/>
      <c r="H4" s="58"/>
      <c r="I4" s="59"/>
      <c r="J4" s="60" t="s">
        <v>139</v>
      </c>
    </row>
    <row r="5" spans="2:10" x14ac:dyDescent="0.2">
      <c r="B5" s="61"/>
      <c r="C5" s="62"/>
      <c r="D5" s="67"/>
      <c r="E5" s="68"/>
      <c r="F5" s="68"/>
      <c r="G5" s="68"/>
      <c r="H5" s="68"/>
      <c r="I5" s="69"/>
      <c r="J5" s="70"/>
    </row>
    <row r="6" spans="2:10" ht="13.5" thickBot="1" x14ac:dyDescent="0.25">
      <c r="B6" s="71"/>
      <c r="C6" s="72"/>
      <c r="D6" s="63"/>
      <c r="E6" s="64"/>
      <c r="F6" s="64"/>
      <c r="G6" s="64"/>
      <c r="H6" s="64"/>
      <c r="I6" s="65"/>
      <c r="J6" s="66"/>
    </row>
    <row r="7" spans="2:10" x14ac:dyDescent="0.2">
      <c r="B7" s="73"/>
      <c r="J7" s="74"/>
    </row>
    <row r="8" spans="2:10" x14ac:dyDescent="0.2">
      <c r="B8" s="73"/>
      <c r="J8" s="74"/>
    </row>
    <row r="9" spans="2:10" x14ac:dyDescent="0.2">
      <c r="B9" s="73"/>
      <c r="J9" s="74"/>
    </row>
    <row r="10" spans="2:10" x14ac:dyDescent="0.2">
      <c r="B10" s="73"/>
      <c r="C10" s="75" t="s">
        <v>173</v>
      </c>
      <c r="E10" s="76"/>
      <c r="J10" s="74"/>
    </row>
    <row r="11" spans="2:10" x14ac:dyDescent="0.2">
      <c r="B11" s="73"/>
      <c r="J11" s="74"/>
    </row>
    <row r="12" spans="2:10" x14ac:dyDescent="0.2">
      <c r="B12" s="73"/>
      <c r="C12" s="75" t="s">
        <v>140</v>
      </c>
      <c r="J12" s="74"/>
    </row>
    <row r="13" spans="2:10" x14ac:dyDescent="0.2">
      <c r="B13" s="73"/>
      <c r="C13" s="75" t="s">
        <v>141</v>
      </c>
      <c r="J13" s="74"/>
    </row>
    <row r="14" spans="2:10" x14ac:dyDescent="0.2">
      <c r="B14" s="73"/>
      <c r="J14" s="74"/>
    </row>
    <row r="15" spans="2:10" x14ac:dyDescent="0.2">
      <c r="B15" s="73"/>
      <c r="C15" s="54" t="s">
        <v>174</v>
      </c>
      <c r="J15" s="74"/>
    </row>
    <row r="16" spans="2:10" x14ac:dyDescent="0.2">
      <c r="B16" s="73"/>
      <c r="C16" s="77"/>
      <c r="J16" s="74"/>
    </row>
    <row r="17" spans="2:10" x14ac:dyDescent="0.2">
      <c r="B17" s="73"/>
      <c r="C17" s="54" t="s">
        <v>175</v>
      </c>
      <c r="D17" s="76"/>
      <c r="H17" s="78" t="s">
        <v>142</v>
      </c>
      <c r="I17" s="78" t="s">
        <v>143</v>
      </c>
      <c r="J17" s="74"/>
    </row>
    <row r="18" spans="2:10" x14ac:dyDescent="0.2">
      <c r="B18" s="73"/>
      <c r="C18" s="75" t="s">
        <v>144</v>
      </c>
      <c r="D18" s="75"/>
      <c r="E18" s="75"/>
      <c r="F18" s="75"/>
      <c r="H18" s="79">
        <v>31</v>
      </c>
      <c r="I18" s="80">
        <v>12487081</v>
      </c>
      <c r="J18" s="74"/>
    </row>
    <row r="19" spans="2:10" x14ac:dyDescent="0.2">
      <c r="B19" s="73"/>
      <c r="C19" s="54" t="s">
        <v>145</v>
      </c>
      <c r="H19" s="81">
        <v>0</v>
      </c>
      <c r="I19" s="82">
        <v>0</v>
      </c>
      <c r="J19" s="74"/>
    </row>
    <row r="20" spans="2:10" x14ac:dyDescent="0.2">
      <c r="B20" s="73"/>
      <c r="C20" s="54" t="s">
        <v>146</v>
      </c>
      <c r="H20" s="81">
        <v>0</v>
      </c>
      <c r="I20" s="82">
        <v>0</v>
      </c>
      <c r="J20" s="74"/>
    </row>
    <row r="21" spans="2:10" x14ac:dyDescent="0.2">
      <c r="B21" s="73"/>
      <c r="C21" s="54" t="s">
        <v>147</v>
      </c>
      <c r="H21" s="81">
        <v>26</v>
      </c>
      <c r="I21" s="83">
        <v>12148494</v>
      </c>
      <c r="J21" s="74"/>
    </row>
    <row r="22" spans="2:10" x14ac:dyDescent="0.2">
      <c r="B22" s="73"/>
      <c r="C22" s="54" t="s">
        <v>148</v>
      </c>
      <c r="H22" s="81">
        <v>0</v>
      </c>
      <c r="I22" s="82">
        <v>0</v>
      </c>
      <c r="J22" s="74"/>
    </row>
    <row r="23" spans="2:10" ht="13.5" thickBot="1" x14ac:dyDescent="0.25">
      <c r="B23" s="73"/>
      <c r="C23" s="54" t="s">
        <v>149</v>
      </c>
      <c r="H23" s="84">
        <v>0</v>
      </c>
      <c r="I23" s="85">
        <v>0</v>
      </c>
      <c r="J23" s="74"/>
    </row>
    <row r="24" spans="2:10" x14ac:dyDescent="0.2">
      <c r="B24" s="73"/>
      <c r="C24" s="75" t="s">
        <v>150</v>
      </c>
      <c r="D24" s="75"/>
      <c r="E24" s="75"/>
      <c r="F24" s="75"/>
      <c r="H24" s="79">
        <f>H19+H20+H21+H22+H23</f>
        <v>26</v>
      </c>
      <c r="I24" s="86">
        <f>I19+I20+I21+I22+I23</f>
        <v>12148494</v>
      </c>
      <c r="J24" s="74"/>
    </row>
    <row r="25" spans="2:10" x14ac:dyDescent="0.2">
      <c r="B25" s="73"/>
      <c r="C25" s="54" t="s">
        <v>151</v>
      </c>
      <c r="H25" s="81">
        <v>0</v>
      </c>
      <c r="I25" s="82">
        <v>0</v>
      </c>
      <c r="J25" s="74"/>
    </row>
    <row r="26" spans="2:10" ht="13.5" thickBot="1" x14ac:dyDescent="0.25">
      <c r="B26" s="73"/>
      <c r="C26" s="54" t="s">
        <v>130</v>
      </c>
      <c r="H26" s="84">
        <v>3</v>
      </c>
      <c r="I26" s="85">
        <v>218587</v>
      </c>
      <c r="J26" s="74"/>
    </row>
    <row r="27" spans="2:10" x14ac:dyDescent="0.2">
      <c r="B27" s="73"/>
      <c r="C27" s="75" t="s">
        <v>152</v>
      </c>
      <c r="D27" s="75"/>
      <c r="E27" s="75"/>
      <c r="F27" s="75"/>
      <c r="H27" s="79">
        <f>H25+H26</f>
        <v>3</v>
      </c>
      <c r="I27" s="86">
        <f>I25+I26</f>
        <v>218587</v>
      </c>
      <c r="J27" s="74"/>
    </row>
    <row r="28" spans="2:10" ht="13.5" thickBot="1" x14ac:dyDescent="0.25">
      <c r="B28" s="73"/>
      <c r="C28" s="54" t="s">
        <v>153</v>
      </c>
      <c r="D28" s="75"/>
      <c r="E28" s="75"/>
      <c r="F28" s="75"/>
      <c r="H28" s="84">
        <v>2</v>
      </c>
      <c r="I28" s="85">
        <v>120000</v>
      </c>
      <c r="J28" s="74"/>
    </row>
    <row r="29" spans="2:10" x14ac:dyDescent="0.2">
      <c r="B29" s="73"/>
      <c r="C29" s="75" t="s">
        <v>154</v>
      </c>
      <c r="D29" s="75"/>
      <c r="E29" s="75"/>
      <c r="F29" s="75"/>
      <c r="H29" s="81">
        <f>H28</f>
        <v>2</v>
      </c>
      <c r="I29" s="82">
        <f>I28</f>
        <v>120000</v>
      </c>
      <c r="J29" s="74"/>
    </row>
    <row r="30" spans="2:10" x14ac:dyDescent="0.2">
      <c r="B30" s="73"/>
      <c r="C30" s="75"/>
      <c r="D30" s="75"/>
      <c r="E30" s="75"/>
      <c r="F30" s="75"/>
      <c r="H30" s="87"/>
      <c r="I30" s="86"/>
      <c r="J30" s="74"/>
    </row>
    <row r="31" spans="2:10" ht="13.5" thickBot="1" x14ac:dyDescent="0.25">
      <c r="B31" s="73"/>
      <c r="C31" s="75" t="s">
        <v>155</v>
      </c>
      <c r="D31" s="75"/>
      <c r="H31" s="88">
        <f>H24+H27+H29</f>
        <v>31</v>
      </c>
      <c r="I31" s="89">
        <f>I24+I27+I29</f>
        <v>12487081</v>
      </c>
      <c r="J31" s="74"/>
    </row>
    <row r="32" spans="2:10" ht="13.5" thickTop="1" x14ac:dyDescent="0.2">
      <c r="B32" s="73"/>
      <c r="C32" s="75"/>
      <c r="D32" s="75"/>
      <c r="H32" s="90"/>
      <c r="I32" s="82"/>
      <c r="J32" s="74"/>
    </row>
    <row r="33" spans="2:10" x14ac:dyDescent="0.2">
      <c r="B33" s="73"/>
      <c r="G33" s="90"/>
      <c r="H33" s="90"/>
      <c r="I33" s="90"/>
      <c r="J33" s="74"/>
    </row>
    <row r="34" spans="2:10" x14ac:dyDescent="0.2">
      <c r="B34" s="73"/>
      <c r="G34" s="90"/>
      <c r="H34" s="90"/>
      <c r="I34" s="90"/>
      <c r="J34" s="74"/>
    </row>
    <row r="35" spans="2:10" x14ac:dyDescent="0.2">
      <c r="B35" s="73"/>
      <c r="G35" s="90"/>
      <c r="H35" s="90"/>
      <c r="I35" s="90"/>
      <c r="J35" s="74"/>
    </row>
    <row r="36" spans="2:10" ht="13.5" thickBot="1" x14ac:dyDescent="0.25">
      <c r="B36" s="73"/>
      <c r="C36" s="91" t="s">
        <v>156</v>
      </c>
      <c r="D36" s="92"/>
      <c r="G36" s="91" t="s">
        <v>176</v>
      </c>
      <c r="H36" s="92"/>
      <c r="I36" s="90"/>
      <c r="J36" s="74"/>
    </row>
    <row r="37" spans="2:10" ht="4.5" customHeight="1" x14ac:dyDescent="0.2">
      <c r="B37" s="73"/>
      <c r="C37" s="90"/>
      <c r="D37" s="90"/>
      <c r="G37" s="90"/>
      <c r="H37" s="90"/>
      <c r="I37" s="90"/>
      <c r="J37" s="74"/>
    </row>
    <row r="38" spans="2:10" x14ac:dyDescent="0.2">
      <c r="B38" s="73"/>
      <c r="C38" s="93" t="s">
        <v>157</v>
      </c>
      <c r="G38" s="93" t="s">
        <v>158</v>
      </c>
      <c r="H38" s="90"/>
      <c r="I38" s="90"/>
      <c r="J38" s="74"/>
    </row>
    <row r="39" spans="2:10" x14ac:dyDescent="0.2">
      <c r="B39" s="73"/>
      <c r="G39" s="90"/>
      <c r="H39" s="90"/>
      <c r="I39" s="90"/>
      <c r="J39" s="74"/>
    </row>
    <row r="40" spans="2:10" ht="18.75" customHeight="1" thickBot="1" x14ac:dyDescent="0.25">
      <c r="B40" s="94"/>
      <c r="C40" s="95"/>
      <c r="D40" s="95"/>
      <c r="E40" s="95"/>
      <c r="F40" s="95"/>
      <c r="G40" s="92"/>
      <c r="H40" s="92"/>
      <c r="I40" s="92"/>
      <c r="J40" s="96"/>
    </row>
  </sheetData>
  <pageMargins left="0.7" right="0.7" top="0.75" bottom="0.75" header="0.3" footer="0.3"/>
  <pageSetup scale="71" orientation="portrait" r:id="rId1"/>
  <headerFooter alignWithMargins="0"/>
  <colBreaks count="1" manualBreakCount="1">
    <brk id="11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E16" sqref="E16"/>
    </sheetView>
  </sheetViews>
  <sheetFormatPr baseColWidth="10" defaultRowHeight="12.75" x14ac:dyDescent="0.2"/>
  <cols>
    <col min="1" max="1" width="4.42578125" style="54" customWidth="1"/>
    <col min="2" max="2" width="11.42578125" style="54"/>
    <col min="3" max="3" width="12.85546875" style="54" customWidth="1"/>
    <col min="4" max="4" width="22" style="54" customWidth="1"/>
    <col min="5" max="8" width="11.42578125" style="54"/>
    <col min="9" max="9" width="24.7109375" style="54" customWidth="1"/>
    <col min="10" max="10" width="12.5703125" style="54" customWidth="1"/>
    <col min="11" max="11" width="1.7109375" style="54" customWidth="1"/>
    <col min="12" max="223" width="11.42578125" style="54"/>
    <col min="224" max="224" width="4.42578125" style="54" customWidth="1"/>
    <col min="225" max="225" width="11.42578125" style="54"/>
    <col min="226" max="226" width="17.5703125" style="54" customWidth="1"/>
    <col min="227" max="227" width="11.5703125" style="54" customWidth="1"/>
    <col min="228" max="231" width="11.42578125" style="54"/>
    <col min="232" max="232" width="22.5703125" style="54" customWidth="1"/>
    <col min="233" max="233" width="14" style="54" customWidth="1"/>
    <col min="234" max="234" width="1.7109375" style="54" customWidth="1"/>
    <col min="235" max="479" width="11.42578125" style="54"/>
    <col min="480" max="480" width="4.42578125" style="54" customWidth="1"/>
    <col min="481" max="481" width="11.42578125" style="54"/>
    <col min="482" max="482" width="17.5703125" style="54" customWidth="1"/>
    <col min="483" max="483" width="11.5703125" style="54" customWidth="1"/>
    <col min="484" max="487" width="11.42578125" style="54"/>
    <col min="488" max="488" width="22.5703125" style="54" customWidth="1"/>
    <col min="489" max="489" width="14" style="54" customWidth="1"/>
    <col min="490" max="490" width="1.7109375" style="54" customWidth="1"/>
    <col min="491" max="735" width="11.42578125" style="54"/>
    <col min="736" max="736" width="4.42578125" style="54" customWidth="1"/>
    <col min="737" max="737" width="11.42578125" style="54"/>
    <col min="738" max="738" width="17.5703125" style="54" customWidth="1"/>
    <col min="739" max="739" width="11.5703125" style="54" customWidth="1"/>
    <col min="740" max="743" width="11.42578125" style="54"/>
    <col min="744" max="744" width="22.5703125" style="54" customWidth="1"/>
    <col min="745" max="745" width="14" style="54" customWidth="1"/>
    <col min="746" max="746" width="1.7109375" style="54" customWidth="1"/>
    <col min="747" max="991" width="11.42578125" style="54"/>
    <col min="992" max="992" width="4.42578125" style="54" customWidth="1"/>
    <col min="993" max="993" width="11.42578125" style="54"/>
    <col min="994" max="994" width="17.5703125" style="54" customWidth="1"/>
    <col min="995" max="995" width="11.5703125" style="54" customWidth="1"/>
    <col min="996" max="999" width="11.42578125" style="54"/>
    <col min="1000" max="1000" width="22.5703125" style="54" customWidth="1"/>
    <col min="1001" max="1001" width="14" style="54" customWidth="1"/>
    <col min="1002" max="1002" width="1.7109375" style="54" customWidth="1"/>
    <col min="1003" max="1247" width="11.42578125" style="54"/>
    <col min="1248" max="1248" width="4.42578125" style="54" customWidth="1"/>
    <col min="1249" max="1249" width="11.42578125" style="54"/>
    <col min="1250" max="1250" width="17.5703125" style="54" customWidth="1"/>
    <col min="1251" max="1251" width="11.5703125" style="54" customWidth="1"/>
    <col min="1252" max="1255" width="11.42578125" style="54"/>
    <col min="1256" max="1256" width="22.5703125" style="54" customWidth="1"/>
    <col min="1257" max="1257" width="14" style="54" customWidth="1"/>
    <col min="1258" max="1258" width="1.7109375" style="54" customWidth="1"/>
    <col min="1259" max="1503" width="11.42578125" style="54"/>
    <col min="1504" max="1504" width="4.42578125" style="54" customWidth="1"/>
    <col min="1505" max="1505" width="11.42578125" style="54"/>
    <col min="1506" max="1506" width="17.5703125" style="54" customWidth="1"/>
    <col min="1507" max="1507" width="11.5703125" style="54" customWidth="1"/>
    <col min="1508" max="1511" width="11.42578125" style="54"/>
    <col min="1512" max="1512" width="22.5703125" style="54" customWidth="1"/>
    <col min="1513" max="1513" width="14" style="54" customWidth="1"/>
    <col min="1514" max="1514" width="1.7109375" style="54" customWidth="1"/>
    <col min="1515" max="1759" width="11.42578125" style="54"/>
    <col min="1760" max="1760" width="4.42578125" style="54" customWidth="1"/>
    <col min="1761" max="1761" width="11.42578125" style="54"/>
    <col min="1762" max="1762" width="17.5703125" style="54" customWidth="1"/>
    <col min="1763" max="1763" width="11.5703125" style="54" customWidth="1"/>
    <col min="1764" max="1767" width="11.42578125" style="54"/>
    <col min="1768" max="1768" width="22.5703125" style="54" customWidth="1"/>
    <col min="1769" max="1769" width="14" style="54" customWidth="1"/>
    <col min="1770" max="1770" width="1.7109375" style="54" customWidth="1"/>
    <col min="1771" max="2015" width="11.42578125" style="54"/>
    <col min="2016" max="2016" width="4.42578125" style="54" customWidth="1"/>
    <col min="2017" max="2017" width="11.42578125" style="54"/>
    <col min="2018" max="2018" width="17.5703125" style="54" customWidth="1"/>
    <col min="2019" max="2019" width="11.5703125" style="54" customWidth="1"/>
    <col min="2020" max="2023" width="11.42578125" style="54"/>
    <col min="2024" max="2024" width="22.5703125" style="54" customWidth="1"/>
    <col min="2025" max="2025" width="14" style="54" customWidth="1"/>
    <col min="2026" max="2026" width="1.7109375" style="54" customWidth="1"/>
    <col min="2027" max="2271" width="11.42578125" style="54"/>
    <col min="2272" max="2272" width="4.42578125" style="54" customWidth="1"/>
    <col min="2273" max="2273" width="11.42578125" style="54"/>
    <col min="2274" max="2274" width="17.5703125" style="54" customWidth="1"/>
    <col min="2275" max="2275" width="11.5703125" style="54" customWidth="1"/>
    <col min="2276" max="2279" width="11.42578125" style="54"/>
    <col min="2280" max="2280" width="22.5703125" style="54" customWidth="1"/>
    <col min="2281" max="2281" width="14" style="54" customWidth="1"/>
    <col min="2282" max="2282" width="1.7109375" style="54" customWidth="1"/>
    <col min="2283" max="2527" width="11.42578125" style="54"/>
    <col min="2528" max="2528" width="4.42578125" style="54" customWidth="1"/>
    <col min="2529" max="2529" width="11.42578125" style="54"/>
    <col min="2530" max="2530" width="17.5703125" style="54" customWidth="1"/>
    <col min="2531" max="2531" width="11.5703125" style="54" customWidth="1"/>
    <col min="2532" max="2535" width="11.42578125" style="54"/>
    <col min="2536" max="2536" width="22.5703125" style="54" customWidth="1"/>
    <col min="2537" max="2537" width="14" style="54" customWidth="1"/>
    <col min="2538" max="2538" width="1.7109375" style="54" customWidth="1"/>
    <col min="2539" max="2783" width="11.42578125" style="54"/>
    <col min="2784" max="2784" width="4.42578125" style="54" customWidth="1"/>
    <col min="2785" max="2785" width="11.42578125" style="54"/>
    <col min="2786" max="2786" width="17.5703125" style="54" customWidth="1"/>
    <col min="2787" max="2787" width="11.5703125" style="54" customWidth="1"/>
    <col min="2788" max="2791" width="11.42578125" style="54"/>
    <col min="2792" max="2792" width="22.5703125" style="54" customWidth="1"/>
    <col min="2793" max="2793" width="14" style="54" customWidth="1"/>
    <col min="2794" max="2794" width="1.7109375" style="54" customWidth="1"/>
    <col min="2795" max="3039" width="11.42578125" style="54"/>
    <col min="3040" max="3040" width="4.42578125" style="54" customWidth="1"/>
    <col min="3041" max="3041" width="11.42578125" style="54"/>
    <col min="3042" max="3042" width="17.5703125" style="54" customWidth="1"/>
    <col min="3043" max="3043" width="11.5703125" style="54" customWidth="1"/>
    <col min="3044" max="3047" width="11.42578125" style="54"/>
    <col min="3048" max="3048" width="22.5703125" style="54" customWidth="1"/>
    <col min="3049" max="3049" width="14" style="54" customWidth="1"/>
    <col min="3050" max="3050" width="1.7109375" style="54" customWidth="1"/>
    <col min="3051" max="3295" width="11.42578125" style="54"/>
    <col min="3296" max="3296" width="4.42578125" style="54" customWidth="1"/>
    <col min="3297" max="3297" width="11.42578125" style="54"/>
    <col min="3298" max="3298" width="17.5703125" style="54" customWidth="1"/>
    <col min="3299" max="3299" width="11.5703125" style="54" customWidth="1"/>
    <col min="3300" max="3303" width="11.42578125" style="54"/>
    <col min="3304" max="3304" width="22.5703125" style="54" customWidth="1"/>
    <col min="3305" max="3305" width="14" style="54" customWidth="1"/>
    <col min="3306" max="3306" width="1.7109375" style="54" customWidth="1"/>
    <col min="3307" max="3551" width="11.42578125" style="54"/>
    <col min="3552" max="3552" width="4.42578125" style="54" customWidth="1"/>
    <col min="3553" max="3553" width="11.42578125" style="54"/>
    <col min="3554" max="3554" width="17.5703125" style="54" customWidth="1"/>
    <col min="3555" max="3555" width="11.5703125" style="54" customWidth="1"/>
    <col min="3556" max="3559" width="11.42578125" style="54"/>
    <col min="3560" max="3560" width="22.5703125" style="54" customWidth="1"/>
    <col min="3561" max="3561" width="14" style="54" customWidth="1"/>
    <col min="3562" max="3562" width="1.7109375" style="54" customWidth="1"/>
    <col min="3563" max="3807" width="11.42578125" style="54"/>
    <col min="3808" max="3808" width="4.42578125" style="54" customWidth="1"/>
    <col min="3809" max="3809" width="11.42578125" style="54"/>
    <col min="3810" max="3810" width="17.5703125" style="54" customWidth="1"/>
    <col min="3811" max="3811" width="11.5703125" style="54" customWidth="1"/>
    <col min="3812" max="3815" width="11.42578125" style="54"/>
    <col min="3816" max="3816" width="22.5703125" style="54" customWidth="1"/>
    <col min="3817" max="3817" width="14" style="54" customWidth="1"/>
    <col min="3818" max="3818" width="1.7109375" style="54" customWidth="1"/>
    <col min="3819" max="4063" width="11.42578125" style="54"/>
    <col min="4064" max="4064" width="4.42578125" style="54" customWidth="1"/>
    <col min="4065" max="4065" width="11.42578125" style="54"/>
    <col min="4066" max="4066" width="17.5703125" style="54" customWidth="1"/>
    <col min="4067" max="4067" width="11.5703125" style="54" customWidth="1"/>
    <col min="4068" max="4071" width="11.42578125" style="54"/>
    <col min="4072" max="4072" width="22.5703125" style="54" customWidth="1"/>
    <col min="4073" max="4073" width="14" style="54" customWidth="1"/>
    <col min="4074" max="4074" width="1.7109375" style="54" customWidth="1"/>
    <col min="4075" max="4319" width="11.42578125" style="54"/>
    <col min="4320" max="4320" width="4.42578125" style="54" customWidth="1"/>
    <col min="4321" max="4321" width="11.42578125" style="54"/>
    <col min="4322" max="4322" width="17.5703125" style="54" customWidth="1"/>
    <col min="4323" max="4323" width="11.5703125" style="54" customWidth="1"/>
    <col min="4324" max="4327" width="11.42578125" style="54"/>
    <col min="4328" max="4328" width="22.5703125" style="54" customWidth="1"/>
    <col min="4329" max="4329" width="14" style="54" customWidth="1"/>
    <col min="4330" max="4330" width="1.7109375" style="54" customWidth="1"/>
    <col min="4331" max="4575" width="11.42578125" style="54"/>
    <col min="4576" max="4576" width="4.42578125" style="54" customWidth="1"/>
    <col min="4577" max="4577" width="11.42578125" style="54"/>
    <col min="4578" max="4578" width="17.5703125" style="54" customWidth="1"/>
    <col min="4579" max="4579" width="11.5703125" style="54" customWidth="1"/>
    <col min="4580" max="4583" width="11.42578125" style="54"/>
    <col min="4584" max="4584" width="22.5703125" style="54" customWidth="1"/>
    <col min="4585" max="4585" width="14" style="54" customWidth="1"/>
    <col min="4586" max="4586" width="1.7109375" style="54" customWidth="1"/>
    <col min="4587" max="4831" width="11.42578125" style="54"/>
    <col min="4832" max="4832" width="4.42578125" style="54" customWidth="1"/>
    <col min="4833" max="4833" width="11.42578125" style="54"/>
    <col min="4834" max="4834" width="17.5703125" style="54" customWidth="1"/>
    <col min="4835" max="4835" width="11.5703125" style="54" customWidth="1"/>
    <col min="4836" max="4839" width="11.42578125" style="54"/>
    <col min="4840" max="4840" width="22.5703125" style="54" customWidth="1"/>
    <col min="4841" max="4841" width="14" style="54" customWidth="1"/>
    <col min="4842" max="4842" width="1.7109375" style="54" customWidth="1"/>
    <col min="4843" max="5087" width="11.42578125" style="54"/>
    <col min="5088" max="5088" width="4.42578125" style="54" customWidth="1"/>
    <col min="5089" max="5089" width="11.42578125" style="54"/>
    <col min="5090" max="5090" width="17.5703125" style="54" customWidth="1"/>
    <col min="5091" max="5091" width="11.5703125" style="54" customWidth="1"/>
    <col min="5092" max="5095" width="11.42578125" style="54"/>
    <col min="5096" max="5096" width="22.5703125" style="54" customWidth="1"/>
    <col min="5097" max="5097" width="14" style="54" customWidth="1"/>
    <col min="5098" max="5098" width="1.7109375" style="54" customWidth="1"/>
    <col min="5099" max="5343" width="11.42578125" style="54"/>
    <col min="5344" max="5344" width="4.42578125" style="54" customWidth="1"/>
    <col min="5345" max="5345" width="11.42578125" style="54"/>
    <col min="5346" max="5346" width="17.5703125" style="54" customWidth="1"/>
    <col min="5347" max="5347" width="11.5703125" style="54" customWidth="1"/>
    <col min="5348" max="5351" width="11.42578125" style="54"/>
    <col min="5352" max="5352" width="22.5703125" style="54" customWidth="1"/>
    <col min="5353" max="5353" width="14" style="54" customWidth="1"/>
    <col min="5354" max="5354" width="1.7109375" style="54" customWidth="1"/>
    <col min="5355" max="5599" width="11.42578125" style="54"/>
    <col min="5600" max="5600" width="4.42578125" style="54" customWidth="1"/>
    <col min="5601" max="5601" width="11.42578125" style="54"/>
    <col min="5602" max="5602" width="17.5703125" style="54" customWidth="1"/>
    <col min="5603" max="5603" width="11.5703125" style="54" customWidth="1"/>
    <col min="5604" max="5607" width="11.42578125" style="54"/>
    <col min="5608" max="5608" width="22.5703125" style="54" customWidth="1"/>
    <col min="5609" max="5609" width="14" style="54" customWidth="1"/>
    <col min="5610" max="5610" width="1.7109375" style="54" customWidth="1"/>
    <col min="5611" max="5855" width="11.42578125" style="54"/>
    <col min="5856" max="5856" width="4.42578125" style="54" customWidth="1"/>
    <col min="5857" max="5857" width="11.42578125" style="54"/>
    <col min="5858" max="5858" width="17.5703125" style="54" customWidth="1"/>
    <col min="5859" max="5859" width="11.5703125" style="54" customWidth="1"/>
    <col min="5860" max="5863" width="11.42578125" style="54"/>
    <col min="5864" max="5864" width="22.5703125" style="54" customWidth="1"/>
    <col min="5865" max="5865" width="14" style="54" customWidth="1"/>
    <col min="5866" max="5866" width="1.7109375" style="54" customWidth="1"/>
    <col min="5867" max="6111" width="11.42578125" style="54"/>
    <col min="6112" max="6112" width="4.42578125" style="54" customWidth="1"/>
    <col min="6113" max="6113" width="11.42578125" style="54"/>
    <col min="6114" max="6114" width="17.5703125" style="54" customWidth="1"/>
    <col min="6115" max="6115" width="11.5703125" style="54" customWidth="1"/>
    <col min="6116" max="6119" width="11.42578125" style="54"/>
    <col min="6120" max="6120" width="22.5703125" style="54" customWidth="1"/>
    <col min="6121" max="6121" width="14" style="54" customWidth="1"/>
    <col min="6122" max="6122" width="1.7109375" style="54" customWidth="1"/>
    <col min="6123" max="6367" width="11.42578125" style="54"/>
    <col min="6368" max="6368" width="4.42578125" style="54" customWidth="1"/>
    <col min="6369" max="6369" width="11.42578125" style="54"/>
    <col min="6370" max="6370" width="17.5703125" style="54" customWidth="1"/>
    <col min="6371" max="6371" width="11.5703125" style="54" customWidth="1"/>
    <col min="6372" max="6375" width="11.42578125" style="54"/>
    <col min="6376" max="6376" width="22.5703125" style="54" customWidth="1"/>
    <col min="6377" max="6377" width="14" style="54" customWidth="1"/>
    <col min="6378" max="6378" width="1.7109375" style="54" customWidth="1"/>
    <col min="6379" max="6623" width="11.42578125" style="54"/>
    <col min="6624" max="6624" width="4.42578125" style="54" customWidth="1"/>
    <col min="6625" max="6625" width="11.42578125" style="54"/>
    <col min="6626" max="6626" width="17.5703125" style="54" customWidth="1"/>
    <col min="6627" max="6627" width="11.5703125" style="54" customWidth="1"/>
    <col min="6628" max="6631" width="11.42578125" style="54"/>
    <col min="6632" max="6632" width="22.5703125" style="54" customWidth="1"/>
    <col min="6633" max="6633" width="14" style="54" customWidth="1"/>
    <col min="6634" max="6634" width="1.7109375" style="54" customWidth="1"/>
    <col min="6635" max="6879" width="11.42578125" style="54"/>
    <col min="6880" max="6880" width="4.42578125" style="54" customWidth="1"/>
    <col min="6881" max="6881" width="11.42578125" style="54"/>
    <col min="6882" max="6882" width="17.5703125" style="54" customWidth="1"/>
    <col min="6883" max="6883" width="11.5703125" style="54" customWidth="1"/>
    <col min="6884" max="6887" width="11.42578125" style="54"/>
    <col min="6888" max="6888" width="22.5703125" style="54" customWidth="1"/>
    <col min="6889" max="6889" width="14" style="54" customWidth="1"/>
    <col min="6890" max="6890" width="1.7109375" style="54" customWidth="1"/>
    <col min="6891" max="7135" width="11.42578125" style="54"/>
    <col min="7136" max="7136" width="4.42578125" style="54" customWidth="1"/>
    <col min="7137" max="7137" width="11.42578125" style="54"/>
    <col min="7138" max="7138" width="17.5703125" style="54" customWidth="1"/>
    <col min="7139" max="7139" width="11.5703125" style="54" customWidth="1"/>
    <col min="7140" max="7143" width="11.42578125" style="54"/>
    <col min="7144" max="7144" width="22.5703125" style="54" customWidth="1"/>
    <col min="7145" max="7145" width="14" style="54" customWidth="1"/>
    <col min="7146" max="7146" width="1.7109375" style="54" customWidth="1"/>
    <col min="7147" max="7391" width="11.42578125" style="54"/>
    <col min="7392" max="7392" width="4.42578125" style="54" customWidth="1"/>
    <col min="7393" max="7393" width="11.42578125" style="54"/>
    <col min="7394" max="7394" width="17.5703125" style="54" customWidth="1"/>
    <col min="7395" max="7395" width="11.5703125" style="54" customWidth="1"/>
    <col min="7396" max="7399" width="11.42578125" style="54"/>
    <col min="7400" max="7400" width="22.5703125" style="54" customWidth="1"/>
    <col min="7401" max="7401" width="14" style="54" customWidth="1"/>
    <col min="7402" max="7402" width="1.7109375" style="54" customWidth="1"/>
    <col min="7403" max="7647" width="11.42578125" style="54"/>
    <col min="7648" max="7648" width="4.42578125" style="54" customWidth="1"/>
    <col min="7649" max="7649" width="11.42578125" style="54"/>
    <col min="7650" max="7650" width="17.5703125" style="54" customWidth="1"/>
    <col min="7651" max="7651" width="11.5703125" style="54" customWidth="1"/>
    <col min="7652" max="7655" width="11.42578125" style="54"/>
    <col min="7656" max="7656" width="22.5703125" style="54" customWidth="1"/>
    <col min="7657" max="7657" width="14" style="54" customWidth="1"/>
    <col min="7658" max="7658" width="1.7109375" style="54" customWidth="1"/>
    <col min="7659" max="7903" width="11.42578125" style="54"/>
    <col min="7904" max="7904" width="4.42578125" style="54" customWidth="1"/>
    <col min="7905" max="7905" width="11.42578125" style="54"/>
    <col min="7906" max="7906" width="17.5703125" style="54" customWidth="1"/>
    <col min="7907" max="7907" width="11.5703125" style="54" customWidth="1"/>
    <col min="7908" max="7911" width="11.42578125" style="54"/>
    <col min="7912" max="7912" width="22.5703125" style="54" customWidth="1"/>
    <col min="7913" max="7913" width="14" style="54" customWidth="1"/>
    <col min="7914" max="7914" width="1.7109375" style="54" customWidth="1"/>
    <col min="7915" max="8159" width="11.42578125" style="54"/>
    <col min="8160" max="8160" width="4.42578125" style="54" customWidth="1"/>
    <col min="8161" max="8161" width="11.42578125" style="54"/>
    <col min="8162" max="8162" width="17.5703125" style="54" customWidth="1"/>
    <col min="8163" max="8163" width="11.5703125" style="54" customWidth="1"/>
    <col min="8164" max="8167" width="11.42578125" style="54"/>
    <col min="8168" max="8168" width="22.5703125" style="54" customWidth="1"/>
    <col min="8169" max="8169" width="14" style="54" customWidth="1"/>
    <col min="8170" max="8170" width="1.7109375" style="54" customWidth="1"/>
    <col min="8171" max="8415" width="11.42578125" style="54"/>
    <col min="8416" max="8416" width="4.42578125" style="54" customWidth="1"/>
    <col min="8417" max="8417" width="11.42578125" style="54"/>
    <col min="8418" max="8418" width="17.5703125" style="54" customWidth="1"/>
    <col min="8419" max="8419" width="11.5703125" style="54" customWidth="1"/>
    <col min="8420" max="8423" width="11.42578125" style="54"/>
    <col min="8424" max="8424" width="22.5703125" style="54" customWidth="1"/>
    <col min="8425" max="8425" width="14" style="54" customWidth="1"/>
    <col min="8426" max="8426" width="1.7109375" style="54" customWidth="1"/>
    <col min="8427" max="8671" width="11.42578125" style="54"/>
    <col min="8672" max="8672" width="4.42578125" style="54" customWidth="1"/>
    <col min="8673" max="8673" width="11.42578125" style="54"/>
    <col min="8674" max="8674" width="17.5703125" style="54" customWidth="1"/>
    <col min="8675" max="8675" width="11.5703125" style="54" customWidth="1"/>
    <col min="8676" max="8679" width="11.42578125" style="54"/>
    <col min="8680" max="8680" width="22.5703125" style="54" customWidth="1"/>
    <col min="8681" max="8681" width="14" style="54" customWidth="1"/>
    <col min="8682" max="8682" width="1.7109375" style="54" customWidth="1"/>
    <col min="8683" max="8927" width="11.42578125" style="54"/>
    <col min="8928" max="8928" width="4.42578125" style="54" customWidth="1"/>
    <col min="8929" max="8929" width="11.42578125" style="54"/>
    <col min="8930" max="8930" width="17.5703125" style="54" customWidth="1"/>
    <col min="8931" max="8931" width="11.5703125" style="54" customWidth="1"/>
    <col min="8932" max="8935" width="11.42578125" style="54"/>
    <col min="8936" max="8936" width="22.5703125" style="54" customWidth="1"/>
    <col min="8937" max="8937" width="14" style="54" customWidth="1"/>
    <col min="8938" max="8938" width="1.7109375" style="54" customWidth="1"/>
    <col min="8939" max="9183" width="11.42578125" style="54"/>
    <col min="9184" max="9184" width="4.42578125" style="54" customWidth="1"/>
    <col min="9185" max="9185" width="11.42578125" style="54"/>
    <col min="9186" max="9186" width="17.5703125" style="54" customWidth="1"/>
    <col min="9187" max="9187" width="11.5703125" style="54" customWidth="1"/>
    <col min="9188" max="9191" width="11.42578125" style="54"/>
    <col min="9192" max="9192" width="22.5703125" style="54" customWidth="1"/>
    <col min="9193" max="9193" width="14" style="54" customWidth="1"/>
    <col min="9194" max="9194" width="1.7109375" style="54" customWidth="1"/>
    <col min="9195" max="9439" width="11.42578125" style="54"/>
    <col min="9440" max="9440" width="4.42578125" style="54" customWidth="1"/>
    <col min="9441" max="9441" width="11.42578125" style="54"/>
    <col min="9442" max="9442" width="17.5703125" style="54" customWidth="1"/>
    <col min="9443" max="9443" width="11.5703125" style="54" customWidth="1"/>
    <col min="9444" max="9447" width="11.42578125" style="54"/>
    <col min="9448" max="9448" width="22.5703125" style="54" customWidth="1"/>
    <col min="9449" max="9449" width="14" style="54" customWidth="1"/>
    <col min="9450" max="9450" width="1.7109375" style="54" customWidth="1"/>
    <col min="9451" max="9695" width="11.42578125" style="54"/>
    <col min="9696" max="9696" width="4.42578125" style="54" customWidth="1"/>
    <col min="9697" max="9697" width="11.42578125" style="54"/>
    <col min="9698" max="9698" width="17.5703125" style="54" customWidth="1"/>
    <col min="9699" max="9699" width="11.5703125" style="54" customWidth="1"/>
    <col min="9700" max="9703" width="11.42578125" style="54"/>
    <col min="9704" max="9704" width="22.5703125" style="54" customWidth="1"/>
    <col min="9705" max="9705" width="14" style="54" customWidth="1"/>
    <col min="9706" max="9706" width="1.7109375" style="54" customWidth="1"/>
    <col min="9707" max="9951" width="11.42578125" style="54"/>
    <col min="9952" max="9952" width="4.42578125" style="54" customWidth="1"/>
    <col min="9953" max="9953" width="11.42578125" style="54"/>
    <col min="9954" max="9954" width="17.5703125" style="54" customWidth="1"/>
    <col min="9955" max="9955" width="11.5703125" style="54" customWidth="1"/>
    <col min="9956" max="9959" width="11.42578125" style="54"/>
    <col min="9960" max="9960" width="22.5703125" style="54" customWidth="1"/>
    <col min="9961" max="9961" width="14" style="54" customWidth="1"/>
    <col min="9962" max="9962" width="1.7109375" style="54" customWidth="1"/>
    <col min="9963" max="10207" width="11.42578125" style="54"/>
    <col min="10208" max="10208" width="4.42578125" style="54" customWidth="1"/>
    <col min="10209" max="10209" width="11.42578125" style="54"/>
    <col min="10210" max="10210" width="17.5703125" style="54" customWidth="1"/>
    <col min="10211" max="10211" width="11.5703125" style="54" customWidth="1"/>
    <col min="10212" max="10215" width="11.42578125" style="54"/>
    <col min="10216" max="10216" width="22.5703125" style="54" customWidth="1"/>
    <col min="10217" max="10217" width="14" style="54" customWidth="1"/>
    <col min="10218" max="10218" width="1.7109375" style="54" customWidth="1"/>
    <col min="10219" max="10463" width="11.42578125" style="54"/>
    <col min="10464" max="10464" width="4.42578125" style="54" customWidth="1"/>
    <col min="10465" max="10465" width="11.42578125" style="54"/>
    <col min="10466" max="10466" width="17.5703125" style="54" customWidth="1"/>
    <col min="10467" max="10467" width="11.5703125" style="54" customWidth="1"/>
    <col min="10468" max="10471" width="11.42578125" style="54"/>
    <col min="10472" max="10472" width="22.5703125" style="54" customWidth="1"/>
    <col min="10473" max="10473" width="14" style="54" customWidth="1"/>
    <col min="10474" max="10474" width="1.7109375" style="54" customWidth="1"/>
    <col min="10475" max="10719" width="11.42578125" style="54"/>
    <col min="10720" max="10720" width="4.42578125" style="54" customWidth="1"/>
    <col min="10721" max="10721" width="11.42578125" style="54"/>
    <col min="10722" max="10722" width="17.5703125" style="54" customWidth="1"/>
    <col min="10723" max="10723" width="11.5703125" style="54" customWidth="1"/>
    <col min="10724" max="10727" width="11.42578125" style="54"/>
    <col min="10728" max="10728" width="22.5703125" style="54" customWidth="1"/>
    <col min="10729" max="10729" width="14" style="54" customWidth="1"/>
    <col min="10730" max="10730" width="1.7109375" style="54" customWidth="1"/>
    <col min="10731" max="10975" width="11.42578125" style="54"/>
    <col min="10976" max="10976" width="4.42578125" style="54" customWidth="1"/>
    <col min="10977" max="10977" width="11.42578125" style="54"/>
    <col min="10978" max="10978" width="17.5703125" style="54" customWidth="1"/>
    <col min="10979" max="10979" width="11.5703125" style="54" customWidth="1"/>
    <col min="10980" max="10983" width="11.42578125" style="54"/>
    <col min="10984" max="10984" width="22.5703125" style="54" customWidth="1"/>
    <col min="10985" max="10985" width="14" style="54" customWidth="1"/>
    <col min="10986" max="10986" width="1.7109375" style="54" customWidth="1"/>
    <col min="10987" max="11231" width="11.42578125" style="54"/>
    <col min="11232" max="11232" width="4.42578125" style="54" customWidth="1"/>
    <col min="11233" max="11233" width="11.42578125" style="54"/>
    <col min="11234" max="11234" width="17.5703125" style="54" customWidth="1"/>
    <col min="11235" max="11235" width="11.5703125" style="54" customWidth="1"/>
    <col min="11236" max="11239" width="11.42578125" style="54"/>
    <col min="11240" max="11240" width="22.5703125" style="54" customWidth="1"/>
    <col min="11241" max="11241" width="14" style="54" customWidth="1"/>
    <col min="11242" max="11242" width="1.7109375" style="54" customWidth="1"/>
    <col min="11243" max="11487" width="11.42578125" style="54"/>
    <col min="11488" max="11488" width="4.42578125" style="54" customWidth="1"/>
    <col min="11489" max="11489" width="11.42578125" style="54"/>
    <col min="11490" max="11490" width="17.5703125" style="54" customWidth="1"/>
    <col min="11491" max="11491" width="11.5703125" style="54" customWidth="1"/>
    <col min="11492" max="11495" width="11.42578125" style="54"/>
    <col min="11496" max="11496" width="22.5703125" style="54" customWidth="1"/>
    <col min="11497" max="11497" width="14" style="54" customWidth="1"/>
    <col min="11498" max="11498" width="1.7109375" style="54" customWidth="1"/>
    <col min="11499" max="11743" width="11.42578125" style="54"/>
    <col min="11744" max="11744" width="4.42578125" style="54" customWidth="1"/>
    <col min="11745" max="11745" width="11.42578125" style="54"/>
    <col min="11746" max="11746" width="17.5703125" style="54" customWidth="1"/>
    <col min="11747" max="11747" width="11.5703125" style="54" customWidth="1"/>
    <col min="11748" max="11751" width="11.42578125" style="54"/>
    <col min="11752" max="11752" width="22.5703125" style="54" customWidth="1"/>
    <col min="11753" max="11753" width="14" style="54" customWidth="1"/>
    <col min="11754" max="11754" width="1.7109375" style="54" customWidth="1"/>
    <col min="11755" max="11999" width="11.42578125" style="54"/>
    <col min="12000" max="12000" width="4.42578125" style="54" customWidth="1"/>
    <col min="12001" max="12001" width="11.42578125" style="54"/>
    <col min="12002" max="12002" width="17.5703125" style="54" customWidth="1"/>
    <col min="12003" max="12003" width="11.5703125" style="54" customWidth="1"/>
    <col min="12004" max="12007" width="11.42578125" style="54"/>
    <col min="12008" max="12008" width="22.5703125" style="54" customWidth="1"/>
    <col min="12009" max="12009" width="14" style="54" customWidth="1"/>
    <col min="12010" max="12010" width="1.7109375" style="54" customWidth="1"/>
    <col min="12011" max="12255" width="11.42578125" style="54"/>
    <col min="12256" max="12256" width="4.42578125" style="54" customWidth="1"/>
    <col min="12257" max="12257" width="11.42578125" style="54"/>
    <col min="12258" max="12258" width="17.5703125" style="54" customWidth="1"/>
    <col min="12259" max="12259" width="11.5703125" style="54" customWidth="1"/>
    <col min="12260" max="12263" width="11.42578125" style="54"/>
    <col min="12264" max="12264" width="22.5703125" style="54" customWidth="1"/>
    <col min="12265" max="12265" width="14" style="54" customWidth="1"/>
    <col min="12266" max="12266" width="1.7109375" style="54" customWidth="1"/>
    <col min="12267" max="12511" width="11.42578125" style="54"/>
    <col min="12512" max="12512" width="4.42578125" style="54" customWidth="1"/>
    <col min="12513" max="12513" width="11.42578125" style="54"/>
    <col min="12514" max="12514" width="17.5703125" style="54" customWidth="1"/>
    <col min="12515" max="12515" width="11.5703125" style="54" customWidth="1"/>
    <col min="12516" max="12519" width="11.42578125" style="54"/>
    <col min="12520" max="12520" width="22.5703125" style="54" customWidth="1"/>
    <col min="12521" max="12521" width="14" style="54" customWidth="1"/>
    <col min="12522" max="12522" width="1.7109375" style="54" customWidth="1"/>
    <col min="12523" max="12767" width="11.42578125" style="54"/>
    <col min="12768" max="12768" width="4.42578125" style="54" customWidth="1"/>
    <col min="12769" max="12769" width="11.42578125" style="54"/>
    <col min="12770" max="12770" width="17.5703125" style="54" customWidth="1"/>
    <col min="12771" max="12771" width="11.5703125" style="54" customWidth="1"/>
    <col min="12772" max="12775" width="11.42578125" style="54"/>
    <col min="12776" max="12776" width="22.5703125" style="54" customWidth="1"/>
    <col min="12777" max="12777" width="14" style="54" customWidth="1"/>
    <col min="12778" max="12778" width="1.7109375" style="54" customWidth="1"/>
    <col min="12779" max="13023" width="11.42578125" style="54"/>
    <col min="13024" max="13024" width="4.42578125" style="54" customWidth="1"/>
    <col min="13025" max="13025" width="11.42578125" style="54"/>
    <col min="13026" max="13026" width="17.5703125" style="54" customWidth="1"/>
    <col min="13027" max="13027" width="11.5703125" style="54" customWidth="1"/>
    <col min="13028" max="13031" width="11.42578125" style="54"/>
    <col min="13032" max="13032" width="22.5703125" style="54" customWidth="1"/>
    <col min="13033" max="13033" width="14" style="54" customWidth="1"/>
    <col min="13034" max="13034" width="1.7109375" style="54" customWidth="1"/>
    <col min="13035" max="13279" width="11.42578125" style="54"/>
    <col min="13280" max="13280" width="4.42578125" style="54" customWidth="1"/>
    <col min="13281" max="13281" width="11.42578125" style="54"/>
    <col min="13282" max="13282" width="17.5703125" style="54" customWidth="1"/>
    <col min="13283" max="13283" width="11.5703125" style="54" customWidth="1"/>
    <col min="13284" max="13287" width="11.42578125" style="54"/>
    <col min="13288" max="13288" width="22.5703125" style="54" customWidth="1"/>
    <col min="13289" max="13289" width="14" style="54" customWidth="1"/>
    <col min="13290" max="13290" width="1.7109375" style="54" customWidth="1"/>
    <col min="13291" max="13535" width="11.42578125" style="54"/>
    <col min="13536" max="13536" width="4.42578125" style="54" customWidth="1"/>
    <col min="13537" max="13537" width="11.42578125" style="54"/>
    <col min="13538" max="13538" width="17.5703125" style="54" customWidth="1"/>
    <col min="13539" max="13539" width="11.5703125" style="54" customWidth="1"/>
    <col min="13540" max="13543" width="11.42578125" style="54"/>
    <col min="13544" max="13544" width="22.5703125" style="54" customWidth="1"/>
    <col min="13545" max="13545" width="14" style="54" customWidth="1"/>
    <col min="13546" max="13546" width="1.7109375" style="54" customWidth="1"/>
    <col min="13547" max="13791" width="11.42578125" style="54"/>
    <col min="13792" max="13792" width="4.42578125" style="54" customWidth="1"/>
    <col min="13793" max="13793" width="11.42578125" style="54"/>
    <col min="13794" max="13794" width="17.5703125" style="54" customWidth="1"/>
    <col min="13795" max="13795" width="11.5703125" style="54" customWidth="1"/>
    <col min="13796" max="13799" width="11.42578125" style="54"/>
    <col min="13800" max="13800" width="22.5703125" style="54" customWidth="1"/>
    <col min="13801" max="13801" width="14" style="54" customWidth="1"/>
    <col min="13802" max="13802" width="1.7109375" style="54" customWidth="1"/>
    <col min="13803" max="14047" width="11.42578125" style="54"/>
    <col min="14048" max="14048" width="4.42578125" style="54" customWidth="1"/>
    <col min="14049" max="14049" width="11.42578125" style="54"/>
    <col min="14050" max="14050" width="17.5703125" style="54" customWidth="1"/>
    <col min="14051" max="14051" width="11.5703125" style="54" customWidth="1"/>
    <col min="14052" max="14055" width="11.42578125" style="54"/>
    <col min="14056" max="14056" width="22.5703125" style="54" customWidth="1"/>
    <col min="14057" max="14057" width="14" style="54" customWidth="1"/>
    <col min="14058" max="14058" width="1.7109375" style="54" customWidth="1"/>
    <col min="14059" max="14303" width="11.42578125" style="54"/>
    <col min="14304" max="14304" width="4.42578125" style="54" customWidth="1"/>
    <col min="14305" max="14305" width="11.42578125" style="54"/>
    <col min="14306" max="14306" width="17.5703125" style="54" customWidth="1"/>
    <col min="14307" max="14307" width="11.5703125" style="54" customWidth="1"/>
    <col min="14308" max="14311" width="11.42578125" style="54"/>
    <col min="14312" max="14312" width="22.5703125" style="54" customWidth="1"/>
    <col min="14313" max="14313" width="14" style="54" customWidth="1"/>
    <col min="14314" max="14314" width="1.7109375" style="54" customWidth="1"/>
    <col min="14315" max="14559" width="11.42578125" style="54"/>
    <col min="14560" max="14560" width="4.42578125" style="54" customWidth="1"/>
    <col min="14561" max="14561" width="11.42578125" style="54"/>
    <col min="14562" max="14562" width="17.5703125" style="54" customWidth="1"/>
    <col min="14563" max="14563" width="11.5703125" style="54" customWidth="1"/>
    <col min="14564" max="14567" width="11.42578125" style="54"/>
    <col min="14568" max="14568" width="22.5703125" style="54" customWidth="1"/>
    <col min="14569" max="14569" width="14" style="54" customWidth="1"/>
    <col min="14570" max="14570" width="1.7109375" style="54" customWidth="1"/>
    <col min="14571" max="14815" width="11.42578125" style="54"/>
    <col min="14816" max="14816" width="4.42578125" style="54" customWidth="1"/>
    <col min="14817" max="14817" width="11.42578125" style="54"/>
    <col min="14818" max="14818" width="17.5703125" style="54" customWidth="1"/>
    <col min="14819" max="14819" width="11.5703125" style="54" customWidth="1"/>
    <col min="14820" max="14823" width="11.42578125" style="54"/>
    <col min="14824" max="14824" width="22.5703125" style="54" customWidth="1"/>
    <col min="14825" max="14825" width="14" style="54" customWidth="1"/>
    <col min="14826" max="14826" width="1.7109375" style="54" customWidth="1"/>
    <col min="14827" max="15071" width="11.42578125" style="54"/>
    <col min="15072" max="15072" width="4.42578125" style="54" customWidth="1"/>
    <col min="15073" max="15073" width="11.42578125" style="54"/>
    <col min="15074" max="15074" width="17.5703125" style="54" customWidth="1"/>
    <col min="15075" max="15075" width="11.5703125" style="54" customWidth="1"/>
    <col min="15076" max="15079" width="11.42578125" style="54"/>
    <col min="15080" max="15080" width="22.5703125" style="54" customWidth="1"/>
    <col min="15081" max="15081" width="14" style="54" customWidth="1"/>
    <col min="15082" max="15082" width="1.7109375" style="54" customWidth="1"/>
    <col min="15083" max="15327" width="11.42578125" style="54"/>
    <col min="15328" max="15328" width="4.42578125" style="54" customWidth="1"/>
    <col min="15329" max="15329" width="11.42578125" style="54"/>
    <col min="15330" max="15330" width="17.5703125" style="54" customWidth="1"/>
    <col min="15331" max="15331" width="11.5703125" style="54" customWidth="1"/>
    <col min="15332" max="15335" width="11.42578125" style="54"/>
    <col min="15336" max="15336" width="22.5703125" style="54" customWidth="1"/>
    <col min="15337" max="15337" width="14" style="54" customWidth="1"/>
    <col min="15338" max="15338" width="1.7109375" style="54" customWidth="1"/>
    <col min="15339" max="15583" width="11.42578125" style="54"/>
    <col min="15584" max="15584" width="4.42578125" style="54" customWidth="1"/>
    <col min="15585" max="15585" width="11.42578125" style="54"/>
    <col min="15586" max="15586" width="17.5703125" style="54" customWidth="1"/>
    <col min="15587" max="15587" width="11.5703125" style="54" customWidth="1"/>
    <col min="15588" max="15591" width="11.42578125" style="54"/>
    <col min="15592" max="15592" width="22.5703125" style="54" customWidth="1"/>
    <col min="15593" max="15593" width="14" style="54" customWidth="1"/>
    <col min="15594" max="15594" width="1.7109375" style="54" customWidth="1"/>
    <col min="15595" max="15839" width="11.42578125" style="54"/>
    <col min="15840" max="15840" width="4.42578125" style="54" customWidth="1"/>
    <col min="15841" max="15841" width="11.42578125" style="54"/>
    <col min="15842" max="15842" width="17.5703125" style="54" customWidth="1"/>
    <col min="15843" max="15843" width="11.5703125" style="54" customWidth="1"/>
    <col min="15844" max="15847" width="11.42578125" style="54"/>
    <col min="15848" max="15848" width="22.5703125" style="54" customWidth="1"/>
    <col min="15849" max="15849" width="14" style="54" customWidth="1"/>
    <col min="15850" max="15850" width="1.7109375" style="54" customWidth="1"/>
    <col min="15851" max="16095" width="11.42578125" style="54"/>
    <col min="16096" max="16096" width="4.42578125" style="54" customWidth="1"/>
    <col min="16097" max="16097" width="11.42578125" style="54"/>
    <col min="16098" max="16098" width="17.5703125" style="54" customWidth="1"/>
    <col min="16099" max="16099" width="11.5703125" style="54" customWidth="1"/>
    <col min="16100" max="16103" width="11.42578125" style="54"/>
    <col min="16104" max="16104" width="22.5703125" style="54" customWidth="1"/>
    <col min="16105" max="16105" width="21.5703125" style="54" bestFit="1" customWidth="1"/>
    <col min="16106" max="16106" width="1.7109375" style="54" customWidth="1"/>
    <col min="16107" max="16384" width="11.42578125" style="54"/>
  </cols>
  <sheetData>
    <row r="1" spans="2:10 16102:16105" ht="18" customHeight="1" thickBot="1" x14ac:dyDescent="0.25"/>
    <row r="2" spans="2:10 16102:16105" ht="19.5" customHeight="1" x14ac:dyDescent="0.2">
      <c r="B2" s="55"/>
      <c r="C2" s="56"/>
      <c r="D2" s="57" t="s">
        <v>159</v>
      </c>
      <c r="E2" s="58"/>
      <c r="F2" s="58"/>
      <c r="G2" s="58"/>
      <c r="H2" s="58"/>
      <c r="I2" s="59"/>
      <c r="J2" s="60" t="s">
        <v>160</v>
      </c>
    </row>
    <row r="3" spans="2:10 16102:16105" ht="13.5" thickBot="1" x14ac:dyDescent="0.25">
      <c r="B3" s="61"/>
      <c r="C3" s="62"/>
      <c r="D3" s="63"/>
      <c r="E3" s="64"/>
      <c r="F3" s="64"/>
      <c r="G3" s="64"/>
      <c r="H3" s="64"/>
      <c r="I3" s="65"/>
      <c r="J3" s="66"/>
    </row>
    <row r="4" spans="2:10 16102:16105" x14ac:dyDescent="0.2">
      <c r="B4" s="61"/>
      <c r="C4" s="62"/>
      <c r="E4" s="58"/>
      <c r="F4" s="58"/>
      <c r="G4" s="58"/>
      <c r="H4" s="58"/>
      <c r="I4" s="59"/>
      <c r="J4" s="60" t="s">
        <v>161</v>
      </c>
    </row>
    <row r="5" spans="2:10 16102:16105" x14ac:dyDescent="0.2">
      <c r="B5" s="61"/>
      <c r="C5" s="62"/>
      <c r="D5" s="97" t="s">
        <v>162</v>
      </c>
      <c r="E5" s="98"/>
      <c r="F5" s="98"/>
      <c r="G5" s="98"/>
      <c r="H5" s="98"/>
      <c r="I5" s="99"/>
      <c r="J5" s="70"/>
      <c r="WUH5" s="76"/>
    </row>
    <row r="6" spans="2:10 16102:16105" ht="13.5" thickBot="1" x14ac:dyDescent="0.25">
      <c r="B6" s="71"/>
      <c r="C6" s="72"/>
      <c r="D6" s="63"/>
      <c r="E6" s="64"/>
      <c r="F6" s="64"/>
      <c r="G6" s="64"/>
      <c r="H6" s="64"/>
      <c r="I6" s="65"/>
      <c r="J6" s="66"/>
      <c r="WUI6" s="54" t="s">
        <v>163</v>
      </c>
      <c r="WUJ6" s="54" t="s">
        <v>164</v>
      </c>
      <c r="WUK6" s="100">
        <f ca="1">+TODAY()</f>
        <v>45229</v>
      </c>
    </row>
    <row r="7" spans="2:10 16102:16105" x14ac:dyDescent="0.2">
      <c r="B7" s="73"/>
      <c r="J7" s="74"/>
    </row>
    <row r="8" spans="2:10 16102:16105" x14ac:dyDescent="0.2">
      <c r="B8" s="73"/>
      <c r="J8" s="74"/>
    </row>
    <row r="9" spans="2:10 16102:16105" x14ac:dyDescent="0.2">
      <c r="B9" s="73"/>
      <c r="C9" s="75" t="s">
        <v>173</v>
      </c>
      <c r="D9" s="100"/>
      <c r="E9" s="76"/>
      <c r="J9" s="74"/>
    </row>
    <row r="10" spans="2:10 16102:16105" x14ac:dyDescent="0.2">
      <c r="B10" s="73"/>
      <c r="J10" s="74"/>
    </row>
    <row r="11" spans="2:10 16102:16105" x14ac:dyDescent="0.2">
      <c r="B11" s="73"/>
      <c r="C11" s="75" t="s">
        <v>140</v>
      </c>
      <c r="J11" s="74"/>
    </row>
    <row r="12" spans="2:10 16102:16105" x14ac:dyDescent="0.2">
      <c r="B12" s="73"/>
      <c r="C12" s="75" t="s">
        <v>141</v>
      </c>
      <c r="J12" s="74"/>
    </row>
    <row r="13" spans="2:10 16102:16105" x14ac:dyDescent="0.2">
      <c r="B13" s="73"/>
      <c r="J13" s="74"/>
    </row>
    <row r="14" spans="2:10 16102:16105" x14ac:dyDescent="0.2">
      <c r="B14" s="73"/>
      <c r="C14" s="54" t="s">
        <v>165</v>
      </c>
      <c r="J14" s="74"/>
    </row>
    <row r="15" spans="2:10 16102:16105" x14ac:dyDescent="0.2">
      <c r="B15" s="73"/>
      <c r="C15" s="77"/>
      <c r="J15" s="74"/>
    </row>
    <row r="16" spans="2:10 16102:16105" x14ac:dyDescent="0.2">
      <c r="B16" s="73"/>
      <c r="C16" s="101" t="s">
        <v>177</v>
      </c>
      <c r="D16" s="76"/>
      <c r="H16" s="78" t="s">
        <v>142</v>
      </c>
      <c r="I16" s="78" t="s">
        <v>143</v>
      </c>
      <c r="J16" s="74"/>
    </row>
    <row r="17" spans="2:10" x14ac:dyDescent="0.2">
      <c r="B17" s="73"/>
      <c r="C17" s="75" t="s">
        <v>144</v>
      </c>
      <c r="D17" s="75"/>
      <c r="E17" s="75"/>
      <c r="F17" s="75"/>
      <c r="H17" s="102">
        <v>0</v>
      </c>
      <c r="I17" s="103">
        <v>0</v>
      </c>
      <c r="J17" s="74"/>
    </row>
    <row r="18" spans="2:10" x14ac:dyDescent="0.2">
      <c r="B18" s="73"/>
      <c r="C18" s="54" t="s">
        <v>145</v>
      </c>
      <c r="H18" s="104">
        <v>0</v>
      </c>
      <c r="I18" s="105">
        <v>0</v>
      </c>
      <c r="J18" s="74"/>
    </row>
    <row r="19" spans="2:10" x14ac:dyDescent="0.2">
      <c r="B19" s="73"/>
      <c r="C19" s="54" t="s">
        <v>146</v>
      </c>
      <c r="H19" s="104">
        <v>0</v>
      </c>
      <c r="I19" s="105">
        <v>0</v>
      </c>
      <c r="J19" s="74"/>
    </row>
    <row r="20" spans="2:10" x14ac:dyDescent="0.2">
      <c r="B20" s="73"/>
      <c r="C20" s="54" t="s">
        <v>148</v>
      </c>
      <c r="H20" s="104">
        <v>0</v>
      </c>
      <c r="I20" s="105">
        <v>0</v>
      </c>
      <c r="J20" s="74"/>
    </row>
    <row r="21" spans="2:10" x14ac:dyDescent="0.2">
      <c r="B21" s="73"/>
      <c r="C21" s="54" t="s">
        <v>166</v>
      </c>
      <c r="H21" s="106">
        <v>0</v>
      </c>
      <c r="I21" s="107">
        <v>0</v>
      </c>
      <c r="J21" s="74"/>
    </row>
    <row r="22" spans="2:10" x14ac:dyDescent="0.2">
      <c r="B22" s="73"/>
      <c r="C22" s="75" t="s">
        <v>167</v>
      </c>
      <c r="D22" s="75"/>
      <c r="E22" s="75"/>
      <c r="F22" s="75"/>
      <c r="H22" s="104">
        <f>SUM(H18:H21)</f>
        <v>0</v>
      </c>
      <c r="I22" s="103">
        <f>(I18+I19+I20+I21)</f>
        <v>0</v>
      </c>
      <c r="J22" s="74"/>
    </row>
    <row r="23" spans="2:10" ht="13.5" thickBot="1" x14ac:dyDescent="0.25">
      <c r="B23" s="73"/>
      <c r="C23" s="75"/>
      <c r="D23" s="75"/>
      <c r="H23" s="108"/>
      <c r="I23" s="109"/>
      <c r="J23" s="74"/>
    </row>
    <row r="24" spans="2:10" ht="13.5" thickTop="1" x14ac:dyDescent="0.2">
      <c r="B24" s="73"/>
      <c r="C24" s="75"/>
      <c r="D24" s="75"/>
      <c r="H24" s="90"/>
      <c r="I24" s="82"/>
      <c r="J24" s="74"/>
    </row>
    <row r="25" spans="2:10" x14ac:dyDescent="0.2">
      <c r="B25" s="73"/>
      <c r="C25" s="75"/>
      <c r="D25" s="75"/>
      <c r="H25" s="90"/>
      <c r="I25" s="82"/>
      <c r="J25" s="74"/>
    </row>
    <row r="26" spans="2:10" x14ac:dyDescent="0.2">
      <c r="B26" s="73"/>
      <c r="C26" s="75"/>
      <c r="D26" s="75"/>
      <c r="H26" s="90"/>
      <c r="I26" s="82"/>
      <c r="J26" s="74"/>
    </row>
    <row r="27" spans="2:10" x14ac:dyDescent="0.2">
      <c r="B27" s="73"/>
      <c r="G27" s="90"/>
      <c r="H27" s="90"/>
      <c r="I27" s="90"/>
      <c r="J27" s="74"/>
    </row>
    <row r="28" spans="2:10" ht="13.5" thickBot="1" x14ac:dyDescent="0.25">
      <c r="B28" s="73"/>
      <c r="C28" s="91" t="s">
        <v>156</v>
      </c>
      <c r="D28" s="91"/>
      <c r="G28" s="91" t="s">
        <v>178</v>
      </c>
      <c r="H28" s="92"/>
      <c r="I28" s="90"/>
      <c r="J28" s="74"/>
    </row>
    <row r="29" spans="2:10" x14ac:dyDescent="0.2">
      <c r="B29" s="73"/>
      <c r="C29" s="93" t="s">
        <v>168</v>
      </c>
      <c r="D29" s="93"/>
      <c r="G29" s="93" t="s">
        <v>169</v>
      </c>
      <c r="H29" s="90"/>
      <c r="I29" s="90"/>
      <c r="J29" s="74"/>
    </row>
    <row r="30" spans="2:10" ht="18.75" customHeight="1" thickBot="1" x14ac:dyDescent="0.25">
      <c r="B30" s="94"/>
      <c r="C30" s="95"/>
      <c r="D30" s="95"/>
      <c r="E30" s="95"/>
      <c r="F30" s="95"/>
      <c r="G30" s="92"/>
      <c r="H30" s="92"/>
      <c r="I30" s="92"/>
      <c r="J30" s="96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CADA FACTURA</vt:lpstr>
      <vt:lpstr>FOR-CSA-018</vt:lpstr>
      <vt:lpstr>CIRCULAR 030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CARTERA-4</dc:creator>
  <cp:lastModifiedBy>Natalia Elena Granados Oviedo</cp:lastModifiedBy>
  <dcterms:created xsi:type="dcterms:W3CDTF">2023-10-23T13:55:51Z</dcterms:created>
  <dcterms:modified xsi:type="dcterms:W3CDTF">2023-10-30T19:36:16Z</dcterms:modified>
</cp:coreProperties>
</file>