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900256351 CENTRO DE FISIOTERAPIA Y REHABILITACION DEL PACIFICO S.A.S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3" r:id="rId2"/>
    <sheet name="FOR-CSA-018" sheetId="2" r:id="rId3"/>
  </sheets>
  <definedNames>
    <definedName name="_xlnm._FilterDatabase" localSheetId="1" hidden="1">'ESTADO DE CADA FACTURA'!$A$2:$N$13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3" l="1"/>
  <c r="I1" i="3"/>
  <c r="G1" i="3"/>
  <c r="F1" i="3"/>
  <c r="I28" i="2"/>
  <c r="H28" i="2"/>
  <c r="I26" i="2"/>
  <c r="H26" i="2"/>
  <c r="I23" i="2"/>
  <c r="H23" i="2"/>
  <c r="H30" i="2" s="1"/>
  <c r="I30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<sst xmlns="http://schemas.openxmlformats.org/spreadsheetml/2006/main" count="156" uniqueCount="76">
  <si>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</si>
  <si>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</si>
  <si>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</si>
  <si>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</si>
  <si>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</si>
  <si>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</si>
  <si>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</si>
  <si>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</si>
  <si>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</si>
  <si>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</si>
  <si>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</si>
  <si>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CENTRO DE FISIOTERAPIA Y REHABILITACION PACIFICO SAS</t>
  </si>
  <si>
    <t>FEC</t>
  </si>
  <si>
    <t>08-Jun-23</t>
  </si>
  <si>
    <t>EVENTO</t>
  </si>
  <si>
    <t>BUENAVENTURA</t>
  </si>
  <si>
    <t>ACTIVIDADES DE APOYO TERAPEUTICO</t>
  </si>
  <si>
    <t>01-Jul-23</t>
  </si>
  <si>
    <t>03-Aug-23</t>
  </si>
  <si>
    <t>01-Sep-23</t>
  </si>
  <si>
    <t>FOR-CSA-018</t>
  </si>
  <si>
    <t>HOJA 1 DE 2</t>
  </si>
  <si>
    <t>RESUMEN DE CARTERA REVISADA POR LA EPS</t>
  </si>
  <si>
    <t>VERSION 2</t>
  </si>
  <si>
    <t>SANTIAGO DE CALI , DICIEMBRE 13 DE 2023</t>
  </si>
  <si>
    <t>A continuacion me permito remitir nuestra respuesta al estado de cartera presentado en la fecha: 11/12/2023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</si>
  <si>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</si>
  <si>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</si>
  <si>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</si>
  <si>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</si>
  <si>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</si>
  <si>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</si>
  <si>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</si>
  <si>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</si>
  <si>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</si>
  <si>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</si>
  <si>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</si>
  <si>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</si>
  <si>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</si>
  <si>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</si>
  <si>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</si>
  <si>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</si>
  <si>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</si>
  <si>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</si>
  <si>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</si>
  <si>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NIT Prestador</t>
  </si>
  <si>
    <t>Nombre Prestador</t>
  </si>
  <si>
    <t>Fecha Factura IPS</t>
  </si>
  <si>
    <t>Fecha Radicado EPS</t>
  </si>
  <si>
    <t>Valor Total Bruto</t>
  </si>
  <si>
    <t>Valor Saldo IPS</t>
  </si>
  <si>
    <t>ESTADO EPS DICIEMBRE 13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</si>
  <si>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</si>
  <si>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</si>
  <si>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</si>
  <si>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</si>
  <si>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</si>
  <si>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</si>
  <si>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FEC2184</t>
  </si>
  <si>
    <t>FEC2212</t>
  </si>
  <si>
    <t>FEC2213</t>
  </si>
  <si>
    <t>FEC2399</t>
  </si>
  <si>
    <t>FEC2400</t>
  </si>
  <si>
    <t>FEC2430</t>
  </si>
  <si>
    <t>FEC2431</t>
  </si>
  <si>
    <t>FEC2494</t>
  </si>
  <si>
    <t>FEC2514</t>
  </si>
  <si>
    <t>FEC2569</t>
  </si>
  <si>
    <t>FEC2570</t>
  </si>
  <si>
    <t>FACTURA PENDIENTE EN PROGRAMACION DE PAGO</t>
  </si>
  <si>
    <t>FACTURA CANCELADA</t>
  </si>
  <si>
    <t>21.11.2023</t>
  </si>
  <si>
    <t>Señores : CENTRO DE FISIOTERAPIA Y REHABILITACION PACIFICO SAS</t>
  </si>
  <si>
    <t>NIT: 900256351</t>
  </si>
  <si>
    <t>Darling Rocío García Borja</t>
  </si>
  <si>
    <t xml:space="preserve">Auxiliar Contable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</si>
</sst>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7" formatCode="&quot;$&quot;\ #,##0;[Red]&quot;$&quot;\ #,##0"/>
    <numFmt numFmtId="168" formatCode="&quot;$&quot;\ #,##0"/>
    <numFmt numFmtId="169" formatCode="_-* #,##0.00_-;\-* #,##0.00_-;_-* &quot;-&quot;??_-;_-@_-"/>
    <numFmt numFmtId="170" formatCode="_-* #,##0_-;\-* #,##0_-;_-* &quot;-&quot;??_-;_-@_-"/>
    <numFmt numFmtId="174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5" fillId="0" borderId="0"/>
    <xf numFmtId="169" fontId="4" fillId="0" borderId="0" applyFont="0" applyFill="0" applyBorder="0" applyAlignment="0" applyProtection="0"/>
  </cellStyleXfs>
  <cellXfs count="6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/>
    <xf numFmtId="14" fontId="0" fillId="0" borderId="1" xfId="0" applyNumberFormat="1" applyBorder="1"/>
    <xf numFmtId="164" fontId="0" fillId="0" borderId="1" xfId="0" applyNumberFormat="1" applyBorder="1"/>
    <xf numFmtId="0" fontId="0" fillId="2" borderId="2" xfId="0" applyFill="1" applyBorder="1" applyAlignment="1">
      <alignment horizontal="center"/>
    </xf>
    <xf numFmtId="0" fontId="0" fillId="0" borderId="3" xfId="0" applyBorder="1"/>
    <xf numFmtId="165" fontId="0" fillId="0" borderId="1" xfId="0" applyNumberFormat="1" applyBorder="1"/>
    <xf numFmtId="0" fontId="0" fillId="2" borderId="1" xfId="0" applyFill="1" applyBorder="1" applyAlignment="1">
      <alignment horizontal="center"/>
    </xf>
    <xf numFmtId="0" fontId="6" fillId="0" borderId="0" xfId="2" applyFont="1"/>
    <xf numFmtId="0" fontId="6" fillId="0" borderId="4" xfId="2" applyFont="1" applyBorder="1" applyAlignment="1">
      <alignment horizontal="centerContinuous"/>
    </xf>
    <xf numFmtId="0" fontId="6" fillId="0" borderId="5" xfId="2" applyFont="1" applyBorder="1" applyAlignment="1">
      <alignment horizontal="centerContinuous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9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4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/>
    </xf>
    <xf numFmtId="0" fontId="6" fillId="0" borderId="12" xfId="2" applyFont="1" applyBorder="1" applyAlignment="1">
      <alignment horizontal="centerContinuous"/>
    </xf>
    <xf numFmtId="0" fontId="6" fillId="0" borderId="8" xfId="2" applyFont="1" applyBorder="1"/>
    <xf numFmtId="0" fontId="6" fillId="0" borderId="9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68" fontId="6" fillId="0" borderId="0" xfId="2" applyNumberFormat="1" applyFont="1" applyAlignment="1">
      <alignment horizontal="right"/>
    </xf>
    <xf numFmtId="1" fontId="6" fillId="0" borderId="11" xfId="2" applyNumberFormat="1" applyFont="1" applyBorder="1" applyAlignment="1">
      <alignment horizontal="center"/>
    </xf>
    <xf numFmtId="167" fontId="6" fillId="0" borderId="11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5" xfId="2" applyNumberFormat="1" applyFont="1" applyBorder="1" applyAlignment="1">
      <alignment horizontal="center"/>
    </xf>
    <xf numFmtId="167" fontId="7" fillId="0" borderId="15" xfId="2" applyNumberFormat="1" applyFont="1" applyBorder="1" applyAlignment="1">
      <alignment horizontal="right"/>
    </xf>
    <xf numFmtId="167" fontId="6" fillId="0" borderId="0" xfId="2" applyNumberFormat="1" applyFont="1"/>
    <xf numFmtId="167" fontId="6" fillId="0" borderId="11" xfId="2" applyNumberFormat="1" applyFont="1" applyBorder="1"/>
    <xf numFmtId="167" fontId="7" fillId="0" borderId="11" xfId="2" applyNumberFormat="1" applyFont="1" applyBorder="1"/>
    <xf numFmtId="167" fontId="7" fillId="0" borderId="0" xfId="2" applyNumberFormat="1" applyFont="1"/>
    <xf numFmtId="0" fontId="8" fillId="0" borderId="0" xfId="2" applyFont="1" applyAlignment="1">
      <alignment horizontal="center" vertical="center" wrapText="1"/>
    </xf>
    <xf numFmtId="0" fontId="6" fillId="0" borderId="10" xfId="2" applyFont="1" applyBorder="1"/>
    <xf numFmtId="0" fontId="6" fillId="0" borderId="11" xfId="2" applyFont="1" applyBorder="1"/>
    <xf numFmtId="0" fontId="6" fillId="0" borderId="12" xfId="2" applyFont="1" applyBorder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70" fontId="1" fillId="3" borderId="1" xfId="3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9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174" fontId="0" fillId="0" borderId="0" xfId="1" applyNumberFormat="1" applyFont="1"/>
    <xf numFmtId="174" fontId="1" fillId="0" borderId="1" xfId="1" applyNumberFormat="1" applyFont="1" applyBorder="1" applyAlignment="1">
      <alignment horizontal="center" vertical="center" wrapText="1"/>
    </xf>
    <xf numFmtId="174" fontId="0" fillId="0" borderId="1" xfId="1" applyNumberFormat="1" applyFont="1" applyBorder="1"/>
    <xf numFmtId="0" fontId="1" fillId="0" borderId="0" xfId="0" applyFont="1"/>
    <xf numFmtId="14" fontId="1" fillId="0" borderId="0" xfId="0" applyNumberFormat="1" applyFont="1"/>
    <xf numFmtId="174" fontId="1" fillId="0" borderId="0" xfId="1" applyNumberFormat="1" applyFont="1"/>
    <xf numFmtId="174" fontId="1" fillId="3" borderId="1" xfId="1" applyNumberFormat="1" applyFont="1" applyFill="1" applyBorder="1" applyAlignment="1">
      <alignment horizontal="center" vertical="center" wrapText="1"/>
    </xf>
    <xf numFmtId="168" fontId="7" fillId="0" borderId="0" xfId="2" applyNumberFormat="1" applyFont="1" applyAlignment="1">
      <alignment horizontal="right"/>
    </xf>
  </cellXfs>
  <cellStyles count="4">
    <cellStyle name="Millares" xfId="1" builtinId="3"/>
    <cellStyle name="Millares 2" xf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1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2"/>
  <sheetViews>
    <sheetView showGridLines="0" zoomScale="120" zoomScaleNormal="120" workbookViewId="0">
      <selection activeCell="G12" sqref="G2:H12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11.28515625" bestFit="1" customWidth="1"/>
    <col min="7" max="8" width="15.42578125" bestFit="1" customWidth="1"/>
    <col min="9" max="9" width="15.7109375" bestFit="1" customWidth="1"/>
    <col min="10" max="10" width="16" bestFit="1" customWidth="1"/>
    <col min="11" max="11" width="35.570312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4">
        <v>900256351</v>
      </c>
      <c r="B2" s="4" t="s">
        <v>11</v>
      </c>
      <c r="C2" s="4" t="s">
        <v>12</v>
      </c>
      <c r="D2">
        <v>2184</v>
      </c>
      <c r="E2" s="1" t="s">
        <v>13</v>
      </c>
      <c r="F2" s="5">
        <v>45087</v>
      </c>
      <c r="G2" s="6">
        <v>898548</v>
      </c>
      <c r="H2" s="6">
        <v>898548</v>
      </c>
      <c r="I2" s="7" t="s">
        <v>14</v>
      </c>
      <c r="J2" s="7" t="s">
        <v>15</v>
      </c>
      <c r="K2" s="7" t="s">
        <v>16</v>
      </c>
    </row>
    <row r="3" spans="1:11" x14ac:dyDescent="0.25">
      <c r="A3" s="4">
        <v>900256351</v>
      </c>
      <c r="B3" s="4" t="s">
        <v>11</v>
      </c>
      <c r="C3" s="4" t="s">
        <v>12</v>
      </c>
      <c r="D3" s="8">
        <v>2212</v>
      </c>
      <c r="E3" s="1" t="s">
        <v>17</v>
      </c>
      <c r="F3" s="5">
        <v>45128</v>
      </c>
      <c r="G3" s="6">
        <v>378000</v>
      </c>
      <c r="H3" s="6">
        <v>378000</v>
      </c>
      <c r="I3" s="7" t="s">
        <v>14</v>
      </c>
      <c r="J3" s="7" t="s">
        <v>15</v>
      </c>
      <c r="K3" s="7" t="s">
        <v>16</v>
      </c>
    </row>
    <row r="4" spans="1:11" x14ac:dyDescent="0.25">
      <c r="A4" s="4">
        <v>900256351</v>
      </c>
      <c r="B4" s="4" t="s">
        <v>11</v>
      </c>
      <c r="C4" s="4" t="s">
        <v>12</v>
      </c>
      <c r="D4" s="8">
        <v>2213</v>
      </c>
      <c r="E4" s="1" t="s">
        <v>17</v>
      </c>
      <c r="F4" s="5">
        <v>45170</v>
      </c>
      <c r="G4" s="9">
        <v>1001974.05</v>
      </c>
      <c r="H4" s="9">
        <v>1001974.05</v>
      </c>
      <c r="I4" s="7" t="s">
        <v>14</v>
      </c>
      <c r="J4" s="7" t="s">
        <v>15</v>
      </c>
      <c r="K4" s="7" t="s">
        <v>16</v>
      </c>
    </row>
    <row r="5" spans="1:11" x14ac:dyDescent="0.25">
      <c r="A5" s="4">
        <v>900256351</v>
      </c>
      <c r="B5" s="4" t="s">
        <v>11</v>
      </c>
      <c r="C5" s="4" t="s">
        <v>12</v>
      </c>
      <c r="D5" s="8">
        <v>2399</v>
      </c>
      <c r="E5" s="1" t="s">
        <v>18</v>
      </c>
      <c r="F5" s="5">
        <v>45147</v>
      </c>
      <c r="G5" s="6">
        <v>315000</v>
      </c>
      <c r="H5" s="6">
        <v>315000</v>
      </c>
      <c r="I5" s="7" t="s">
        <v>14</v>
      </c>
      <c r="J5" s="7" t="s">
        <v>15</v>
      </c>
      <c r="K5" s="7" t="s">
        <v>16</v>
      </c>
    </row>
    <row r="6" spans="1:11" x14ac:dyDescent="0.25">
      <c r="A6" s="4">
        <v>900256351</v>
      </c>
      <c r="B6" s="4" t="s">
        <v>11</v>
      </c>
      <c r="C6" s="4" t="s">
        <v>12</v>
      </c>
      <c r="D6" s="8">
        <v>2400</v>
      </c>
      <c r="E6" s="1" t="s">
        <v>18</v>
      </c>
      <c r="F6" s="5">
        <v>45147</v>
      </c>
      <c r="G6" s="6">
        <v>1118754</v>
      </c>
      <c r="H6" s="6">
        <v>1118754</v>
      </c>
      <c r="I6" s="7" t="s">
        <v>14</v>
      </c>
      <c r="J6" s="7" t="s">
        <v>15</v>
      </c>
      <c r="K6" s="7" t="s">
        <v>16</v>
      </c>
    </row>
    <row r="7" spans="1:11" x14ac:dyDescent="0.25">
      <c r="A7" s="4">
        <v>900256351</v>
      </c>
      <c r="B7" s="4" t="s">
        <v>11</v>
      </c>
      <c r="C7" s="4" t="s">
        <v>12</v>
      </c>
      <c r="D7" s="8">
        <v>2430</v>
      </c>
      <c r="E7" s="1" t="s">
        <v>19</v>
      </c>
      <c r="F7" s="5">
        <v>45175</v>
      </c>
      <c r="G7" s="6">
        <v>802893</v>
      </c>
      <c r="H7" s="6">
        <v>802893</v>
      </c>
      <c r="I7" s="7" t="s">
        <v>14</v>
      </c>
      <c r="J7" s="7" t="s">
        <v>15</v>
      </c>
      <c r="K7" s="7" t="s">
        <v>16</v>
      </c>
    </row>
    <row r="8" spans="1:11" x14ac:dyDescent="0.25">
      <c r="A8" s="4">
        <v>900256351</v>
      </c>
      <c r="B8" s="1" t="s">
        <v>11</v>
      </c>
      <c r="C8" s="1" t="s">
        <v>12</v>
      </c>
      <c r="D8" s="8">
        <v>2431</v>
      </c>
      <c r="E8" s="1" t="s">
        <v>19</v>
      </c>
      <c r="F8" s="5">
        <v>45175</v>
      </c>
      <c r="G8" s="6">
        <v>10500</v>
      </c>
      <c r="H8" s="6">
        <v>10500</v>
      </c>
      <c r="I8" s="10" t="s">
        <v>14</v>
      </c>
      <c r="J8" s="10" t="s">
        <v>15</v>
      </c>
      <c r="K8" s="10" t="s">
        <v>16</v>
      </c>
    </row>
    <row r="9" spans="1:11" x14ac:dyDescent="0.25">
      <c r="A9" s="4">
        <v>900256351</v>
      </c>
      <c r="B9" s="4" t="s">
        <v>11</v>
      </c>
      <c r="C9" s="4" t="s">
        <v>12</v>
      </c>
      <c r="D9" s="8">
        <v>2494</v>
      </c>
      <c r="E9" s="5">
        <v>45205</v>
      </c>
      <c r="F9" s="5">
        <v>45231</v>
      </c>
      <c r="G9" s="6">
        <v>630000</v>
      </c>
      <c r="H9" s="6">
        <v>630000</v>
      </c>
      <c r="I9" s="7" t="s">
        <v>14</v>
      </c>
      <c r="J9" s="7" t="s">
        <v>15</v>
      </c>
      <c r="K9" s="7" t="s">
        <v>16</v>
      </c>
    </row>
    <row r="10" spans="1:11" x14ac:dyDescent="0.25">
      <c r="A10" s="4">
        <v>900256351</v>
      </c>
      <c r="B10" s="1" t="s">
        <v>11</v>
      </c>
      <c r="C10" s="1" t="s">
        <v>12</v>
      </c>
      <c r="D10" s="8">
        <v>2514</v>
      </c>
      <c r="E10" s="5">
        <v>45205</v>
      </c>
      <c r="F10" s="5">
        <v>45231</v>
      </c>
      <c r="G10" s="6">
        <v>1853145</v>
      </c>
      <c r="H10" s="6">
        <v>1853145</v>
      </c>
      <c r="I10" s="10" t="s">
        <v>14</v>
      </c>
      <c r="J10" s="10" t="s">
        <v>15</v>
      </c>
      <c r="K10" s="10" t="s">
        <v>16</v>
      </c>
    </row>
    <row r="11" spans="1:11" x14ac:dyDescent="0.25">
      <c r="A11" s="4">
        <v>900256351</v>
      </c>
      <c r="B11" s="1" t="s">
        <v>11</v>
      </c>
      <c r="C11" s="1" t="s">
        <v>12</v>
      </c>
      <c r="D11" s="1">
        <v>2569</v>
      </c>
      <c r="E11" s="5">
        <v>45237</v>
      </c>
      <c r="F11" s="5">
        <v>45245</v>
      </c>
      <c r="G11" s="6">
        <v>6025032</v>
      </c>
      <c r="H11" s="6">
        <v>6025032</v>
      </c>
      <c r="I11" s="10" t="s">
        <v>14</v>
      </c>
      <c r="J11" s="10" t="s">
        <v>15</v>
      </c>
      <c r="K11" s="10" t="s">
        <v>16</v>
      </c>
    </row>
    <row r="12" spans="1:11" x14ac:dyDescent="0.25">
      <c r="A12" s="4">
        <v>900256351</v>
      </c>
      <c r="B12" s="1" t="s">
        <v>11</v>
      </c>
      <c r="C12" s="1" t="s">
        <v>12</v>
      </c>
      <c r="D12" s="1">
        <v>2570</v>
      </c>
      <c r="E12" s="5">
        <v>45237</v>
      </c>
      <c r="F12" s="5">
        <v>45239</v>
      </c>
      <c r="G12" s="6">
        <v>1603120</v>
      </c>
      <c r="H12" s="6">
        <v>1603120</v>
      </c>
      <c r="I12" s="10" t="s">
        <v>14</v>
      </c>
      <c r="J12" s="10" t="s">
        <v>15</v>
      </c>
      <c r="K12" s="10" t="s">
        <v>16</v>
      </c>
    </row>
  </sheetData>
  <dataValidations count="1">
    <dataValidation type="whole" operator="greaterThan" allowBlank="1" showInputMessage="1" showErrorMessage="1" errorTitle="DATO ERRADO" error="El valor debe ser diferente de cero" sqref="G1:H1 H2:H12 G3:G12 G13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showGridLines="0" zoomScale="73" zoomScaleNormal="73" workbookViewId="0">
      <selection activeCell="H20" sqref="H20"/>
    </sheetView>
  </sheetViews>
  <sheetFormatPr baseColWidth="10" defaultRowHeight="15" x14ac:dyDescent="0.25"/>
  <cols>
    <col min="1" max="1" width="13.42578125" bestFit="1" customWidth="1"/>
    <col min="2" max="2" width="53.42578125" bestFit="1" customWidth="1"/>
    <col min="4" max="4" width="13.7109375" style="59" bestFit="1" customWidth="1"/>
    <col min="5" max="5" width="15.140625" bestFit="1" customWidth="1"/>
    <col min="6" max="7" width="17.5703125" style="60" bestFit="1" customWidth="1"/>
    <col min="8" max="8" width="47" bestFit="1" customWidth="1"/>
    <col min="9" max="9" width="14" style="60" bestFit="1" customWidth="1"/>
    <col min="10" max="10" width="15" bestFit="1" customWidth="1"/>
    <col min="11" max="11" width="14.5703125" style="60" bestFit="1" customWidth="1"/>
    <col min="12" max="13" width="14.5703125" bestFit="1" customWidth="1"/>
    <col min="14" max="14" width="12.42578125" bestFit="1" customWidth="1"/>
  </cols>
  <sheetData>
    <row r="1" spans="1:14" s="63" customFormat="1" x14ac:dyDescent="0.25">
      <c r="D1" s="64"/>
      <c r="F1" s="65">
        <f>SUBTOTAL(9,F3:F13)</f>
        <v>14636966.050000001</v>
      </c>
      <c r="G1" s="65">
        <f>SUBTOTAL(9,G3:G13)</f>
        <v>14636966.050000001</v>
      </c>
      <c r="I1" s="65">
        <f>SUBTOTAL(9,I3:I13)</f>
        <v>617400</v>
      </c>
      <c r="K1" s="65">
        <f>SUBTOTAL(9,K3:K13)</f>
        <v>4428999</v>
      </c>
    </row>
    <row r="2" spans="1:14" ht="45" x14ac:dyDescent="0.25">
      <c r="A2" s="2" t="s">
        <v>45</v>
      </c>
      <c r="B2" s="2" t="s">
        <v>46</v>
      </c>
      <c r="C2" s="2" t="s">
        <v>1</v>
      </c>
      <c r="D2" s="54" t="s">
        <v>47</v>
      </c>
      <c r="E2" s="54" t="s">
        <v>48</v>
      </c>
      <c r="F2" s="61" t="s">
        <v>49</v>
      </c>
      <c r="G2" s="61" t="s">
        <v>50</v>
      </c>
      <c r="H2" s="55" t="s">
        <v>51</v>
      </c>
      <c r="I2" s="66" t="s">
        <v>52</v>
      </c>
      <c r="J2" s="56" t="s">
        <v>53</v>
      </c>
      <c r="K2" s="66" t="s">
        <v>54</v>
      </c>
      <c r="L2" s="56" t="s">
        <v>55</v>
      </c>
      <c r="M2" s="56" t="s">
        <v>56</v>
      </c>
      <c r="N2" s="56" t="s">
        <v>57</v>
      </c>
    </row>
    <row r="3" spans="1:14" x14ac:dyDescent="0.25">
      <c r="A3" s="57">
        <v>900256351</v>
      </c>
      <c r="B3" s="58" t="s">
        <v>11</v>
      </c>
      <c r="C3" s="1" t="s">
        <v>58</v>
      </c>
      <c r="D3" s="5">
        <v>45085</v>
      </c>
      <c r="E3" s="5">
        <v>45090</v>
      </c>
      <c r="F3" s="62">
        <v>898548</v>
      </c>
      <c r="G3" s="62">
        <v>898548</v>
      </c>
      <c r="H3" s="1" t="s">
        <v>70</v>
      </c>
      <c r="I3" s="62">
        <v>0</v>
      </c>
      <c r="J3" s="1"/>
      <c r="K3" s="62">
        <v>879158</v>
      </c>
      <c r="L3" s="1">
        <v>2201453374</v>
      </c>
      <c r="M3" s="1" t="s">
        <v>71</v>
      </c>
      <c r="N3" s="5">
        <v>45260</v>
      </c>
    </row>
    <row r="4" spans="1:14" x14ac:dyDescent="0.25">
      <c r="A4" s="1">
        <v>900256351</v>
      </c>
      <c r="B4" s="1" t="s">
        <v>11</v>
      </c>
      <c r="C4" s="1" t="s">
        <v>59</v>
      </c>
      <c r="D4" s="5">
        <v>45108</v>
      </c>
      <c r="E4" s="5">
        <v>45128</v>
      </c>
      <c r="F4" s="62">
        <v>378000</v>
      </c>
      <c r="G4" s="62">
        <v>378000</v>
      </c>
      <c r="H4" s="1" t="s">
        <v>70</v>
      </c>
      <c r="I4" s="62">
        <v>0</v>
      </c>
      <c r="J4" s="1"/>
      <c r="K4" s="62">
        <v>370860</v>
      </c>
      <c r="L4" s="1">
        <v>2201453374</v>
      </c>
      <c r="M4" s="1" t="s">
        <v>71</v>
      </c>
      <c r="N4" s="5">
        <v>45260</v>
      </c>
    </row>
    <row r="5" spans="1:14" x14ac:dyDescent="0.25">
      <c r="A5" s="1">
        <v>900256351</v>
      </c>
      <c r="B5" s="1" t="s">
        <v>11</v>
      </c>
      <c r="C5" s="1" t="s">
        <v>60</v>
      </c>
      <c r="D5" s="5">
        <v>45108</v>
      </c>
      <c r="E5" s="5">
        <v>45170</v>
      </c>
      <c r="F5" s="62">
        <v>1001974.05</v>
      </c>
      <c r="G5" s="62">
        <v>1001974.05</v>
      </c>
      <c r="H5" s="1" t="s">
        <v>70</v>
      </c>
      <c r="I5" s="62">
        <v>0</v>
      </c>
      <c r="J5" s="1"/>
      <c r="K5" s="62">
        <v>981184</v>
      </c>
      <c r="L5" s="1">
        <v>2201453374</v>
      </c>
      <c r="M5" s="1" t="s">
        <v>71</v>
      </c>
      <c r="N5" s="5">
        <v>45260</v>
      </c>
    </row>
    <row r="6" spans="1:14" x14ac:dyDescent="0.25">
      <c r="A6" s="1">
        <v>900256351</v>
      </c>
      <c r="B6" s="1" t="s">
        <v>11</v>
      </c>
      <c r="C6" s="1" t="s">
        <v>61</v>
      </c>
      <c r="D6" s="5">
        <v>45141</v>
      </c>
      <c r="E6" s="5">
        <v>45170</v>
      </c>
      <c r="F6" s="62">
        <v>315000</v>
      </c>
      <c r="G6" s="62">
        <v>315000</v>
      </c>
      <c r="H6" s="1" t="s">
        <v>70</v>
      </c>
      <c r="I6" s="62">
        <v>0</v>
      </c>
      <c r="J6" s="1"/>
      <c r="K6" s="62">
        <v>308700</v>
      </c>
      <c r="L6" s="1">
        <v>2201453374</v>
      </c>
      <c r="M6" s="1" t="s">
        <v>71</v>
      </c>
      <c r="N6" s="5">
        <v>45260</v>
      </c>
    </row>
    <row r="7" spans="1:14" x14ac:dyDescent="0.25">
      <c r="A7" s="1">
        <v>900256351</v>
      </c>
      <c r="B7" s="1" t="s">
        <v>11</v>
      </c>
      <c r="C7" s="1" t="s">
        <v>62</v>
      </c>
      <c r="D7" s="5">
        <v>45141</v>
      </c>
      <c r="E7" s="5">
        <v>45170</v>
      </c>
      <c r="F7" s="62">
        <v>1118754</v>
      </c>
      <c r="G7" s="62">
        <v>1118754</v>
      </c>
      <c r="H7" s="1" t="s">
        <v>70</v>
      </c>
      <c r="I7" s="62">
        <v>0</v>
      </c>
      <c r="J7" s="1"/>
      <c r="K7" s="62">
        <v>1093554</v>
      </c>
      <c r="L7" s="1">
        <v>2201453374</v>
      </c>
      <c r="M7" s="1" t="s">
        <v>71</v>
      </c>
      <c r="N7" s="5">
        <v>45260</v>
      </c>
    </row>
    <row r="8" spans="1:14" x14ac:dyDescent="0.25">
      <c r="A8" s="1">
        <v>900256351</v>
      </c>
      <c r="B8" s="1" t="s">
        <v>11</v>
      </c>
      <c r="C8" s="1" t="s">
        <v>63</v>
      </c>
      <c r="D8" s="5">
        <v>45231</v>
      </c>
      <c r="E8" s="5">
        <v>45175</v>
      </c>
      <c r="F8" s="62">
        <v>802893</v>
      </c>
      <c r="G8" s="62">
        <v>802893</v>
      </c>
      <c r="H8" s="1" t="s">
        <v>70</v>
      </c>
      <c r="I8" s="62">
        <v>0</v>
      </c>
      <c r="J8" s="1"/>
      <c r="K8" s="62">
        <v>785043</v>
      </c>
      <c r="L8" s="1">
        <v>2201453374</v>
      </c>
      <c r="M8" s="1" t="s">
        <v>71</v>
      </c>
      <c r="N8" s="5">
        <v>45260</v>
      </c>
    </row>
    <row r="9" spans="1:14" x14ac:dyDescent="0.25">
      <c r="A9" s="1">
        <v>900256351</v>
      </c>
      <c r="B9" s="1" t="s">
        <v>11</v>
      </c>
      <c r="C9" s="1" t="s">
        <v>64</v>
      </c>
      <c r="D9" s="5">
        <v>45231</v>
      </c>
      <c r="E9" s="5">
        <v>45175</v>
      </c>
      <c r="F9" s="62">
        <v>10500</v>
      </c>
      <c r="G9" s="62">
        <v>10500</v>
      </c>
      <c r="H9" s="1" t="s">
        <v>70</v>
      </c>
      <c r="I9" s="62">
        <v>0</v>
      </c>
      <c r="J9" s="1"/>
      <c r="K9" s="62">
        <v>10500</v>
      </c>
      <c r="L9" s="1">
        <v>2201453374</v>
      </c>
      <c r="M9" s="1" t="s">
        <v>71</v>
      </c>
      <c r="N9" s="5">
        <v>45260</v>
      </c>
    </row>
    <row r="10" spans="1:14" x14ac:dyDescent="0.25">
      <c r="A10" s="1">
        <v>900256351</v>
      </c>
      <c r="B10" s="1" t="s">
        <v>11</v>
      </c>
      <c r="C10" s="1" t="s">
        <v>65</v>
      </c>
      <c r="D10" s="5">
        <v>45205</v>
      </c>
      <c r="E10" s="5">
        <v>45231</v>
      </c>
      <c r="F10" s="62">
        <v>630000</v>
      </c>
      <c r="G10" s="62">
        <v>630000</v>
      </c>
      <c r="H10" s="1" t="s">
        <v>69</v>
      </c>
      <c r="I10" s="62">
        <v>617400</v>
      </c>
      <c r="J10" s="1">
        <v>1222342339</v>
      </c>
      <c r="K10" s="62">
        <v>0</v>
      </c>
      <c r="L10" s="1"/>
      <c r="M10" s="1"/>
      <c r="N10" s="5">
        <v>45260</v>
      </c>
    </row>
    <row r="11" spans="1:14" x14ac:dyDescent="0.25">
      <c r="A11" s="1">
        <v>900256351</v>
      </c>
      <c r="B11" s="1" t="s">
        <v>11</v>
      </c>
      <c r="C11" s="1" t="s">
        <v>66</v>
      </c>
      <c r="D11" s="5">
        <v>45205</v>
      </c>
      <c r="E11" s="5">
        <v>45231</v>
      </c>
      <c r="F11" s="62">
        <v>1853145</v>
      </c>
      <c r="G11" s="62">
        <v>1853145</v>
      </c>
      <c r="H11" s="1" t="s">
        <v>69</v>
      </c>
      <c r="I11" s="62">
        <v>0</v>
      </c>
      <c r="J11" s="1"/>
      <c r="K11" s="62">
        <v>0</v>
      </c>
      <c r="L11" s="1"/>
      <c r="M11" s="1"/>
      <c r="N11" s="5">
        <v>45260</v>
      </c>
    </row>
    <row r="12" spans="1:14" x14ac:dyDescent="0.25">
      <c r="A12" s="1">
        <v>900256351</v>
      </c>
      <c r="B12" s="1" t="s">
        <v>11</v>
      </c>
      <c r="C12" s="1" t="s">
        <v>67</v>
      </c>
      <c r="D12" s="5">
        <v>45237</v>
      </c>
      <c r="E12" s="5">
        <v>45245</v>
      </c>
      <c r="F12" s="62">
        <v>6025032</v>
      </c>
      <c r="G12" s="62">
        <v>6025032</v>
      </c>
      <c r="H12" s="1" t="s">
        <v>37</v>
      </c>
      <c r="I12" s="62">
        <v>0</v>
      </c>
      <c r="J12" s="1"/>
      <c r="K12" s="62">
        <v>0</v>
      </c>
      <c r="L12" s="1"/>
      <c r="M12" s="1"/>
      <c r="N12" s="5">
        <v>45260</v>
      </c>
    </row>
    <row r="13" spans="1:14" x14ac:dyDescent="0.25">
      <c r="A13" s="1">
        <v>900256351</v>
      </c>
      <c r="B13" s="1" t="s">
        <v>11</v>
      </c>
      <c r="C13" s="1" t="s">
        <v>68</v>
      </c>
      <c r="D13" s="5">
        <v>45237</v>
      </c>
      <c r="E13" s="5">
        <v>45239</v>
      </c>
      <c r="F13" s="62">
        <v>1603120</v>
      </c>
      <c r="G13" s="62">
        <v>1603120</v>
      </c>
      <c r="H13" s="1" t="s">
        <v>69</v>
      </c>
      <c r="I13" s="62">
        <v>0</v>
      </c>
      <c r="J13" s="1"/>
      <c r="K13" s="62">
        <v>0</v>
      </c>
      <c r="L13" s="1"/>
      <c r="M13" s="1"/>
      <c r="N13" s="5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="90" zoomScaleNormal="90" zoomScaleSheetLayoutView="100" workbookViewId="0">
      <selection activeCell="O27" sqref="O27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20</v>
      </c>
      <c r="E2" s="15"/>
      <c r="F2" s="15"/>
      <c r="G2" s="15"/>
      <c r="H2" s="15"/>
      <c r="I2" s="16"/>
      <c r="J2" s="17" t="s">
        <v>21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22</v>
      </c>
      <c r="E4" s="15"/>
      <c r="F4" s="15"/>
      <c r="G4" s="15"/>
      <c r="H4" s="15"/>
      <c r="I4" s="16"/>
      <c r="J4" s="17" t="s">
        <v>23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C9" s="32" t="s">
        <v>24</v>
      </c>
      <c r="E9" s="33"/>
      <c r="J9" s="31"/>
    </row>
    <row r="10" spans="2:10" x14ac:dyDescent="0.2">
      <c r="B10" s="30"/>
      <c r="J10" s="31"/>
    </row>
    <row r="11" spans="2:10" x14ac:dyDescent="0.2">
      <c r="B11" s="30"/>
      <c r="C11" s="32" t="s">
        <v>72</v>
      </c>
      <c r="J11" s="31"/>
    </row>
    <row r="12" spans="2:10" x14ac:dyDescent="0.2">
      <c r="B12" s="30"/>
      <c r="C12" s="32" t="s">
        <v>73</v>
      </c>
      <c r="J12" s="31"/>
    </row>
    <row r="13" spans="2:10" x14ac:dyDescent="0.2">
      <c r="B13" s="30"/>
      <c r="J13" s="31"/>
    </row>
    <row r="14" spans="2:10" x14ac:dyDescent="0.2">
      <c r="B14" s="30"/>
      <c r="C14" s="11" t="s">
        <v>25</v>
      </c>
      <c r="J14" s="31"/>
    </row>
    <row r="15" spans="2:10" x14ac:dyDescent="0.2">
      <c r="B15" s="30"/>
      <c r="C15" s="34"/>
      <c r="J15" s="31"/>
    </row>
    <row r="16" spans="2:10" x14ac:dyDescent="0.2">
      <c r="B16" s="30"/>
      <c r="C16" s="11" t="s">
        <v>26</v>
      </c>
      <c r="D16" s="33"/>
      <c r="H16" s="35" t="s">
        <v>27</v>
      </c>
      <c r="I16" s="35" t="s">
        <v>28</v>
      </c>
      <c r="J16" s="31"/>
    </row>
    <row r="17" spans="2:10" x14ac:dyDescent="0.2">
      <c r="B17" s="30"/>
      <c r="C17" s="32" t="s">
        <v>29</v>
      </c>
      <c r="D17" s="32"/>
      <c r="E17" s="32"/>
      <c r="F17" s="32"/>
      <c r="H17" s="36">
        <v>11</v>
      </c>
      <c r="I17" s="67">
        <v>14636966.050000001</v>
      </c>
      <c r="J17" s="31"/>
    </row>
    <row r="18" spans="2:10" x14ac:dyDescent="0.2">
      <c r="B18" s="30"/>
      <c r="C18" s="11" t="s">
        <v>30</v>
      </c>
      <c r="H18" s="37">
        <v>7</v>
      </c>
      <c r="I18" s="38">
        <v>4525669.05</v>
      </c>
      <c r="J18" s="31"/>
    </row>
    <row r="19" spans="2:10" x14ac:dyDescent="0.2">
      <c r="B19" s="30"/>
      <c r="C19" s="11" t="s">
        <v>31</v>
      </c>
      <c r="H19" s="37">
        <v>0</v>
      </c>
      <c r="I19" s="38">
        <v>0</v>
      </c>
      <c r="J19" s="31"/>
    </row>
    <row r="20" spans="2:10" x14ac:dyDescent="0.2">
      <c r="B20" s="30"/>
      <c r="C20" s="11" t="s">
        <v>32</v>
      </c>
      <c r="H20" s="37">
        <v>0</v>
      </c>
      <c r="I20" s="39">
        <v>0</v>
      </c>
      <c r="J20" s="31"/>
    </row>
    <row r="21" spans="2:10" x14ac:dyDescent="0.2">
      <c r="B21" s="30"/>
      <c r="C21" s="11" t="s">
        <v>33</v>
      </c>
      <c r="H21" s="37">
        <v>0</v>
      </c>
      <c r="I21" s="38">
        <v>0</v>
      </c>
      <c r="J21" s="31"/>
    </row>
    <row r="22" spans="2:10" ht="13.5" thickBot="1" x14ac:dyDescent="0.25">
      <c r="B22" s="30"/>
      <c r="C22" s="11" t="s">
        <v>34</v>
      </c>
      <c r="H22" s="40">
        <v>0</v>
      </c>
      <c r="I22" s="41">
        <v>0</v>
      </c>
      <c r="J22" s="31"/>
    </row>
    <row r="23" spans="2:10" x14ac:dyDescent="0.2">
      <c r="B23" s="30"/>
      <c r="C23" s="32" t="s">
        <v>35</v>
      </c>
      <c r="D23" s="32"/>
      <c r="E23" s="32"/>
      <c r="F23" s="32"/>
      <c r="H23" s="36">
        <f>H18+H19+H20+H21+H22</f>
        <v>7</v>
      </c>
      <c r="I23" s="42">
        <f>I18+I19+I20+I21+I22</f>
        <v>4525669.05</v>
      </c>
      <c r="J23" s="31"/>
    </row>
    <row r="24" spans="2:10" x14ac:dyDescent="0.2">
      <c r="B24" s="30"/>
      <c r="C24" s="11" t="s">
        <v>36</v>
      </c>
      <c r="H24" s="37">
        <v>3</v>
      </c>
      <c r="I24" s="38">
        <v>4086265</v>
      </c>
      <c r="J24" s="31"/>
    </row>
    <row r="25" spans="2:10" ht="13.5" thickBot="1" x14ac:dyDescent="0.25">
      <c r="B25" s="30"/>
      <c r="C25" s="11" t="s">
        <v>37</v>
      </c>
      <c r="H25" s="40">
        <v>1</v>
      </c>
      <c r="I25" s="41">
        <v>6025032</v>
      </c>
      <c r="J25" s="31"/>
    </row>
    <row r="26" spans="2:10" x14ac:dyDescent="0.2">
      <c r="B26" s="30"/>
      <c r="C26" s="32" t="s">
        <v>38</v>
      </c>
      <c r="D26" s="32"/>
      <c r="E26" s="32"/>
      <c r="F26" s="32"/>
      <c r="H26" s="36">
        <f>H24+H25</f>
        <v>4</v>
      </c>
      <c r="I26" s="42">
        <f>I24+I25</f>
        <v>10111297</v>
      </c>
      <c r="J26" s="31"/>
    </row>
    <row r="27" spans="2:10" ht="13.5" thickBot="1" x14ac:dyDescent="0.25">
      <c r="B27" s="30"/>
      <c r="C27" s="11" t="s">
        <v>39</v>
      </c>
      <c r="D27" s="32"/>
      <c r="E27" s="32"/>
      <c r="F27" s="32"/>
      <c r="H27" s="40">
        <v>0</v>
      </c>
      <c r="I27" s="41">
        <v>0</v>
      </c>
      <c r="J27" s="31"/>
    </row>
    <row r="28" spans="2:10" x14ac:dyDescent="0.2">
      <c r="B28" s="30"/>
      <c r="C28" s="32" t="s">
        <v>40</v>
      </c>
      <c r="D28" s="32"/>
      <c r="E28" s="32"/>
      <c r="F28" s="32"/>
      <c r="H28" s="37">
        <f>H27</f>
        <v>0</v>
      </c>
      <c r="I28" s="38">
        <f>I27</f>
        <v>0</v>
      </c>
      <c r="J28" s="31"/>
    </row>
    <row r="29" spans="2:10" x14ac:dyDescent="0.2">
      <c r="B29" s="30"/>
      <c r="C29" s="32"/>
      <c r="D29" s="32"/>
      <c r="E29" s="32"/>
      <c r="F29" s="32"/>
      <c r="H29" s="43"/>
      <c r="I29" s="42"/>
      <c r="J29" s="31"/>
    </row>
    <row r="30" spans="2:10" ht="13.5" thickBot="1" x14ac:dyDescent="0.25">
      <c r="B30" s="30"/>
      <c r="C30" s="32" t="s">
        <v>41</v>
      </c>
      <c r="D30" s="32"/>
      <c r="H30" s="44">
        <f>H23+H26+H28</f>
        <v>11</v>
      </c>
      <c r="I30" s="45">
        <f>I23+I26+I28</f>
        <v>14636966.050000001</v>
      </c>
      <c r="J30" s="31"/>
    </row>
    <row r="31" spans="2:10" ht="13.5" thickTop="1" x14ac:dyDescent="0.2">
      <c r="B31" s="30"/>
      <c r="C31" s="32"/>
      <c r="D31" s="32"/>
      <c r="H31" s="46"/>
      <c r="I31" s="38"/>
      <c r="J31" s="31"/>
    </row>
    <row r="32" spans="2:10" x14ac:dyDescent="0.2">
      <c r="B32" s="30"/>
      <c r="G32" s="46"/>
      <c r="H32" s="46"/>
      <c r="I32" s="46"/>
      <c r="J32" s="31"/>
    </row>
    <row r="33" spans="2:10" x14ac:dyDescent="0.2">
      <c r="B33" s="30"/>
      <c r="G33" s="46"/>
      <c r="H33" s="46"/>
      <c r="I33" s="46"/>
      <c r="J33" s="31"/>
    </row>
    <row r="34" spans="2:10" x14ac:dyDescent="0.2">
      <c r="B34" s="30"/>
      <c r="G34" s="46"/>
      <c r="H34" s="46"/>
      <c r="I34" s="46"/>
      <c r="J34" s="31"/>
    </row>
    <row r="35" spans="2:10" ht="13.5" thickBot="1" x14ac:dyDescent="0.25">
      <c r="B35" s="30"/>
      <c r="C35" s="48" t="s">
        <v>74</v>
      </c>
      <c r="D35" s="47"/>
      <c r="G35" s="48" t="s">
        <v>42</v>
      </c>
      <c r="H35" s="47"/>
      <c r="I35" s="46"/>
      <c r="J35" s="31"/>
    </row>
    <row r="36" spans="2:10" ht="4.5" customHeight="1" x14ac:dyDescent="0.2">
      <c r="B36" s="30"/>
      <c r="C36" s="46"/>
      <c r="D36" s="46"/>
      <c r="G36" s="46"/>
      <c r="H36" s="46"/>
      <c r="I36" s="46"/>
      <c r="J36" s="31"/>
    </row>
    <row r="37" spans="2:10" x14ac:dyDescent="0.2">
      <c r="B37" s="30"/>
      <c r="C37" s="32" t="s">
        <v>75</v>
      </c>
      <c r="G37" s="49" t="s">
        <v>43</v>
      </c>
      <c r="H37" s="46"/>
      <c r="I37" s="46"/>
      <c r="J37" s="31"/>
    </row>
    <row r="38" spans="2:10" x14ac:dyDescent="0.2">
      <c r="B38" s="30"/>
      <c r="C38" s="50" t="s">
        <v>44</v>
      </c>
      <c r="D38" s="50"/>
      <c r="E38" s="50"/>
      <c r="F38" s="50"/>
      <c r="G38" s="50"/>
      <c r="H38" s="50"/>
      <c r="I38" s="50"/>
      <c r="J38" s="31"/>
    </row>
    <row r="39" spans="2:10" ht="12.75" customHeight="1" x14ac:dyDescent="0.2">
      <c r="B39" s="30"/>
      <c r="C39" s="50"/>
      <c r="D39" s="50"/>
      <c r="E39" s="50"/>
      <c r="F39" s="50"/>
      <c r="G39" s="50"/>
      <c r="H39" s="50"/>
      <c r="I39" s="50"/>
      <c r="J39" s="31"/>
    </row>
    <row r="40" spans="2:10" ht="18.75" customHeight="1" thickBot="1" x14ac:dyDescent="0.25">
      <c r="B40" s="51"/>
      <c r="C40" s="52"/>
      <c r="D40" s="52"/>
      <c r="E40" s="52"/>
      <c r="F40" s="52"/>
      <c r="G40" s="47"/>
      <c r="H40" s="47"/>
      <c r="I40" s="47"/>
      <c r="J40" s="53"/>
    </row>
  </sheetData>
  <mergeCells count="1">
    <mergeCell ref="C38:I39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2023-12-13T16:41:04Z</cp:lastPrinted>
  <dcterms:created xsi:type="dcterms:W3CDTF">2022-06-01T14:39:12Z</dcterms:created>
  <dcterms:modified xsi:type="dcterms:W3CDTF">2023-12-13T16:43:29Z</dcterms:modified>
</cp:coreProperties>
</file>