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901187426 CLARENCE LYND NEWBALL MEMORIA HOSP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FACTURA'!$A$2:$K$22</definedName>
    <definedName name="_xlnm._FilterDatabase" localSheetId="0" hidden="1">'INFO IPS'!$A$1:$U$22</definedName>
    <definedName name="_xlnm.Print_Area" localSheetId="1">'ESTADO DE CADA FACTURA'!$A$1:$AV$44</definedName>
  </definedNames>
  <calcPr calcId="152511"/>
</workbook>
</file>

<file path=xl/calcChain.xml><?xml version="1.0" encoding="utf-8"?>
<calcChain xmlns="http://schemas.openxmlformats.org/spreadsheetml/2006/main">
  <c r="H1" i="2" l="1"/>
  <c r="G1" i="2"/>
  <c r="I28" i="3"/>
  <c r="H28" i="3"/>
  <c r="I26" i="3"/>
  <c r="H26" i="3"/>
  <c r="I23" i="3"/>
  <c r="H23" i="3"/>
  <c r="H30" i="3" s="1"/>
  <c r="I30" i="3" l="1"/>
</calcChain>
</file>

<file path=xl/sharedStrings.xml><?xml version="1.0" encoding="utf-8"?>
<sst xmlns="http://schemas.openxmlformats.org/spreadsheetml/2006/main" count="491" uniqueCount="203">
  <si>
    <t/>
  </si>
  <si>
    <t>RazonSocial</t>
  </si>
  <si>
    <t>Tercero</t>
  </si>
  <si>
    <t>Factura</t>
  </si>
  <si>
    <t>FechaRadicacion</t>
  </si>
  <si>
    <t>FechaFactura</t>
  </si>
  <si>
    <t>EstadoDocumento</t>
  </si>
  <si>
    <t>ValorFactura</t>
  </si>
  <si>
    <t>ValorRespuestaGlosa</t>
  </si>
  <si>
    <t>ValorObjecion</t>
  </si>
  <si>
    <t>IdentificadorPaciente</t>
  </si>
  <si>
    <t>NombrePaciente</t>
  </si>
  <si>
    <t>FechaEgresoPaciente</t>
  </si>
  <si>
    <t>EsAnticipo</t>
  </si>
  <si>
    <t>SaldoFactura</t>
  </si>
  <si>
    <t>ValorAbonosCartera</t>
  </si>
  <si>
    <t>ValorCopago</t>
  </si>
  <si>
    <t>ValorIva</t>
  </si>
  <si>
    <t>ValorNotaCredito</t>
  </si>
  <si>
    <t>ValorGlosa</t>
  </si>
  <si>
    <t>Saldo</t>
  </si>
  <si>
    <t>C.C.F. COMFENALCO VALLE</t>
  </si>
  <si>
    <t>890303093</t>
  </si>
  <si>
    <t>0.00</t>
  </si>
  <si>
    <t>0</t>
  </si>
  <si>
    <t>0.000000</t>
  </si>
  <si>
    <t>68000.00</t>
  </si>
  <si>
    <t>MEDI207349</t>
  </si>
  <si>
    <t>17/11/2022</t>
  </si>
  <si>
    <t>DOCUMENTO REGISTRADO</t>
  </si>
  <si>
    <t>16454769</t>
  </si>
  <si>
    <t xml:space="preserve">MARTINEZ CARDENAS ALEJANDRO </t>
  </si>
  <si>
    <t>Dec 11 2019 11:00AM</t>
  </si>
  <si>
    <t>MEDI207354</t>
  </si>
  <si>
    <t>16665879</t>
  </si>
  <si>
    <t>CERON ZARATE JESUS HUMBERTO</t>
  </si>
  <si>
    <t>Aug 28 2019  8:20AM</t>
  </si>
  <si>
    <t>MEDI23129</t>
  </si>
  <si>
    <t>29/08/2019</t>
  </si>
  <si>
    <t>DOCUMENTO GLOSADO</t>
  </si>
  <si>
    <t>3200.00</t>
  </si>
  <si>
    <t>-64800.00</t>
  </si>
  <si>
    <t>MEDI207355</t>
  </si>
  <si>
    <t>72100.00</t>
  </si>
  <si>
    <t>1109923010</t>
  </si>
  <si>
    <t>MUÑOZ CARMONA DILAN ANDRES</t>
  </si>
  <si>
    <t>Mar 10 2020  2:00AM</t>
  </si>
  <si>
    <t>MEDI38014</t>
  </si>
  <si>
    <t>10/03/2020</t>
  </si>
  <si>
    <t>3400.00</t>
  </si>
  <si>
    <t>-68700.00</t>
  </si>
  <si>
    <t>MEDI207348</t>
  </si>
  <si>
    <t>129204.00</t>
  </si>
  <si>
    <t>41671930</t>
  </si>
  <si>
    <t>HURTADO De MORENO LUZ MIREYA</t>
  </si>
  <si>
    <t>Nov 24 2019  8:35PM</t>
  </si>
  <si>
    <t>31/12/2020</t>
  </si>
  <si>
    <t>CC1118</t>
  </si>
  <si>
    <t>22/12/2020</t>
  </si>
  <si>
    <t>DOCUMENTO PAGADO TOTALMENTE</t>
  </si>
  <si>
    <t>187338.00</t>
  </si>
  <si>
    <t>20290400</t>
  </si>
  <si>
    <t>OSORIO DE ALVARADO OLGA MARIA</t>
  </si>
  <si>
    <t>May 25 2019 10:03PM</t>
  </si>
  <si>
    <t>MEDI207343</t>
  </si>
  <si>
    <t>MEDI14871</t>
  </si>
  <si>
    <t>12/04/2019</t>
  </si>
  <si>
    <t>DESMARCACION DEL RADICADO</t>
  </si>
  <si>
    <t>195000.00</t>
  </si>
  <si>
    <t>1022397108</t>
  </si>
  <si>
    <t>RENGIFO BARONA SERGIO DAVID</t>
  </si>
  <si>
    <t>Apr  6 2019 10:09AM</t>
  </si>
  <si>
    <t>MEDI207347</t>
  </si>
  <si>
    <t>204701.00</t>
  </si>
  <si>
    <t>38999964</t>
  </si>
  <si>
    <t xml:space="preserve">NAZARI  MARICELA  </t>
  </si>
  <si>
    <t>Oct 24 2019  5:12AM</t>
  </si>
  <si>
    <t>234814.00</t>
  </si>
  <si>
    <t>16782401</t>
  </si>
  <si>
    <t xml:space="preserve">PINO HIDALGO GEOVANNI </t>
  </si>
  <si>
    <t>May  6 2019 11:22PM</t>
  </si>
  <si>
    <t>MEDI207353</t>
  </si>
  <si>
    <t>269323.00</t>
  </si>
  <si>
    <t>1105374696</t>
  </si>
  <si>
    <t xml:space="preserve">MARTINEZ CAMPO SARAH </t>
  </si>
  <si>
    <t>Jul 11 2019  9:22AM</t>
  </si>
  <si>
    <t>MEDI207344</t>
  </si>
  <si>
    <t>MEDI207345</t>
  </si>
  <si>
    <t>272813.00</t>
  </si>
  <si>
    <t>16448811</t>
  </si>
  <si>
    <t>ARANGO MORENO ANTONIO JOSE</t>
  </si>
  <si>
    <t>Aug 13 2019 10:01PM</t>
  </si>
  <si>
    <t>MEDI207351</t>
  </si>
  <si>
    <t>272984.00</t>
  </si>
  <si>
    <t>1107517295</t>
  </si>
  <si>
    <t xml:space="preserve">FLOREZ CASILIMAS ESTEBAN </t>
  </si>
  <si>
    <t>Jan 10 2020  6:53AM</t>
  </si>
  <si>
    <t>30/05/2019</t>
  </si>
  <si>
    <t>94500199</t>
  </si>
  <si>
    <t>VASQUEZ CAMPO MANUEL ELIAS</t>
  </si>
  <si>
    <t>Feb  3 2019  3:07PM</t>
  </si>
  <si>
    <t>MEDI207346</t>
  </si>
  <si>
    <t>325338.00</t>
  </si>
  <si>
    <t>1107848821</t>
  </si>
  <si>
    <t xml:space="preserve">ZAPATA LOPEZ SANTIAGO </t>
  </si>
  <si>
    <t>Oct  6 2019  3:09AM</t>
  </si>
  <si>
    <t>MEDI207352</t>
  </si>
  <si>
    <t>341291.00</t>
  </si>
  <si>
    <t>1144088663</t>
  </si>
  <si>
    <t>GONZALEZ FLOREZ JUAN MANUEL</t>
  </si>
  <si>
    <t>Feb 14 2020 12:55PM</t>
  </si>
  <si>
    <t>MEDI6148</t>
  </si>
  <si>
    <t>17/11/2018</t>
  </si>
  <si>
    <t>1387886.00</t>
  </si>
  <si>
    <t>31143193</t>
  </si>
  <si>
    <t>SANCHEZ  SANCHEZ MARIA  MERCEDES</t>
  </si>
  <si>
    <t>Oct 24 2018  4:50PM</t>
  </si>
  <si>
    <t>148400.00</t>
  </si>
  <si>
    <t>-1239486.00</t>
  </si>
  <si>
    <t>MEDI207350</t>
  </si>
  <si>
    <t>1513442.00</t>
  </si>
  <si>
    <t>1193033274</t>
  </si>
  <si>
    <t>HOLGUIN ULLOA TIBISAY GRACIELA</t>
  </si>
  <si>
    <t>Feb  2 2020  2:39PM</t>
  </si>
  <si>
    <t>MEDI7806</t>
  </si>
  <si>
    <t>26/12/2018</t>
  </si>
  <si>
    <t>3414480.00</t>
  </si>
  <si>
    <t>1143995192</t>
  </si>
  <si>
    <t>PINO  RAMOS JUAN JOSE</t>
  </si>
  <si>
    <t>Dec 18 2018  4:13PM</t>
  </si>
  <si>
    <t>224300.00</t>
  </si>
  <si>
    <t>-3190180.00</t>
  </si>
  <si>
    <t>MEDI17516</t>
  </si>
  <si>
    <t>12/09/2020</t>
  </si>
  <si>
    <t>FACTURA RADICADA</t>
  </si>
  <si>
    <t>26029821.00</t>
  </si>
  <si>
    <t xml:space="preserve">TOTAL GENERAL RADICADO Y POR RADICAR </t>
  </si>
  <si>
    <t>47409026.00</t>
  </si>
  <si>
    <t>30184169.00</t>
  </si>
  <si>
    <t>NIT Prestador</t>
  </si>
  <si>
    <t>Nombre Prestador</t>
  </si>
  <si>
    <t>Numero Factura</t>
  </si>
  <si>
    <t>Llave</t>
  </si>
  <si>
    <t>Fecha Factura IPS</t>
  </si>
  <si>
    <t>Fecha Radicado EPS</t>
  </si>
  <si>
    <t>Valor Total Bruto</t>
  </si>
  <si>
    <t>Valor Saldo IPS</t>
  </si>
  <si>
    <t>ESTADO EPS DICIEMBRE 13</t>
  </si>
  <si>
    <t>Boxalud</t>
  </si>
  <si>
    <t>Fecha Corte</t>
  </si>
  <si>
    <t>FOR-CSA-018</t>
  </si>
  <si>
    <t>HOJA 1 DE 2</t>
  </si>
  <si>
    <t>RESUMEN DE CARTERA REVISADA POR LA EPS</t>
  </si>
  <si>
    <t>VERSION 2</t>
  </si>
  <si>
    <t>SANTIAGO DE CALI , DICIEMBRE 13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</si>
  <si>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</si>
  <si>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</si>
  <si>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</si>
  <si>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</si>
  <si>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</si>
  <si>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</si>
  <si>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</si>
  <si>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</si>
  <si>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</si>
  <si>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</si>
  <si>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</si>
  <si>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</si>
  <si>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</si>
  <si>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</si>
  <si>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</si>
  <si>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</si>
  <si>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</si>
  <si>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</si>
  <si>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</si>
  <si>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</si>
  <si>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CLARENCE LYND NEWBALL MEMORIA HOSPITAL</t>
  </si>
  <si>
    <t>Señores : CLARENCE LYND NEWBALL MEMORIA HOSPITAL</t>
  </si>
  <si>
    <t>NIT: 901187426</t>
  </si>
  <si>
    <t>901187426_MEDI207349</t>
  </si>
  <si>
    <t>901187426_MEDI207354</t>
  </si>
  <si>
    <t>901187426_MEDI23129</t>
  </si>
  <si>
    <t>901187426_MEDI207355</t>
  </si>
  <si>
    <t>901187426_MEDI38014</t>
  </si>
  <si>
    <t>901187426_MEDI207348</t>
  </si>
  <si>
    <t>901187426_CC1118</t>
  </si>
  <si>
    <t>901187426_MEDI207343</t>
  </si>
  <si>
    <t>901187426_MEDI14871</t>
  </si>
  <si>
    <t>901187426_MEDI207347</t>
  </si>
  <si>
    <t>901187426_MEDI207353</t>
  </si>
  <si>
    <t>901187426_MEDI207344</t>
  </si>
  <si>
    <t>901187426_MEDI207345</t>
  </si>
  <si>
    <t>901187426_MEDI207351</t>
  </si>
  <si>
    <t>901187426_MEDI207346</t>
  </si>
  <si>
    <t>901187426_MEDI207352</t>
  </si>
  <si>
    <t>901187426_MEDI6148</t>
  </si>
  <si>
    <t>901187426_MEDI207350</t>
  </si>
  <si>
    <t>901187426_MEDI7806</t>
  </si>
  <si>
    <t>901187426_MEDI17516</t>
  </si>
  <si>
    <t>Finalizada</t>
  </si>
  <si>
    <t>FACTURA NO RADICADA</t>
  </si>
  <si>
    <t>FACTURA ACEPTADA POR IPS</t>
  </si>
  <si>
    <t>Jungmeily Lázaro Quintero</t>
  </si>
  <si>
    <t>Asistente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</si>
</sst>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b/>
      <i/>
      <sz val="9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70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4" fillId="2" borderId="1" xfId="0" applyNumberFormat="1" applyFont="1" applyFill="1" applyBorder="1" applyAlignment="1">
      <alignment horizontal="left" vertical="top" wrapText="1" readingOrder="1"/>
    </xf>
    <xf numFmtId="0" fontId="6" fillId="0" borderId="2" xfId="2" applyFont="1" applyBorder="1" applyAlignment="1">
      <alignment horizontal="center" vertical="center" wrapText="1"/>
    </xf>
    <xf numFmtId="14" fontId="6" fillId="0" borderId="2" xfId="2" applyNumberFormat="1" applyFont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165" fontId="6" fillId="3" borderId="2" xfId="3" applyNumberFormat="1" applyFont="1" applyFill="1" applyBorder="1" applyAlignment="1">
      <alignment horizontal="center" vertical="center" wrapText="1"/>
    </xf>
    <xf numFmtId="0" fontId="1" fillId="0" borderId="0" xfId="2"/>
    <xf numFmtId="0" fontId="1" fillId="0" borderId="2" xfId="2" applyNumberFormat="1" applyBorder="1"/>
    <xf numFmtId="0" fontId="7" fillId="0" borderId="2" xfId="2" applyFont="1" applyBorder="1" applyAlignment="1" applyProtection="1">
      <alignment horizontal="left" vertical="center"/>
      <protection locked="0"/>
    </xf>
    <xf numFmtId="14" fontId="1" fillId="0" borderId="0" xfId="2" applyNumberFormat="1"/>
    <xf numFmtId="0" fontId="9" fillId="0" borderId="0" xfId="4" applyFont="1"/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6" fontId="9" fillId="0" borderId="0" xfId="4" applyNumberFormat="1" applyFont="1" applyAlignment="1">
      <alignment horizontal="right"/>
    </xf>
    <xf numFmtId="167" fontId="9" fillId="0" borderId="0" xfId="4" applyNumberFormat="1" applyFont="1" applyAlignment="1">
      <alignment horizontal="right"/>
    </xf>
    <xf numFmtId="1" fontId="9" fillId="0" borderId="10" xfId="4" applyNumberFormat="1" applyFont="1" applyBorder="1" applyAlignment="1">
      <alignment horizontal="center"/>
    </xf>
    <xf numFmtId="166" fontId="9" fillId="0" borderId="10" xfId="4" applyNumberFormat="1" applyFont="1" applyBorder="1" applyAlignment="1">
      <alignment horizontal="right"/>
    </xf>
    <xf numFmtId="166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4" xfId="4" applyNumberFormat="1" applyFont="1" applyBorder="1" applyAlignment="1">
      <alignment horizontal="center"/>
    </xf>
    <xf numFmtId="166" fontId="10" fillId="0" borderId="14" xfId="4" applyNumberFormat="1" applyFont="1" applyBorder="1" applyAlignment="1">
      <alignment horizontal="right"/>
    </xf>
    <xf numFmtId="166" fontId="9" fillId="0" borderId="0" xfId="4" applyNumberFormat="1" applyFont="1"/>
    <xf numFmtId="166" fontId="9" fillId="0" borderId="10" xfId="4" applyNumberFormat="1" applyFont="1" applyBorder="1"/>
    <xf numFmtId="166" fontId="10" fillId="0" borderId="10" xfId="4" applyNumberFormat="1" applyFont="1" applyBorder="1"/>
    <xf numFmtId="166" fontId="10" fillId="0" borderId="0" xfId="4" applyNumberFormat="1" applyFont="1"/>
    <xf numFmtId="0" fontId="9" fillId="0" borderId="9" xfId="4" applyFont="1" applyBorder="1"/>
    <xf numFmtId="0" fontId="9" fillId="0" borderId="10" xfId="4" applyFont="1" applyBorder="1"/>
    <xf numFmtId="0" fontId="9" fillId="0" borderId="11" xfId="4" applyFont="1" applyBorder="1"/>
    <xf numFmtId="0" fontId="1" fillId="0" borderId="2" xfId="2" applyBorder="1"/>
    <xf numFmtId="14" fontId="1" fillId="0" borderId="2" xfId="2" applyNumberFormat="1" applyBorder="1"/>
    <xf numFmtId="168" fontId="1" fillId="0" borderId="0" xfId="1" applyNumberFormat="1" applyFont="1"/>
    <xf numFmtId="168" fontId="6" fillId="0" borderId="2" xfId="1" applyNumberFormat="1" applyFont="1" applyBorder="1" applyAlignment="1">
      <alignment horizontal="center" vertical="center" wrapText="1"/>
    </xf>
    <xf numFmtId="168" fontId="1" fillId="0" borderId="2" xfId="1" applyNumberFormat="1" applyFont="1" applyBorder="1"/>
    <xf numFmtId="168" fontId="3" fillId="0" borderId="1" xfId="1" applyNumberFormat="1" applyFont="1" applyFill="1" applyBorder="1" applyAlignment="1">
      <alignment horizontal="center" vertical="top" wrapText="1" readingOrder="1"/>
    </xf>
    <xf numFmtId="168" fontId="2" fillId="0" borderId="0" xfId="1" applyNumberFormat="1" applyFont="1" applyFill="1" applyBorder="1"/>
    <xf numFmtId="44" fontId="4" fillId="0" borderId="1" xfId="1" applyNumberFormat="1" applyFont="1" applyFill="1" applyBorder="1" applyAlignment="1">
      <alignment horizontal="left" vertical="top" wrapText="1" readingOrder="1"/>
    </xf>
    <xf numFmtId="0" fontId="6" fillId="4" borderId="2" xfId="2" applyFont="1" applyFill="1" applyBorder="1" applyAlignment="1">
      <alignment horizontal="center" vertical="center" wrapText="1"/>
    </xf>
    <xf numFmtId="0" fontId="6" fillId="0" borderId="0" xfId="2" applyFont="1"/>
    <xf numFmtId="168" fontId="6" fillId="0" borderId="0" xfId="1" applyNumberFormat="1" applyFont="1"/>
    <xf numFmtId="0" fontId="6" fillId="0" borderId="2" xfId="2" applyFont="1" applyFill="1" applyBorder="1" applyAlignment="1">
      <alignment horizontal="center" vertical="center" wrapText="1"/>
    </xf>
    <xf numFmtId="14" fontId="6" fillId="0" borderId="0" xfId="2" applyNumberFormat="1" applyFont="1"/>
    <xf numFmtId="167" fontId="10" fillId="0" borderId="0" xfId="4" applyNumberFormat="1" applyFont="1" applyAlignment="1">
      <alignment horizontal="right"/>
    </xf>
    <xf numFmtId="0" fontId="11" fillId="0" borderId="0" xfId="4" applyFont="1" applyAlignment="1">
      <alignment horizontal="center" vertical="center" wrapText="1"/>
    </xf>
  </cellXfs>
  <cellStyles count="5">
    <cellStyle name="Millares" xfId="1" builtinId="3"/>
    <cellStyle name="Millares 2" xfId="3"/>
    <cellStyle name="Normal" xfId="0" builtinId="0"/>
    <cellStyle name="Normal 2" xfId="2"/>
    <cellStyle name="Normal 2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showGridLines="0" workbookViewId="0">
      <selection activeCell="D16" sqref="D16"/>
    </sheetView>
  </sheetViews>
  <sheetFormatPr baseColWidth="10" defaultRowHeight="15" x14ac:dyDescent="0.25"/>
  <cols>
    <col min="1" max="1" width="15.140625" customWidth="1"/>
    <col min="2" max="2" width="21" customWidth="1"/>
    <col min="3" max="4" width="20.85546875" customWidth="1"/>
    <col min="5" max="5" width="21" customWidth="1"/>
    <col min="6" max="7" width="20.85546875" customWidth="1"/>
    <col min="8" max="8" width="21" style="61" customWidth="1"/>
    <col min="9" max="10" width="20.85546875" customWidth="1"/>
    <col min="11" max="11" width="21" customWidth="1"/>
    <col min="12" max="14" width="20.85546875" customWidth="1"/>
    <col min="15" max="15" width="21" customWidth="1"/>
    <col min="16" max="17" width="20.85546875" customWidth="1"/>
    <col min="18" max="18" width="21" customWidth="1"/>
    <col min="19" max="21" width="20.85546875" customWidth="1"/>
    <col min="22" max="22" width="0" hidden="1" customWidth="1"/>
    <col min="23" max="23" width="25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60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ht="22.5" x14ac:dyDescent="0.25">
      <c r="A2" s="2">
        <v>3</v>
      </c>
      <c r="B2" s="3" t="s">
        <v>21</v>
      </c>
      <c r="C2" s="3" t="s">
        <v>22</v>
      </c>
      <c r="D2" s="3" t="s">
        <v>27</v>
      </c>
      <c r="E2" s="3"/>
      <c r="F2" s="3" t="s">
        <v>28</v>
      </c>
      <c r="G2" s="3" t="s">
        <v>29</v>
      </c>
      <c r="H2" s="62" t="s">
        <v>26</v>
      </c>
      <c r="I2" s="3" t="s">
        <v>23</v>
      </c>
      <c r="J2" s="3" t="s">
        <v>23</v>
      </c>
      <c r="K2" s="3" t="s">
        <v>30</v>
      </c>
      <c r="L2" s="3" t="s">
        <v>31</v>
      </c>
      <c r="M2" s="3" t="s">
        <v>32</v>
      </c>
      <c r="N2" s="3" t="s">
        <v>24</v>
      </c>
      <c r="O2" s="3" t="s">
        <v>26</v>
      </c>
      <c r="P2" s="3" t="s">
        <v>23</v>
      </c>
      <c r="Q2" s="3"/>
      <c r="R2" s="3" t="s">
        <v>25</v>
      </c>
      <c r="S2" s="3"/>
      <c r="T2" s="3" t="s">
        <v>23</v>
      </c>
      <c r="U2" s="3" t="s">
        <v>26</v>
      </c>
    </row>
    <row r="3" spans="1:21" ht="22.5" x14ac:dyDescent="0.25">
      <c r="A3" s="2">
        <v>4</v>
      </c>
      <c r="B3" s="3" t="s">
        <v>21</v>
      </c>
      <c r="C3" s="3" t="s">
        <v>22</v>
      </c>
      <c r="D3" s="4" t="s">
        <v>33</v>
      </c>
      <c r="E3" s="3"/>
      <c r="F3" s="3" t="s">
        <v>28</v>
      </c>
      <c r="G3" s="3" t="s">
        <v>29</v>
      </c>
      <c r="H3" s="62" t="s">
        <v>26</v>
      </c>
      <c r="I3" s="3" t="s">
        <v>23</v>
      </c>
      <c r="J3" s="3" t="s">
        <v>23</v>
      </c>
      <c r="K3" s="3" t="s">
        <v>34</v>
      </c>
      <c r="L3" s="3" t="s">
        <v>35</v>
      </c>
      <c r="M3" s="3" t="s">
        <v>36</v>
      </c>
      <c r="N3" s="3" t="s">
        <v>24</v>
      </c>
      <c r="O3" s="3" t="s">
        <v>26</v>
      </c>
      <c r="P3" s="3" t="s">
        <v>23</v>
      </c>
      <c r="Q3" s="3"/>
      <c r="R3" s="3" t="s">
        <v>25</v>
      </c>
      <c r="S3" s="3"/>
      <c r="T3" s="3" t="s">
        <v>23</v>
      </c>
      <c r="U3" s="3" t="s">
        <v>26</v>
      </c>
    </row>
    <row r="4" spans="1:21" ht="22.5" x14ac:dyDescent="0.25">
      <c r="A4" s="2">
        <v>5</v>
      </c>
      <c r="B4" s="3" t="s">
        <v>21</v>
      </c>
      <c r="C4" s="3" t="s">
        <v>22</v>
      </c>
      <c r="D4" s="3" t="s">
        <v>37</v>
      </c>
      <c r="E4" s="3"/>
      <c r="F4" s="3" t="s">
        <v>38</v>
      </c>
      <c r="G4" s="3" t="s">
        <v>39</v>
      </c>
      <c r="H4" s="62" t="s">
        <v>26</v>
      </c>
      <c r="I4" s="3" t="s">
        <v>23</v>
      </c>
      <c r="J4" s="3" t="s">
        <v>23</v>
      </c>
      <c r="K4" s="3" t="s">
        <v>34</v>
      </c>
      <c r="L4" s="3" t="s">
        <v>35</v>
      </c>
      <c r="M4" s="3" t="s">
        <v>36</v>
      </c>
      <c r="N4" s="3" t="s">
        <v>24</v>
      </c>
      <c r="O4" s="3" t="s">
        <v>23</v>
      </c>
      <c r="P4" s="3" t="s">
        <v>40</v>
      </c>
      <c r="Q4" s="3"/>
      <c r="R4" s="3" t="s">
        <v>25</v>
      </c>
      <c r="S4" s="3" t="s">
        <v>41</v>
      </c>
      <c r="T4" s="3" t="s">
        <v>23</v>
      </c>
      <c r="U4" s="3" t="s">
        <v>23</v>
      </c>
    </row>
    <row r="5" spans="1:21" ht="22.5" x14ac:dyDescent="0.25">
      <c r="A5" s="2">
        <v>7</v>
      </c>
      <c r="B5" s="3" t="s">
        <v>21</v>
      </c>
      <c r="C5" s="3" t="s">
        <v>22</v>
      </c>
      <c r="D5" s="4" t="s">
        <v>42</v>
      </c>
      <c r="E5" s="3"/>
      <c r="F5" s="3" t="s">
        <v>28</v>
      </c>
      <c r="G5" s="3" t="s">
        <v>29</v>
      </c>
      <c r="H5" s="62" t="s">
        <v>43</v>
      </c>
      <c r="I5" s="3" t="s">
        <v>23</v>
      </c>
      <c r="J5" s="3" t="s">
        <v>23</v>
      </c>
      <c r="K5" s="3" t="s">
        <v>44</v>
      </c>
      <c r="L5" s="3" t="s">
        <v>45</v>
      </c>
      <c r="M5" s="3" t="s">
        <v>46</v>
      </c>
      <c r="N5" s="3" t="s">
        <v>24</v>
      </c>
      <c r="O5" s="3" t="s">
        <v>43</v>
      </c>
      <c r="P5" s="3" t="s">
        <v>23</v>
      </c>
      <c r="Q5" s="3"/>
      <c r="R5" s="3" t="s">
        <v>25</v>
      </c>
      <c r="S5" s="3"/>
      <c r="T5" s="3" t="s">
        <v>23</v>
      </c>
      <c r="U5" s="3" t="s">
        <v>43</v>
      </c>
    </row>
    <row r="6" spans="1:21" ht="22.5" x14ac:dyDescent="0.25">
      <c r="A6" s="2">
        <v>8</v>
      </c>
      <c r="B6" s="3" t="s">
        <v>21</v>
      </c>
      <c r="C6" s="3" t="s">
        <v>22</v>
      </c>
      <c r="D6" s="3" t="s">
        <v>47</v>
      </c>
      <c r="E6" s="3"/>
      <c r="F6" s="3" t="s">
        <v>48</v>
      </c>
      <c r="G6" s="3" t="s">
        <v>39</v>
      </c>
      <c r="H6" s="62" t="s">
        <v>43</v>
      </c>
      <c r="I6" s="3" t="s">
        <v>23</v>
      </c>
      <c r="J6" s="3" t="s">
        <v>23</v>
      </c>
      <c r="K6" s="3" t="s">
        <v>44</v>
      </c>
      <c r="L6" s="3" t="s">
        <v>45</v>
      </c>
      <c r="M6" s="3" t="s">
        <v>46</v>
      </c>
      <c r="N6" s="3" t="s">
        <v>24</v>
      </c>
      <c r="O6" s="3" t="s">
        <v>23</v>
      </c>
      <c r="P6" s="3" t="s">
        <v>49</v>
      </c>
      <c r="Q6" s="3"/>
      <c r="R6" s="3" t="s">
        <v>25</v>
      </c>
      <c r="S6" s="3" t="s">
        <v>50</v>
      </c>
      <c r="T6" s="3" t="s">
        <v>23</v>
      </c>
      <c r="U6" s="3" t="s">
        <v>23</v>
      </c>
    </row>
    <row r="7" spans="1:21" ht="22.5" x14ac:dyDescent="0.25">
      <c r="A7" s="2">
        <v>9</v>
      </c>
      <c r="B7" s="3" t="s">
        <v>21</v>
      </c>
      <c r="C7" s="3" t="s">
        <v>22</v>
      </c>
      <c r="D7" s="4" t="s">
        <v>51</v>
      </c>
      <c r="E7" s="3"/>
      <c r="F7" s="3" t="s">
        <v>28</v>
      </c>
      <c r="G7" s="3" t="s">
        <v>29</v>
      </c>
      <c r="H7" s="62" t="s">
        <v>52</v>
      </c>
      <c r="I7" s="3" t="s">
        <v>23</v>
      </c>
      <c r="J7" s="3" t="s">
        <v>23</v>
      </c>
      <c r="K7" s="3" t="s">
        <v>53</v>
      </c>
      <c r="L7" s="3" t="s">
        <v>54</v>
      </c>
      <c r="M7" s="3" t="s">
        <v>55</v>
      </c>
      <c r="N7" s="3" t="s">
        <v>24</v>
      </c>
      <c r="O7" s="3" t="s">
        <v>52</v>
      </c>
      <c r="P7" s="3" t="s">
        <v>23</v>
      </c>
      <c r="Q7" s="3"/>
      <c r="R7" s="3" t="s">
        <v>25</v>
      </c>
      <c r="S7" s="3"/>
      <c r="T7" s="3" t="s">
        <v>23</v>
      </c>
      <c r="U7" s="3" t="s">
        <v>52</v>
      </c>
    </row>
    <row r="8" spans="1:21" ht="22.5" x14ac:dyDescent="0.25">
      <c r="A8" s="2">
        <v>12</v>
      </c>
      <c r="B8" s="3" t="s">
        <v>21</v>
      </c>
      <c r="C8" s="3" t="s">
        <v>22</v>
      </c>
      <c r="D8" s="3" t="s">
        <v>57</v>
      </c>
      <c r="E8" s="3" t="s">
        <v>56</v>
      </c>
      <c r="F8" s="3" t="s">
        <v>58</v>
      </c>
      <c r="G8" s="3" t="s">
        <v>59</v>
      </c>
      <c r="H8" s="62" t="s">
        <v>60</v>
      </c>
      <c r="I8" s="3" t="s">
        <v>23</v>
      </c>
      <c r="J8" s="3" t="s">
        <v>23</v>
      </c>
      <c r="K8" s="3"/>
      <c r="L8" s="3"/>
      <c r="M8" s="3"/>
      <c r="N8" s="3" t="s">
        <v>24</v>
      </c>
      <c r="O8" s="3" t="s">
        <v>23</v>
      </c>
      <c r="P8" s="3" t="s">
        <v>60</v>
      </c>
      <c r="Q8" s="3"/>
      <c r="R8" s="3" t="s">
        <v>25</v>
      </c>
      <c r="S8" s="3"/>
      <c r="T8" s="3" t="s">
        <v>23</v>
      </c>
      <c r="U8" s="3" t="s">
        <v>23</v>
      </c>
    </row>
    <row r="9" spans="1:21" ht="22.5" x14ac:dyDescent="0.25">
      <c r="A9" s="2">
        <v>14</v>
      </c>
      <c r="B9" s="3" t="s">
        <v>21</v>
      </c>
      <c r="C9" s="3" t="s">
        <v>22</v>
      </c>
      <c r="D9" s="3" t="s">
        <v>64</v>
      </c>
      <c r="E9" s="3"/>
      <c r="F9" s="3" t="s">
        <v>28</v>
      </c>
      <c r="G9" s="3" t="s">
        <v>29</v>
      </c>
      <c r="H9" s="62" t="s">
        <v>60</v>
      </c>
      <c r="I9" s="3" t="s">
        <v>23</v>
      </c>
      <c r="J9" s="3" t="s">
        <v>23</v>
      </c>
      <c r="K9" s="3" t="s">
        <v>61</v>
      </c>
      <c r="L9" s="3" t="s">
        <v>62</v>
      </c>
      <c r="M9" s="3" t="s">
        <v>63</v>
      </c>
      <c r="N9" s="3" t="s">
        <v>24</v>
      </c>
      <c r="O9" s="3" t="s">
        <v>60</v>
      </c>
      <c r="P9" s="3" t="s">
        <v>23</v>
      </c>
      <c r="Q9" s="3"/>
      <c r="R9" s="3" t="s">
        <v>25</v>
      </c>
      <c r="S9" s="3"/>
      <c r="T9" s="3" t="s">
        <v>23</v>
      </c>
      <c r="U9" s="3" t="s">
        <v>60</v>
      </c>
    </row>
    <row r="10" spans="1:21" ht="22.5" x14ac:dyDescent="0.25">
      <c r="A10" s="2">
        <v>16</v>
      </c>
      <c r="B10" s="3" t="s">
        <v>21</v>
      </c>
      <c r="C10" s="3" t="s">
        <v>22</v>
      </c>
      <c r="D10" s="3" t="s">
        <v>65</v>
      </c>
      <c r="E10" s="3"/>
      <c r="F10" s="3" t="s">
        <v>66</v>
      </c>
      <c r="G10" s="3" t="s">
        <v>67</v>
      </c>
      <c r="H10" s="62" t="s">
        <v>68</v>
      </c>
      <c r="I10" s="3" t="s">
        <v>23</v>
      </c>
      <c r="J10" s="3" t="s">
        <v>23</v>
      </c>
      <c r="K10" s="3" t="s">
        <v>69</v>
      </c>
      <c r="L10" s="3" t="s">
        <v>70</v>
      </c>
      <c r="M10" s="3" t="s">
        <v>71</v>
      </c>
      <c r="N10" s="3" t="s">
        <v>24</v>
      </c>
      <c r="O10" s="3" t="s">
        <v>68</v>
      </c>
      <c r="P10" s="3" t="s">
        <v>23</v>
      </c>
      <c r="Q10" s="3"/>
      <c r="R10" s="3" t="s">
        <v>25</v>
      </c>
      <c r="S10" s="3"/>
      <c r="T10" s="3" t="s">
        <v>23</v>
      </c>
      <c r="U10" s="3" t="s">
        <v>68</v>
      </c>
    </row>
    <row r="11" spans="1:21" ht="22.5" x14ac:dyDescent="0.25">
      <c r="A11" s="2">
        <v>19</v>
      </c>
      <c r="B11" s="3" t="s">
        <v>21</v>
      </c>
      <c r="C11" s="3" t="s">
        <v>22</v>
      </c>
      <c r="D11" s="3" t="s">
        <v>72</v>
      </c>
      <c r="E11" s="3"/>
      <c r="F11" s="3" t="s">
        <v>28</v>
      </c>
      <c r="G11" s="3" t="s">
        <v>29</v>
      </c>
      <c r="H11" s="62" t="s">
        <v>73</v>
      </c>
      <c r="I11" s="3" t="s">
        <v>23</v>
      </c>
      <c r="J11" s="3" t="s">
        <v>23</v>
      </c>
      <c r="K11" s="3" t="s">
        <v>74</v>
      </c>
      <c r="L11" s="3" t="s">
        <v>75</v>
      </c>
      <c r="M11" s="3" t="s">
        <v>76</v>
      </c>
      <c r="N11" s="3" t="s">
        <v>24</v>
      </c>
      <c r="O11" s="3" t="s">
        <v>73</v>
      </c>
      <c r="P11" s="3" t="s">
        <v>23</v>
      </c>
      <c r="Q11" s="3"/>
      <c r="R11" s="3" t="s">
        <v>25</v>
      </c>
      <c r="S11" s="3"/>
      <c r="T11" s="3" t="s">
        <v>23</v>
      </c>
      <c r="U11" s="3" t="s">
        <v>73</v>
      </c>
    </row>
    <row r="12" spans="1:21" ht="22.5" x14ac:dyDescent="0.25">
      <c r="A12" s="2">
        <v>22</v>
      </c>
      <c r="B12" s="3" t="s">
        <v>21</v>
      </c>
      <c r="C12" s="3" t="s">
        <v>22</v>
      </c>
      <c r="D12" s="3" t="s">
        <v>81</v>
      </c>
      <c r="E12" s="3"/>
      <c r="F12" s="3" t="s">
        <v>28</v>
      </c>
      <c r="G12" s="3" t="s">
        <v>29</v>
      </c>
      <c r="H12" s="62" t="s">
        <v>77</v>
      </c>
      <c r="I12" s="3" t="s">
        <v>23</v>
      </c>
      <c r="J12" s="3" t="s">
        <v>23</v>
      </c>
      <c r="K12" s="3" t="s">
        <v>78</v>
      </c>
      <c r="L12" s="3" t="s">
        <v>79</v>
      </c>
      <c r="M12" s="3" t="s">
        <v>80</v>
      </c>
      <c r="N12" s="3" t="s">
        <v>24</v>
      </c>
      <c r="O12" s="3" t="s">
        <v>77</v>
      </c>
      <c r="P12" s="3" t="s">
        <v>23</v>
      </c>
      <c r="Q12" s="3"/>
      <c r="R12" s="3" t="s">
        <v>25</v>
      </c>
      <c r="S12" s="3"/>
      <c r="T12" s="3" t="s">
        <v>23</v>
      </c>
      <c r="U12" s="3" t="s">
        <v>77</v>
      </c>
    </row>
    <row r="13" spans="1:21" ht="22.5" x14ac:dyDescent="0.25">
      <c r="A13" s="2">
        <v>24</v>
      </c>
      <c r="B13" s="3" t="s">
        <v>21</v>
      </c>
      <c r="C13" s="3" t="s">
        <v>22</v>
      </c>
      <c r="D13" s="3" t="s">
        <v>86</v>
      </c>
      <c r="E13" s="3"/>
      <c r="F13" s="3" t="s">
        <v>28</v>
      </c>
      <c r="G13" s="3" t="s">
        <v>29</v>
      </c>
      <c r="H13" s="62" t="s">
        <v>82</v>
      </c>
      <c r="I13" s="3" t="s">
        <v>23</v>
      </c>
      <c r="J13" s="3" t="s">
        <v>23</v>
      </c>
      <c r="K13" s="3" t="s">
        <v>83</v>
      </c>
      <c r="L13" s="3" t="s">
        <v>84</v>
      </c>
      <c r="M13" s="3" t="s">
        <v>85</v>
      </c>
      <c r="N13" s="3" t="s">
        <v>24</v>
      </c>
      <c r="O13" s="3" t="s">
        <v>82</v>
      </c>
      <c r="P13" s="3" t="s">
        <v>23</v>
      </c>
      <c r="Q13" s="3"/>
      <c r="R13" s="3" t="s">
        <v>25</v>
      </c>
      <c r="S13" s="3"/>
      <c r="T13" s="3" t="s">
        <v>23</v>
      </c>
      <c r="U13" s="3" t="s">
        <v>82</v>
      </c>
    </row>
    <row r="14" spans="1:21" ht="22.5" x14ac:dyDescent="0.25">
      <c r="A14" s="2">
        <v>25</v>
      </c>
      <c r="B14" s="3" t="s">
        <v>21</v>
      </c>
      <c r="C14" s="3" t="s">
        <v>22</v>
      </c>
      <c r="D14" s="3" t="s">
        <v>87</v>
      </c>
      <c r="E14" s="3"/>
      <c r="F14" s="3" t="s">
        <v>28</v>
      </c>
      <c r="G14" s="3" t="s">
        <v>29</v>
      </c>
      <c r="H14" s="62" t="s">
        <v>88</v>
      </c>
      <c r="I14" s="3" t="s">
        <v>23</v>
      </c>
      <c r="J14" s="3" t="s">
        <v>23</v>
      </c>
      <c r="K14" s="3" t="s">
        <v>89</v>
      </c>
      <c r="L14" s="3" t="s">
        <v>90</v>
      </c>
      <c r="M14" s="3" t="s">
        <v>91</v>
      </c>
      <c r="N14" s="3" t="s">
        <v>24</v>
      </c>
      <c r="O14" s="3" t="s">
        <v>88</v>
      </c>
      <c r="P14" s="3" t="s">
        <v>23</v>
      </c>
      <c r="Q14" s="3"/>
      <c r="R14" s="3" t="s">
        <v>25</v>
      </c>
      <c r="S14" s="3"/>
      <c r="T14" s="3" t="s">
        <v>23</v>
      </c>
      <c r="U14" s="3" t="s">
        <v>88</v>
      </c>
    </row>
    <row r="15" spans="1:21" ht="22.5" x14ac:dyDescent="0.25">
      <c r="A15" s="2">
        <v>27</v>
      </c>
      <c r="B15" s="3" t="s">
        <v>21</v>
      </c>
      <c r="C15" s="3" t="s">
        <v>22</v>
      </c>
      <c r="D15" s="4" t="s">
        <v>92</v>
      </c>
      <c r="E15" s="3"/>
      <c r="F15" s="3" t="s">
        <v>28</v>
      </c>
      <c r="G15" s="3" t="s">
        <v>29</v>
      </c>
      <c r="H15" s="62" t="s">
        <v>93</v>
      </c>
      <c r="I15" s="3" t="s">
        <v>23</v>
      </c>
      <c r="J15" s="3" t="s">
        <v>23</v>
      </c>
      <c r="K15" s="3" t="s">
        <v>94</v>
      </c>
      <c r="L15" s="3" t="s">
        <v>95</v>
      </c>
      <c r="M15" s="3" t="s">
        <v>96</v>
      </c>
      <c r="N15" s="3" t="s">
        <v>24</v>
      </c>
      <c r="O15" s="3" t="s">
        <v>93</v>
      </c>
      <c r="P15" s="3" t="s">
        <v>23</v>
      </c>
      <c r="Q15" s="3"/>
      <c r="R15" s="3" t="s">
        <v>25</v>
      </c>
      <c r="S15" s="3"/>
      <c r="T15" s="3" t="s">
        <v>23</v>
      </c>
      <c r="U15" s="3" t="s">
        <v>93</v>
      </c>
    </row>
    <row r="16" spans="1:21" ht="22.5" x14ac:dyDescent="0.25">
      <c r="A16" s="2">
        <v>31</v>
      </c>
      <c r="B16" s="3" t="s">
        <v>21</v>
      </c>
      <c r="C16" s="3" t="s">
        <v>22</v>
      </c>
      <c r="D16" s="3" t="s">
        <v>101</v>
      </c>
      <c r="E16" s="3"/>
      <c r="F16" s="3" t="s">
        <v>28</v>
      </c>
      <c r="G16" s="3" t="s">
        <v>29</v>
      </c>
      <c r="H16" s="62" t="s">
        <v>102</v>
      </c>
      <c r="I16" s="3" t="s">
        <v>23</v>
      </c>
      <c r="J16" s="3" t="s">
        <v>23</v>
      </c>
      <c r="K16" s="3" t="s">
        <v>103</v>
      </c>
      <c r="L16" s="3" t="s">
        <v>104</v>
      </c>
      <c r="M16" s="3" t="s">
        <v>105</v>
      </c>
      <c r="N16" s="3" t="s">
        <v>24</v>
      </c>
      <c r="O16" s="3" t="s">
        <v>102</v>
      </c>
      <c r="P16" s="3" t="s">
        <v>23</v>
      </c>
      <c r="Q16" s="3"/>
      <c r="R16" s="3" t="s">
        <v>25</v>
      </c>
      <c r="S16" s="3"/>
      <c r="T16" s="3" t="s">
        <v>23</v>
      </c>
      <c r="U16" s="3" t="s">
        <v>102</v>
      </c>
    </row>
    <row r="17" spans="1:21" ht="22.5" x14ac:dyDescent="0.25">
      <c r="A17" s="2">
        <v>34</v>
      </c>
      <c r="B17" s="3" t="s">
        <v>21</v>
      </c>
      <c r="C17" s="3" t="s">
        <v>22</v>
      </c>
      <c r="D17" s="4" t="s">
        <v>106</v>
      </c>
      <c r="E17" s="3"/>
      <c r="F17" s="3" t="s">
        <v>28</v>
      </c>
      <c r="G17" s="3" t="s">
        <v>29</v>
      </c>
      <c r="H17" s="62" t="s">
        <v>107</v>
      </c>
      <c r="I17" s="3" t="s">
        <v>23</v>
      </c>
      <c r="J17" s="3" t="s">
        <v>23</v>
      </c>
      <c r="K17" s="3" t="s">
        <v>108</v>
      </c>
      <c r="L17" s="3" t="s">
        <v>109</v>
      </c>
      <c r="M17" s="3" t="s">
        <v>110</v>
      </c>
      <c r="N17" s="3" t="s">
        <v>24</v>
      </c>
      <c r="O17" s="3" t="s">
        <v>107</v>
      </c>
      <c r="P17" s="3" t="s">
        <v>23</v>
      </c>
      <c r="Q17" s="3"/>
      <c r="R17" s="3" t="s">
        <v>25</v>
      </c>
      <c r="S17" s="3"/>
      <c r="T17" s="3" t="s">
        <v>23</v>
      </c>
      <c r="U17" s="3" t="s">
        <v>107</v>
      </c>
    </row>
    <row r="18" spans="1:21" ht="22.5" x14ac:dyDescent="0.25">
      <c r="A18" s="2">
        <v>45</v>
      </c>
      <c r="B18" s="3" t="s">
        <v>21</v>
      </c>
      <c r="C18" s="3" t="s">
        <v>22</v>
      </c>
      <c r="D18" s="3" t="s">
        <v>111</v>
      </c>
      <c r="E18" s="3"/>
      <c r="F18" s="3" t="s">
        <v>112</v>
      </c>
      <c r="G18" s="3" t="s">
        <v>39</v>
      </c>
      <c r="H18" s="62" t="s">
        <v>113</v>
      </c>
      <c r="I18" s="3" t="s">
        <v>23</v>
      </c>
      <c r="J18" s="3" t="s">
        <v>23</v>
      </c>
      <c r="K18" s="3" t="s">
        <v>114</v>
      </c>
      <c r="L18" s="3" t="s">
        <v>115</v>
      </c>
      <c r="M18" s="3" t="s">
        <v>116</v>
      </c>
      <c r="N18" s="3" t="s">
        <v>24</v>
      </c>
      <c r="O18" s="3" t="s">
        <v>23</v>
      </c>
      <c r="P18" s="3" t="s">
        <v>117</v>
      </c>
      <c r="Q18" s="3"/>
      <c r="R18" s="3" t="s">
        <v>25</v>
      </c>
      <c r="S18" s="3" t="s">
        <v>118</v>
      </c>
      <c r="T18" s="3" t="s">
        <v>23</v>
      </c>
      <c r="U18" s="3" t="s">
        <v>23</v>
      </c>
    </row>
    <row r="19" spans="1:21" ht="22.5" x14ac:dyDescent="0.25">
      <c r="A19" s="2">
        <v>46</v>
      </c>
      <c r="B19" s="3" t="s">
        <v>21</v>
      </c>
      <c r="C19" s="3" t="s">
        <v>22</v>
      </c>
      <c r="D19" s="4" t="s">
        <v>119</v>
      </c>
      <c r="E19" s="3"/>
      <c r="F19" s="3" t="s">
        <v>28</v>
      </c>
      <c r="G19" s="3" t="s">
        <v>29</v>
      </c>
      <c r="H19" s="62" t="s">
        <v>120</v>
      </c>
      <c r="I19" s="3" t="s">
        <v>23</v>
      </c>
      <c r="J19" s="3" t="s">
        <v>23</v>
      </c>
      <c r="K19" s="3" t="s">
        <v>121</v>
      </c>
      <c r="L19" s="3" t="s">
        <v>122</v>
      </c>
      <c r="M19" s="3" t="s">
        <v>123</v>
      </c>
      <c r="N19" s="3" t="s">
        <v>24</v>
      </c>
      <c r="O19" s="3" t="s">
        <v>120</v>
      </c>
      <c r="P19" s="3" t="s">
        <v>23</v>
      </c>
      <c r="Q19" s="3"/>
      <c r="R19" s="3" t="s">
        <v>25</v>
      </c>
      <c r="S19" s="3"/>
      <c r="T19" s="3" t="s">
        <v>23</v>
      </c>
      <c r="U19" s="3" t="s">
        <v>120</v>
      </c>
    </row>
    <row r="20" spans="1:21" ht="22.5" x14ac:dyDescent="0.25">
      <c r="A20" s="2">
        <v>48</v>
      </c>
      <c r="B20" s="3" t="s">
        <v>21</v>
      </c>
      <c r="C20" s="3" t="s">
        <v>22</v>
      </c>
      <c r="D20" s="3" t="s">
        <v>124</v>
      </c>
      <c r="E20" s="3"/>
      <c r="F20" s="3" t="s">
        <v>125</v>
      </c>
      <c r="G20" s="3" t="s">
        <v>39</v>
      </c>
      <c r="H20" s="62" t="s">
        <v>126</v>
      </c>
      <c r="I20" s="3" t="s">
        <v>23</v>
      </c>
      <c r="J20" s="3" t="s">
        <v>23</v>
      </c>
      <c r="K20" s="3" t="s">
        <v>127</v>
      </c>
      <c r="L20" s="3" t="s">
        <v>128</v>
      </c>
      <c r="M20" s="3" t="s">
        <v>129</v>
      </c>
      <c r="N20" s="3" t="s">
        <v>24</v>
      </c>
      <c r="O20" s="3" t="s">
        <v>23</v>
      </c>
      <c r="P20" s="3" t="s">
        <v>130</v>
      </c>
      <c r="Q20" s="3"/>
      <c r="R20" s="3" t="s">
        <v>25</v>
      </c>
      <c r="S20" s="3" t="s">
        <v>131</v>
      </c>
      <c r="T20" s="3" t="s">
        <v>23</v>
      </c>
      <c r="U20" s="3" t="s">
        <v>23</v>
      </c>
    </row>
    <row r="21" spans="1:21" ht="22.5" x14ac:dyDescent="0.25">
      <c r="A21" s="2">
        <v>49</v>
      </c>
      <c r="B21" s="3" t="s">
        <v>21</v>
      </c>
      <c r="C21" s="3" t="s">
        <v>22</v>
      </c>
      <c r="D21" s="3" t="s">
        <v>132</v>
      </c>
      <c r="E21" s="3" t="s">
        <v>133</v>
      </c>
      <c r="F21" s="3" t="s">
        <v>97</v>
      </c>
      <c r="G21" s="3" t="s">
        <v>134</v>
      </c>
      <c r="H21" s="62" t="s">
        <v>135</v>
      </c>
      <c r="I21" s="3" t="s">
        <v>23</v>
      </c>
      <c r="J21" s="3" t="s">
        <v>23</v>
      </c>
      <c r="K21" s="3" t="s">
        <v>98</v>
      </c>
      <c r="L21" s="3" t="s">
        <v>99</v>
      </c>
      <c r="M21" s="3" t="s">
        <v>100</v>
      </c>
      <c r="N21" s="3" t="s">
        <v>24</v>
      </c>
      <c r="O21" s="3" t="s">
        <v>135</v>
      </c>
      <c r="P21" s="3" t="s">
        <v>23</v>
      </c>
      <c r="Q21" s="3"/>
      <c r="R21" s="3" t="s">
        <v>25</v>
      </c>
      <c r="S21" s="3"/>
      <c r="T21" s="3" t="s">
        <v>23</v>
      </c>
      <c r="U21" s="3" t="s">
        <v>135</v>
      </c>
    </row>
    <row r="22" spans="1:21" ht="22.5" x14ac:dyDescent="0.25">
      <c r="A22" s="2">
        <v>50</v>
      </c>
      <c r="B22" s="3" t="s">
        <v>136</v>
      </c>
      <c r="C22" s="3"/>
      <c r="D22" s="3"/>
      <c r="E22" s="3"/>
      <c r="F22" s="3"/>
      <c r="G22" s="3"/>
      <c r="H22" s="62" t="s">
        <v>137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s">
        <v>23</v>
      </c>
      <c r="U22" s="3" t="s">
        <v>138</v>
      </c>
    </row>
    <row r="23" spans="1:21" ht="0.75" customHeight="1" x14ac:dyDescent="0.25"/>
  </sheetData>
  <pageMargins left="0.196850393700787" right="0.196850393700787" top="0.196850393700787" bottom="0.196850393700787" header="0.196850393700787" footer="0.196850393700787"/>
  <pageSetup paperSize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zoomScale="73" zoomScaleNormal="73" workbookViewId="0">
      <selection activeCell="G25" sqref="G25"/>
    </sheetView>
  </sheetViews>
  <sheetFormatPr baseColWidth="10" defaultRowHeight="15" x14ac:dyDescent="0.25"/>
  <cols>
    <col min="1" max="1" width="13.42578125" style="9" bestFit="1" customWidth="1"/>
    <col min="2" max="2" width="43.5703125" style="9" bestFit="1" customWidth="1"/>
    <col min="3" max="3" width="13" style="9" bestFit="1" customWidth="1"/>
    <col min="4" max="4" width="24.85546875" style="9" bestFit="1" customWidth="1"/>
    <col min="5" max="5" width="13.7109375" style="9" bestFit="1" customWidth="1"/>
    <col min="6" max="6" width="15.140625" style="12" bestFit="1" customWidth="1"/>
    <col min="7" max="7" width="17" style="57" bestFit="1" customWidth="1"/>
    <col min="8" max="8" width="15" style="57" bestFit="1" customWidth="1"/>
    <col min="9" max="9" width="26.7109375" style="9" bestFit="1" customWidth="1"/>
    <col min="10" max="10" width="10.7109375" style="9" bestFit="1" customWidth="1"/>
    <col min="11" max="11" width="12.42578125" style="9" customWidth="1"/>
    <col min="12" max="16384" width="11.42578125" style="9"/>
  </cols>
  <sheetData>
    <row r="1" spans="1:11" s="64" customFormat="1" x14ac:dyDescent="0.25">
      <c r="F1" s="67"/>
      <c r="G1" s="65">
        <f>SUBTOTAL(9,G3:G22)</f>
        <v>34046873</v>
      </c>
      <c r="H1" s="65">
        <f>SUBTOTAL(9,H3:H22)</f>
        <v>30175169</v>
      </c>
    </row>
    <row r="2" spans="1:11" ht="30" x14ac:dyDescent="0.25">
      <c r="A2" s="5" t="s">
        <v>139</v>
      </c>
      <c r="B2" s="5" t="s">
        <v>140</v>
      </c>
      <c r="C2" s="5" t="s">
        <v>141</v>
      </c>
      <c r="D2" s="63" t="s">
        <v>142</v>
      </c>
      <c r="E2" s="6" t="s">
        <v>143</v>
      </c>
      <c r="F2" s="6" t="s">
        <v>144</v>
      </c>
      <c r="G2" s="58" t="s">
        <v>145</v>
      </c>
      <c r="H2" s="58" t="s">
        <v>146</v>
      </c>
      <c r="I2" s="7" t="s">
        <v>147</v>
      </c>
      <c r="J2" s="66" t="s">
        <v>148</v>
      </c>
      <c r="K2" s="8" t="s">
        <v>149</v>
      </c>
    </row>
    <row r="3" spans="1:11" x14ac:dyDescent="0.25">
      <c r="A3" s="10">
        <v>901187426</v>
      </c>
      <c r="B3" s="11" t="s">
        <v>175</v>
      </c>
      <c r="C3" s="55" t="s">
        <v>27</v>
      </c>
      <c r="D3" s="55" t="s">
        <v>178</v>
      </c>
      <c r="E3" s="56">
        <v>44882</v>
      </c>
      <c r="F3" s="56"/>
      <c r="G3" s="59">
        <v>68000</v>
      </c>
      <c r="H3" s="59">
        <v>68000</v>
      </c>
      <c r="I3" s="55" t="s">
        <v>199</v>
      </c>
      <c r="J3" s="55"/>
      <c r="K3" s="56">
        <v>45260</v>
      </c>
    </row>
    <row r="4" spans="1:11" x14ac:dyDescent="0.25">
      <c r="A4" s="10">
        <v>901187426</v>
      </c>
      <c r="B4" s="11" t="s">
        <v>175</v>
      </c>
      <c r="C4" s="55" t="s">
        <v>33</v>
      </c>
      <c r="D4" s="55" t="s">
        <v>179</v>
      </c>
      <c r="E4" s="56">
        <v>44882</v>
      </c>
      <c r="F4" s="56"/>
      <c r="G4" s="59">
        <v>68000</v>
      </c>
      <c r="H4" s="59">
        <v>68000</v>
      </c>
      <c r="I4" s="55" t="s">
        <v>199</v>
      </c>
      <c r="J4" s="55"/>
      <c r="K4" s="56">
        <v>45260</v>
      </c>
    </row>
    <row r="5" spans="1:11" x14ac:dyDescent="0.25">
      <c r="A5" s="10">
        <v>901187426</v>
      </c>
      <c r="B5" s="11" t="s">
        <v>175</v>
      </c>
      <c r="C5" s="55" t="s">
        <v>37</v>
      </c>
      <c r="D5" s="55" t="s">
        <v>180</v>
      </c>
      <c r="E5" s="56">
        <v>43706</v>
      </c>
      <c r="F5" s="56">
        <v>44086</v>
      </c>
      <c r="G5" s="59">
        <v>68000</v>
      </c>
      <c r="H5" s="59">
        <v>0</v>
      </c>
      <c r="I5" s="55" t="s">
        <v>200</v>
      </c>
      <c r="J5" s="55" t="s">
        <v>198</v>
      </c>
      <c r="K5" s="56">
        <v>45260</v>
      </c>
    </row>
    <row r="6" spans="1:11" x14ac:dyDescent="0.25">
      <c r="A6" s="10">
        <v>901187426</v>
      </c>
      <c r="B6" s="11" t="s">
        <v>175</v>
      </c>
      <c r="C6" s="55" t="s">
        <v>42</v>
      </c>
      <c r="D6" s="55" t="s">
        <v>181</v>
      </c>
      <c r="E6" s="56">
        <v>44882</v>
      </c>
      <c r="F6" s="56"/>
      <c r="G6" s="59">
        <v>72100</v>
      </c>
      <c r="H6" s="59">
        <v>72100</v>
      </c>
      <c r="I6" s="55" t="s">
        <v>199</v>
      </c>
      <c r="J6" s="55"/>
      <c r="K6" s="56">
        <v>45260</v>
      </c>
    </row>
    <row r="7" spans="1:11" x14ac:dyDescent="0.25">
      <c r="A7" s="10">
        <v>901187426</v>
      </c>
      <c r="B7" s="11" t="s">
        <v>175</v>
      </c>
      <c r="C7" s="55" t="s">
        <v>47</v>
      </c>
      <c r="D7" s="55" t="s">
        <v>182</v>
      </c>
      <c r="E7" s="56">
        <v>43900</v>
      </c>
      <c r="F7" s="56">
        <v>44086</v>
      </c>
      <c r="G7" s="59">
        <v>72100</v>
      </c>
      <c r="H7" s="59">
        <v>0</v>
      </c>
      <c r="I7" s="55" t="s">
        <v>200</v>
      </c>
      <c r="J7" s="55" t="s">
        <v>198</v>
      </c>
      <c r="K7" s="56">
        <v>45260</v>
      </c>
    </row>
    <row r="8" spans="1:11" x14ac:dyDescent="0.25">
      <c r="A8" s="10">
        <v>901187426</v>
      </c>
      <c r="B8" s="11" t="s">
        <v>175</v>
      </c>
      <c r="C8" s="55" t="s">
        <v>51</v>
      </c>
      <c r="D8" s="55" t="s">
        <v>183</v>
      </c>
      <c r="E8" s="56">
        <v>44882</v>
      </c>
      <c r="F8" s="56"/>
      <c r="G8" s="59">
        <v>129204</v>
      </c>
      <c r="H8" s="59">
        <v>129204</v>
      </c>
      <c r="I8" s="55" t="s">
        <v>199</v>
      </c>
      <c r="J8" s="55"/>
      <c r="K8" s="56">
        <v>45260</v>
      </c>
    </row>
    <row r="9" spans="1:11" x14ac:dyDescent="0.25">
      <c r="A9" s="10">
        <v>901187426</v>
      </c>
      <c r="B9" s="11" t="s">
        <v>175</v>
      </c>
      <c r="C9" s="55" t="s">
        <v>57</v>
      </c>
      <c r="D9" s="55" t="s">
        <v>184</v>
      </c>
      <c r="E9" s="56">
        <v>44187</v>
      </c>
      <c r="F9" s="56"/>
      <c r="G9" s="59">
        <v>178338</v>
      </c>
      <c r="H9" s="59">
        <v>0</v>
      </c>
      <c r="I9" s="55" t="s">
        <v>199</v>
      </c>
      <c r="J9" s="55"/>
      <c r="K9" s="56">
        <v>45260</v>
      </c>
    </row>
    <row r="10" spans="1:11" x14ac:dyDescent="0.25">
      <c r="A10" s="10">
        <v>901187426</v>
      </c>
      <c r="B10" s="11" t="s">
        <v>175</v>
      </c>
      <c r="C10" s="55" t="s">
        <v>64</v>
      </c>
      <c r="D10" s="55" t="s">
        <v>185</v>
      </c>
      <c r="E10" s="56">
        <v>44882</v>
      </c>
      <c r="F10" s="56"/>
      <c r="G10" s="59">
        <v>178338</v>
      </c>
      <c r="H10" s="59">
        <v>178338</v>
      </c>
      <c r="I10" s="55" t="s">
        <v>199</v>
      </c>
      <c r="J10" s="55"/>
      <c r="K10" s="56">
        <v>45260</v>
      </c>
    </row>
    <row r="11" spans="1:11" x14ac:dyDescent="0.25">
      <c r="A11" s="10">
        <v>901187426</v>
      </c>
      <c r="B11" s="11" t="s">
        <v>175</v>
      </c>
      <c r="C11" s="55" t="s">
        <v>65</v>
      </c>
      <c r="D11" s="55" t="s">
        <v>186</v>
      </c>
      <c r="E11" s="56">
        <v>43567</v>
      </c>
      <c r="F11" s="56"/>
      <c r="G11" s="59">
        <v>195000</v>
      </c>
      <c r="H11" s="59">
        <v>195000</v>
      </c>
      <c r="I11" s="55" t="s">
        <v>199</v>
      </c>
      <c r="J11" s="55"/>
      <c r="K11" s="56">
        <v>45260</v>
      </c>
    </row>
    <row r="12" spans="1:11" x14ac:dyDescent="0.25">
      <c r="A12" s="10">
        <v>901187426</v>
      </c>
      <c r="B12" s="11" t="s">
        <v>175</v>
      </c>
      <c r="C12" s="55" t="s">
        <v>72</v>
      </c>
      <c r="D12" s="55" t="s">
        <v>187</v>
      </c>
      <c r="E12" s="56">
        <v>44882</v>
      </c>
      <c r="F12" s="56"/>
      <c r="G12" s="59">
        <v>204701</v>
      </c>
      <c r="H12" s="59">
        <v>204701</v>
      </c>
      <c r="I12" s="55" t="s">
        <v>199</v>
      </c>
      <c r="J12" s="55"/>
      <c r="K12" s="56">
        <v>45260</v>
      </c>
    </row>
    <row r="13" spans="1:11" x14ac:dyDescent="0.25">
      <c r="A13" s="10">
        <v>901187426</v>
      </c>
      <c r="B13" s="11" t="s">
        <v>175</v>
      </c>
      <c r="C13" s="55" t="s">
        <v>81</v>
      </c>
      <c r="D13" s="55" t="s">
        <v>188</v>
      </c>
      <c r="E13" s="56">
        <v>44882</v>
      </c>
      <c r="F13" s="56"/>
      <c r="G13" s="59">
        <v>234814</v>
      </c>
      <c r="H13" s="59">
        <v>234814</v>
      </c>
      <c r="I13" s="55" t="s">
        <v>199</v>
      </c>
      <c r="J13" s="55"/>
      <c r="K13" s="56">
        <v>45260</v>
      </c>
    </row>
    <row r="14" spans="1:11" x14ac:dyDescent="0.25">
      <c r="A14" s="10">
        <v>901187426</v>
      </c>
      <c r="B14" s="11" t="s">
        <v>175</v>
      </c>
      <c r="C14" s="55" t="s">
        <v>86</v>
      </c>
      <c r="D14" s="55" t="s">
        <v>189</v>
      </c>
      <c r="E14" s="56">
        <v>44882</v>
      </c>
      <c r="F14" s="56"/>
      <c r="G14" s="59">
        <v>269323</v>
      </c>
      <c r="H14" s="59">
        <v>269323</v>
      </c>
      <c r="I14" s="55" t="s">
        <v>199</v>
      </c>
      <c r="J14" s="55"/>
      <c r="K14" s="56">
        <v>45260</v>
      </c>
    </row>
    <row r="15" spans="1:11" x14ac:dyDescent="0.25">
      <c r="A15" s="10">
        <v>901187426</v>
      </c>
      <c r="B15" s="11" t="s">
        <v>175</v>
      </c>
      <c r="C15" s="55" t="s">
        <v>87</v>
      </c>
      <c r="D15" s="55" t="s">
        <v>190</v>
      </c>
      <c r="E15" s="56">
        <v>44882</v>
      </c>
      <c r="F15" s="56"/>
      <c r="G15" s="59">
        <v>272813</v>
      </c>
      <c r="H15" s="59">
        <v>272813</v>
      </c>
      <c r="I15" s="55" t="s">
        <v>199</v>
      </c>
      <c r="J15" s="55"/>
      <c r="K15" s="56">
        <v>45260</v>
      </c>
    </row>
    <row r="16" spans="1:11" x14ac:dyDescent="0.25">
      <c r="A16" s="10">
        <v>901187426</v>
      </c>
      <c r="B16" s="11" t="s">
        <v>175</v>
      </c>
      <c r="C16" s="55" t="s">
        <v>92</v>
      </c>
      <c r="D16" s="55" t="s">
        <v>191</v>
      </c>
      <c r="E16" s="56">
        <v>44882</v>
      </c>
      <c r="F16" s="56"/>
      <c r="G16" s="59">
        <v>272984</v>
      </c>
      <c r="H16" s="59">
        <v>272984</v>
      </c>
      <c r="I16" s="55" t="s">
        <v>199</v>
      </c>
      <c r="J16" s="55"/>
      <c r="K16" s="56">
        <v>45260</v>
      </c>
    </row>
    <row r="17" spans="1:11" x14ac:dyDescent="0.25">
      <c r="A17" s="10">
        <v>901187426</v>
      </c>
      <c r="B17" s="11" t="s">
        <v>175</v>
      </c>
      <c r="C17" s="55" t="s">
        <v>101</v>
      </c>
      <c r="D17" s="55" t="s">
        <v>192</v>
      </c>
      <c r="E17" s="56">
        <v>44882</v>
      </c>
      <c r="F17" s="56"/>
      <c r="G17" s="59">
        <v>325338</v>
      </c>
      <c r="H17" s="59">
        <v>325338</v>
      </c>
      <c r="I17" s="55" t="s">
        <v>199</v>
      </c>
      <c r="J17" s="55"/>
      <c r="K17" s="56">
        <v>45260</v>
      </c>
    </row>
    <row r="18" spans="1:11" x14ac:dyDescent="0.25">
      <c r="A18" s="10">
        <v>901187426</v>
      </c>
      <c r="B18" s="11" t="s">
        <v>175</v>
      </c>
      <c r="C18" s="55" t="s">
        <v>106</v>
      </c>
      <c r="D18" s="55" t="s">
        <v>193</v>
      </c>
      <c r="E18" s="56">
        <v>44882</v>
      </c>
      <c r="F18" s="56"/>
      <c r="G18" s="59">
        <v>341291</v>
      </c>
      <c r="H18" s="59">
        <v>341291</v>
      </c>
      <c r="I18" s="55" t="s">
        <v>199</v>
      </c>
      <c r="J18" s="55"/>
      <c r="K18" s="56">
        <v>45260</v>
      </c>
    </row>
    <row r="19" spans="1:11" x14ac:dyDescent="0.25">
      <c r="A19" s="10">
        <v>901187426</v>
      </c>
      <c r="B19" s="11" t="s">
        <v>175</v>
      </c>
      <c r="C19" s="55" t="s">
        <v>111</v>
      </c>
      <c r="D19" s="55" t="s">
        <v>194</v>
      </c>
      <c r="E19" s="56">
        <v>43421</v>
      </c>
      <c r="F19" s="56"/>
      <c r="G19" s="59">
        <v>138786</v>
      </c>
      <c r="H19" s="59">
        <v>0</v>
      </c>
      <c r="I19" s="55" t="s">
        <v>199</v>
      </c>
      <c r="J19" s="55"/>
      <c r="K19" s="56">
        <v>45260</v>
      </c>
    </row>
    <row r="20" spans="1:11" x14ac:dyDescent="0.25">
      <c r="A20" s="10">
        <v>901187426</v>
      </c>
      <c r="B20" s="11" t="s">
        <v>175</v>
      </c>
      <c r="C20" s="55" t="s">
        <v>119</v>
      </c>
      <c r="D20" s="55" t="s">
        <v>195</v>
      </c>
      <c r="E20" s="56">
        <v>44882</v>
      </c>
      <c r="F20" s="56"/>
      <c r="G20" s="59">
        <v>1513442</v>
      </c>
      <c r="H20" s="59">
        <v>1513442</v>
      </c>
      <c r="I20" s="55" t="s">
        <v>199</v>
      </c>
      <c r="J20" s="55"/>
      <c r="K20" s="56">
        <v>45260</v>
      </c>
    </row>
    <row r="21" spans="1:11" x14ac:dyDescent="0.25">
      <c r="A21" s="10">
        <v>901187426</v>
      </c>
      <c r="B21" s="11" t="s">
        <v>175</v>
      </c>
      <c r="C21" s="55" t="s">
        <v>124</v>
      </c>
      <c r="D21" s="55" t="s">
        <v>196</v>
      </c>
      <c r="E21" s="56">
        <v>43460</v>
      </c>
      <c r="F21" s="56"/>
      <c r="G21" s="59">
        <v>3414480</v>
      </c>
      <c r="H21" s="59">
        <v>0</v>
      </c>
      <c r="I21" s="55" t="s">
        <v>199</v>
      </c>
      <c r="J21" s="55"/>
      <c r="K21" s="56">
        <v>45260</v>
      </c>
    </row>
    <row r="22" spans="1:11" x14ac:dyDescent="0.25">
      <c r="A22" s="10">
        <v>901187426</v>
      </c>
      <c r="B22" s="11" t="s">
        <v>175</v>
      </c>
      <c r="C22" s="55" t="s">
        <v>132</v>
      </c>
      <c r="D22" s="55" t="s">
        <v>197</v>
      </c>
      <c r="E22" s="56">
        <v>43615</v>
      </c>
      <c r="F22" s="56">
        <v>44086</v>
      </c>
      <c r="G22" s="59">
        <v>26029821</v>
      </c>
      <c r="H22" s="59">
        <v>26029821</v>
      </c>
      <c r="I22" s="55" t="s">
        <v>200</v>
      </c>
      <c r="J22" s="55" t="s">
        <v>198</v>
      </c>
      <c r="K22" s="56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22" name="Rango1_2"/>
  </protectedRanges>
  <pageMargins left="0.7" right="0.7" top="0.75" bottom="0.75" header="0.3" footer="0.3"/>
  <pageSetup scale="1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3" zoomScale="90" zoomScaleNormal="90" zoomScaleSheetLayoutView="100" workbookViewId="0">
      <selection activeCell="D21" sqref="D21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150</v>
      </c>
      <c r="E2" s="17"/>
      <c r="F2" s="17"/>
      <c r="G2" s="17"/>
      <c r="H2" s="17"/>
      <c r="I2" s="18"/>
      <c r="J2" s="19" t="s">
        <v>151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152</v>
      </c>
      <c r="E4" s="17"/>
      <c r="F4" s="17"/>
      <c r="G4" s="17"/>
      <c r="H4" s="17"/>
      <c r="I4" s="18"/>
      <c r="J4" s="19" t="s">
        <v>153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C9" s="34" t="s">
        <v>154</v>
      </c>
      <c r="E9" s="35"/>
      <c r="J9" s="33"/>
    </row>
    <row r="10" spans="2:10" x14ac:dyDescent="0.2">
      <c r="B10" s="32"/>
      <c r="J10" s="33"/>
    </row>
    <row r="11" spans="2:10" x14ac:dyDescent="0.2">
      <c r="B11" s="32"/>
      <c r="C11" s="34" t="s">
        <v>176</v>
      </c>
      <c r="J11" s="33"/>
    </row>
    <row r="12" spans="2:10" x14ac:dyDescent="0.2">
      <c r="B12" s="32"/>
      <c r="C12" s="34" t="s">
        <v>177</v>
      </c>
      <c r="J12" s="33"/>
    </row>
    <row r="13" spans="2:10" x14ac:dyDescent="0.2">
      <c r="B13" s="32"/>
      <c r="J13" s="33"/>
    </row>
    <row r="14" spans="2:10" x14ac:dyDescent="0.2">
      <c r="B14" s="32"/>
      <c r="C14" s="13" t="s">
        <v>155</v>
      </c>
      <c r="J14" s="33"/>
    </row>
    <row r="15" spans="2:10" x14ac:dyDescent="0.2">
      <c r="B15" s="32"/>
      <c r="C15" s="36"/>
      <c r="J15" s="33"/>
    </row>
    <row r="16" spans="2:10" x14ac:dyDescent="0.2">
      <c r="B16" s="32"/>
      <c r="C16" s="13" t="s">
        <v>156</v>
      </c>
      <c r="D16" s="35"/>
      <c r="H16" s="37" t="s">
        <v>157</v>
      </c>
      <c r="I16" s="37" t="s">
        <v>158</v>
      </c>
      <c r="J16" s="33"/>
    </row>
    <row r="17" spans="2:10" x14ac:dyDescent="0.2">
      <c r="B17" s="32"/>
      <c r="C17" s="34" t="s">
        <v>159</v>
      </c>
      <c r="D17" s="34"/>
      <c r="E17" s="34"/>
      <c r="F17" s="34"/>
      <c r="H17" s="38">
        <v>20</v>
      </c>
      <c r="I17" s="68">
        <v>30175169</v>
      </c>
      <c r="J17" s="33"/>
    </row>
    <row r="18" spans="2:10" x14ac:dyDescent="0.2">
      <c r="B18" s="32"/>
      <c r="C18" s="13" t="s">
        <v>160</v>
      </c>
      <c r="H18" s="39">
        <v>0</v>
      </c>
      <c r="I18" s="40">
        <v>0</v>
      </c>
      <c r="J18" s="33"/>
    </row>
    <row r="19" spans="2:10" x14ac:dyDescent="0.2">
      <c r="B19" s="32"/>
      <c r="C19" s="13" t="s">
        <v>161</v>
      </c>
      <c r="H19" s="39">
        <v>0</v>
      </c>
      <c r="I19" s="40">
        <v>0</v>
      </c>
      <c r="J19" s="33"/>
    </row>
    <row r="20" spans="2:10" x14ac:dyDescent="0.2">
      <c r="B20" s="32"/>
      <c r="C20" s="13" t="s">
        <v>162</v>
      </c>
      <c r="H20" s="39">
        <v>17</v>
      </c>
      <c r="I20" s="41">
        <v>4145348</v>
      </c>
      <c r="J20" s="33"/>
    </row>
    <row r="21" spans="2:10" x14ac:dyDescent="0.2">
      <c r="B21" s="32"/>
      <c r="C21" s="13" t="s">
        <v>163</v>
      </c>
      <c r="H21" s="39">
        <v>3</v>
      </c>
      <c r="I21" s="40">
        <v>26029821</v>
      </c>
      <c r="J21" s="33"/>
    </row>
    <row r="22" spans="2:10" ht="13.5" thickBot="1" x14ac:dyDescent="0.25">
      <c r="B22" s="32"/>
      <c r="C22" s="13" t="s">
        <v>164</v>
      </c>
      <c r="H22" s="42">
        <v>0</v>
      </c>
      <c r="I22" s="43">
        <v>0</v>
      </c>
      <c r="J22" s="33"/>
    </row>
    <row r="23" spans="2:10" x14ac:dyDescent="0.2">
      <c r="B23" s="32"/>
      <c r="C23" s="34" t="s">
        <v>165</v>
      </c>
      <c r="D23" s="34"/>
      <c r="E23" s="34"/>
      <c r="F23" s="34"/>
      <c r="H23" s="38">
        <f>H18+H19+H20+H21+H22</f>
        <v>20</v>
      </c>
      <c r="I23" s="44">
        <f>I18+I19+I20+I21+I22</f>
        <v>30175169</v>
      </c>
      <c r="J23" s="33"/>
    </row>
    <row r="24" spans="2:10" x14ac:dyDescent="0.2">
      <c r="B24" s="32"/>
      <c r="C24" s="13" t="s">
        <v>166</v>
      </c>
      <c r="H24" s="39">
        <v>0</v>
      </c>
      <c r="I24" s="40">
        <v>0</v>
      </c>
      <c r="J24" s="33"/>
    </row>
    <row r="25" spans="2:10" ht="13.5" thickBot="1" x14ac:dyDescent="0.25">
      <c r="B25" s="32"/>
      <c r="C25" s="13" t="s">
        <v>167</v>
      </c>
      <c r="H25" s="42">
        <v>0</v>
      </c>
      <c r="I25" s="43">
        <v>0</v>
      </c>
      <c r="J25" s="33"/>
    </row>
    <row r="26" spans="2:10" x14ac:dyDescent="0.2">
      <c r="B26" s="32"/>
      <c r="C26" s="34" t="s">
        <v>168</v>
      </c>
      <c r="D26" s="34"/>
      <c r="E26" s="34"/>
      <c r="F26" s="34"/>
      <c r="H26" s="38">
        <f>H24+H25</f>
        <v>0</v>
      </c>
      <c r="I26" s="44">
        <f>I24+I25</f>
        <v>0</v>
      </c>
      <c r="J26" s="33"/>
    </row>
    <row r="27" spans="2:10" ht="13.5" thickBot="1" x14ac:dyDescent="0.25">
      <c r="B27" s="32"/>
      <c r="C27" s="13" t="s">
        <v>169</v>
      </c>
      <c r="D27" s="34"/>
      <c r="E27" s="34"/>
      <c r="F27" s="34"/>
      <c r="H27" s="42">
        <v>0</v>
      </c>
      <c r="I27" s="43">
        <v>0</v>
      </c>
      <c r="J27" s="33"/>
    </row>
    <row r="28" spans="2:10" x14ac:dyDescent="0.2">
      <c r="B28" s="32"/>
      <c r="C28" s="34" t="s">
        <v>170</v>
      </c>
      <c r="D28" s="34"/>
      <c r="E28" s="34"/>
      <c r="F28" s="34"/>
      <c r="H28" s="39">
        <f>H27</f>
        <v>0</v>
      </c>
      <c r="I28" s="40">
        <f>I27</f>
        <v>0</v>
      </c>
      <c r="J28" s="33"/>
    </row>
    <row r="29" spans="2:10" x14ac:dyDescent="0.2">
      <c r="B29" s="32"/>
      <c r="C29" s="34"/>
      <c r="D29" s="34"/>
      <c r="E29" s="34"/>
      <c r="F29" s="34"/>
      <c r="H29" s="45"/>
      <c r="I29" s="44"/>
      <c r="J29" s="33"/>
    </row>
    <row r="30" spans="2:10" ht="13.5" thickBot="1" x14ac:dyDescent="0.25">
      <c r="B30" s="32"/>
      <c r="C30" s="34" t="s">
        <v>171</v>
      </c>
      <c r="D30" s="34"/>
      <c r="H30" s="46">
        <f>H23+H26+H28</f>
        <v>20</v>
      </c>
      <c r="I30" s="47">
        <f>I23+I26+I28</f>
        <v>30175169</v>
      </c>
      <c r="J30" s="33"/>
    </row>
    <row r="31" spans="2:10" ht="13.5" thickTop="1" x14ac:dyDescent="0.2">
      <c r="B31" s="32"/>
      <c r="C31" s="34"/>
      <c r="D31" s="34"/>
      <c r="H31" s="48"/>
      <c r="I31" s="40"/>
      <c r="J31" s="33"/>
    </row>
    <row r="32" spans="2:10" x14ac:dyDescent="0.2">
      <c r="B32" s="32"/>
      <c r="G32" s="48"/>
      <c r="H32" s="48"/>
      <c r="I32" s="48"/>
      <c r="J32" s="33"/>
    </row>
    <row r="33" spans="2:10" x14ac:dyDescent="0.2">
      <c r="B33" s="32"/>
      <c r="G33" s="48"/>
      <c r="H33" s="48"/>
      <c r="I33" s="48"/>
      <c r="J33" s="33"/>
    </row>
    <row r="34" spans="2:10" x14ac:dyDescent="0.2">
      <c r="B34" s="32"/>
      <c r="G34" s="48"/>
      <c r="H34" s="48"/>
      <c r="I34" s="48"/>
      <c r="J34" s="33"/>
    </row>
    <row r="35" spans="2:10" ht="13.5" thickBot="1" x14ac:dyDescent="0.25">
      <c r="B35" s="32"/>
      <c r="C35" s="50" t="s">
        <v>201</v>
      </c>
      <c r="D35" s="49"/>
      <c r="G35" s="50" t="s">
        <v>172</v>
      </c>
      <c r="H35" s="49"/>
      <c r="I35" s="48"/>
      <c r="J35" s="33"/>
    </row>
    <row r="36" spans="2:10" ht="4.5" customHeight="1" x14ac:dyDescent="0.2">
      <c r="B36" s="32"/>
      <c r="C36" s="48"/>
      <c r="D36" s="48"/>
      <c r="G36" s="48"/>
      <c r="H36" s="48"/>
      <c r="I36" s="48"/>
      <c r="J36" s="33"/>
    </row>
    <row r="37" spans="2:10" x14ac:dyDescent="0.2">
      <c r="B37" s="32"/>
      <c r="C37" s="34" t="s">
        <v>202</v>
      </c>
      <c r="G37" s="51" t="s">
        <v>173</v>
      </c>
      <c r="H37" s="48"/>
      <c r="I37" s="48"/>
      <c r="J37" s="33"/>
    </row>
    <row r="38" spans="2:10" x14ac:dyDescent="0.2">
      <c r="B38" s="32"/>
      <c r="C38" s="69" t="s">
        <v>174</v>
      </c>
      <c r="D38" s="69"/>
      <c r="E38" s="69"/>
      <c r="F38" s="69"/>
      <c r="G38" s="69"/>
      <c r="H38" s="69"/>
      <c r="I38" s="69"/>
      <c r="J38" s="33"/>
    </row>
    <row r="39" spans="2:10" ht="12.75" customHeight="1" x14ac:dyDescent="0.2">
      <c r="B39" s="32"/>
      <c r="C39" s="69"/>
      <c r="D39" s="69"/>
      <c r="E39" s="69"/>
      <c r="F39" s="69"/>
      <c r="G39" s="69"/>
      <c r="H39" s="69"/>
      <c r="I39" s="69"/>
      <c r="J39" s="33"/>
    </row>
    <row r="40" spans="2:10" ht="18.75" customHeight="1" thickBot="1" x14ac:dyDescent="0.25">
      <c r="B40" s="52"/>
      <c r="C40" s="53"/>
      <c r="D40" s="53"/>
      <c r="E40" s="53"/>
      <c r="F40" s="53"/>
      <c r="G40" s="49"/>
      <c r="H40" s="49"/>
      <c r="I40" s="49"/>
      <c r="J40" s="54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 IPS</vt:lpstr>
      <vt:lpstr>ESTADO DE CADA FACTURA</vt:lpstr>
      <vt:lpstr>FOR-CSA-018</vt:lpstr>
      <vt:lpstr>'ESTADO DE CADA FACTURA'!Área_de_impresión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Geraldine Valencia Zambrano</cp:lastModifiedBy>
  <cp:lastPrinted>2023-12-13T18:14:16Z</cp:lastPrinted>
  <dcterms:created xsi:type="dcterms:W3CDTF">2023-08-10T20:15:19Z</dcterms:created>
  <dcterms:modified xsi:type="dcterms:W3CDTF">2023-12-21T20:08:15Z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