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891380046 HOSP SAN ROQUE (GUACARI)\"/>
    </mc:Choice>
  </mc:AlternateContent>
  <bookViews>
    <workbookView xWindow="0" yWindow="0" windowWidth="19200" windowHeight="6150" activeTab="3"/>
  </bookViews>
  <sheets>
    <sheet name="CARTERA" sheetId="1" r:id="rId1"/>
    <sheet name="TD" sheetId="3" r:id="rId2"/>
    <sheet name="ESTADO DE CADA FACTURA" sheetId="2" r:id="rId3"/>
    <sheet name="FOR-CSA-018 " sheetId="4" r:id="rId4"/>
    <sheet name="FOR CSA 004" sheetId="5" r:id="rId5"/>
  </sheets>
  <definedNames>
    <definedName name="_xlnm._FilterDatabase" localSheetId="0" hidden="1">CARTERA!$A$1:$M$67</definedName>
    <definedName name="_xlnm._FilterDatabase" localSheetId="2" hidden="1">'ESTADO DE CADA FACTURA'!$A$2:$AG$69</definedName>
  </definedNames>
  <calcPr calcId="152511"/>
  <pivotCaches>
    <pivotCache cacheId="11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s="1"/>
  <c r="I28" i="4"/>
  <c r="H28" i="4"/>
  <c r="I26" i="4"/>
  <c r="H26" i="4"/>
  <c r="I23" i="4"/>
  <c r="I31" i="4" s="1"/>
  <c r="H23" i="4"/>
  <c r="H31" i="4" s="1"/>
  <c r="AC1" i="2"/>
  <c r="AA1" i="2" l="1"/>
  <c r="Z1" i="2" l="1"/>
  <c r="U1" i="2"/>
  <c r="Y1" i="2"/>
  <c r="X1" i="2"/>
  <c r="W1" i="2"/>
  <c r="T1" i="2"/>
  <c r="S1" i="2"/>
  <c r="K69" i="2" l="1"/>
  <c r="K68" i="2"/>
  <c r="K67" i="2"/>
  <c r="K66" i="2"/>
  <c r="K65" i="2"/>
  <c r="K64" i="2"/>
  <c r="K63" i="2"/>
  <c r="K62" i="2"/>
  <c r="K61" i="2"/>
  <c r="K60" i="2"/>
  <c r="K59" i="2"/>
  <c r="K58" i="2"/>
  <c r="K57" i="2"/>
  <c r="K56" i="2"/>
  <c r="K55" i="2"/>
  <c r="K54" i="2"/>
  <c r="K53" i="2"/>
  <c r="K52" i="2"/>
  <c r="K51" i="2"/>
  <c r="K50" i="2"/>
  <c r="K49" i="2"/>
  <c r="K48" i="2"/>
  <c r="K47" i="2"/>
  <c r="K46" i="2"/>
  <c r="K45" i="2"/>
  <c r="K44" i="2"/>
  <c r="K43" i="2"/>
  <c r="K42" i="2"/>
  <c r="K41" i="2"/>
  <c r="K40" i="2"/>
  <c r="K39" i="2"/>
  <c r="K38" i="2"/>
  <c r="K37" i="2"/>
  <c r="K36" i="2"/>
  <c r="K35" i="2"/>
  <c r="K34" i="2"/>
  <c r="K33" i="2"/>
  <c r="K32" i="2"/>
  <c r="K31" i="2"/>
  <c r="K30" i="2"/>
  <c r="K29" i="2"/>
  <c r="K28" i="2"/>
  <c r="K27" i="2"/>
  <c r="K26" i="2"/>
  <c r="K25" i="2"/>
  <c r="K24" i="2"/>
  <c r="K23" i="2"/>
  <c r="K22" i="2"/>
  <c r="K21" i="2"/>
  <c r="K20" i="2"/>
  <c r="K19" i="2"/>
  <c r="K18" i="2"/>
  <c r="K17" i="2"/>
  <c r="K16" i="2"/>
  <c r="K15" i="2"/>
  <c r="K14" i="2"/>
  <c r="K13" i="2"/>
  <c r="K12" i="2"/>
  <c r="K11" i="2"/>
  <c r="K10" i="2"/>
  <c r="K9" i="2"/>
  <c r="K8" i="2"/>
  <c r="K7" i="2"/>
  <c r="K6" i="2"/>
  <c r="K5" i="2"/>
  <c r="K4" i="2"/>
  <c r="K3" i="2"/>
  <c r="K1" i="2"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<sst xmlns="http://schemas.openxmlformats.org/spreadsheetml/2006/main" count="1124" uniqueCount="249">
  <si>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</si>
  <si>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</si>
  <si>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</si>
  <si>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</si>
  <si>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</si>
  <si>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</si>
  <si>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</si>
  <si>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</si>
  <si>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</si>
  <si>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</si>
  <si>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</si>
  <si>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</si>
  <si>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EVENTO</t>
  </si>
  <si>
    <t>GUACARI</t>
  </si>
  <si>
    <t>URGENCIAS</t>
  </si>
  <si>
    <t>AMBULATORIO</t>
  </si>
  <si>
    <t>HOSPITAL SAN ROQUE E.S.E GUACARI</t>
  </si>
  <si>
    <t>HSR</t>
  </si>
  <si>
    <t>Alf+Fac</t>
  </si>
  <si>
    <t>Llave</t>
  </si>
  <si>
    <t>HSR7782</t>
  </si>
  <si>
    <t>891380046_HSR7782</t>
  </si>
  <si>
    <t>HSR11314</t>
  </si>
  <si>
    <t>891380046_HSR11314</t>
  </si>
  <si>
    <t>HSR11640</t>
  </si>
  <si>
    <t>891380046_HSR11640</t>
  </si>
  <si>
    <t>HSR11791</t>
  </si>
  <si>
    <t>891380046_HSR11791</t>
  </si>
  <si>
    <t>HSR11934</t>
  </si>
  <si>
    <t>891380046_HSR11934</t>
  </si>
  <si>
    <t>HSR12828</t>
  </si>
  <si>
    <t>891380046_HSR12828</t>
  </si>
  <si>
    <t>HSR12979</t>
  </si>
  <si>
    <t>891380046_HSR12979</t>
  </si>
  <si>
    <t>HSR15987</t>
  </si>
  <si>
    <t>891380046_HSR15987</t>
  </si>
  <si>
    <t>HSR20488</t>
  </si>
  <si>
    <t>891380046_HSR20488</t>
  </si>
  <si>
    <t>HSR23461</t>
  </si>
  <si>
    <t>891380046_HSR23461</t>
  </si>
  <si>
    <t>HSR33295</t>
  </si>
  <si>
    <t>891380046_HSR33295</t>
  </si>
  <si>
    <t>HSR36429</t>
  </si>
  <si>
    <t>891380046_HSR36429</t>
  </si>
  <si>
    <t>HSR51278</t>
  </si>
  <si>
    <t>891380046_HSR51278</t>
  </si>
  <si>
    <t>HSR51279</t>
  </si>
  <si>
    <t>891380046_HSR51279</t>
  </si>
  <si>
    <t>HSR62070</t>
  </si>
  <si>
    <t>891380046_HSR62070</t>
  </si>
  <si>
    <t>HSR89717</t>
  </si>
  <si>
    <t>891380046_HSR89717</t>
  </si>
  <si>
    <t>HSR117063</t>
  </si>
  <si>
    <t>891380046_HSR117063</t>
  </si>
  <si>
    <t>HSR119872</t>
  </si>
  <si>
    <t>891380046_HSR119872</t>
  </si>
  <si>
    <t>HSR120569</t>
  </si>
  <si>
    <t>891380046_HSR120569</t>
  </si>
  <si>
    <t>HSR122320</t>
  </si>
  <si>
    <t>891380046_HSR122320</t>
  </si>
  <si>
    <t>HSR122562</t>
  </si>
  <si>
    <t>891380046_HSR122562</t>
  </si>
  <si>
    <t>HSR123471</t>
  </si>
  <si>
    <t>891380046_HSR123471</t>
  </si>
  <si>
    <t>HSR128466</t>
  </si>
  <si>
    <t>891380046_HSR128466</t>
  </si>
  <si>
    <t>HSR129121</t>
  </si>
  <si>
    <t>891380046_HSR129121</t>
  </si>
  <si>
    <t>HSR135883</t>
  </si>
  <si>
    <t>891380046_HSR135883</t>
  </si>
  <si>
    <t>HSR136766</t>
  </si>
  <si>
    <t>891380046_HSR136766</t>
  </si>
  <si>
    <t>HSR137570</t>
  </si>
  <si>
    <t>891380046_HSR137570</t>
  </si>
  <si>
    <t>HSR137756</t>
  </si>
  <si>
    <t>891380046_HSR137756</t>
  </si>
  <si>
    <t>HSR147156</t>
  </si>
  <si>
    <t>891380046_HSR147156</t>
  </si>
  <si>
    <t>HSR154693</t>
  </si>
  <si>
    <t>891380046_HSR154693</t>
  </si>
  <si>
    <t>HSR156607</t>
  </si>
  <si>
    <t>891380046_HSR156607</t>
  </si>
  <si>
    <t>HSR158863</t>
  </si>
  <si>
    <t>891380046_HSR158863</t>
  </si>
  <si>
    <t>HSR158926</t>
  </si>
  <si>
    <t>891380046_HSR158926</t>
  </si>
  <si>
    <t>HSR159528</t>
  </si>
  <si>
    <t>891380046_HSR159528</t>
  </si>
  <si>
    <t>HSR159931</t>
  </si>
  <si>
    <t>891380046_HSR159931</t>
  </si>
  <si>
    <t>HSR160682</t>
  </si>
  <si>
    <t>891380046_HSR160682</t>
  </si>
  <si>
    <t>HSR161023</t>
  </si>
  <si>
    <t>891380046_HSR161023</t>
  </si>
  <si>
    <t>HSR161024</t>
  </si>
  <si>
    <t>891380046_HSR161024</t>
  </si>
  <si>
    <t>HSR161326</t>
  </si>
  <si>
    <t>891380046_HSR161326</t>
  </si>
  <si>
    <t>HSR161605</t>
  </si>
  <si>
    <t>891380046_HSR161605</t>
  </si>
  <si>
    <t>HSR162514</t>
  </si>
  <si>
    <t>891380046_HSR162514</t>
  </si>
  <si>
    <t>HSR162617</t>
  </si>
  <si>
    <t>891380046_HSR162617</t>
  </si>
  <si>
    <t>HSR162774</t>
  </si>
  <si>
    <t>891380046_HSR162774</t>
  </si>
  <si>
    <t>HSR163385</t>
  </si>
  <si>
    <t>891380046_HSR163385</t>
  </si>
  <si>
    <t>HSR163394</t>
  </si>
  <si>
    <t>891380046_HSR163394</t>
  </si>
  <si>
    <t>HSR163500</t>
  </si>
  <si>
    <t>891380046_HSR163500</t>
  </si>
  <si>
    <t>HSR163830</t>
  </si>
  <si>
    <t>891380046_HSR163830</t>
  </si>
  <si>
    <t>HSR164385</t>
  </si>
  <si>
    <t>891380046_HSR164385</t>
  </si>
  <si>
    <t>HSR164443</t>
  </si>
  <si>
    <t>891380046_HSR164443</t>
  </si>
  <si>
    <t>HSR164619</t>
  </si>
  <si>
    <t>891380046_HSR164619</t>
  </si>
  <si>
    <t>HSR9556</t>
  </si>
  <si>
    <t>891380046_HSR9556</t>
  </si>
  <si>
    <t>HSR23466</t>
  </si>
  <si>
    <t>891380046_HSR23466</t>
  </si>
  <si>
    <t>HSR38490</t>
  </si>
  <si>
    <t>891380046_HSR38490</t>
  </si>
  <si>
    <t>HSR59516</t>
  </si>
  <si>
    <t>891380046_HSR59516</t>
  </si>
  <si>
    <t>HSR161789</t>
  </si>
  <si>
    <t>891380046_HSR161789</t>
  </si>
  <si>
    <t>HSR9557</t>
  </si>
  <si>
    <t>891380046_HSR9557</t>
  </si>
  <si>
    <t>HSR15671</t>
  </si>
  <si>
    <t>891380046_HSR15671</t>
  </si>
  <si>
    <t>HSR22128</t>
  </si>
  <si>
    <t>891380046_HSR22128</t>
  </si>
  <si>
    <t>HSR34208</t>
  </si>
  <si>
    <t>891380046_HSR34208</t>
  </si>
  <si>
    <t>HSR35107</t>
  </si>
  <si>
    <t>891380046_HSR35107</t>
  </si>
  <si>
    <t>HSR46209</t>
  </si>
  <si>
    <t>891380046_HSR46209</t>
  </si>
  <si>
    <t>HSR46210</t>
  </si>
  <si>
    <t>891380046_HSR46210</t>
  </si>
  <si>
    <t>HSR49182</t>
  </si>
  <si>
    <t>891380046_HSR49182</t>
  </si>
  <si>
    <t>HSR89404</t>
  </si>
  <si>
    <t>891380046_HSR89404</t>
  </si>
  <si>
    <t>HSR125642</t>
  </si>
  <si>
    <t>891380046_HSR125642</t>
  </si>
  <si>
    <t>HSR15753</t>
  </si>
  <si>
    <t>891380046_HSR15753</t>
  </si>
  <si>
    <t>HSR81650</t>
  </si>
  <si>
    <t>891380046_HSR81650</t>
  </si>
  <si>
    <t xml:space="preserve">Fecha de radicacion EPS </t>
  </si>
  <si>
    <t>Estado de Factura EPS Septiembre 25</t>
  </si>
  <si>
    <t xml:space="preserve">Boxalud </t>
  </si>
  <si>
    <t>Devuelta</t>
  </si>
  <si>
    <t>Finalizada</t>
  </si>
  <si>
    <t>Para respuesta prestador</t>
  </si>
  <si>
    <t>Valor Total Bruto</t>
  </si>
  <si>
    <t>Valor Devolucion</t>
  </si>
  <si>
    <t>Valor Radicado</t>
  </si>
  <si>
    <t>Valor Glosa Aceptada</t>
  </si>
  <si>
    <t>Valor Nota Credito</t>
  </si>
  <si>
    <t>Valor Glosa Pendiente</t>
  </si>
  <si>
    <t>Valor Pagar</t>
  </si>
  <si>
    <t>Observacion objeccion</t>
  </si>
  <si>
    <t>Por pagar SAP</t>
  </si>
  <si>
    <t xml:space="preserve">P. abiertas </t>
  </si>
  <si>
    <t>Valor compensacion SAP</t>
  </si>
  <si>
    <t xml:space="preserve">Doc compensacion </t>
  </si>
  <si>
    <t>Valor TF</t>
  </si>
  <si>
    <t>Fecha de compensacion</t>
  </si>
  <si>
    <t>Fecha de corte</t>
  </si>
  <si>
    <t>17.01.2023</t>
  </si>
  <si>
    <t>20.08.2024</t>
  </si>
  <si>
    <t>22.11.2021</t>
  </si>
  <si>
    <t>23.03.2021</t>
  </si>
  <si>
    <t>Estado de Factura EPS Agosto 28</t>
  </si>
  <si>
    <t>FACTURA NO RADICADA</t>
  </si>
  <si>
    <t>FACTURA DEVUELTA</t>
  </si>
  <si>
    <t>FACTURA CANCELADA</t>
  </si>
  <si>
    <t>FACTURA PENDIENTE EN PROGRAMACION DE PAGO</t>
  </si>
  <si>
    <t>FACTURA CANCELADA PARCIALMENTE - GLOSA PENDIENTE POR CONCILIAR</t>
  </si>
  <si>
    <t>FACTURA PENDIENTE EN PROGRAMACION DE PAGO - GLOSA PENDIENTE POR CONCILIAR</t>
  </si>
  <si>
    <t>MIGRACION: Se devuelve factura con soportes originales, porque no seevidencia la autorizacion del servicio de urgencias,favor solicitar autorizacion para dar tramite de pago al correo capautorizaciones@epscomfenalcovalle.com.co    NC</t>
  </si>
  <si>
    <t>MIGRACION: Se devuelve factura con soportes originales, porque no seevidencia la autorizacion del servicio de urgencias,favor solicitar autorizacion para dar tramite de pago al correo capautorizaciones@epscomfenalcovalle.com.co   NC</t>
  </si>
  <si>
    <t>MIGRACION: Se hace dev de fact con soportes completos y originales,ya que no se evidencia registro del usuario en el PAI WEB. Favor verificar para tramite de pago. NC</t>
  </si>
  <si>
    <t>MIGRACION: Se hace dev de fact con soportes completos y originales,ya que no se evidencia registro del usuario en el PAIWEB. Favor verificar para tramite de pago. NC</t>
  </si>
  <si>
    <t>SE DEVUELVE FACTURA, ESTAN COBRANDO CONTROL DE PLACADEL 15/12/2020 CON LA AUTORIZACION DE LA FACTURA HSR20487DE LA CONSULTA DE PRIMERA VEZ. FAVOR SOLICITAR AUT PARATRAMITE DE PAGO.</t>
  </si>
  <si>
    <t>MIGRACION: SE DEVUELVE FACTURA, AL MOMENTO DE VALIDAR LA INFORMACION NO SE EVIDENCIA SOPORTE DE AUTORIZACION ADJUNTA. POR FAVOR ANE XAR SOPORTES COMPLETOS PARA CONTINUAR CON EL TRAMITE. CLAUDI A  DIAZ</t>
  </si>
  <si>
    <t>MIGRACION: SE REALIZA DEVOLUCION DE LA FACTURA, AL MOMENTO DE VALIDAR LA INFORMACION NO SE EVIDENCIA AUTORIZACION DEL SERVICIO PRES TADO.POR FAVOR VALIDAR LA INFORMACION Y ADJUNTAR SOPORTES CO MPLETOS. CLAUDIA DIAZ</t>
  </si>
  <si>
    <t>MIGRACION: Se devuelve factura con soportes originales, porque no seevidencia la autorizacion del servicio de urgencias,favor solicitar autorizacion para dar tramite de pago. NC</t>
  </si>
  <si>
    <t>MIGRACION: AUT. SE REALIZA DEVOLUCION DE FACTURA CON SOPORTES COMPLETOSAUTORIZACION PRESENTADA EN LA FACTURA hsr-61265 GESTIONAR NU EVA NAP CON LA CAP  capautorizaciones@epscomfenalcovalle.com  .co - KEVIN YALANDA</t>
  </si>
  <si>
    <t>AUT: SE REALIZA DEVOLUCIÓN DE FACTURA, LA AUTORIZACIÓN 122300196646 ESTÁ GENERADA PARA OTRO PACIENTE CC 6322911 - GUTIERREZ ROSERO JUSTO MAURICIO, FAVOR COMUNICARSE CON EL ÁREA ENCARGADA, SOLICITARLA A LA capautorizaciones@epsdelagente.com.co</t>
  </si>
  <si>
    <t>AUT: SE REALIZA DEVOLUCIÓN DE FACTURA CON SOPORTES COMPLETOS, Autorización # 122300252071 existe en otra factura en Boxalud HSR154567, FAVOR COMUNICARSE CON EL ÁREA 
ENCARGADA, SOLICITARLA A LA autorizacionescap@epsdelagente.com.co</t>
  </si>
  <si>
    <t>AUTORIZACION 
SE DEVUELVE FACTURA CON SOPORTES COMPLETOS AL VALIDAR LOS DATOS DE LA FACTURA LA AUTOTIZACION 122300236878 YA FUE CANCELADA ,EL SERVICIO FACTURADO NO CUENTA CON LA AUTORIZACION</t>
  </si>
  <si>
    <t>MIGRACION: SE REALIZA DEVOLUCION DE LA FACTURA, AL MOMENTO DE VALIDAR LA INFORMACION NO SE EVIDENCIA SOPORTE DE AUTORIZACION  PARA LA CONSULTA, POR FAVOR ANEXAR SOPORTES COMPLETOS PARA CONTIN UAR CON EL TRAMITE. RESOLUCION 3047/08 ANEXO 5 SOPORTES. CLA</t>
  </si>
  <si>
    <t>PAIWEB: Se hace dev de fact con soportes completos yoriginales, NO se evidencia registro del usuario en elPAIWEB. Favor verificar para tramite de pago.NANCY</t>
  </si>
  <si>
    <t>MIGRACION: COVID-19: SE DEVUELVE FACTURA, ANTIGENO SE ENCUENTRAREPORTADO A COMFENALCO ANTIOQUIA, POR FAVOR VALIDAR Y REPORTAR A COMFENALCO VALLE. NANCY</t>
  </si>
  <si>
    <t>26.06.2024</t>
  </si>
  <si>
    <t>Etiquetas de fila</t>
  </si>
  <si>
    <t>Total general</t>
  </si>
  <si>
    <t xml:space="preserve">Cant. Facturas </t>
  </si>
  <si>
    <t xml:space="preserve">Saldo IPS </t>
  </si>
  <si>
    <t xml:space="preserve">Valor glosa pendiente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</si>
  <si>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</si>
  <si>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</si>
  <si>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</si>
  <si>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</si>
  <si>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</si>
  <si>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</si>
  <si>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</si>
  <si>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</si>
  <si>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</si>
  <si>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</si>
  <si>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</si>
  <si>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</si>
  <si>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</si>
  <si>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</si>
  <si>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</si>
  <si>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</si>
  <si>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</si>
  <si>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</si>
  <si>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</si>
  <si>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</si>
  <si>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</si>
  <si>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</si>
  <si>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</si>
  <si>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HOSPITAL SAN ROQUE E.S.E GUACARI</t>
  </si>
  <si>
    <t>NIT: 891380046</t>
  </si>
  <si>
    <t>Santiago de Cali, Septiembre 25 del 2024</t>
  </si>
  <si>
    <t>Con Corte al dia: 30/08/2024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</si>
  <si>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</si>
  <si>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</si>
  <si>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</si>
  <si>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</si>
  <si>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</si>
  <si>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</si>
  <si>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</si>
  <si>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</si>
  <si>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</si>
  <si>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</si>
  <si>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</si>
  <si>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</si>
  <si>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Andres Concha</t>
  </si>
  <si>
    <t xml:space="preserve">Jefe de oficina </t>
  </si>
  <si>
    <t xml:space="preserve">A continuacion me permito remitir nuestra respuesta al estado de cartera presentado en la fecha: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</si>
</sst>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_-* #,##0.00\ _€_-;\-* #,##0.00\ _€_-;_-* &quot;-&quot;??\ _€_-;_-@_-"/>
    <numFmt numFmtId="168" formatCode="[$-240A]d&quot; de &quot;mmmm&quot; de &quot;yyyy;@"/>
    <numFmt numFmtId="169" formatCode="_-* #,##0\ _€_-;\-* #,##0\ _€_-;_-* &quot;-&quot;??\ _€_-;_-@_-"/>
    <numFmt numFmtId="170" formatCode="&quot;$&quot;\ #,##0;[Red]&quot;$&quot;\ #,##0"/>
    <numFmt numFmtId="171" formatCode="[$$-240A]\ #,##0;\-[$$-240A]\ #,##0"/>
  </numFmts>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b/>
      <sz val="11"/>
      <name val="Calibri"/>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4" fillId="0" borderId="0" applyFont="0" applyFill="0" applyBorder="0" applyAlignment="0" applyProtection="0"/>
    <xf numFmtId="44" fontId="4" fillId="0" borderId="0" applyFont="0" applyFill="0" applyBorder="0" applyAlignment="0" applyProtection="0"/>
    <xf numFmtId="0" fontId="5" fillId="0" borderId="0"/>
    <xf numFmtId="166" fontId="4" fillId="0" borderId="0" applyFont="0" applyFill="0" applyBorder="0" applyAlignment="0" applyProtection="0"/>
  </cellStyleXfs>
  <cellXfs count="124">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0" fillId="0" borderId="1" xfId="0" applyNumberFormat="1" applyBorder="1"/>
    <xf numFmtId="164" fontId="0" fillId="0" borderId="1" xfId="1" applyNumberFormat="1" applyFont="1" applyBorder="1"/>
    <xf numFmtId="165" fontId="1" fillId="2" borderId="1" xfId="2" applyNumberFormat="1" applyFont="1" applyFill="1" applyBorder="1" applyAlignment="1">
      <alignment horizontal="center"/>
    </xf>
    <xf numFmtId="0" fontId="0" fillId="0" borderId="1" xfId="0" applyNumberFormat="1" applyBorder="1"/>
    <xf numFmtId="0" fontId="0" fillId="0" borderId="0" xfId="0" applyFont="1"/>
    <xf numFmtId="0" fontId="0" fillId="0" borderId="1" xfId="0" applyFont="1" applyBorder="1"/>
    <xf numFmtId="14" fontId="0" fillId="0" borderId="1" xfId="0" applyNumberFormat="1" applyFont="1" applyBorder="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4" fontId="0" fillId="0" borderId="0" xfId="1" applyNumberFormat="1" applyFont="1"/>
    <xf numFmtId="164" fontId="1" fillId="0" borderId="1" xfId="1" applyNumberFormat="1" applyFont="1" applyBorder="1" applyAlignment="1">
      <alignment horizontal="center" vertical="center" wrapText="1"/>
    </xf>
    <xf numFmtId="164" fontId="1" fillId="5" borderId="1" xfId="1" applyNumberFormat="1" applyFont="1" applyFill="1" applyBorder="1" applyAlignment="1">
      <alignment horizontal="center" vertical="center" wrapText="1"/>
    </xf>
    <xf numFmtId="164" fontId="1" fillId="0" borderId="0" xfId="1" applyNumberFormat="1" applyFont="1"/>
    <xf numFmtId="0" fontId="1" fillId="6" borderId="1" xfId="0" applyFont="1" applyFill="1" applyBorder="1" applyAlignment="1">
      <alignment horizontal="center" vertical="center" wrapText="1"/>
    </xf>
    <xf numFmtId="164" fontId="6" fillId="0" borderId="1" xfId="1" applyNumberFormat="1" applyFont="1" applyBorder="1" applyAlignment="1">
      <alignment horizontal="center" vertical="center" wrapText="1"/>
    </xf>
    <xf numFmtId="164" fontId="6" fillId="7" borderId="1" xfId="1" applyNumberFormat="1" applyFont="1" applyFill="1" applyBorder="1" applyAlignment="1">
      <alignment horizontal="center" vertical="center" wrapText="1"/>
    </xf>
    <xf numFmtId="164" fontId="6" fillId="4" borderId="1" xfId="1" applyNumberFormat="1" applyFont="1" applyFill="1" applyBorder="1" applyAlignment="1">
      <alignment horizontal="center" vertical="center" wrapText="1"/>
    </xf>
    <xf numFmtId="164" fontId="1" fillId="8" borderId="1" xfId="1"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164" fontId="0" fillId="0" borderId="1" xfId="1" applyNumberFormat="1" applyFont="1" applyBorder="1" applyAlignment="1"/>
    <xf numFmtId="164" fontId="0" fillId="0" borderId="8" xfId="1" applyNumberFormat="1" applyFont="1" applyBorder="1"/>
    <xf numFmtId="0" fontId="0" fillId="0" borderId="13" xfId="0" applyBorder="1" applyAlignment="1">
      <alignment horizontal="left"/>
    </xf>
    <xf numFmtId="0" fontId="0" fillId="0" borderId="13" xfId="0" applyNumberFormat="1" applyBorder="1"/>
    <xf numFmtId="164" fontId="0" fillId="0" borderId="13" xfId="1" applyNumberFormat="1" applyFont="1" applyBorder="1"/>
    <xf numFmtId="0" fontId="0" fillId="0" borderId="3" xfId="0" pivotButton="1" applyBorder="1"/>
    <xf numFmtId="0" fontId="0" fillId="0" borderId="3" xfId="0" applyBorder="1"/>
    <xf numFmtId="164" fontId="0" fillId="0" borderId="3" xfId="1" applyNumberFormat="1" applyFont="1" applyBorder="1"/>
    <xf numFmtId="164" fontId="0" fillId="0" borderId="15" xfId="1" applyNumberFormat="1" applyFont="1" applyBorder="1"/>
    <xf numFmtId="0" fontId="0" fillId="0" borderId="3" xfId="0" applyBorder="1" applyAlignment="1">
      <alignment horizontal="left"/>
    </xf>
    <xf numFmtId="0" fontId="0" fillId="0" borderId="3" xfId="0" applyNumberFormat="1" applyBorder="1"/>
    <xf numFmtId="0" fontId="7" fillId="0" borderId="0" xfId="3" applyFont="1"/>
    <xf numFmtId="0" fontId="7" fillId="0" borderId="4" xfId="3" applyFont="1" applyBorder="1" applyAlignment="1">
      <alignment horizontal="centerContinuous"/>
    </xf>
    <xf numFmtId="0" fontId="7" fillId="0" borderId="6" xfId="3" applyFont="1" applyBorder="1" applyAlignment="1">
      <alignment horizontal="centerContinuous"/>
    </xf>
    <xf numFmtId="0" fontId="8" fillId="0" borderId="4" xfId="3" applyFont="1" applyBorder="1" applyAlignment="1">
      <alignment horizontal="centerContinuous" vertical="center"/>
    </xf>
    <xf numFmtId="0" fontId="8" fillId="0" borderId="5" xfId="3" applyFont="1" applyBorder="1" applyAlignment="1">
      <alignment horizontal="centerContinuous" vertical="center"/>
    </xf>
    <xf numFmtId="0" fontId="8" fillId="0" borderId="6" xfId="3" applyFont="1" applyBorder="1" applyAlignment="1">
      <alignment horizontal="centerContinuous" vertical="center"/>
    </xf>
    <xf numFmtId="0" fontId="8" fillId="0" borderId="12" xfId="3" applyFont="1" applyBorder="1" applyAlignment="1">
      <alignment horizontal="centerContinuous" vertical="center"/>
    </xf>
    <xf numFmtId="0" fontId="7" fillId="0" borderId="7" xfId="3" applyFont="1" applyBorder="1" applyAlignment="1">
      <alignment horizontal="centerContinuous"/>
    </xf>
    <xf numFmtId="0" fontId="7" fillId="0" borderId="8" xfId="3" applyFont="1" applyBorder="1" applyAlignment="1">
      <alignment horizontal="centerContinuous"/>
    </xf>
    <xf numFmtId="0" fontId="8" fillId="0" borderId="9" xfId="3" applyFont="1" applyBorder="1" applyAlignment="1">
      <alignment horizontal="centerContinuous" vertical="center"/>
    </xf>
    <xf numFmtId="0" fontId="8" fillId="0" borderId="10" xfId="3" applyFont="1" applyBorder="1" applyAlignment="1">
      <alignment horizontal="centerContinuous" vertical="center"/>
    </xf>
    <xf numFmtId="0" fontId="8" fillId="0" borderId="11" xfId="3" applyFont="1" applyBorder="1" applyAlignment="1">
      <alignment horizontal="centerContinuous" vertical="center"/>
    </xf>
    <xf numFmtId="0" fontId="8" fillId="0" borderId="14" xfId="3" applyFont="1" applyBorder="1" applyAlignment="1">
      <alignment horizontal="centerContinuous" vertical="center"/>
    </xf>
    <xf numFmtId="0" fontId="8" fillId="0" borderId="7" xfId="3" applyFont="1" applyBorder="1" applyAlignment="1">
      <alignment horizontal="centerContinuous" vertical="center"/>
    </xf>
    <xf numFmtId="0" fontId="8" fillId="0" borderId="0" xfId="3" applyFont="1" applyAlignment="1">
      <alignment horizontal="centerContinuous" vertical="center"/>
    </xf>
    <xf numFmtId="0" fontId="8" fillId="0" borderId="8" xfId="3" applyFont="1" applyBorder="1" applyAlignment="1">
      <alignment horizontal="centerContinuous" vertical="center"/>
    </xf>
    <xf numFmtId="0" fontId="8" fillId="0" borderId="13" xfId="3" applyFont="1" applyBorder="1" applyAlignment="1">
      <alignment horizontal="centerContinuous" vertical="center"/>
    </xf>
    <xf numFmtId="0" fontId="7" fillId="0" borderId="9" xfId="3" applyFont="1" applyBorder="1" applyAlignment="1">
      <alignment horizontal="centerContinuous"/>
    </xf>
    <xf numFmtId="0" fontId="7" fillId="0" borderId="11" xfId="3" applyFont="1" applyBorder="1" applyAlignment="1">
      <alignment horizontal="centerContinuous"/>
    </xf>
    <xf numFmtId="0" fontId="7" fillId="0" borderId="7" xfId="3" applyFont="1" applyBorder="1"/>
    <xf numFmtId="0" fontId="7" fillId="0" borderId="8" xfId="3" applyFont="1" applyBorder="1"/>
    <xf numFmtId="0" fontId="8" fillId="0" borderId="0" xfId="3" applyFont="1"/>
    <xf numFmtId="14" fontId="7" fillId="0" borderId="0" xfId="3" applyNumberFormat="1" applyFont="1"/>
    <xf numFmtId="168" fontId="7" fillId="0" borderId="0" xfId="3" applyNumberFormat="1" applyFont="1"/>
    <xf numFmtId="0" fontId="5" fillId="0" borderId="0" xfId="3" applyFont="1"/>
    <xf numFmtId="14" fontId="7" fillId="0" borderId="0" xfId="3" applyNumberFormat="1" applyFont="1" applyAlignment="1">
      <alignment horizontal="left"/>
    </xf>
    <xf numFmtId="0" fontId="9" fillId="0" borderId="0" xfId="3" applyFont="1" applyAlignment="1">
      <alignment horizontal="center"/>
    </xf>
    <xf numFmtId="169" fontId="9" fillId="0" borderId="0" xfId="4" applyNumberFormat="1" applyFont="1" applyAlignment="1">
      <alignment horizontal="center"/>
    </xf>
    <xf numFmtId="165" fontId="9" fillId="0" borderId="0" xfId="2" applyNumberFormat="1" applyFont="1" applyAlignment="1">
      <alignment horizontal="right"/>
    </xf>
    <xf numFmtId="165" fontId="7" fillId="0" borderId="0" xfId="2" applyNumberFormat="1" applyFont="1"/>
    <xf numFmtId="169" fontId="5" fillId="0" borderId="0" xfId="4" applyNumberFormat="1" applyFont="1" applyAlignment="1">
      <alignment horizontal="center"/>
    </xf>
    <xf numFmtId="165" fontId="5" fillId="0" borderId="0" xfId="2" applyNumberFormat="1" applyFont="1" applyAlignment="1">
      <alignment horizontal="right"/>
    </xf>
    <xf numFmtId="169" fontId="7" fillId="0" borderId="0" xfId="4" applyNumberFormat="1" applyFont="1" applyAlignment="1">
      <alignment horizontal="center"/>
    </xf>
    <xf numFmtId="165" fontId="7" fillId="0" borderId="0" xfId="2" applyNumberFormat="1" applyFont="1" applyAlignment="1">
      <alignment horizontal="right"/>
    </xf>
    <xf numFmtId="165" fontId="7" fillId="0" borderId="0" xfId="3" applyNumberFormat="1" applyFont="1"/>
    <xf numFmtId="169" fontId="7" fillId="0" borderId="10" xfId="4" applyNumberFormat="1" applyFont="1" applyBorder="1" applyAlignment="1">
      <alignment horizontal="center"/>
    </xf>
    <xf numFmtId="165" fontId="7" fillId="0" borderId="10" xfId="2" applyNumberFormat="1" applyFont="1" applyBorder="1" applyAlignment="1">
      <alignment horizontal="right"/>
    </xf>
    <xf numFmtId="169" fontId="8" fillId="0" borderId="0" xfId="2" applyNumberFormat="1" applyFont="1" applyAlignment="1">
      <alignment horizontal="right"/>
    </xf>
    <xf numFmtId="165" fontId="8" fillId="0" borderId="0" xfId="2" applyNumberFormat="1" applyFont="1" applyAlignment="1">
      <alignment horizontal="right"/>
    </xf>
    <xf numFmtId="0" fontId="9" fillId="0" borderId="0" xfId="3" applyFont="1"/>
    <xf numFmtId="169" fontId="5" fillId="0" borderId="10" xfId="4" applyNumberFormat="1" applyFont="1" applyBorder="1" applyAlignment="1">
      <alignment horizontal="center"/>
    </xf>
    <xf numFmtId="165" fontId="5" fillId="0" borderId="10" xfId="2" applyNumberFormat="1" applyFont="1" applyBorder="1" applyAlignment="1">
      <alignment horizontal="right"/>
    </xf>
    <xf numFmtId="0" fontId="5" fillId="0" borderId="8" xfId="3" applyFont="1" applyBorder="1"/>
    <xf numFmtId="169" fontId="5" fillId="0" borderId="0" xfId="2" applyNumberFormat="1" applyFont="1" applyAlignment="1">
      <alignment horizontal="right"/>
    </xf>
    <xf numFmtId="169" fontId="9" fillId="0" borderId="16" xfId="4" applyNumberFormat="1" applyFont="1" applyBorder="1" applyAlignment="1">
      <alignment horizontal="center"/>
    </xf>
    <xf numFmtId="165" fontId="9" fillId="0" borderId="16" xfId="2" applyNumberFormat="1" applyFont="1" applyBorder="1" applyAlignment="1">
      <alignment horizontal="right"/>
    </xf>
    <xf numFmtId="170" fontId="5" fillId="0" borderId="0" xfId="3" applyNumberFormat="1" applyFont="1"/>
    <xf numFmtId="166" fontId="5" fillId="0" borderId="0" xfId="4" applyFont="1"/>
    <xf numFmtId="165" fontId="5" fillId="0" borderId="0" xfId="2" applyNumberFormat="1" applyFont="1"/>
    <xf numFmtId="170" fontId="9" fillId="0" borderId="10" xfId="3" applyNumberFormat="1" applyFont="1" applyBorder="1"/>
    <xf numFmtId="170" fontId="5" fillId="0" borderId="10" xfId="3" applyNumberFormat="1" applyFont="1" applyBorder="1"/>
    <xf numFmtId="166" fontId="9" fillId="0" borderId="10" xfId="4" applyFont="1" applyBorder="1"/>
    <xf numFmtId="165" fontId="5" fillId="0" borderId="10" xfId="2" applyNumberFormat="1" applyFont="1" applyBorder="1"/>
    <xf numFmtId="170" fontId="9" fillId="0" borderId="0" xfId="3" applyNumberFormat="1" applyFont="1"/>
    <xf numFmtId="0" fontId="10" fillId="0" borderId="0" xfId="3" applyFont="1" applyAlignment="1">
      <alignment horizontal="center" vertical="center" wrapText="1"/>
    </xf>
    <xf numFmtId="0" fontId="7" fillId="0" borderId="9" xfId="3" applyFont="1" applyBorder="1"/>
    <xf numFmtId="0" fontId="7" fillId="0" borderId="10" xfId="3" applyFont="1" applyBorder="1"/>
    <xf numFmtId="170" fontId="7" fillId="0" borderId="10" xfId="3" applyNumberFormat="1" applyFont="1" applyBorder="1"/>
    <xf numFmtId="0" fontId="7" fillId="0" borderId="11" xfId="3" applyFont="1" applyBorder="1"/>
    <xf numFmtId="0" fontId="5" fillId="0" borderId="4" xfId="3" applyFont="1" applyBorder="1" applyAlignment="1">
      <alignment horizontal="center"/>
    </xf>
    <xf numFmtId="0" fontId="5" fillId="0" borderId="6" xfId="3" applyFont="1" applyBorder="1" applyAlignment="1">
      <alignment horizontal="center"/>
    </xf>
    <xf numFmtId="0" fontId="9" fillId="0" borderId="4" xfId="3" applyFont="1" applyBorder="1" applyAlignment="1">
      <alignment horizontal="center" vertical="center"/>
    </xf>
    <xf numFmtId="0" fontId="9" fillId="0" borderId="5" xfId="3" applyFont="1" applyBorder="1" applyAlignment="1">
      <alignment horizontal="center" vertical="center"/>
    </xf>
    <xf numFmtId="0" fontId="9" fillId="0" borderId="6" xfId="3" applyFont="1" applyBorder="1" applyAlignment="1">
      <alignment horizontal="center" vertical="center"/>
    </xf>
    <xf numFmtId="0" fontId="9" fillId="0" borderId="12" xfId="3" applyFont="1" applyBorder="1" applyAlignment="1">
      <alignment horizontal="center" vertical="center"/>
    </xf>
    <xf numFmtId="0" fontId="5" fillId="0" borderId="9" xfId="3" applyFont="1" applyBorder="1" applyAlignment="1">
      <alignment horizontal="center"/>
    </xf>
    <xf numFmtId="0" fontId="5" fillId="0" borderId="11" xfId="3" applyFont="1" applyBorder="1" applyAlignment="1">
      <alignment horizontal="center"/>
    </xf>
    <xf numFmtId="0" fontId="9" fillId="0" borderId="17" xfId="3" applyFont="1" applyBorder="1" applyAlignment="1">
      <alignment horizontal="center" vertical="center" wrapText="1"/>
    </xf>
    <xf numFmtId="0" fontId="9" fillId="0" borderId="18" xfId="3" applyFont="1" applyBorder="1" applyAlignment="1">
      <alignment horizontal="center" vertical="center" wrapText="1"/>
    </xf>
    <xf numFmtId="0" fontId="9" fillId="0" borderId="15" xfId="3" applyFont="1" applyBorder="1" applyAlignment="1">
      <alignment horizontal="center" vertical="center" wrapText="1"/>
    </xf>
    <xf numFmtId="0" fontId="9" fillId="0" borderId="3" xfId="3" applyFont="1" applyBorder="1" applyAlignment="1">
      <alignment horizontal="center" vertical="center"/>
    </xf>
    <xf numFmtId="0" fontId="5" fillId="0" borderId="7" xfId="3" applyFont="1" applyBorder="1"/>
    <xf numFmtId="168" fontId="5" fillId="0" borderId="0" xfId="3" applyNumberFormat="1" applyFont="1"/>
    <xf numFmtId="14" fontId="5" fillId="0" borderId="0" xfId="3" applyNumberFormat="1" applyFont="1"/>
    <xf numFmtId="14" fontId="5" fillId="0" borderId="0" xfId="3" applyNumberFormat="1" applyFont="1" applyAlignment="1">
      <alignment horizontal="left"/>
    </xf>
    <xf numFmtId="164" fontId="9" fillId="0" borderId="0" xfId="1" applyNumberFormat="1" applyFont="1"/>
    <xf numFmtId="171" fontId="9" fillId="0" borderId="0" xfId="1" applyNumberFormat="1" applyFont="1" applyAlignment="1">
      <alignment horizontal="right"/>
    </xf>
    <xf numFmtId="164" fontId="5" fillId="0" borderId="0" xfId="1" applyNumberFormat="1" applyFont="1" applyAlignment="1">
      <alignment horizontal="center"/>
    </xf>
    <xf numFmtId="171" fontId="5" fillId="0" borderId="0" xfId="1" applyNumberFormat="1" applyFont="1" applyAlignment="1">
      <alignment horizontal="right"/>
    </xf>
    <xf numFmtId="164" fontId="5" fillId="0" borderId="2" xfId="1" applyNumberFormat="1" applyFont="1" applyBorder="1" applyAlignment="1">
      <alignment horizontal="center"/>
    </xf>
    <xf numFmtId="171" fontId="5" fillId="0" borderId="2" xfId="1" applyNumberFormat="1" applyFont="1" applyBorder="1" applyAlignment="1">
      <alignment horizontal="right"/>
    </xf>
    <xf numFmtId="164" fontId="5" fillId="0" borderId="16" xfId="1" applyNumberFormat="1" applyFont="1" applyBorder="1" applyAlignment="1">
      <alignment horizontal="center"/>
    </xf>
    <xf numFmtId="171" fontId="5" fillId="0" borderId="16" xfId="1" applyNumberFormat="1" applyFont="1" applyBorder="1" applyAlignment="1">
      <alignment horizontal="right"/>
    </xf>
    <xf numFmtId="170" fontId="5" fillId="0" borderId="0" xfId="3" applyNumberFormat="1" applyFont="1" applyAlignment="1">
      <alignment horizontal="right"/>
    </xf>
    <xf numFmtId="0" fontId="10" fillId="0" borderId="0" xfId="0" applyFont="1" applyAlignment="1">
      <alignment horizontal="center" vertical="center" wrapText="1"/>
    </xf>
    <xf numFmtId="0" fontId="5" fillId="0" borderId="9" xfId="3" applyFont="1" applyBorder="1"/>
    <xf numFmtId="0" fontId="5" fillId="0" borderId="10" xfId="3" applyFont="1" applyBorder="1"/>
    <xf numFmtId="0" fontId="5" fillId="0" borderId="11" xfId="3" applyFont="1" applyBorder="1"/>
  </cellXfs>
  <cellStyles count="5">
    <cellStyle name="Millares" xfId="1" builtinId="3"/>
    <cellStyle name="Millares 2" xfId="4"/>
    <cellStyle name="Moneda" xfId="2" builtinId="4"/>
    <cellStyle name="Normal" xfId="0" builtinId="0"/>
    <cellStyle name="Normal 2 2" xfId="3"/>
  </cellStyles>
  <dxfs count="23">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7" formatCode="_-* #,##0.0_-;\-* #,##0.0_-;_-* &quot;-&quot;??_-;_-@_-"/>
    </dxf>
    <dxf>
      <numFmt numFmtId="164" formatCode="_-* #,##0_-;\-* #,##0_-;_-* &quot;-&quot;??_-;_-@_-"/>
    </dxf>
    <dxf>
      <numFmt numFmtId="167" formatCode="_-* #,##0.0_-;\-* #,##0.0_-;_-* &quot;-&quot;??_-;_-@_-"/>
    </dxf>
    <dxf>
      <numFmt numFmtId="164" formatCode="_-* #,##0_-;\-* #,##0_-;_-* &quot;-&quot;??_-;_-@_-"/>
    </dxf>
    <dxf>
      <numFmt numFmtId="167" formatCode="_-* #,##0.0_-;\-* #,##0.0_-;_-* &quot;-&quot;??_-;_-@_-"/>
    </dxf>
    <dxf>
      <numFmt numFmtId="167"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60.681206712965" createdVersion="5" refreshedVersion="5" minRefreshableVersion="3" recordCount="67">
  <cacheSource type="worksheet">
    <worksheetSource ref="A2:AG69" sheet="ESTADO DE CADA FACTURA"/>
  </cacheSource>
  <cacheFields count="33">
    <cacheField name="NIT IPS" numFmtId="0">
      <sharedItems containsSemiMixedTypes="0" containsString="0" containsNumber="1" containsInteger="1" minValue="891380046" maxValue="891380046"/>
    </cacheField>
    <cacheField name="Nombre IPS" numFmtId="0">
      <sharedItems/>
    </cacheField>
    <cacheField name="Prefijo Factura" numFmtId="0">
      <sharedItems/>
    </cacheField>
    <cacheField name="Numero Factura" numFmtId="0">
      <sharedItems containsSemiMixedTypes="0" containsString="0" containsNumber="1" containsInteger="1" minValue="7782" maxValue="164619"/>
    </cacheField>
    <cacheField name="Alf+Fac" numFmtId="0">
      <sharedItems/>
    </cacheField>
    <cacheField name="Llave" numFmtId="0">
      <sharedItems/>
    </cacheField>
    <cacheField name="IPS Fecha factura" numFmtId="14">
      <sharedItems containsSemiMixedTypes="0" containsNonDate="0" containsDate="1" containsString="0" minDate="2013-06-30T00:00:00" maxDate="2024-05-30T05:02:00"/>
    </cacheField>
    <cacheField name="IPS Fecha radicado" numFmtId="14">
      <sharedItems containsSemiMixedTypes="0" containsNonDate="0" containsDate="1" containsString="0" minDate="2013-07-15T14:57:21" maxDate="2024-06-13T09:14:32"/>
    </cacheField>
    <cacheField name="Fecha de radicacion EPS " numFmtId="14">
      <sharedItems containsDate="1" containsMixedTypes="1" minDate="2021-01-15T00:00:00" maxDate="2024-06-12T17:32:33"/>
    </cacheField>
    <cacheField name="IPS Valor Factura" numFmtId="164">
      <sharedItems containsSemiMixedTypes="0" containsString="0" containsNumber="1" containsInteger="1" minValue="10800" maxValue="1148688"/>
    </cacheField>
    <cacheField name="IPS Saldo Factura" numFmtId="164">
      <sharedItems containsSemiMixedTypes="0" containsString="0" containsNumber="1" containsInteger="1" minValue="10800" maxValue="1148688"/>
    </cacheField>
    <cacheField name="Tipo de Contrato" numFmtId="0">
      <sharedItems/>
    </cacheField>
    <cacheField name="Sede / Ciudad" numFmtId="0">
      <sharedItems/>
    </cacheField>
    <cacheField name="Tipo de Prestación" numFmtId="0">
      <sharedItems/>
    </cacheField>
    <cacheField name="Numero de Contrato" numFmtId="0">
      <sharedItems containsNonDate="0" containsString="0" containsBlank="1"/>
    </cacheField>
    <cacheField name="Estado de Factura EPS Septiembre 25" numFmtId="0">
      <sharedItems count="6">
        <s v="FACTURA NO RADICADA"/>
        <s v="FACTURA DEVUELTA"/>
        <s v="FACTURA CANCELADA"/>
        <s v="FACTURA PENDIENTE EN PROGRAMACION DE PAGO"/>
        <s v="FACTURA CANCELADA PARCIALMENTE - GLOSA PENDIENTE POR CONCILIAR"/>
        <s v="FACTURA PENDIENTE EN PROGRAMACION DE PAGO - GLOSA PENDIENTE POR CONCILIAR"/>
      </sharedItems>
    </cacheField>
    <cacheField name="Boxalud " numFmtId="0">
      <sharedItems/>
    </cacheField>
    <cacheField name="Estado de Factura EPS Agosto 28" numFmtId="0">
      <sharedItems/>
    </cacheField>
    <cacheField name="Valor Total Bruto" numFmtId="164">
      <sharedItems containsSemiMixedTypes="0" containsString="0" containsNumber="1" minValue="0" maxValue="521100"/>
    </cacheField>
    <cacheField name="Valor Devolucion" numFmtId="164">
      <sharedItems containsSemiMixedTypes="0" containsString="0" containsNumber="1" containsInteger="1" minValue="0" maxValue="1148688"/>
    </cacheField>
    <cacheField name="Valor Glosa Pendiente" numFmtId="164">
      <sharedItems containsSemiMixedTypes="0" containsString="0" containsNumber="1" containsInteger="1" minValue="0" maxValue="224500"/>
    </cacheField>
    <cacheField name="Observacion objeccion" numFmtId="164">
      <sharedItems containsBlank="1"/>
    </cacheField>
    <cacheField name="Valor Radicado" numFmtId="164">
      <sharedItems containsSemiMixedTypes="0" containsString="0" containsNumber="1" minValue="0" maxValue="521100"/>
    </cacheField>
    <cacheField name="Valor Glosa Aceptada" numFmtId="164">
      <sharedItems containsSemiMixedTypes="0" containsString="0" containsNumber="1" containsInteger="1" minValue="0" maxValue="0"/>
    </cacheField>
    <cacheField name="Valor Nota Credito" numFmtId="164">
      <sharedItems containsSemiMixedTypes="0" containsString="0" containsNumber="1" containsInteger="1" minValue="0" maxValue="0"/>
    </cacheField>
    <cacheField name="Valor Pagar" numFmtId="164">
      <sharedItems containsSemiMixedTypes="0" containsString="0" containsNumber="1" minValue="0" maxValue="296600"/>
    </cacheField>
    <cacheField name="Por pagar SAP" numFmtId="164">
      <sharedItems containsSemiMixedTypes="0" containsString="0" containsNumber="1" containsInteger="1" minValue="0" maxValue="166010"/>
    </cacheField>
    <cacheField name="P. abiertas " numFmtId="0">
      <sharedItems containsString="0" containsBlank="1" containsNumber="1" containsInteger="1" minValue="1222469658" maxValue="1222503897"/>
    </cacheField>
    <cacheField name="Valor compensacion SAP" numFmtId="164">
      <sharedItems containsSemiMixedTypes="0" containsString="0" containsNumber="1" containsInteger="1" minValue="0" maxValue="296600"/>
    </cacheField>
    <cacheField name="Doc compensacion " numFmtId="0">
      <sharedItems containsString="0" containsBlank="1" containsNumber="1" containsInteger="1" minValue="2201024503" maxValue="2201539610"/>
    </cacheField>
    <cacheField name="Valor TF" numFmtId="0">
      <sharedItems containsString="0" containsBlank="1" containsNumber="1" containsInteger="1" minValue="165797" maxValue="2503740"/>
    </cacheField>
    <cacheField name="Fecha de compensacion" numFmtId="0">
      <sharedItems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7">
  <r>
    <n v="891380046"/>
    <s v="HOSPITAL SAN ROQUE E.S.E GUACARI"/>
    <s v="HSR"/>
    <n v="7782"/>
    <s v="HSR7782"/>
    <s v="891380046_HSR7782"/>
    <d v="2013-06-30T00:00:00"/>
    <d v="2013-07-15T14:57:21"/>
    <e v="#N/A"/>
    <n v="648873"/>
    <n v="648873"/>
    <s v="EVENTO"/>
    <s v="GUACARI"/>
    <s v="URGENCIAS"/>
    <m/>
    <x v="0"/>
    <e v="#N/A"/>
    <s v="FACTURA NO RADICADA"/>
    <n v="0"/>
    <n v="0"/>
    <n v="0"/>
    <m/>
    <n v="0"/>
    <n v="0"/>
    <n v="0"/>
    <n v="0"/>
    <n v="0"/>
    <m/>
    <n v="0"/>
    <m/>
    <m/>
    <m/>
    <d v="2024-08-30T00:00:00"/>
  </r>
  <r>
    <n v="891380046"/>
    <s v="HOSPITAL SAN ROQUE E.S.E GUACARI"/>
    <s v="HSR"/>
    <n v="11314"/>
    <s v="HSR11314"/>
    <s v="891380046_HSR11314"/>
    <d v="2018-04-30T00:00:00"/>
    <d v="2018-05-10T09:54:09"/>
    <e v="#N/A"/>
    <n v="362936"/>
    <n v="362936"/>
    <s v="EVENTO"/>
    <s v="GUACARI"/>
    <s v="URGENCIAS"/>
    <m/>
    <x v="0"/>
    <e v="#N/A"/>
    <s v="FACTURA NO RADICADA"/>
    <n v="0"/>
    <n v="0"/>
    <n v="0"/>
    <m/>
    <n v="0"/>
    <n v="0"/>
    <n v="0"/>
    <n v="0"/>
    <n v="0"/>
    <m/>
    <n v="0"/>
    <m/>
    <m/>
    <m/>
    <d v="2024-08-30T00:00:00"/>
  </r>
  <r>
    <n v="891380046"/>
    <s v="HOSPITAL SAN ROQUE E.S.E GUACARI"/>
    <s v="HSR"/>
    <n v="11640"/>
    <s v="HSR11640"/>
    <s v="891380046_HSR11640"/>
    <d v="2018-06-30T00:00:00"/>
    <d v="2018-06-30T09:47:53"/>
    <e v="#N/A"/>
    <n v="304091"/>
    <n v="304091"/>
    <s v="EVENTO"/>
    <s v="GUACARI"/>
    <s v="URGENCIAS"/>
    <m/>
    <x v="0"/>
    <e v="#N/A"/>
    <s v="FACTURA NO RADICADA"/>
    <n v="0"/>
    <n v="0"/>
    <n v="0"/>
    <m/>
    <n v="0"/>
    <n v="0"/>
    <n v="0"/>
    <n v="0"/>
    <n v="0"/>
    <m/>
    <n v="0"/>
    <m/>
    <m/>
    <m/>
    <d v="2024-08-30T00:00:00"/>
  </r>
  <r>
    <n v="891380046"/>
    <s v="HOSPITAL SAN ROQUE E.S.E GUACARI"/>
    <s v="HSR"/>
    <n v="11791"/>
    <s v="HSR11791"/>
    <s v="891380046_HSR11791"/>
    <d v="2018-07-31T00:00:00"/>
    <d v="2018-08-10T14:23:35"/>
    <e v="#N/A"/>
    <n v="473319"/>
    <n v="473319"/>
    <s v="EVENTO"/>
    <s v="GUACARI"/>
    <s v="URGENCIAS"/>
    <m/>
    <x v="0"/>
    <e v="#N/A"/>
    <s v="FACTURA NO RADICADA"/>
    <n v="0"/>
    <n v="0"/>
    <n v="0"/>
    <m/>
    <n v="0"/>
    <n v="0"/>
    <n v="0"/>
    <n v="0"/>
    <n v="0"/>
    <m/>
    <n v="0"/>
    <m/>
    <m/>
    <m/>
    <d v="2024-08-30T00:00:00"/>
  </r>
  <r>
    <n v="891380046"/>
    <s v="HOSPITAL SAN ROQUE E.S.E GUACARI"/>
    <s v="HSR"/>
    <n v="11934"/>
    <s v="HSR11934"/>
    <s v="891380046_HSR11934"/>
    <d v="2018-08-31T00:00:00"/>
    <d v="2018-09-10T11:13:49"/>
    <e v="#N/A"/>
    <n v="560947"/>
    <n v="560947"/>
    <s v="EVENTO"/>
    <s v="GUACARI"/>
    <s v="URGENCIAS"/>
    <m/>
    <x v="0"/>
    <e v="#N/A"/>
    <s v="FACTURA NO RADICADA"/>
    <n v="0"/>
    <n v="0"/>
    <n v="0"/>
    <m/>
    <n v="0"/>
    <n v="0"/>
    <n v="0"/>
    <n v="0"/>
    <n v="0"/>
    <m/>
    <n v="0"/>
    <m/>
    <m/>
    <m/>
    <d v="2024-08-30T00:00:00"/>
  </r>
  <r>
    <n v="891380046"/>
    <s v="HOSPITAL SAN ROQUE E.S.E GUACARI"/>
    <s v="HSR"/>
    <n v="12828"/>
    <s v="HSR12828"/>
    <s v="891380046_HSR12828"/>
    <d v="2019-01-31T00:00:00"/>
    <d v="2019-02-07T10:10:16"/>
    <e v="#N/A"/>
    <n v="550188"/>
    <n v="550188"/>
    <s v="EVENTO"/>
    <s v="GUACARI"/>
    <s v="URGENCIAS"/>
    <m/>
    <x v="0"/>
    <e v="#N/A"/>
    <s v="FACTURA NO RADICADA"/>
    <n v="0"/>
    <n v="0"/>
    <n v="0"/>
    <m/>
    <n v="0"/>
    <n v="0"/>
    <n v="0"/>
    <n v="0"/>
    <n v="0"/>
    <m/>
    <n v="0"/>
    <m/>
    <m/>
    <m/>
    <d v="2024-08-30T00:00:00"/>
  </r>
  <r>
    <n v="891380046"/>
    <s v="HOSPITAL SAN ROQUE E.S.E GUACARI"/>
    <s v="HSR"/>
    <n v="12979"/>
    <s v="HSR12979"/>
    <s v="891380046_HSR12979"/>
    <d v="2019-02-28T00:00:00"/>
    <d v="2019-03-01T08:18:29"/>
    <e v="#N/A"/>
    <n v="581316"/>
    <n v="581316"/>
    <s v="EVENTO"/>
    <s v="GUACARI"/>
    <s v="URGENCIAS"/>
    <m/>
    <x v="0"/>
    <e v="#N/A"/>
    <s v="FACTURA NO RADICADA"/>
    <n v="0"/>
    <n v="0"/>
    <n v="0"/>
    <m/>
    <n v="0"/>
    <n v="0"/>
    <n v="0"/>
    <n v="0"/>
    <n v="0"/>
    <m/>
    <n v="0"/>
    <m/>
    <m/>
    <m/>
    <d v="2024-08-30T00:00:00"/>
  </r>
  <r>
    <n v="891380046"/>
    <s v="HOSPITAL SAN ROQUE E.S.E GUACARI"/>
    <s v="HSR"/>
    <n v="15987"/>
    <s v="HSR15987"/>
    <s v="891380046_HSR15987"/>
    <d v="2020-10-30T14:35:00"/>
    <d v="2020-11-17T11:23:07"/>
    <e v="#N/A"/>
    <n v="456605"/>
    <n v="456605"/>
    <s v="EVENTO"/>
    <s v="GUACARI"/>
    <s v="URGENCIAS"/>
    <m/>
    <x v="0"/>
    <e v="#N/A"/>
    <s v="FACTURA NO RADICADA"/>
    <n v="0"/>
    <n v="0"/>
    <n v="0"/>
    <m/>
    <n v="0"/>
    <n v="0"/>
    <n v="0"/>
    <n v="0"/>
    <n v="0"/>
    <m/>
    <n v="0"/>
    <m/>
    <m/>
    <m/>
    <d v="2024-08-30T00:00:00"/>
  </r>
  <r>
    <n v="891380046"/>
    <s v="HOSPITAL SAN ROQUE E.S.E GUACARI"/>
    <s v="HSR"/>
    <n v="20488"/>
    <s v="HSR20488"/>
    <s v="891380046_HSR20488"/>
    <d v="2020-12-15T10:37:00"/>
    <d v="2020-12-31T16:37:10"/>
    <d v="2021-01-15T00:00:00"/>
    <n v="16400"/>
    <n v="16400"/>
    <s v="EVENTO"/>
    <s v="GUACARI"/>
    <s v="AMBULATORIO"/>
    <m/>
    <x v="1"/>
    <s v="Devuelta"/>
    <s v="FACTURA DEVUELTA"/>
    <n v="16400"/>
    <n v="16400"/>
    <n v="0"/>
    <s v="SE DEVUELVE FACTURA, ESTAN COBRANDO CONTROL DE PLACADEL 15/12/2020 CON LA AUTORIZACION DE LA FACTURA HSR20487DE LA CONSULTA DE PRIMERA VEZ. FAVOR SOLICITAR AUT PARATRAMITE DE PAGO."/>
    <n v="16400"/>
    <n v="0"/>
    <n v="0"/>
    <n v="0"/>
    <n v="0"/>
    <m/>
    <n v="0"/>
    <m/>
    <m/>
    <m/>
    <d v="2024-08-30T00:00:00"/>
  </r>
  <r>
    <n v="891380046"/>
    <s v="HOSPITAL SAN ROQUE E.S.E GUACARI"/>
    <s v="HSR"/>
    <n v="23461"/>
    <s v="HSR23461"/>
    <s v="891380046_HSR23461"/>
    <d v="2021-01-20T09:08:00"/>
    <d v="2021-02-24T16:56:37"/>
    <d v="2021-02-03T00:00:00"/>
    <n v="32900"/>
    <n v="32900"/>
    <s v="EVENTO"/>
    <s v="GUACARI"/>
    <s v="AMBULATORIO"/>
    <m/>
    <x v="1"/>
    <s v="Devuelta"/>
    <s v="FACTURA DEVUELTA"/>
    <n v="32900"/>
    <n v="32900"/>
    <n v="0"/>
    <s v="MIGRACION: SE DEVUELVE FACTURA, AL MOMENTO DE VALIDAR LA INFORMACION NO SE EVIDENCIA SOPORTE DE AUTORIZACION ADJUNTA. POR FAVOR ANE XAR SOPORTES COMPLETOS PARA CONTINUAR CON EL TRAMITE. CLAUDI A  DIAZ"/>
    <n v="32900"/>
    <n v="0"/>
    <n v="0"/>
    <n v="0"/>
    <n v="0"/>
    <m/>
    <n v="0"/>
    <m/>
    <m/>
    <m/>
    <d v="2024-08-30T00:00:00"/>
  </r>
  <r>
    <n v="891380046"/>
    <s v="HOSPITAL SAN ROQUE E.S.E GUACARI"/>
    <s v="HSR"/>
    <n v="33295"/>
    <s v="HSR33295"/>
    <s v="891380046_HSR33295"/>
    <d v="2021-04-14T15:25:00"/>
    <d v="2021-05-20T16:07:15"/>
    <d v="2021-05-12T00:00:00"/>
    <n v="31028"/>
    <n v="31028"/>
    <s v="EVENTO"/>
    <s v="GUACARI"/>
    <s v="AMBULATORIO"/>
    <m/>
    <x v="1"/>
    <s v="Devuelta"/>
    <s v="FACTURA DEVUELTA"/>
    <n v="31028"/>
    <n v="31028"/>
    <n v="0"/>
    <s v="MIGRACION: SE REALIZA DEVOLUCION DE LA FACTURA, AL MOMENTO DE VALIDAR LA INFORMACION NO SE EVIDENCIA AUTORIZACION DEL SERVICIO PRES TADO.POR FAVOR VALIDAR LA INFORMACION Y ADJUNTAR SOPORTES CO MPLETOS. CLAUDIA DIAZ"/>
    <n v="31028"/>
    <n v="0"/>
    <n v="0"/>
    <n v="0"/>
    <n v="0"/>
    <m/>
    <n v="0"/>
    <m/>
    <m/>
    <m/>
    <d v="2024-08-30T00:00:00"/>
  </r>
  <r>
    <n v="891380046"/>
    <s v="HOSPITAL SAN ROQUE E.S.E GUACARI"/>
    <s v="HSR"/>
    <n v="36429"/>
    <s v="HSR36429"/>
    <s v="891380046_HSR36429"/>
    <d v="2021-05-16T17:29:00"/>
    <d v="2021-06-10T09:37:31"/>
    <d v="2021-06-10T00:00:00"/>
    <n v="113607"/>
    <n v="113607"/>
    <s v="EVENTO"/>
    <s v="GUACARI"/>
    <s v="URGENCIAS"/>
    <m/>
    <x v="1"/>
    <s v="Devuelta"/>
    <s v="FACTURA DEVUELTA"/>
    <n v="113607"/>
    <n v="113607"/>
    <n v="0"/>
    <s v="MIGRACION: Se devuelve factura con soportes originales, porque no seevidencia la autorizacion del servicio de urgencias,favor solicitar autorizacion para dar tramite de pago. NC"/>
    <n v="113607"/>
    <n v="0"/>
    <n v="0"/>
    <n v="0"/>
    <n v="0"/>
    <m/>
    <n v="0"/>
    <m/>
    <m/>
    <m/>
    <d v="2024-08-30T00:00:00"/>
  </r>
  <r>
    <n v="891380046"/>
    <s v="HOSPITAL SAN ROQUE E.S.E GUACARI"/>
    <s v="HSR"/>
    <n v="51278"/>
    <s v="HSR51278"/>
    <s v="891380046_HSR51278"/>
    <d v="2021-09-23T17:49:00"/>
    <d v="2021-10-19T07:55:30"/>
    <d v="2021-10-19T00:00:00"/>
    <n v="17000"/>
    <n v="17000"/>
    <s v="EVENTO"/>
    <s v="GUACARI"/>
    <s v="AMBULATORIO"/>
    <m/>
    <x v="1"/>
    <e v="#N/A"/>
    <s v="FACTURA DEVUELTA"/>
    <n v="17000"/>
    <n v="17000"/>
    <n v="0"/>
    <s v="MIGRACION: Se devuelve factura con soportes originales, porque no seevidencia la autorizacion del servicio de urgencias,favor solicitar autorizacion para dar tramite de pago al correo capautorizaciones@epscomfenalcovalle.com.co    NC"/>
    <n v="17000"/>
    <n v="0"/>
    <n v="0"/>
    <n v="0"/>
    <n v="0"/>
    <m/>
    <n v="0"/>
    <m/>
    <m/>
    <m/>
    <d v="2024-08-30T00:00:00"/>
  </r>
  <r>
    <n v="891380046"/>
    <s v="HOSPITAL SAN ROQUE E.S.E GUACARI"/>
    <s v="HSR"/>
    <n v="51279"/>
    <s v="HSR51279"/>
    <s v="891380046_HSR51279"/>
    <d v="2021-09-23T17:53:00"/>
    <d v="2021-10-19T07:55:30"/>
    <d v="2021-10-19T00:00:00"/>
    <n v="22600"/>
    <n v="22600"/>
    <s v="EVENTO"/>
    <s v="GUACARI"/>
    <s v="AMBULATORIO"/>
    <m/>
    <x v="1"/>
    <e v="#N/A"/>
    <s v="FACTURA DEVUELTA"/>
    <n v="22600"/>
    <n v="22600"/>
    <n v="0"/>
    <s v="MIGRACION: Se devuelve factura con soportes originales, porque no seevidencia la autorizacion del servicio de urgencias,favor solicitar autorizacion para dar tramite de pago al correo capautorizaciones@epscomfenalcovalle.com.co   NC"/>
    <n v="22600"/>
    <n v="0"/>
    <n v="0"/>
    <n v="0"/>
    <n v="0"/>
    <m/>
    <n v="0"/>
    <m/>
    <m/>
    <m/>
    <d v="2024-08-30T00:00:00"/>
  </r>
  <r>
    <n v="891380046"/>
    <s v="HOSPITAL SAN ROQUE E.S.E GUACARI"/>
    <s v="HSR"/>
    <n v="62070"/>
    <s v="HSR62070"/>
    <s v="891380046_HSR62070"/>
    <d v="2022-01-05T10:44:00"/>
    <d v="2022-02-11T09:34:13"/>
    <d v="2022-02-11T00:00:00"/>
    <n v="36300"/>
    <n v="36300"/>
    <s v="EVENTO"/>
    <s v="GUACARI"/>
    <s v="AMBULATORIO"/>
    <m/>
    <x v="1"/>
    <s v="Devuelta"/>
    <s v="FACTURA DEVUELTA"/>
    <n v="36300"/>
    <n v="36300"/>
    <n v="0"/>
    <s v="MIGRACION: AUT. SE REALIZA DEVOLUCION DE FACTURA CON SOPORTES COMPLETOSAUTORIZACION PRESENTADA EN LA FACTURA hsr-61265 GESTIONAR NU EVA NAP CON LA CAP  capautorizaciones@epscomfenalcovalle.com  .co - KEVIN YALANDA"/>
    <n v="36300"/>
    <n v="0"/>
    <n v="0"/>
    <n v="0"/>
    <n v="0"/>
    <m/>
    <n v="0"/>
    <m/>
    <m/>
    <m/>
    <d v="2024-08-30T00:00:00"/>
  </r>
  <r>
    <n v="891380046"/>
    <s v="HOSPITAL SAN ROQUE E.S.E GUACARI"/>
    <s v="HSR"/>
    <n v="89717"/>
    <s v="HSR89717"/>
    <s v="891380046_HSR89717"/>
    <d v="2022-09-27T22:00:00"/>
    <d v="2022-10-12T11:31:04"/>
    <d v="2022-10-11T00:00:00"/>
    <n v="125906"/>
    <n v="125906"/>
    <s v="EVENTO"/>
    <s v="GUACARI"/>
    <s v="URGENCIAS"/>
    <m/>
    <x v="2"/>
    <s v="Finalizada"/>
    <s v="FACTURA CANCELADA"/>
    <n v="125900"/>
    <n v="0"/>
    <n v="0"/>
    <m/>
    <n v="125900"/>
    <n v="0"/>
    <n v="0"/>
    <n v="125900"/>
    <n v="0"/>
    <m/>
    <n v="125900"/>
    <n v="2201341417"/>
    <n v="1804009"/>
    <s v="17.01.2023"/>
    <d v="2024-08-30T00:00:00"/>
  </r>
  <r>
    <n v="891380046"/>
    <s v="HOSPITAL SAN ROQUE E.S.E GUACARI"/>
    <s v="HSR"/>
    <n v="117063"/>
    <s v="HSR117063"/>
    <s v="891380046_HSR117063"/>
    <d v="2023-06-13T15:18:00"/>
    <d v="2023-07-13T14:27:05"/>
    <d v="2023-07-14T14:10:26"/>
    <n v="76300"/>
    <n v="76300"/>
    <s v="EVENTO"/>
    <s v="GUACARI"/>
    <s v="URGENCIAS"/>
    <m/>
    <x v="2"/>
    <s v="Finalizada"/>
    <e v="#N/A"/>
    <n v="76300"/>
    <n v="0"/>
    <n v="0"/>
    <m/>
    <n v="76300"/>
    <n v="0"/>
    <n v="0"/>
    <n v="76300"/>
    <n v="0"/>
    <m/>
    <n v="76300"/>
    <n v="2201520946"/>
    <n v="1743526"/>
    <s v="26.06.2024"/>
    <d v="2024-08-30T00:00:00"/>
  </r>
  <r>
    <n v="891380046"/>
    <s v="HOSPITAL SAN ROQUE E.S.E GUACARI"/>
    <s v="HSR"/>
    <n v="119872"/>
    <s v="HSR119872"/>
    <s v="891380046_HSR119872"/>
    <d v="2023-07-01T21:45:00"/>
    <d v="2023-08-11T10:10:10"/>
    <d v="2023-08-11T09:39:40"/>
    <n v="234317"/>
    <n v="234317"/>
    <s v="EVENTO"/>
    <s v="GUACARI"/>
    <s v="URGENCIAS"/>
    <m/>
    <x v="2"/>
    <s v="Finalizada"/>
    <e v="#N/A"/>
    <n v="234317"/>
    <n v="0"/>
    <n v="0"/>
    <m/>
    <n v="234317"/>
    <n v="0"/>
    <n v="0"/>
    <n v="234317"/>
    <n v="0"/>
    <m/>
    <n v="234317"/>
    <n v="2201520946"/>
    <n v="1743526"/>
    <s v="26.06.2024"/>
    <d v="2024-08-30T00:00:00"/>
  </r>
  <r>
    <n v="891380046"/>
    <s v="HOSPITAL SAN ROQUE E.S.E GUACARI"/>
    <s v="HSR"/>
    <n v="120569"/>
    <s v="HSR120569"/>
    <s v="891380046_HSR120569"/>
    <d v="2023-07-06T22:46:00"/>
    <d v="2023-08-11T10:10:10"/>
    <d v="2023-08-11T09:41:39"/>
    <n v="169534"/>
    <n v="169534"/>
    <s v="EVENTO"/>
    <s v="GUACARI"/>
    <s v="URGENCIAS"/>
    <m/>
    <x v="2"/>
    <s v="Finalizada"/>
    <e v="#N/A"/>
    <n v="169534"/>
    <n v="0"/>
    <n v="0"/>
    <m/>
    <n v="169534"/>
    <n v="0"/>
    <n v="0"/>
    <n v="169534"/>
    <n v="0"/>
    <m/>
    <n v="169534"/>
    <n v="2201520946"/>
    <n v="1743526"/>
    <s v="26.06.2024"/>
    <d v="2024-08-30T00:00:00"/>
  </r>
  <r>
    <n v="891380046"/>
    <s v="HOSPITAL SAN ROQUE E.S.E GUACARI"/>
    <s v="HSR"/>
    <n v="122320"/>
    <s v="HSR122320"/>
    <s v="891380046_HSR122320"/>
    <d v="2023-07-21T06:22:00"/>
    <d v="2023-08-11T10:10:10"/>
    <d v="2023-08-11T09:27:23"/>
    <n v="91342"/>
    <n v="91342"/>
    <s v="EVENTO"/>
    <s v="GUACARI"/>
    <s v="URGENCIAS"/>
    <m/>
    <x v="2"/>
    <s v="Finalizada"/>
    <e v="#N/A"/>
    <n v="91342"/>
    <n v="0"/>
    <n v="0"/>
    <m/>
    <n v="91342"/>
    <n v="0"/>
    <n v="0"/>
    <n v="91342"/>
    <n v="0"/>
    <m/>
    <n v="91342"/>
    <n v="2201520946"/>
    <n v="1743526"/>
    <s v="26.06.2024"/>
    <d v="2024-08-30T00:00:00"/>
  </r>
  <r>
    <n v="891380046"/>
    <s v="HOSPITAL SAN ROQUE E.S.E GUACARI"/>
    <s v="HSR"/>
    <n v="122562"/>
    <s v="HSR122562"/>
    <s v="891380046_HSR122562"/>
    <d v="2023-07-24T15:45:00"/>
    <d v="2023-08-11T10:10:10"/>
    <d v="2023-08-11T09:28:27"/>
    <n v="44300"/>
    <n v="44300"/>
    <s v="EVENTO"/>
    <s v="GUACARI"/>
    <s v="AMBULATORIO"/>
    <m/>
    <x v="2"/>
    <s v="Finalizada"/>
    <e v="#N/A"/>
    <n v="46500"/>
    <n v="0"/>
    <n v="0"/>
    <m/>
    <n v="46500"/>
    <n v="0"/>
    <n v="0"/>
    <n v="44300"/>
    <n v="0"/>
    <m/>
    <n v="44300"/>
    <n v="2201520946"/>
    <n v="1743526"/>
    <s v="26.06.2024"/>
    <d v="2024-08-30T00:00:00"/>
  </r>
  <r>
    <n v="891380046"/>
    <s v="HOSPITAL SAN ROQUE E.S.E GUACARI"/>
    <s v="HSR"/>
    <n v="123471"/>
    <s v="HSR123471"/>
    <s v="891380046_HSR123471"/>
    <d v="2023-07-30T09:44:00"/>
    <d v="2023-08-11T10:10:10"/>
    <d v="2023-08-11T09:31:13"/>
    <n v="109169"/>
    <n v="109169"/>
    <s v="EVENTO"/>
    <s v="GUACARI"/>
    <s v="URGENCIAS"/>
    <m/>
    <x v="2"/>
    <s v="Finalizada"/>
    <e v="#N/A"/>
    <n v="109169"/>
    <n v="0"/>
    <n v="0"/>
    <m/>
    <n v="109169"/>
    <n v="0"/>
    <n v="0"/>
    <n v="109169"/>
    <n v="0"/>
    <m/>
    <n v="109169"/>
    <n v="2201520946"/>
    <n v="1743526"/>
    <s v="26.06.2024"/>
    <d v="2024-08-30T00:00:00"/>
  </r>
  <r>
    <n v="891380046"/>
    <s v="HOSPITAL SAN ROQUE E.S.E GUACARI"/>
    <s v="HSR"/>
    <n v="128466"/>
    <s v="HSR128466"/>
    <s v="891380046_HSR128466"/>
    <d v="2023-09-05T14:47:00"/>
    <d v="2023-10-06T16:00:08"/>
    <d v="2023-10-06T14:37:30"/>
    <n v="83918"/>
    <n v="83918"/>
    <s v="EVENTO"/>
    <s v="GUACARI"/>
    <s v="URGENCIAS"/>
    <m/>
    <x v="2"/>
    <s v="Finalizada"/>
    <e v="#N/A"/>
    <n v="83918"/>
    <n v="0"/>
    <n v="0"/>
    <m/>
    <n v="83918"/>
    <n v="0"/>
    <n v="0"/>
    <n v="83918"/>
    <n v="0"/>
    <m/>
    <n v="83918"/>
    <n v="2201520946"/>
    <n v="1743526"/>
    <s v="26.06.2024"/>
    <d v="2024-08-30T00:00:00"/>
  </r>
  <r>
    <n v="891380046"/>
    <s v="HOSPITAL SAN ROQUE E.S.E GUACARI"/>
    <s v="HSR"/>
    <n v="129121"/>
    <s v="HSR129121"/>
    <s v="891380046_HSR129121"/>
    <d v="2023-09-10T15:30:00"/>
    <d v="2023-10-06T16:00:08"/>
    <d v="2023-10-06T14:41:05"/>
    <n v="93440"/>
    <n v="93440"/>
    <s v="EVENTO"/>
    <s v="GUACARI"/>
    <s v="URGENCIAS"/>
    <m/>
    <x v="2"/>
    <s v="Finalizada"/>
    <e v="#N/A"/>
    <n v="93440"/>
    <n v="0"/>
    <n v="0"/>
    <m/>
    <n v="93440"/>
    <n v="0"/>
    <n v="0"/>
    <n v="93440"/>
    <n v="0"/>
    <m/>
    <n v="93440"/>
    <n v="2201520946"/>
    <n v="1743526"/>
    <s v="26.06.2024"/>
    <d v="2024-08-30T00:00:00"/>
  </r>
  <r>
    <n v="891380046"/>
    <s v="HOSPITAL SAN ROQUE E.S.E GUACARI"/>
    <s v="HSR"/>
    <n v="135883"/>
    <s v="HSR135883"/>
    <s v="891380046_HSR135883"/>
    <d v="2023-10-30T06:37:00"/>
    <d v="2023-11-09T16:43:30"/>
    <d v="2023-11-08T14:02:11"/>
    <n v="109623"/>
    <n v="109623"/>
    <s v="EVENTO"/>
    <s v="GUACARI"/>
    <s v="URGENCIAS"/>
    <m/>
    <x v="2"/>
    <s v="Finalizada"/>
    <e v="#N/A"/>
    <n v="109623"/>
    <n v="0"/>
    <n v="0"/>
    <m/>
    <n v="109623"/>
    <n v="0"/>
    <n v="0"/>
    <n v="109623"/>
    <n v="0"/>
    <m/>
    <n v="109623"/>
    <n v="2201520946"/>
    <n v="1743526"/>
    <s v="26.06.2024"/>
    <d v="2024-08-30T00:00:00"/>
  </r>
  <r>
    <n v="891380046"/>
    <s v="HOSPITAL SAN ROQUE E.S.E GUACARI"/>
    <s v="HSR"/>
    <n v="136766"/>
    <s v="HSR136766"/>
    <s v="891380046_HSR136766"/>
    <d v="2023-11-07T05:49:00"/>
    <d v="2023-12-05T11:16:53"/>
    <d v="2023-12-06T08:14:12"/>
    <n v="76300"/>
    <n v="76300"/>
    <s v="EVENTO"/>
    <s v="GUACARI"/>
    <s v="URGENCIAS"/>
    <m/>
    <x v="2"/>
    <s v="Finalizada"/>
    <e v="#N/A"/>
    <n v="76300"/>
    <n v="0"/>
    <n v="0"/>
    <m/>
    <n v="76300"/>
    <n v="0"/>
    <n v="0"/>
    <n v="76300"/>
    <n v="0"/>
    <m/>
    <n v="76300"/>
    <n v="2201520946"/>
    <n v="1743526"/>
    <s v="26.06.2024"/>
    <d v="2024-08-30T00:00:00"/>
  </r>
  <r>
    <n v="891380046"/>
    <s v="HOSPITAL SAN ROQUE E.S.E GUACARI"/>
    <s v="HSR"/>
    <n v="137570"/>
    <s v="HSR137570"/>
    <s v="891380046_HSR137570"/>
    <d v="2023-11-13T00:33:00"/>
    <d v="2023-12-05T11:16:53"/>
    <d v="2023-12-05T15:37:57"/>
    <n v="111413"/>
    <n v="111413"/>
    <s v="EVENTO"/>
    <s v="GUACARI"/>
    <s v="URGENCIAS"/>
    <m/>
    <x v="2"/>
    <s v="Finalizada"/>
    <e v="#N/A"/>
    <n v="111413"/>
    <n v="0"/>
    <n v="0"/>
    <m/>
    <n v="111413"/>
    <n v="0"/>
    <n v="0"/>
    <n v="111413"/>
    <n v="0"/>
    <m/>
    <n v="111413"/>
    <n v="2201520946"/>
    <m/>
    <s v="26.06.2024"/>
    <d v="2024-08-30T00:00:00"/>
  </r>
  <r>
    <n v="891380046"/>
    <s v="HOSPITAL SAN ROQUE E.S.E GUACARI"/>
    <s v="HSR"/>
    <n v="137756"/>
    <s v="HSR137756"/>
    <s v="891380046_HSR137756"/>
    <d v="2023-11-14T13:25:00"/>
    <d v="2023-12-05T11:16:54"/>
    <d v="2023-12-05T15:38:48"/>
    <n v="79600"/>
    <n v="79600"/>
    <s v="EVENTO"/>
    <s v="GUACARI"/>
    <s v="URGENCIAS"/>
    <m/>
    <x v="2"/>
    <s v="Finalizada"/>
    <e v="#N/A"/>
    <n v="79600"/>
    <n v="0"/>
    <n v="0"/>
    <m/>
    <n v="79600"/>
    <n v="0"/>
    <n v="0"/>
    <n v="79600"/>
    <n v="0"/>
    <m/>
    <n v="79600"/>
    <n v="2201520946"/>
    <n v="1743526"/>
    <s v="26.06.2024"/>
    <d v="2024-08-30T00:00:00"/>
  </r>
  <r>
    <n v="891380046"/>
    <s v="HOSPITAL SAN ROQUE E.S.E GUACARI"/>
    <s v="HSR"/>
    <n v="147156"/>
    <s v="HSR147156"/>
    <s v="891380046_HSR147156"/>
    <d v="2024-01-23T17:25:00"/>
    <d v="2024-02-06T15:06:07"/>
    <d v="2024-02-06T14:27:10"/>
    <n v="88340"/>
    <n v="88340"/>
    <s v="EVENTO"/>
    <s v="GUACARI"/>
    <s v="URGENCIAS"/>
    <m/>
    <x v="1"/>
    <s v="Devuelta"/>
    <s v="FACTURA DEVUELTA"/>
    <n v="0"/>
    <n v="88340"/>
    <n v="0"/>
    <s v="AUT: SE REALIZA DEVOLUCIÓN DE FACTURA, LA AUTORIZACIÓN 122300196646 ESTÁ GENERADA PARA OTRO PACIENTE CC 6322911 - GUTIERREZ ROSERO JUSTO MAURICIO, FAVOR COMUNICARSE CON EL ÁREA ENCARGADA, SOLICITARLA A LA capautorizaciones@epsdelagente.com.co"/>
    <n v="0"/>
    <n v="0"/>
    <n v="0"/>
    <n v="0"/>
    <n v="0"/>
    <m/>
    <n v="0"/>
    <m/>
    <m/>
    <m/>
    <d v="2024-08-30T00:00:00"/>
  </r>
  <r>
    <n v="891380046"/>
    <s v="HOSPITAL SAN ROQUE E.S.E GUACARI"/>
    <s v="HSR"/>
    <n v="154693"/>
    <s v="HSR154693"/>
    <s v="891380046_HSR154693"/>
    <d v="2024-03-18T03:54:00"/>
    <d v="2024-04-09T15:45:33"/>
    <d v="2024-04-09T12:48:32"/>
    <n v="1148688"/>
    <n v="1148688"/>
    <s v="EVENTO"/>
    <s v="GUACARI"/>
    <s v="URGENCIAS"/>
    <m/>
    <x v="1"/>
    <s v="Devuelta"/>
    <s v="FACTURA DEVUELTA"/>
    <n v="0"/>
    <n v="1148688"/>
    <n v="0"/>
    <s v="AUT: SE REALIZA DEVOLUCIÓN DE FACTURA CON SOPORTES COMPLETOS, Autorización # 122300252071 existe en otra factura en Boxalud HSR154567, FAVOR COMUNICARSE CON EL ÁREA _x000a_ENCARGADA, SOLICITARLA A LA autorizacionescap@epsdelagente.com.co"/>
    <n v="0"/>
    <n v="0"/>
    <n v="0"/>
    <n v="0"/>
    <n v="0"/>
    <m/>
    <n v="0"/>
    <m/>
    <m/>
    <m/>
    <d v="2024-08-30T00:00:00"/>
  </r>
  <r>
    <n v="891380046"/>
    <s v="HOSPITAL SAN ROQUE E.S.E GUACARI"/>
    <s v="HSR"/>
    <n v="156607"/>
    <s v="HSR156607"/>
    <s v="891380046_HSR156607"/>
    <d v="2024-04-04T07:41:00"/>
    <d v="2024-05-10T10:31:29"/>
    <d v="2024-05-10T16:00:03"/>
    <n v="110230"/>
    <n v="110230"/>
    <s v="EVENTO"/>
    <s v="GUACARI"/>
    <s v="URGENCIAS"/>
    <m/>
    <x v="2"/>
    <s v="Finalizada"/>
    <e v="#N/A"/>
    <n v="110230"/>
    <n v="0"/>
    <n v="0"/>
    <m/>
    <n v="110230"/>
    <n v="0"/>
    <n v="0"/>
    <n v="110230"/>
    <n v="0"/>
    <m/>
    <n v="110230"/>
    <n v="2201520946"/>
    <n v="1743526"/>
    <s v="26.06.2024"/>
    <d v="2024-08-30T00:00:00"/>
  </r>
  <r>
    <n v="891380046"/>
    <s v="HOSPITAL SAN ROQUE E.S.E GUACARI"/>
    <s v="HSR"/>
    <n v="158863"/>
    <s v="HSR158863"/>
    <s v="891380046_HSR158863"/>
    <d v="2024-04-20T03:04:00"/>
    <d v="2024-05-10T10:31:29"/>
    <d v="2024-05-10T16:00:03"/>
    <n v="85400"/>
    <n v="85400"/>
    <s v="EVENTO"/>
    <s v="GUACARI"/>
    <s v="URGENCIAS"/>
    <m/>
    <x v="2"/>
    <s v="Finalizada"/>
    <e v="#N/A"/>
    <n v="85400"/>
    <n v="0"/>
    <n v="0"/>
    <m/>
    <n v="85400"/>
    <n v="0"/>
    <n v="0"/>
    <n v="85400"/>
    <n v="0"/>
    <m/>
    <n v="85400"/>
    <n v="2201520946"/>
    <n v="1743526"/>
    <s v="26.06.2024"/>
    <d v="2024-08-30T00:00:00"/>
  </r>
  <r>
    <n v="891380046"/>
    <s v="HOSPITAL SAN ROQUE E.S.E GUACARI"/>
    <s v="HSR"/>
    <n v="158926"/>
    <s v="HSR158926"/>
    <s v="891380046_HSR158926"/>
    <d v="2024-04-21T00:46:00"/>
    <d v="2024-05-10T10:31:29"/>
    <d v="2024-05-10T16:00:03"/>
    <n v="156500"/>
    <n v="156500"/>
    <s v="EVENTO"/>
    <s v="GUACARI"/>
    <s v="URGENCIAS"/>
    <m/>
    <x v="2"/>
    <s v="Finalizada"/>
    <e v="#N/A"/>
    <n v="156500"/>
    <n v="0"/>
    <n v="0"/>
    <m/>
    <n v="156500"/>
    <n v="0"/>
    <n v="0"/>
    <n v="156500"/>
    <n v="0"/>
    <m/>
    <n v="156500"/>
    <n v="2201520946"/>
    <n v="1743526"/>
    <s v="26.06.2024"/>
    <d v="2024-08-30T00:00:00"/>
  </r>
  <r>
    <n v="891380046"/>
    <s v="HOSPITAL SAN ROQUE E.S.E GUACARI"/>
    <s v="HSR"/>
    <n v="159528"/>
    <s v="HSR159528"/>
    <s v="891380046_HSR159528"/>
    <d v="2024-04-25T00:40:00"/>
    <d v="2024-05-10T10:31:29"/>
    <d v="2024-05-10T16:00:03"/>
    <n v="112140"/>
    <n v="112140"/>
    <s v="EVENTO"/>
    <s v="GUACARI"/>
    <s v="URGENCIAS"/>
    <m/>
    <x v="2"/>
    <s v="Finalizada"/>
    <e v="#N/A"/>
    <n v="112140"/>
    <n v="0"/>
    <n v="0"/>
    <m/>
    <n v="112140"/>
    <n v="0"/>
    <n v="0"/>
    <n v="112140"/>
    <n v="0"/>
    <m/>
    <n v="112140"/>
    <n v="2201520946"/>
    <n v="1743526"/>
    <s v="26.06.2024"/>
    <d v="2024-08-30T00:00:00"/>
  </r>
  <r>
    <n v="891380046"/>
    <s v="HOSPITAL SAN ROQUE E.S.E GUACARI"/>
    <s v="HSR"/>
    <n v="159931"/>
    <s v="HSR159931"/>
    <s v="891380046_HSR159931"/>
    <d v="2024-04-27T17:54:00"/>
    <d v="2024-05-10T10:31:29"/>
    <d v="2024-05-10T16:00:03"/>
    <n v="156840"/>
    <n v="156840"/>
    <s v="EVENTO"/>
    <s v="GUACARI"/>
    <s v="URGENCIAS"/>
    <m/>
    <x v="2"/>
    <s v="Finalizada"/>
    <s v="FACTURA CANCELADA"/>
    <n v="156840"/>
    <n v="0"/>
    <n v="0"/>
    <m/>
    <n v="156840"/>
    <n v="0"/>
    <n v="0"/>
    <n v="156840"/>
    <n v="0"/>
    <m/>
    <n v="156840"/>
    <n v="2201539610"/>
    <n v="2503740"/>
    <s v="20.08.2024"/>
    <d v="2024-08-30T00:00:00"/>
  </r>
  <r>
    <n v="891380046"/>
    <s v="HOSPITAL SAN ROQUE E.S.E GUACARI"/>
    <s v="HSR"/>
    <n v="160682"/>
    <s v="HSR160682"/>
    <s v="891380046_HSR160682"/>
    <d v="2024-05-03T14:31:00"/>
    <d v="2024-06-13T09:14:31"/>
    <d v="2024-06-12T16:58:07"/>
    <n v="87030"/>
    <n v="87030"/>
    <s v="EVENTO"/>
    <s v="GUACARI"/>
    <s v="AMBULATORIO"/>
    <m/>
    <x v="3"/>
    <s v="Finalizada"/>
    <s v="FACTURA PENDIENTE EN PROGRAMACION DE PAGO"/>
    <n v="87030"/>
    <n v="0"/>
    <n v="0"/>
    <m/>
    <n v="87030"/>
    <n v="0"/>
    <n v="0"/>
    <n v="87030"/>
    <n v="87030"/>
    <n v="1222469660"/>
    <n v="0"/>
    <m/>
    <m/>
    <m/>
    <d v="2024-08-30T00:00:00"/>
  </r>
  <r>
    <n v="891380046"/>
    <s v="HOSPITAL SAN ROQUE E.S.E GUACARI"/>
    <s v="HSR"/>
    <n v="161023"/>
    <s v="HSR161023"/>
    <s v="891380046_HSR161023"/>
    <d v="2024-05-06T22:27:00"/>
    <d v="2024-06-13T09:14:31"/>
    <d v="2024-06-12T17:00:28"/>
    <n v="105916"/>
    <n v="105916"/>
    <s v="EVENTO"/>
    <s v="GUACARI"/>
    <s v="AMBULATORIO"/>
    <m/>
    <x v="2"/>
    <s v="Finalizada"/>
    <s v="FACTURA CANCELADA"/>
    <n v="105916"/>
    <n v="0"/>
    <n v="0"/>
    <m/>
    <n v="105916"/>
    <n v="0"/>
    <n v="0"/>
    <n v="105916"/>
    <n v="0"/>
    <m/>
    <n v="105916"/>
    <n v="2201539610"/>
    <n v="2503740"/>
    <s v="20.08.2024"/>
    <d v="2024-08-30T00:00:00"/>
  </r>
  <r>
    <n v="891380046"/>
    <s v="HOSPITAL SAN ROQUE E.S.E GUACARI"/>
    <s v="HSR"/>
    <n v="161024"/>
    <s v="HSR161024"/>
    <s v="891380046_HSR161024"/>
    <d v="2024-05-06T22:35:00"/>
    <d v="2024-06-13T09:14:31"/>
    <d v="2024-06-12T17:02:37"/>
    <n v="90780"/>
    <n v="90780"/>
    <s v="EVENTO"/>
    <s v="GUACARI"/>
    <s v="AMBULATORIO"/>
    <m/>
    <x v="2"/>
    <s v="Finalizada"/>
    <s v="FACTURA CANCELADA"/>
    <n v="90780"/>
    <n v="0"/>
    <n v="0"/>
    <m/>
    <n v="90780"/>
    <n v="0"/>
    <n v="0"/>
    <n v="90780"/>
    <n v="0"/>
    <m/>
    <n v="90780"/>
    <n v="2201539610"/>
    <n v="2503740"/>
    <s v="20.08.2024"/>
    <d v="2024-08-30T00:00:00"/>
  </r>
  <r>
    <n v="891380046"/>
    <s v="HOSPITAL SAN ROQUE E.S.E GUACARI"/>
    <s v="HSR"/>
    <n v="161326"/>
    <s v="HSR161326"/>
    <s v="891380046_HSR161326"/>
    <d v="2024-05-08T09:47:00"/>
    <d v="2024-06-13T09:14:31"/>
    <d v="2024-06-12T17:05:31"/>
    <n v="85400"/>
    <n v="85400"/>
    <s v="EVENTO"/>
    <s v="GUACARI"/>
    <s v="AMBULATORIO"/>
    <m/>
    <x v="3"/>
    <s v="Finalizada"/>
    <s v="FACTURA PENDIENTE EN PROGRAMACION DE PAGO"/>
    <n v="85400"/>
    <n v="0"/>
    <n v="0"/>
    <m/>
    <n v="85400"/>
    <n v="0"/>
    <n v="0"/>
    <n v="85400"/>
    <n v="85400"/>
    <n v="1222469678"/>
    <n v="0"/>
    <m/>
    <m/>
    <m/>
    <d v="2024-08-30T00:00:00"/>
  </r>
  <r>
    <n v="891380046"/>
    <s v="HOSPITAL SAN ROQUE E.S.E GUACARI"/>
    <s v="HSR"/>
    <n v="161605"/>
    <s v="HSR161605"/>
    <s v="891380046_HSR161605"/>
    <d v="2024-05-10T13:56:00"/>
    <d v="2024-06-13T09:14:32"/>
    <d v="2024-06-12T17:12:17"/>
    <n v="521100"/>
    <n v="521100"/>
    <s v="EVENTO"/>
    <s v="GUACARI"/>
    <s v="URGENCIAS"/>
    <m/>
    <x v="4"/>
    <s v="Para respuesta prestador"/>
    <s v="FACTURA CANCELADA PARCIALMENTE - GLOSA PENDIENTE POR CONCILIAR"/>
    <n v="521100"/>
    <n v="0"/>
    <n v="224500"/>
    <m/>
    <n v="521100"/>
    <n v="0"/>
    <n v="0"/>
    <n v="296600"/>
    <n v="0"/>
    <m/>
    <n v="296600"/>
    <n v="2201539610"/>
    <n v="2503740"/>
    <s v="20.08.2024"/>
    <d v="2024-08-30T00:00:00"/>
  </r>
  <r>
    <n v="891380046"/>
    <s v="HOSPITAL SAN ROQUE E.S.E GUACARI"/>
    <s v="HSR"/>
    <n v="162514"/>
    <s v="HSR162514"/>
    <s v="891380046_HSR162514"/>
    <d v="2024-05-17T06:52:00"/>
    <d v="2024-06-13T09:14:32"/>
    <d v="2024-06-12T17:17:01"/>
    <n v="52000"/>
    <n v="52000"/>
    <s v="EVENTO"/>
    <s v="GUACARI"/>
    <s v="AMBULATORIO"/>
    <m/>
    <x v="1"/>
    <s v="Devuelta"/>
    <s v="FACTURA DEVUELTA"/>
    <n v="0"/>
    <n v="52000"/>
    <n v="0"/>
    <s v="AUTORIZACION _x000a_SE DEVUELVE FACTURA CON SOPORTES COMPLETOS AL VALIDAR LOS DATOS DE LA FACTURA LA AUTOTIZACION 122300236878 YA FUE CANCELADA ,EL SERVICIO FACTURADO NO CUENTA CON LA AUTORIZACION"/>
    <n v="0"/>
    <n v="0"/>
    <n v="0"/>
    <n v="0"/>
    <n v="0"/>
    <m/>
    <n v="0"/>
    <m/>
    <m/>
    <m/>
    <d v="2024-08-30T00:00:00"/>
  </r>
  <r>
    <n v="891380046"/>
    <s v="HOSPITAL SAN ROQUE E.S.E GUACARI"/>
    <s v="HSR"/>
    <n v="162617"/>
    <s v="HSR162617"/>
    <s v="891380046_HSR162617"/>
    <d v="2024-05-17T12:06:00"/>
    <d v="2024-06-13T09:14:32"/>
    <d v="2024-06-12T17:18:49"/>
    <n v="87030"/>
    <n v="87030"/>
    <s v="EVENTO"/>
    <s v="GUACARI"/>
    <s v="AMBULATORIO"/>
    <m/>
    <x v="2"/>
    <s v="Finalizada"/>
    <s v="FACTURA CANCELADA"/>
    <n v="87030"/>
    <n v="0"/>
    <n v="0"/>
    <m/>
    <n v="87030"/>
    <n v="0"/>
    <n v="0"/>
    <n v="87030"/>
    <n v="0"/>
    <m/>
    <n v="87030"/>
    <n v="2201539610"/>
    <n v="2503740"/>
    <s v="20.08.2024"/>
    <d v="2024-08-30T00:00:00"/>
  </r>
  <r>
    <n v="891380046"/>
    <s v="HOSPITAL SAN ROQUE E.S.E GUACARI"/>
    <s v="HSR"/>
    <n v="162774"/>
    <s v="HSR162774"/>
    <s v="891380046_HSR162774"/>
    <d v="2024-05-20T02:18:00"/>
    <d v="2024-06-13T09:14:32"/>
    <d v="2024-06-12T17:20:26"/>
    <n v="106340"/>
    <n v="106340"/>
    <s v="EVENTO"/>
    <s v="GUACARI"/>
    <s v="URGENCIAS"/>
    <m/>
    <x v="2"/>
    <s v="Finalizada"/>
    <s v="FACTURA CANCELADA"/>
    <n v="106340"/>
    <n v="0"/>
    <n v="0"/>
    <m/>
    <n v="106340"/>
    <n v="0"/>
    <n v="0"/>
    <n v="106340"/>
    <n v="0"/>
    <m/>
    <n v="106340"/>
    <n v="2201539610"/>
    <n v="2503740"/>
    <s v="20.08.2024"/>
    <d v="2024-08-30T00:00:00"/>
  </r>
  <r>
    <n v="891380046"/>
    <s v="HOSPITAL SAN ROQUE E.S.E GUACARI"/>
    <s v="HSR"/>
    <n v="163385"/>
    <s v="HSR163385"/>
    <s v="891380046_HSR163385"/>
    <d v="2024-05-22T18:03:00"/>
    <d v="2024-06-13T09:14:32"/>
    <d v="2024-06-12T17:22:16"/>
    <n v="85400"/>
    <n v="85400"/>
    <s v="EVENTO"/>
    <s v="GUACARI"/>
    <s v="AMBULATORIO"/>
    <m/>
    <x v="2"/>
    <s v="Finalizada"/>
    <s v="FACTURA CANCELADA"/>
    <n v="85400"/>
    <n v="0"/>
    <n v="0"/>
    <m/>
    <n v="85400"/>
    <n v="0"/>
    <n v="0"/>
    <n v="85400"/>
    <n v="0"/>
    <m/>
    <n v="85400"/>
    <n v="2201539610"/>
    <n v="2503740"/>
    <s v="20.08.2024"/>
    <d v="2024-08-30T00:00:00"/>
  </r>
  <r>
    <n v="891380046"/>
    <s v="HOSPITAL SAN ROQUE E.S.E GUACARI"/>
    <s v="HSR"/>
    <n v="163394"/>
    <s v="HSR163394"/>
    <s v="891380046_HSR163394"/>
    <d v="2024-05-22T18:39:00"/>
    <d v="2024-06-13T09:14:32"/>
    <d v="2024-06-12T17:24:06"/>
    <n v="85400"/>
    <n v="85400"/>
    <s v="EVENTO"/>
    <s v="GUACARI"/>
    <s v="AMBULATORIO"/>
    <m/>
    <x v="2"/>
    <s v="Finalizada"/>
    <s v="FACTURA CANCELADA"/>
    <n v="85400"/>
    <n v="0"/>
    <n v="0"/>
    <m/>
    <n v="85400"/>
    <n v="0"/>
    <n v="0"/>
    <n v="85400"/>
    <n v="0"/>
    <m/>
    <n v="85400"/>
    <n v="2201539610"/>
    <n v="2503740"/>
    <s v="20.08.2024"/>
    <d v="2024-08-30T00:00:00"/>
  </r>
  <r>
    <n v="891380046"/>
    <s v="HOSPITAL SAN ROQUE E.S.E GUACARI"/>
    <s v="HSR"/>
    <n v="163500"/>
    <s v="HSR163500"/>
    <s v="891380046_HSR163500"/>
    <d v="2024-05-23T09:25:00"/>
    <d v="2024-06-13T09:14:32"/>
    <d v="2024-06-12T17:25:36"/>
    <n v="49800"/>
    <n v="49800"/>
    <s v="EVENTO"/>
    <s v="GUACARI"/>
    <s v="AMBULATORIO"/>
    <m/>
    <x v="5"/>
    <s v="Para respuesta prestador"/>
    <s v="FACTURA PENDIENTE EN PROGRAMACION DE PAGO - GLOSA PENDIENTE POR CONCILIAR"/>
    <n v="52000.480000000003"/>
    <n v="0"/>
    <n v="2300"/>
    <m/>
    <n v="52000.480000000003"/>
    <n v="0"/>
    <n v="0"/>
    <n v="47500.480000000003"/>
    <n v="47500"/>
    <n v="1222503897"/>
    <n v="0"/>
    <m/>
    <m/>
    <m/>
    <d v="2024-08-30T00:00:00"/>
  </r>
  <r>
    <n v="891380046"/>
    <s v="HOSPITAL SAN ROQUE E.S.E GUACARI"/>
    <s v="HSR"/>
    <n v="163830"/>
    <s v="HSR163830"/>
    <s v="891380046_HSR163830"/>
    <d v="2024-05-25T17:53:00"/>
    <d v="2024-06-13T09:14:32"/>
    <d v="2024-06-12T17:27:59"/>
    <n v="110173"/>
    <n v="110173"/>
    <s v="EVENTO"/>
    <s v="GUACARI"/>
    <s v="URGENCIAS"/>
    <m/>
    <x v="2"/>
    <s v="Finalizada"/>
    <s v="FACTURA CANCELADA"/>
    <n v="110173"/>
    <n v="0"/>
    <n v="0"/>
    <m/>
    <n v="110173"/>
    <n v="0"/>
    <n v="0"/>
    <n v="110173"/>
    <n v="0"/>
    <m/>
    <n v="110173"/>
    <n v="2201539610"/>
    <n v="2503740"/>
    <s v="20.08.2024"/>
    <d v="2024-08-30T00:00:00"/>
  </r>
  <r>
    <n v="891380046"/>
    <s v="HOSPITAL SAN ROQUE E.S.E GUACARI"/>
    <s v="HSR"/>
    <n v="164385"/>
    <s v="HSR164385"/>
    <s v="891380046_HSR164385"/>
    <d v="2024-05-29T06:20:00"/>
    <d v="2024-06-13T09:14:32"/>
    <d v="2024-06-12T17:29:53"/>
    <n v="85400"/>
    <n v="85400"/>
    <s v="EVENTO"/>
    <s v="GUACARI"/>
    <s v="AMBULATORIO"/>
    <m/>
    <x v="2"/>
    <s v="Finalizada"/>
    <s v="FACTURA CANCELADA"/>
    <n v="85400"/>
    <n v="0"/>
    <n v="0"/>
    <m/>
    <n v="85400"/>
    <n v="0"/>
    <n v="0"/>
    <n v="85400"/>
    <n v="0"/>
    <m/>
    <n v="85400"/>
    <n v="2201539610"/>
    <n v="2503740"/>
    <s v="20.08.2024"/>
    <d v="2024-08-30T00:00:00"/>
  </r>
  <r>
    <n v="891380046"/>
    <s v="HOSPITAL SAN ROQUE E.S.E GUACARI"/>
    <s v="HSR"/>
    <n v="164443"/>
    <s v="HSR164443"/>
    <s v="891380046_HSR164443"/>
    <d v="2024-05-29T08:27:00"/>
    <d v="2024-06-13T09:14:32"/>
    <d v="2024-06-12T17:31:16"/>
    <n v="148300"/>
    <n v="148300"/>
    <s v="EVENTO"/>
    <s v="GUACARI"/>
    <s v="URGENCIAS"/>
    <m/>
    <x v="3"/>
    <s v="Finalizada"/>
    <s v="FACTURA PENDIENTE EN PROGRAMACION DE PAGO"/>
    <n v="148300"/>
    <n v="0"/>
    <n v="0"/>
    <m/>
    <n v="148300"/>
    <n v="0"/>
    <n v="0"/>
    <n v="148300"/>
    <n v="148300"/>
    <n v="1222503893"/>
    <n v="0"/>
    <m/>
    <m/>
    <m/>
    <d v="2024-08-30T00:00:00"/>
  </r>
  <r>
    <n v="891380046"/>
    <s v="HOSPITAL SAN ROQUE E.S.E GUACARI"/>
    <s v="HSR"/>
    <n v="164619"/>
    <s v="HSR164619"/>
    <s v="891380046_HSR164619"/>
    <d v="2024-05-30T05:02:00"/>
    <d v="2024-06-13T09:14:32"/>
    <d v="2024-06-12T17:32:33"/>
    <n v="103873"/>
    <n v="103873"/>
    <s v="EVENTO"/>
    <s v="GUACARI"/>
    <s v="URGENCIAS"/>
    <m/>
    <x v="2"/>
    <s v="Finalizada"/>
    <s v="FACTURA CANCELADA"/>
    <n v="103873"/>
    <n v="0"/>
    <n v="0"/>
    <m/>
    <n v="103873"/>
    <n v="0"/>
    <n v="0"/>
    <n v="103873"/>
    <n v="0"/>
    <m/>
    <n v="103873"/>
    <n v="2201539610"/>
    <n v="2503740"/>
    <s v="20.08.2024"/>
    <d v="2024-08-30T00:00:00"/>
  </r>
  <r>
    <n v="891380046"/>
    <s v="HOSPITAL SAN ROQUE E.S.E GUACARI"/>
    <s v="HSR"/>
    <n v="9556"/>
    <s v="HSR9556"/>
    <s v="891380046_HSR9556"/>
    <d v="2016-05-31T00:00:00"/>
    <d v="2016-06-09T09:26:28"/>
    <e v="#N/A"/>
    <n v="219562"/>
    <n v="219562"/>
    <s v="EVENTO"/>
    <s v="GUACARI"/>
    <s v="URGENCIAS"/>
    <m/>
    <x v="0"/>
    <e v="#N/A"/>
    <s v="FACTURA NO RADICADA"/>
    <n v="0"/>
    <n v="0"/>
    <n v="0"/>
    <m/>
    <n v="0"/>
    <n v="0"/>
    <n v="0"/>
    <n v="0"/>
    <n v="0"/>
    <m/>
    <n v="0"/>
    <m/>
    <m/>
    <m/>
    <d v="2024-08-30T00:00:00"/>
  </r>
  <r>
    <n v="891380046"/>
    <s v="HOSPITAL SAN ROQUE E.S.E GUACARI"/>
    <s v="HSR"/>
    <n v="23466"/>
    <s v="HSR23466"/>
    <s v="891380046_HSR23466"/>
    <d v="2021-01-20T09:31:00"/>
    <d v="2021-02-24T16:54:07"/>
    <d v="2021-02-03T00:00:00"/>
    <n v="35100"/>
    <n v="35100"/>
    <s v="EVENTO"/>
    <s v="GUACARI"/>
    <s v="AMBULATORIO"/>
    <m/>
    <x v="1"/>
    <s v="Devuelta"/>
    <s v="FACTURA DEVUELTA"/>
    <n v="35100"/>
    <n v="35100"/>
    <n v="0"/>
    <s v="MIGRACION: SE REALIZA DEVOLUCION DE LA FACTURA, AL MOMENTO DE VALIDAR LA INFORMACION NO SE EVIDENCIA SOPORTE DE AUTORIZACION  PARA LA CONSULTA, POR FAVOR ANEXAR SOPORTES COMPLETOS PARA CONTIN UAR CON EL TRAMITE. RESOLUCION 3047/08 ANEXO 5 SOPORTES. CLA"/>
    <n v="35100"/>
    <n v="0"/>
    <n v="0"/>
    <n v="0"/>
    <n v="0"/>
    <m/>
    <n v="0"/>
    <m/>
    <m/>
    <m/>
    <d v="2024-08-30T00:00:00"/>
  </r>
  <r>
    <n v="891380046"/>
    <s v="HOSPITAL SAN ROQUE E.S.E GUACARI"/>
    <s v="HSR"/>
    <n v="38490"/>
    <s v="HSR38490"/>
    <s v="891380046_HSR38490"/>
    <d v="2021-06-04T10:17:00"/>
    <d v="2021-07-17T14:06:10"/>
    <d v="2021-06-17T00:00:00"/>
    <n v="36300"/>
    <n v="36300"/>
    <s v="EVENTO"/>
    <s v="GUACARI"/>
    <s v="AMBULATORIO"/>
    <m/>
    <x v="2"/>
    <s v="Finalizada"/>
    <s v="FACTURA CANCELADA"/>
    <n v="36300"/>
    <n v="0"/>
    <n v="0"/>
    <m/>
    <n v="36300"/>
    <n v="0"/>
    <n v="0"/>
    <n v="36300"/>
    <n v="0"/>
    <m/>
    <n v="36300"/>
    <n v="2201135937"/>
    <n v="165797"/>
    <s v="22.11.2021"/>
    <d v="2024-08-30T00:00:00"/>
  </r>
  <r>
    <n v="891380046"/>
    <s v="HOSPITAL SAN ROQUE E.S.E GUACARI"/>
    <s v="HSR"/>
    <n v="59516"/>
    <s v="HSR59516"/>
    <s v="891380046_HSR59516"/>
    <d v="2021-12-06T19:59:00"/>
    <d v="2021-12-31T12:53:03"/>
    <e v="#N/A"/>
    <n v="126400"/>
    <n v="126400"/>
    <s v="EVENTO"/>
    <s v="GUACARI"/>
    <s v="URGENCIAS"/>
    <m/>
    <x v="0"/>
    <e v="#N/A"/>
    <s v="FACTURA NO RADICADA"/>
    <n v="0"/>
    <n v="0"/>
    <n v="0"/>
    <m/>
    <n v="0"/>
    <n v="0"/>
    <n v="0"/>
    <n v="0"/>
    <n v="0"/>
    <m/>
    <n v="0"/>
    <m/>
    <m/>
    <m/>
    <d v="2024-08-30T00:00:00"/>
  </r>
  <r>
    <n v="891380046"/>
    <s v="HOSPITAL SAN ROQUE E.S.E GUACARI"/>
    <s v="HSR"/>
    <n v="161789"/>
    <s v="HSR161789"/>
    <s v="891380046_HSR161789"/>
    <d v="2024-05-13T10:39:00"/>
    <d v="2024-06-12T09:43:27"/>
    <d v="2024-06-12T16:54:24"/>
    <n v="166010"/>
    <n v="166010"/>
    <s v="EVENTO"/>
    <s v="GUACARI"/>
    <s v="AMBULATORIO"/>
    <m/>
    <x v="3"/>
    <s v="Finalizada"/>
    <s v="FACTURA PENDIENTE EN PROGRAMACION DE PAGO"/>
    <n v="166010"/>
    <n v="0"/>
    <n v="0"/>
    <m/>
    <n v="166010"/>
    <n v="0"/>
    <n v="0"/>
    <n v="166010"/>
    <n v="166010"/>
    <n v="1222469658"/>
    <n v="0"/>
    <m/>
    <m/>
    <m/>
    <d v="2024-08-30T00:00:00"/>
  </r>
  <r>
    <n v="891380046"/>
    <s v="HOSPITAL SAN ROQUE E.S.E GUACARI"/>
    <s v="HSR"/>
    <n v="9557"/>
    <s v="HSR9557"/>
    <s v="891380046_HSR9557"/>
    <d v="2016-05-31T00:00:00"/>
    <d v="2016-06-09T09:24:03"/>
    <e v="#N/A"/>
    <n v="42500"/>
    <n v="42500"/>
    <s v="EVENTO"/>
    <s v="GUACARI"/>
    <s v="AMBULATORIO"/>
    <m/>
    <x v="0"/>
    <e v="#N/A"/>
    <s v="FACTURA NO RADICADA"/>
    <n v="0"/>
    <n v="0"/>
    <n v="0"/>
    <m/>
    <n v="0"/>
    <n v="0"/>
    <n v="0"/>
    <n v="0"/>
    <n v="0"/>
    <m/>
    <n v="0"/>
    <m/>
    <m/>
    <m/>
    <d v="2024-08-30T00:00:00"/>
  </r>
  <r>
    <n v="891380046"/>
    <s v="HOSPITAL SAN ROQUE E.S.E GUACARI"/>
    <s v="HSR"/>
    <n v="15671"/>
    <s v="HSR15671"/>
    <s v="891380046_HSR15671"/>
    <d v="2020-08-31T14:21:44"/>
    <d v="2020-09-18T14:07:34"/>
    <e v="#N/A"/>
    <n v="10800"/>
    <n v="10800"/>
    <s v="EVENTO"/>
    <s v="GUACARI"/>
    <s v="AMBULATORIO"/>
    <m/>
    <x v="0"/>
    <e v="#N/A"/>
    <s v="FACTURA NO RADICADA"/>
    <n v="0"/>
    <n v="0"/>
    <n v="0"/>
    <m/>
    <n v="0"/>
    <n v="0"/>
    <n v="0"/>
    <n v="0"/>
    <n v="0"/>
    <m/>
    <n v="0"/>
    <m/>
    <m/>
    <m/>
    <d v="2024-08-30T00:00:00"/>
  </r>
  <r>
    <n v="891380046"/>
    <s v="HOSPITAL SAN ROQUE E.S.E GUACARI"/>
    <s v="HSR"/>
    <n v="22128"/>
    <s v="HSR22128"/>
    <s v="891380046_HSR22128"/>
    <d v="2021-01-04T13:51:00"/>
    <d v="2021-02-24T16:50:02"/>
    <d v="2021-02-03T00:00:00"/>
    <n v="54000"/>
    <n v="54000"/>
    <s v="EVENTO"/>
    <s v="GUACARI"/>
    <s v="URGENCIAS"/>
    <m/>
    <x v="2"/>
    <s v="Finalizada"/>
    <s v="FACTURA CANCELADA"/>
    <n v="54000"/>
    <n v="0"/>
    <n v="0"/>
    <m/>
    <n v="54000"/>
    <n v="0"/>
    <n v="0"/>
    <n v="54000"/>
    <n v="0"/>
    <m/>
    <n v="54000"/>
    <n v="2201024503"/>
    <n v="503914"/>
    <s v="23.03.2021"/>
    <d v="2024-08-30T00:00:00"/>
  </r>
  <r>
    <n v="891380046"/>
    <s v="HOSPITAL SAN ROQUE E.S.E GUACARI"/>
    <s v="HSR"/>
    <n v="34208"/>
    <s v="HSR34208"/>
    <s v="891380046_HSR34208"/>
    <d v="2021-04-20T14:29:00"/>
    <d v="2021-05-20T16:02:09"/>
    <d v="2021-05-12T00:00:00"/>
    <n v="11200"/>
    <n v="11200"/>
    <s v="EVENTO"/>
    <s v="GUACARI"/>
    <s v="AMBULATORIO"/>
    <m/>
    <x v="1"/>
    <s v="Devuelta"/>
    <s v="FACTURA DEVUELTA"/>
    <n v="11200"/>
    <n v="11200"/>
    <n v="0"/>
    <s v="MIGRACION: Se hace dev de fact con soportes completos y originales,ya que no se evidencia registro del usuario en el PAIWEB. Favor verificar para tramite de pago. NC"/>
    <n v="11200"/>
    <n v="0"/>
    <n v="0"/>
    <n v="0"/>
    <n v="0"/>
    <m/>
    <n v="0"/>
    <m/>
    <m/>
    <m/>
    <d v="2024-08-30T00:00:00"/>
  </r>
  <r>
    <n v="891380046"/>
    <s v="HOSPITAL SAN ROQUE E.S.E GUACARI"/>
    <s v="HSR"/>
    <n v="35107"/>
    <s v="HSR35107"/>
    <s v="891380046_HSR35107"/>
    <d v="2021-04-27T08:58:00"/>
    <d v="2021-05-20T16:02:09"/>
    <d v="2021-05-12T00:00:00"/>
    <n v="11200"/>
    <n v="11200"/>
    <s v="EVENTO"/>
    <s v="GUACARI"/>
    <s v="AMBULATORIO"/>
    <m/>
    <x v="1"/>
    <s v="Devuelta"/>
    <s v="FACTURA DEVUELTA"/>
    <n v="11200"/>
    <n v="11200"/>
    <n v="0"/>
    <s v="MIGRACION: Se hace dev de fact con soportes completos y originales,ya que no se evidencia registro del usuario en el PAIWEB. Favor verificar para tramite de pago. NC"/>
    <n v="11200"/>
    <n v="0"/>
    <n v="0"/>
    <n v="0"/>
    <n v="0"/>
    <m/>
    <n v="0"/>
    <m/>
    <m/>
    <m/>
    <d v="2024-08-30T00:00:00"/>
  </r>
  <r>
    <n v="891380046"/>
    <s v="HOSPITAL SAN ROQUE E.S.E GUACARI"/>
    <s v="HSR"/>
    <n v="46209"/>
    <s v="HSR46209"/>
    <s v="891380046_HSR46209"/>
    <d v="2021-08-09T15:36:00"/>
    <d v="2021-08-31T10:16:07"/>
    <d v="2021-09-21T00:00:00"/>
    <n v="11200"/>
    <n v="11200"/>
    <s v="EVENTO"/>
    <s v="GUACARI"/>
    <s v="AMBULATORIO"/>
    <m/>
    <x v="1"/>
    <e v="#N/A"/>
    <s v="FACTURA DEVUELTA"/>
    <n v="11200"/>
    <n v="11200"/>
    <n v="0"/>
    <s v="MIGRACION: Se hace dev de fact con soportes completos y originales,ya que no se evidencia registro del usuario en el PAI WEB. Favor verificar para tramite de pago. NC"/>
    <n v="11200"/>
    <n v="0"/>
    <n v="0"/>
    <n v="0"/>
    <n v="0"/>
    <m/>
    <n v="0"/>
    <m/>
    <m/>
    <m/>
    <d v="2024-08-30T00:00:00"/>
  </r>
  <r>
    <n v="891380046"/>
    <s v="HOSPITAL SAN ROQUE E.S.E GUACARI"/>
    <s v="HSR"/>
    <n v="46210"/>
    <s v="HSR46210"/>
    <s v="891380046_HSR46210"/>
    <d v="2021-08-09T15:39:00"/>
    <d v="2021-08-31T10:16:07"/>
    <d v="2021-09-21T00:00:00"/>
    <n v="11200"/>
    <n v="11200"/>
    <s v="EVENTO"/>
    <s v="GUACARI"/>
    <s v="AMBULATORIO"/>
    <m/>
    <x v="1"/>
    <e v="#N/A"/>
    <s v="FACTURA DEVUELTA"/>
    <n v="11200"/>
    <n v="11200"/>
    <n v="0"/>
    <s v="MIGRACION: Se hace dev de fact con soportes completos y originales,ya que no se evidencia registro del usuario en el PAI WEB. Favor verificar para tramite de pago. NC"/>
    <n v="11200"/>
    <n v="0"/>
    <n v="0"/>
    <n v="0"/>
    <n v="0"/>
    <m/>
    <n v="0"/>
    <m/>
    <m/>
    <m/>
    <d v="2024-08-30T00:00:00"/>
  </r>
  <r>
    <n v="891380046"/>
    <s v="HOSPITAL SAN ROQUE E.S.E GUACARI"/>
    <s v="HSR"/>
    <n v="49182"/>
    <s v="HSR49182"/>
    <s v="891380046_HSR49182"/>
    <d v="2021-09-09T10:49:00"/>
    <d v="2021-10-19T07:44:56"/>
    <e v="#N/A"/>
    <n v="11200"/>
    <n v="11200"/>
    <s v="EVENTO"/>
    <s v="GUACARI"/>
    <s v="AMBULATORIO"/>
    <m/>
    <x v="1"/>
    <e v="#N/A"/>
    <s v="FACTURA DEVUELTA"/>
    <n v="11200"/>
    <n v="11200"/>
    <n v="0"/>
    <s v="MIGRACION: Se hace dev de fact con soportes completos y originales,ya que no se evidencia registro del usuario en el PAIWEB. Favor verificar para tramite de pago. NC"/>
    <n v="11200"/>
    <n v="0"/>
    <n v="0"/>
    <n v="0"/>
    <n v="0"/>
    <m/>
    <n v="0"/>
    <m/>
    <m/>
    <m/>
    <d v="2024-08-30T00:00:00"/>
  </r>
  <r>
    <n v="891380046"/>
    <s v="HOSPITAL SAN ROQUE E.S.E GUACARI"/>
    <s v="HSR"/>
    <n v="89404"/>
    <s v="HSR89404"/>
    <s v="891380046_HSR89404"/>
    <d v="2022-09-25T08:05:00"/>
    <d v="2022-10-12T11:28:57"/>
    <d v="2022-10-11T00:00:00"/>
    <n v="12300"/>
    <n v="12300"/>
    <s v="EVENTO"/>
    <s v="GUACARI"/>
    <s v="AMBULATORIO"/>
    <m/>
    <x v="1"/>
    <s v="Devuelta"/>
    <s v="FACTURA DEVUELTA"/>
    <n v="12300"/>
    <n v="12300"/>
    <n v="0"/>
    <s v="PAIWEB: Se hace dev de fact con soportes completos yoriginales, NO se evidencia registro del usuario en elPAIWEB. Favor verificar para tramite de pago.NANCY"/>
    <n v="12300"/>
    <n v="0"/>
    <n v="0"/>
    <n v="0"/>
    <n v="0"/>
    <m/>
    <n v="0"/>
    <m/>
    <m/>
    <m/>
    <d v="2024-08-30T00:00:00"/>
  </r>
  <r>
    <n v="891380046"/>
    <s v="HOSPITAL SAN ROQUE E.S.E GUACARI"/>
    <s v="HSR"/>
    <n v="125642"/>
    <s v="HSR125642"/>
    <s v="891380046_HSR125642"/>
    <d v="2023-08-15T09:24:00"/>
    <d v="2023-09-11T11:55:03"/>
    <d v="2023-09-11T08:49:18"/>
    <n v="57200"/>
    <n v="57200"/>
    <s v="EVENTO"/>
    <s v="GUACARI"/>
    <s v="URGENCIAS"/>
    <m/>
    <x v="3"/>
    <s v="Finalizada"/>
    <s v="FACTURA PENDIENTE EN PROGRAMACION DE PAGO"/>
    <n v="0"/>
    <n v="0"/>
    <n v="0"/>
    <m/>
    <n v="0"/>
    <n v="0"/>
    <n v="0"/>
    <n v="0"/>
    <n v="0"/>
    <m/>
    <n v="0"/>
    <m/>
    <m/>
    <m/>
    <d v="2024-08-30T00:00:00"/>
  </r>
  <r>
    <n v="891380046"/>
    <s v="HOSPITAL SAN ROQUE E.S.E GUACARI"/>
    <s v="HSR"/>
    <n v="15753"/>
    <s v="HSR15753"/>
    <s v="891380046_HSR15753"/>
    <d v="2020-09-30T18:12:00"/>
    <d v="2020-10-21T14:51:27"/>
    <e v="#N/A"/>
    <n v="385000"/>
    <n v="385000"/>
    <s v="EVENTO"/>
    <s v="GUACARI"/>
    <s v="URGENCIAS"/>
    <m/>
    <x v="0"/>
    <e v="#N/A"/>
    <s v="FACTURA NO RADICADA"/>
    <n v="0"/>
    <n v="0"/>
    <n v="0"/>
    <m/>
    <n v="0"/>
    <n v="0"/>
    <n v="0"/>
    <n v="0"/>
    <n v="0"/>
    <m/>
    <n v="0"/>
    <m/>
    <m/>
    <m/>
    <d v="2024-08-30T00:00:00"/>
  </r>
  <r>
    <n v="891380046"/>
    <s v="HOSPITAL SAN ROQUE E.S.E GUACARI"/>
    <s v="HSR"/>
    <n v="81650"/>
    <s v="HSR81650"/>
    <s v="891380046_HSR81650"/>
    <d v="2022-07-12T12:30:00"/>
    <d v="2022-08-18T17:23:26"/>
    <d v="2022-08-18T00:00:00"/>
    <n v="80832"/>
    <n v="80832"/>
    <s v="EVENTO"/>
    <s v="GUACARI"/>
    <s v="URGENCIAS"/>
    <m/>
    <x v="1"/>
    <s v="Devuelta"/>
    <s v="FACTURA DEVUELTA"/>
    <n v="80832"/>
    <n v="80832"/>
    <n v="0"/>
    <s v="MIGRACION: COVID-19: SE DEVUELVE FACTURA, ANTIGENO SE ENCUENTRAREPORTADO A COMFENALCO ANTIOQUIA, POR FAVOR VALIDAR Y REPORTAR A COMFENALCO VALLE. NANCY"/>
    <n v="80832"/>
    <n v="0"/>
    <n v="0"/>
    <n v="0"/>
    <n v="0"/>
    <m/>
    <n v="0"/>
    <m/>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11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D10" firstHeaderRow="0" firstDataRow="1" firstDataCol="1"/>
  <pivotFields count="33">
    <pivotField showAll="0"/>
    <pivotField showAll="0"/>
    <pivotField showAll="0"/>
    <pivotField showAll="0"/>
    <pivotField showAll="0"/>
    <pivotField showAll="0"/>
    <pivotField numFmtId="14" showAll="0"/>
    <pivotField numFmtId="14" showAll="0"/>
    <pivotField showAll="0"/>
    <pivotField numFmtId="164" showAll="0"/>
    <pivotField dataField="1" numFmtId="164" showAll="0"/>
    <pivotField showAll="0"/>
    <pivotField showAll="0"/>
    <pivotField showAll="0"/>
    <pivotField showAll="0"/>
    <pivotField axis="axisRow" dataField="1" showAll="0">
      <items count="7">
        <item x="2"/>
        <item x="4"/>
        <item x="1"/>
        <item x="0"/>
        <item x="3"/>
        <item x="5"/>
        <item t="default"/>
      </items>
    </pivotField>
    <pivotField showAll="0"/>
    <pivotField showAll="0"/>
    <pivotField numFmtId="164" showAll="0"/>
    <pivotField numFmtId="164" showAll="0"/>
    <pivotField dataField="1" numFmtId="164" showAll="0"/>
    <pivotField showAll="0"/>
    <pivotField numFmtId="164" showAll="0"/>
    <pivotField numFmtId="164" showAll="0"/>
    <pivotField numFmtId="164" showAll="0"/>
    <pivotField numFmtId="164" showAll="0"/>
    <pivotField numFmtId="164" showAll="0"/>
    <pivotField showAll="0"/>
    <pivotField numFmtId="164" showAll="0"/>
    <pivotField showAll="0"/>
    <pivotField showAll="0"/>
    <pivotField showAll="0"/>
    <pivotField numFmtId="14" showAll="0"/>
  </pivotFields>
  <rowFields count="1">
    <field x="15"/>
  </rowFields>
  <rowItems count="7">
    <i>
      <x/>
    </i>
    <i>
      <x v="1"/>
    </i>
    <i>
      <x v="2"/>
    </i>
    <i>
      <x v="3"/>
    </i>
    <i>
      <x v="4"/>
    </i>
    <i>
      <x v="5"/>
    </i>
    <i t="grand">
      <x/>
    </i>
  </rowItems>
  <colFields count="1">
    <field x="-2"/>
  </colFields>
  <colItems count="3">
    <i>
      <x/>
    </i>
    <i i="1">
      <x v="1"/>
    </i>
    <i i="2">
      <x v="2"/>
    </i>
  </colItems>
  <dataFields count="3">
    <dataField name="Cant. Facturas " fld="15" subtotal="count" baseField="0" baseItem="0"/>
    <dataField name="Saldo IPS " fld="10" baseField="0" baseItem="0" numFmtId="164"/>
    <dataField name="Valor glosa pendiente " fld="20" baseField="0" baseItem="0" numFmtId="164"/>
  </dataFields>
  <formats count="19">
    <format dxfId="20">
      <pivotArea outline="0" collapsedLevelsAreSubtotals="1" fieldPosition="0">
        <references count="1">
          <reference field="4294967294" count="2" selected="0">
            <x v="1"/>
            <x v="2"/>
          </reference>
        </references>
      </pivotArea>
    </format>
    <format dxfId="18">
      <pivotArea dataOnly="0" labelOnly="1" outline="0" fieldPosition="0">
        <references count="1">
          <reference field="4294967294" count="2">
            <x v="1"/>
            <x v="2"/>
          </reference>
        </references>
      </pivotArea>
    </format>
    <format dxfId="16">
      <pivotArea type="all" dataOnly="0" outline="0" fieldPosition="0"/>
    </format>
    <format dxfId="15">
      <pivotArea outline="0" collapsedLevelsAreSubtotals="1" fieldPosition="0"/>
    </format>
    <format dxfId="14">
      <pivotArea field="15" type="button" dataOnly="0" labelOnly="1" outline="0" axis="axisRow" fieldPosition="0"/>
    </format>
    <format dxfId="13">
      <pivotArea dataOnly="0" labelOnly="1" fieldPosition="0">
        <references count="1">
          <reference field="15" count="0"/>
        </references>
      </pivotArea>
    </format>
    <format dxfId="12">
      <pivotArea dataOnly="0" labelOnly="1" grandRow="1" outline="0" fieldPosition="0"/>
    </format>
    <format dxfId="11">
      <pivotArea dataOnly="0" labelOnly="1" outline="0" fieldPosition="0">
        <references count="1">
          <reference field="4294967294" count="3">
            <x v="0"/>
            <x v="1"/>
            <x v="2"/>
          </reference>
        </references>
      </pivotArea>
    </format>
    <format dxfId="10">
      <pivotArea field="15" type="button" dataOnly="0" labelOnly="1" outline="0" axis="axisRow" fieldPosition="0"/>
    </format>
    <format dxfId="9">
      <pivotArea dataOnly="0" labelOnly="1" fieldPosition="0">
        <references count="1">
          <reference field="15" count="0"/>
        </references>
      </pivotArea>
    </format>
    <format dxfId="8">
      <pivotArea dataOnly="0" labelOnly="1" grandRow="1" outline="0" fieldPosition="0"/>
    </format>
    <format dxfId="7">
      <pivotArea outline="0" collapsedLevelsAreSubtotals="1" fieldPosition="0">
        <references count="1">
          <reference field="4294967294" count="1" selected="0">
            <x v="0"/>
          </reference>
        </references>
      </pivotArea>
    </format>
    <format dxfId="6">
      <pivotArea dataOnly="0" labelOnly="1" outline="0" fieldPosition="0">
        <references count="1">
          <reference field="4294967294" count="1">
            <x v="0"/>
          </reference>
        </references>
      </pivotArea>
    </format>
    <format dxfId="5">
      <pivotArea outline="0" collapsedLevelsAreSubtotals="1" fieldPosition="0">
        <references count="1">
          <reference field="4294967294" count="1" selected="0">
            <x v="1"/>
          </reference>
        </references>
      </pivotArea>
    </format>
    <format dxfId="4">
      <pivotArea dataOnly="0" labelOnly="1" outline="0" fieldPosition="0">
        <references count="1">
          <reference field="4294967294" count="1">
            <x v="1"/>
          </reference>
        </references>
      </pivotArea>
    </format>
    <format dxfId="3">
      <pivotArea field="15" type="button" dataOnly="0" labelOnly="1" outline="0" axis="axisRow" fieldPosition="0"/>
    </format>
    <format dxfId="2">
      <pivotArea dataOnly="0" labelOnly="1" outline="0" fieldPosition="0">
        <references count="1">
          <reference field="4294967294" count="3">
            <x v="0"/>
            <x v="1"/>
            <x v="2"/>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7"/>
  <sheetViews>
    <sheetView showGridLines="0" zoomScale="120" zoomScaleNormal="120" workbookViewId="0">
      <selection activeCell="D6" sqref="D6"/>
    </sheetView>
  </sheetViews>
  <sheetFormatPr baseColWidth="10" defaultRowHeight="14.5" x14ac:dyDescent="0.35"/>
  <cols>
    <col min="2" max="2" width="9.54296875" customWidth="1"/>
    <col min="3" max="3" width="9" customWidth="1"/>
    <col min="4" max="4" width="8.81640625" customWidth="1"/>
    <col min="5" max="5" width="13.1796875" customWidth="1"/>
    <col min="6" max="6" width="12.81640625" customWidth="1"/>
    <col min="7" max="7" width="13.54296875" customWidth="1"/>
    <col min="8" max="8" width="16.26953125" bestFit="1" customWidth="1"/>
    <col min="9" max="9" width="15.7265625" bestFit="1" customWidth="1"/>
    <col min="10" max="10" width="11.453125" customWidth="1"/>
    <col min="11" max="11" width="15.1796875" customWidth="1"/>
    <col min="12" max="12" width="15.54296875" bestFit="1"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
        <v>891380046</v>
      </c>
      <c r="B2" s="1" t="s">
        <v>16</v>
      </c>
      <c r="C2" s="1" t="s">
        <v>17</v>
      </c>
      <c r="D2" s="8">
        <v>7782</v>
      </c>
      <c r="E2" s="5">
        <v>41455</v>
      </c>
      <c r="F2" s="5">
        <v>41470.623159722221</v>
      </c>
      <c r="G2" s="6">
        <v>648873</v>
      </c>
      <c r="H2" s="6">
        <v>484087</v>
      </c>
      <c r="I2" s="1" t="s">
        <v>12</v>
      </c>
      <c r="J2" s="1" t="s">
        <v>13</v>
      </c>
      <c r="K2" s="1" t="s">
        <v>14</v>
      </c>
      <c r="L2" s="1"/>
    </row>
    <row r="3" spans="1:12" x14ac:dyDescent="0.35">
      <c r="A3" s="1">
        <v>891380046</v>
      </c>
      <c r="B3" s="1" t="s">
        <v>16</v>
      </c>
      <c r="C3" s="1" t="s">
        <v>17</v>
      </c>
      <c r="D3" s="8">
        <v>11314</v>
      </c>
      <c r="E3" s="5">
        <v>43220</v>
      </c>
      <c r="F3" s="5">
        <v>43230.412604166668</v>
      </c>
      <c r="G3" s="6">
        <v>362936</v>
      </c>
      <c r="H3" s="6">
        <v>53646</v>
      </c>
      <c r="I3" s="1" t="s">
        <v>12</v>
      </c>
      <c r="J3" s="1" t="s">
        <v>13</v>
      </c>
      <c r="K3" s="1" t="s">
        <v>14</v>
      </c>
      <c r="L3" s="7"/>
    </row>
    <row r="4" spans="1:12" x14ac:dyDescent="0.35">
      <c r="A4" s="1">
        <v>891380046</v>
      </c>
      <c r="B4" s="1" t="s">
        <v>16</v>
      </c>
      <c r="C4" s="1" t="s">
        <v>17</v>
      </c>
      <c r="D4" s="8">
        <v>11640</v>
      </c>
      <c r="E4" s="5">
        <v>43281</v>
      </c>
      <c r="F4" s="5">
        <v>43281.408252314817</v>
      </c>
      <c r="G4" s="6">
        <v>304091</v>
      </c>
      <c r="H4" s="6">
        <v>304091</v>
      </c>
      <c r="I4" s="1" t="s">
        <v>12</v>
      </c>
      <c r="J4" s="1" t="s">
        <v>13</v>
      </c>
      <c r="K4" s="1" t="s">
        <v>14</v>
      </c>
      <c r="L4" s="7"/>
    </row>
    <row r="5" spans="1:12" x14ac:dyDescent="0.35">
      <c r="A5" s="1">
        <v>891380046</v>
      </c>
      <c r="B5" s="1" t="s">
        <v>16</v>
      </c>
      <c r="C5" s="1" t="s">
        <v>17</v>
      </c>
      <c r="D5" s="8">
        <v>11791</v>
      </c>
      <c r="E5" s="5">
        <v>43312</v>
      </c>
      <c r="F5" s="5">
        <v>43322.599710648145</v>
      </c>
      <c r="G5" s="6">
        <v>473319</v>
      </c>
      <c r="H5" s="6">
        <v>88319</v>
      </c>
      <c r="I5" s="1" t="s">
        <v>12</v>
      </c>
      <c r="J5" s="1" t="s">
        <v>13</v>
      </c>
      <c r="K5" s="1" t="s">
        <v>14</v>
      </c>
      <c r="L5" s="7"/>
    </row>
    <row r="6" spans="1:12" x14ac:dyDescent="0.35">
      <c r="A6" s="1">
        <v>891380046</v>
      </c>
      <c r="B6" s="1" t="s">
        <v>16</v>
      </c>
      <c r="C6" s="1" t="s">
        <v>17</v>
      </c>
      <c r="D6" s="8">
        <v>11934</v>
      </c>
      <c r="E6" s="5">
        <v>43343</v>
      </c>
      <c r="F6" s="5">
        <v>43353.467928240738</v>
      </c>
      <c r="G6" s="6">
        <v>560947</v>
      </c>
      <c r="H6" s="6">
        <v>25931</v>
      </c>
      <c r="I6" s="1" t="s">
        <v>12</v>
      </c>
      <c r="J6" s="1" t="s">
        <v>13</v>
      </c>
      <c r="K6" s="1" t="s">
        <v>14</v>
      </c>
      <c r="L6" s="7"/>
    </row>
    <row r="7" spans="1:12" x14ac:dyDescent="0.35">
      <c r="A7" s="1">
        <v>891380046</v>
      </c>
      <c r="B7" s="1" t="s">
        <v>16</v>
      </c>
      <c r="C7" s="1" t="s">
        <v>17</v>
      </c>
      <c r="D7" s="8">
        <v>12828</v>
      </c>
      <c r="E7" s="5">
        <v>43496</v>
      </c>
      <c r="F7" s="5">
        <v>43503.423796296294</v>
      </c>
      <c r="G7" s="6">
        <v>550188</v>
      </c>
      <c r="H7" s="6">
        <v>400</v>
      </c>
      <c r="I7" s="1" t="s">
        <v>12</v>
      </c>
      <c r="J7" s="1" t="s">
        <v>13</v>
      </c>
      <c r="K7" s="1" t="s">
        <v>14</v>
      </c>
      <c r="L7" s="7"/>
    </row>
    <row r="8" spans="1:12" x14ac:dyDescent="0.35">
      <c r="A8" s="1">
        <v>891380046</v>
      </c>
      <c r="B8" s="1" t="s">
        <v>16</v>
      </c>
      <c r="C8" s="1" t="s">
        <v>17</v>
      </c>
      <c r="D8" s="8">
        <v>12979</v>
      </c>
      <c r="E8" s="5">
        <v>43524</v>
      </c>
      <c r="F8" s="5">
        <v>43525.346168981479</v>
      </c>
      <c r="G8" s="6">
        <v>581316</v>
      </c>
      <c r="H8" s="6">
        <v>526916</v>
      </c>
      <c r="I8" s="1" t="s">
        <v>12</v>
      </c>
      <c r="J8" s="1" t="s">
        <v>13</v>
      </c>
      <c r="K8" s="1" t="s">
        <v>14</v>
      </c>
      <c r="L8" s="7"/>
    </row>
    <row r="9" spans="1:12" x14ac:dyDescent="0.35">
      <c r="A9" s="1">
        <v>891380046</v>
      </c>
      <c r="B9" s="1" t="s">
        <v>16</v>
      </c>
      <c r="C9" s="1" t="s">
        <v>17</v>
      </c>
      <c r="D9" s="8">
        <v>15987</v>
      </c>
      <c r="E9" s="5">
        <v>44134.607638888891</v>
      </c>
      <c r="F9" s="5">
        <v>44152.474386574075</v>
      </c>
      <c r="G9" s="6">
        <v>456605</v>
      </c>
      <c r="H9" s="6">
        <v>32900</v>
      </c>
      <c r="I9" s="1" t="s">
        <v>12</v>
      </c>
      <c r="J9" s="1" t="s">
        <v>13</v>
      </c>
      <c r="K9" s="1" t="s">
        <v>14</v>
      </c>
      <c r="L9" s="7"/>
    </row>
    <row r="10" spans="1:12" x14ac:dyDescent="0.35">
      <c r="A10" s="1">
        <v>891380046</v>
      </c>
      <c r="B10" s="1" t="s">
        <v>16</v>
      </c>
      <c r="C10" s="1" t="s">
        <v>17</v>
      </c>
      <c r="D10" s="8">
        <v>20488</v>
      </c>
      <c r="E10" s="5">
        <v>44180.442361111112</v>
      </c>
      <c r="F10" s="5">
        <v>44196.692476851851</v>
      </c>
      <c r="G10" s="6">
        <v>16400</v>
      </c>
      <c r="H10" s="6">
        <v>16400</v>
      </c>
      <c r="I10" s="1" t="s">
        <v>12</v>
      </c>
      <c r="J10" s="1" t="s">
        <v>13</v>
      </c>
      <c r="K10" s="1" t="s">
        <v>15</v>
      </c>
      <c r="L10" s="7"/>
    </row>
    <row r="11" spans="1:12" x14ac:dyDescent="0.35">
      <c r="A11" s="1">
        <v>891380046</v>
      </c>
      <c r="B11" s="1" t="s">
        <v>16</v>
      </c>
      <c r="C11" s="1" t="s">
        <v>17</v>
      </c>
      <c r="D11" s="8">
        <v>23461</v>
      </c>
      <c r="E11" s="5">
        <v>44216.380555555559</v>
      </c>
      <c r="F11" s="5">
        <v>44251.705983796295</v>
      </c>
      <c r="G11" s="6">
        <v>32900</v>
      </c>
      <c r="H11" s="6">
        <v>32900</v>
      </c>
      <c r="I11" s="1" t="s">
        <v>12</v>
      </c>
      <c r="J11" s="1" t="s">
        <v>13</v>
      </c>
      <c r="K11" s="1" t="s">
        <v>15</v>
      </c>
      <c r="L11" s="7"/>
    </row>
    <row r="12" spans="1:12" x14ac:dyDescent="0.35">
      <c r="A12" s="1">
        <v>891380046</v>
      </c>
      <c r="B12" s="1" t="s">
        <v>16</v>
      </c>
      <c r="C12" s="1" t="s">
        <v>17</v>
      </c>
      <c r="D12" s="8">
        <v>33295</v>
      </c>
      <c r="E12" s="5">
        <v>44300.642361111109</v>
      </c>
      <c r="F12" s="5">
        <v>44336.671701388892</v>
      </c>
      <c r="G12" s="6">
        <v>31028</v>
      </c>
      <c r="H12" s="6">
        <v>31028</v>
      </c>
      <c r="I12" s="1" t="s">
        <v>12</v>
      </c>
      <c r="J12" s="1" t="s">
        <v>13</v>
      </c>
      <c r="K12" s="1" t="s">
        <v>15</v>
      </c>
      <c r="L12" s="7"/>
    </row>
    <row r="13" spans="1:12" x14ac:dyDescent="0.35">
      <c r="A13" s="1">
        <v>891380046</v>
      </c>
      <c r="B13" s="1" t="s">
        <v>16</v>
      </c>
      <c r="C13" s="1" t="s">
        <v>17</v>
      </c>
      <c r="D13" s="8">
        <v>36429</v>
      </c>
      <c r="E13" s="5">
        <v>44332.728472222225</v>
      </c>
      <c r="F13" s="5">
        <v>44357.401053240741</v>
      </c>
      <c r="G13" s="6">
        <v>113607</v>
      </c>
      <c r="H13" s="6">
        <v>113607</v>
      </c>
      <c r="I13" s="1" t="s">
        <v>12</v>
      </c>
      <c r="J13" s="1" t="s">
        <v>13</v>
      </c>
      <c r="K13" s="1" t="s">
        <v>14</v>
      </c>
      <c r="L13" s="7"/>
    </row>
    <row r="14" spans="1:12" x14ac:dyDescent="0.35">
      <c r="A14" s="1">
        <v>891380046</v>
      </c>
      <c r="B14" s="1" t="s">
        <v>16</v>
      </c>
      <c r="C14" s="1" t="s">
        <v>17</v>
      </c>
      <c r="D14" s="8">
        <v>51278</v>
      </c>
      <c r="E14" s="5">
        <v>44462.742361111108</v>
      </c>
      <c r="F14" s="5">
        <v>44488.330208333333</v>
      </c>
      <c r="G14" s="6">
        <v>17000</v>
      </c>
      <c r="H14" s="6">
        <v>17000</v>
      </c>
      <c r="I14" s="1" t="s">
        <v>12</v>
      </c>
      <c r="J14" s="1" t="s">
        <v>13</v>
      </c>
      <c r="K14" s="1" t="s">
        <v>15</v>
      </c>
      <c r="L14" s="4"/>
    </row>
    <row r="15" spans="1:12" x14ac:dyDescent="0.35">
      <c r="A15" s="1">
        <v>891380046</v>
      </c>
      <c r="B15" s="1" t="s">
        <v>16</v>
      </c>
      <c r="C15" s="1" t="s">
        <v>17</v>
      </c>
      <c r="D15" s="8">
        <v>51279</v>
      </c>
      <c r="E15" s="5">
        <v>44462.745138888888</v>
      </c>
      <c r="F15" s="5">
        <v>44488.330208333333</v>
      </c>
      <c r="G15" s="6">
        <v>22600</v>
      </c>
      <c r="H15" s="6">
        <v>22600</v>
      </c>
      <c r="I15" s="1" t="s">
        <v>12</v>
      </c>
      <c r="J15" s="1" t="s">
        <v>13</v>
      </c>
      <c r="K15" s="1" t="s">
        <v>15</v>
      </c>
      <c r="L15" s="4"/>
    </row>
    <row r="16" spans="1:12" x14ac:dyDescent="0.35">
      <c r="A16" s="1">
        <v>891380046</v>
      </c>
      <c r="B16" s="1" t="s">
        <v>16</v>
      </c>
      <c r="C16" s="1" t="s">
        <v>17</v>
      </c>
      <c r="D16" s="8">
        <v>62070</v>
      </c>
      <c r="E16" s="5">
        <v>44566.447222222225</v>
      </c>
      <c r="F16" s="5">
        <v>44603.398761574077</v>
      </c>
      <c r="G16" s="6">
        <v>36300</v>
      </c>
      <c r="H16" s="6">
        <v>36300</v>
      </c>
      <c r="I16" s="1" t="s">
        <v>12</v>
      </c>
      <c r="J16" s="1" t="s">
        <v>13</v>
      </c>
      <c r="K16" s="1" t="s">
        <v>15</v>
      </c>
      <c r="L16" s="7"/>
    </row>
    <row r="17" spans="1:12" x14ac:dyDescent="0.35">
      <c r="A17" s="1">
        <v>891380046</v>
      </c>
      <c r="B17" s="1" t="s">
        <v>16</v>
      </c>
      <c r="C17" s="1" t="s">
        <v>17</v>
      </c>
      <c r="D17" s="8">
        <v>89717</v>
      </c>
      <c r="E17" s="5">
        <v>44831.916666666664</v>
      </c>
      <c r="F17" s="5">
        <v>44846.479907407411</v>
      </c>
      <c r="G17" s="6">
        <v>125906</v>
      </c>
      <c r="H17" s="6">
        <v>6</v>
      </c>
      <c r="I17" s="1" t="s">
        <v>12</v>
      </c>
      <c r="J17" s="1" t="s">
        <v>13</v>
      </c>
      <c r="K17" s="1" t="s">
        <v>14</v>
      </c>
      <c r="L17" s="7"/>
    </row>
    <row r="18" spans="1:12" x14ac:dyDescent="0.35">
      <c r="A18" s="1">
        <v>891380046</v>
      </c>
      <c r="B18" s="1" t="s">
        <v>16</v>
      </c>
      <c r="C18" s="1" t="s">
        <v>17</v>
      </c>
      <c r="D18" s="8">
        <v>147156</v>
      </c>
      <c r="E18" s="5">
        <v>45314.725694444445</v>
      </c>
      <c r="F18" s="5">
        <v>45328.629247685189</v>
      </c>
      <c r="G18" s="6">
        <v>88340</v>
      </c>
      <c r="H18" s="6">
        <v>88340</v>
      </c>
      <c r="I18" s="1" t="s">
        <v>12</v>
      </c>
      <c r="J18" s="1" t="s">
        <v>13</v>
      </c>
      <c r="K18" s="1" t="s">
        <v>14</v>
      </c>
      <c r="L18" s="7"/>
    </row>
    <row r="19" spans="1:12" x14ac:dyDescent="0.35">
      <c r="A19" s="1">
        <v>891380046</v>
      </c>
      <c r="B19" s="1" t="s">
        <v>16</v>
      </c>
      <c r="C19" s="1" t="s">
        <v>17</v>
      </c>
      <c r="D19" s="8">
        <v>154693</v>
      </c>
      <c r="E19" s="5">
        <v>45369.162499999999</v>
      </c>
      <c r="F19" s="5">
        <v>45391.656631944446</v>
      </c>
      <c r="G19" s="6">
        <v>1148688</v>
      </c>
      <c r="H19" s="6">
        <v>1148688</v>
      </c>
      <c r="I19" s="1" t="s">
        <v>12</v>
      </c>
      <c r="J19" s="1" t="s">
        <v>13</v>
      </c>
      <c r="K19" s="1" t="s">
        <v>14</v>
      </c>
      <c r="L19" s="7"/>
    </row>
    <row r="20" spans="1:12" x14ac:dyDescent="0.35">
      <c r="A20" s="1">
        <v>891380046</v>
      </c>
      <c r="B20" s="1" t="s">
        <v>16</v>
      </c>
      <c r="C20" s="1" t="s">
        <v>17</v>
      </c>
      <c r="D20" s="8">
        <v>159931</v>
      </c>
      <c r="E20" s="5">
        <v>45409.745833333334</v>
      </c>
      <c r="F20" s="5">
        <v>45422.438530092593</v>
      </c>
      <c r="G20" s="6">
        <v>156840</v>
      </c>
      <c r="H20" s="6">
        <v>156840</v>
      </c>
      <c r="I20" s="1" t="s">
        <v>12</v>
      </c>
      <c r="J20" s="1" t="s">
        <v>13</v>
      </c>
      <c r="K20" s="1" t="s">
        <v>14</v>
      </c>
      <c r="L20" s="7"/>
    </row>
    <row r="21" spans="1:12" x14ac:dyDescent="0.35">
      <c r="A21" s="1">
        <v>891380046</v>
      </c>
      <c r="B21" s="1" t="s">
        <v>16</v>
      </c>
      <c r="C21" s="1" t="s">
        <v>17</v>
      </c>
      <c r="D21" s="8">
        <v>160682</v>
      </c>
      <c r="E21" s="5">
        <v>45415.604861111111</v>
      </c>
      <c r="F21" s="5">
        <v>45456.385081018518</v>
      </c>
      <c r="G21" s="6">
        <v>87030</v>
      </c>
      <c r="H21" s="6">
        <v>87030</v>
      </c>
      <c r="I21" s="1" t="s">
        <v>12</v>
      </c>
      <c r="J21" s="1" t="s">
        <v>13</v>
      </c>
      <c r="K21" s="1" t="s">
        <v>15</v>
      </c>
      <c r="L21" s="7"/>
    </row>
    <row r="22" spans="1:12" x14ac:dyDescent="0.35">
      <c r="A22" s="1">
        <v>891380046</v>
      </c>
      <c r="B22" s="1" t="s">
        <v>16</v>
      </c>
      <c r="C22" s="1" t="s">
        <v>17</v>
      </c>
      <c r="D22" s="8">
        <v>161023</v>
      </c>
      <c r="E22" s="5">
        <v>45418.935416666667</v>
      </c>
      <c r="F22" s="5">
        <v>45456.385081018518</v>
      </c>
      <c r="G22" s="6">
        <v>105916</v>
      </c>
      <c r="H22" s="6">
        <v>105916</v>
      </c>
      <c r="I22" s="1" t="s">
        <v>12</v>
      </c>
      <c r="J22" s="1" t="s">
        <v>13</v>
      </c>
      <c r="K22" s="1" t="s">
        <v>15</v>
      </c>
      <c r="L22" s="4"/>
    </row>
    <row r="23" spans="1:12" x14ac:dyDescent="0.35">
      <c r="A23" s="1">
        <v>891380046</v>
      </c>
      <c r="B23" s="1" t="s">
        <v>16</v>
      </c>
      <c r="C23" s="1" t="s">
        <v>17</v>
      </c>
      <c r="D23" s="8">
        <v>161024</v>
      </c>
      <c r="E23" s="5">
        <v>45418.940972222219</v>
      </c>
      <c r="F23" s="5">
        <v>45456.385081018518</v>
      </c>
      <c r="G23" s="6">
        <v>90780</v>
      </c>
      <c r="H23" s="6">
        <v>90780</v>
      </c>
      <c r="I23" s="1" t="s">
        <v>12</v>
      </c>
      <c r="J23" s="1" t="s">
        <v>13</v>
      </c>
      <c r="K23" s="1" t="s">
        <v>15</v>
      </c>
      <c r="L23" s="7"/>
    </row>
    <row r="24" spans="1:12" x14ac:dyDescent="0.35">
      <c r="A24" s="1">
        <v>891380046</v>
      </c>
      <c r="B24" s="1" t="s">
        <v>16</v>
      </c>
      <c r="C24" s="1" t="s">
        <v>17</v>
      </c>
      <c r="D24" s="8">
        <v>161326</v>
      </c>
      <c r="E24" s="5">
        <v>45420.407638888886</v>
      </c>
      <c r="F24" s="5">
        <v>45456.385081018518</v>
      </c>
      <c r="G24" s="6">
        <v>85400</v>
      </c>
      <c r="H24" s="6">
        <v>85400</v>
      </c>
      <c r="I24" s="1" t="s">
        <v>12</v>
      </c>
      <c r="J24" s="1" t="s">
        <v>13</v>
      </c>
      <c r="K24" s="1" t="s">
        <v>15</v>
      </c>
      <c r="L24" s="7"/>
    </row>
    <row r="25" spans="1:12" x14ac:dyDescent="0.35">
      <c r="A25" s="1">
        <v>891380046</v>
      </c>
      <c r="B25" s="1" t="s">
        <v>16</v>
      </c>
      <c r="C25" s="1" t="s">
        <v>17</v>
      </c>
      <c r="D25" s="8">
        <v>161605</v>
      </c>
      <c r="E25" s="5">
        <v>45422.580555555556</v>
      </c>
      <c r="F25" s="5">
        <v>45456.385092592594</v>
      </c>
      <c r="G25" s="6">
        <v>521100</v>
      </c>
      <c r="H25" s="6">
        <v>521100</v>
      </c>
      <c r="I25" s="1" t="s">
        <v>12</v>
      </c>
      <c r="J25" s="1" t="s">
        <v>13</v>
      </c>
      <c r="K25" s="1" t="s">
        <v>14</v>
      </c>
      <c r="L25" s="7"/>
    </row>
    <row r="26" spans="1:12" x14ac:dyDescent="0.35">
      <c r="A26" s="1">
        <v>891380046</v>
      </c>
      <c r="B26" s="1" t="s">
        <v>16</v>
      </c>
      <c r="C26" s="1" t="s">
        <v>17</v>
      </c>
      <c r="D26" s="8">
        <v>162514</v>
      </c>
      <c r="E26" s="5">
        <v>45429.286111111112</v>
      </c>
      <c r="F26" s="5">
        <v>45456.385092592594</v>
      </c>
      <c r="G26" s="6">
        <v>52000</v>
      </c>
      <c r="H26" s="6">
        <v>52000</v>
      </c>
      <c r="I26" s="1" t="s">
        <v>12</v>
      </c>
      <c r="J26" s="1" t="s">
        <v>13</v>
      </c>
      <c r="K26" s="1" t="s">
        <v>15</v>
      </c>
      <c r="L26" s="7"/>
    </row>
    <row r="27" spans="1:12" x14ac:dyDescent="0.35">
      <c r="A27" s="1">
        <v>891380046</v>
      </c>
      <c r="B27" s="1" t="s">
        <v>16</v>
      </c>
      <c r="C27" s="1" t="s">
        <v>17</v>
      </c>
      <c r="D27" s="8">
        <v>162617</v>
      </c>
      <c r="E27" s="5">
        <v>45429.504166666666</v>
      </c>
      <c r="F27" s="5">
        <v>45456.385092592594</v>
      </c>
      <c r="G27" s="6">
        <v>87030</v>
      </c>
      <c r="H27" s="6">
        <v>87030</v>
      </c>
      <c r="I27" s="1" t="s">
        <v>12</v>
      </c>
      <c r="J27" s="1" t="s">
        <v>13</v>
      </c>
      <c r="K27" s="1" t="s">
        <v>15</v>
      </c>
      <c r="L27" s="4"/>
    </row>
    <row r="28" spans="1:12" x14ac:dyDescent="0.35">
      <c r="A28" s="1">
        <v>891380046</v>
      </c>
      <c r="B28" s="1" t="s">
        <v>16</v>
      </c>
      <c r="C28" s="1" t="s">
        <v>17</v>
      </c>
      <c r="D28" s="8">
        <v>162774</v>
      </c>
      <c r="E28" s="5">
        <v>45432.095833333333</v>
      </c>
      <c r="F28" s="5">
        <v>45456.385092592594</v>
      </c>
      <c r="G28" s="6">
        <v>106340</v>
      </c>
      <c r="H28" s="6">
        <v>106340</v>
      </c>
      <c r="I28" s="1" t="s">
        <v>12</v>
      </c>
      <c r="J28" s="1" t="s">
        <v>13</v>
      </c>
      <c r="K28" s="1" t="s">
        <v>14</v>
      </c>
      <c r="L28" s="7"/>
    </row>
    <row r="29" spans="1:12" x14ac:dyDescent="0.35">
      <c r="A29" s="1">
        <v>891380046</v>
      </c>
      <c r="B29" s="1" t="s">
        <v>16</v>
      </c>
      <c r="C29" s="1" t="s">
        <v>17</v>
      </c>
      <c r="D29" s="8">
        <v>163385</v>
      </c>
      <c r="E29" s="5">
        <v>45434.752083333333</v>
      </c>
      <c r="F29" s="5">
        <v>45456.385092592594</v>
      </c>
      <c r="G29" s="6">
        <v>85400</v>
      </c>
      <c r="H29" s="6">
        <v>85400</v>
      </c>
      <c r="I29" s="1" t="s">
        <v>12</v>
      </c>
      <c r="J29" s="1" t="s">
        <v>13</v>
      </c>
      <c r="K29" s="1" t="s">
        <v>15</v>
      </c>
      <c r="L29" s="4"/>
    </row>
    <row r="30" spans="1:12" x14ac:dyDescent="0.35">
      <c r="A30" s="1">
        <v>891380046</v>
      </c>
      <c r="B30" s="1" t="s">
        <v>16</v>
      </c>
      <c r="C30" s="1" t="s">
        <v>17</v>
      </c>
      <c r="D30" s="8">
        <v>163394</v>
      </c>
      <c r="E30" s="5">
        <v>45434.777083333334</v>
      </c>
      <c r="F30" s="5">
        <v>45456.385092592594</v>
      </c>
      <c r="G30" s="6">
        <v>85400</v>
      </c>
      <c r="H30" s="6">
        <v>85400</v>
      </c>
      <c r="I30" s="1" t="s">
        <v>12</v>
      </c>
      <c r="J30" s="1" t="s">
        <v>13</v>
      </c>
      <c r="K30" s="1" t="s">
        <v>15</v>
      </c>
      <c r="L30" s="7"/>
    </row>
    <row r="31" spans="1:12" x14ac:dyDescent="0.35">
      <c r="A31" s="1">
        <v>891380046</v>
      </c>
      <c r="B31" s="1" t="s">
        <v>16</v>
      </c>
      <c r="C31" s="1" t="s">
        <v>17</v>
      </c>
      <c r="D31" s="8">
        <v>163500</v>
      </c>
      <c r="E31" s="5">
        <v>45435.392361111109</v>
      </c>
      <c r="F31" s="5">
        <v>45456.385092592594</v>
      </c>
      <c r="G31" s="6">
        <v>49800</v>
      </c>
      <c r="H31" s="6">
        <v>49800</v>
      </c>
      <c r="I31" s="1" t="s">
        <v>12</v>
      </c>
      <c r="J31" s="1" t="s">
        <v>13</v>
      </c>
      <c r="K31" s="1" t="s">
        <v>15</v>
      </c>
      <c r="L31" s="7"/>
    </row>
    <row r="32" spans="1:12" x14ac:dyDescent="0.35">
      <c r="A32" s="1">
        <v>891380046</v>
      </c>
      <c r="B32" s="1" t="s">
        <v>16</v>
      </c>
      <c r="C32" s="1" t="s">
        <v>17</v>
      </c>
      <c r="D32" s="8">
        <v>163830</v>
      </c>
      <c r="E32" s="5">
        <v>45437.745138888888</v>
      </c>
      <c r="F32" s="5">
        <v>45456.385092592594</v>
      </c>
      <c r="G32" s="6">
        <v>110173</v>
      </c>
      <c r="H32" s="6">
        <v>110173</v>
      </c>
      <c r="I32" s="1" t="s">
        <v>12</v>
      </c>
      <c r="J32" s="1" t="s">
        <v>13</v>
      </c>
      <c r="K32" s="1" t="s">
        <v>14</v>
      </c>
      <c r="L32" s="7"/>
    </row>
    <row r="33" spans="1:12" x14ac:dyDescent="0.35">
      <c r="A33" s="1">
        <v>891380046</v>
      </c>
      <c r="B33" s="1" t="s">
        <v>16</v>
      </c>
      <c r="C33" s="1" t="s">
        <v>17</v>
      </c>
      <c r="D33" s="8">
        <v>164385</v>
      </c>
      <c r="E33" s="5">
        <v>45441.263888888891</v>
      </c>
      <c r="F33" s="5">
        <v>45456.385092592594</v>
      </c>
      <c r="G33" s="6">
        <v>85400</v>
      </c>
      <c r="H33" s="6">
        <v>85400</v>
      </c>
      <c r="I33" s="1" t="s">
        <v>12</v>
      </c>
      <c r="J33" s="1" t="s">
        <v>13</v>
      </c>
      <c r="K33" s="1" t="s">
        <v>15</v>
      </c>
      <c r="L33" s="7"/>
    </row>
    <row r="34" spans="1:12" x14ac:dyDescent="0.35">
      <c r="A34" s="1">
        <v>891380046</v>
      </c>
      <c r="B34" s="1" t="s">
        <v>16</v>
      </c>
      <c r="C34" s="1" t="s">
        <v>17</v>
      </c>
      <c r="D34" s="8">
        <v>164443</v>
      </c>
      <c r="E34" s="5">
        <v>45441.352083333331</v>
      </c>
      <c r="F34" s="5">
        <v>45456.385092592594</v>
      </c>
      <c r="G34" s="6">
        <v>148300</v>
      </c>
      <c r="H34" s="6">
        <v>148300</v>
      </c>
      <c r="I34" s="1" t="s">
        <v>12</v>
      </c>
      <c r="J34" s="1" t="s">
        <v>13</v>
      </c>
      <c r="K34" s="1" t="s">
        <v>14</v>
      </c>
      <c r="L34" s="7"/>
    </row>
    <row r="35" spans="1:12" x14ac:dyDescent="0.35">
      <c r="A35" s="1">
        <v>891380046</v>
      </c>
      <c r="B35" s="1" t="s">
        <v>16</v>
      </c>
      <c r="C35" s="1" t="s">
        <v>17</v>
      </c>
      <c r="D35" s="8">
        <v>164619</v>
      </c>
      <c r="E35" s="5">
        <v>45442.209722222222</v>
      </c>
      <c r="F35" s="5">
        <v>45456.385092592594</v>
      </c>
      <c r="G35" s="6">
        <v>103873</v>
      </c>
      <c r="H35" s="6">
        <v>103873</v>
      </c>
      <c r="I35" s="1" t="s">
        <v>12</v>
      </c>
      <c r="J35" s="1" t="s">
        <v>13</v>
      </c>
      <c r="K35" s="1" t="s">
        <v>14</v>
      </c>
      <c r="L35" s="7"/>
    </row>
    <row r="36" spans="1:12" x14ac:dyDescent="0.35">
      <c r="A36" s="1">
        <v>891380046</v>
      </c>
      <c r="B36" s="1" t="s">
        <v>16</v>
      </c>
      <c r="C36" s="1" t="s">
        <v>17</v>
      </c>
      <c r="D36" s="8">
        <v>165065</v>
      </c>
      <c r="E36" s="5">
        <v>45445.270138888889</v>
      </c>
      <c r="F36" s="5">
        <v>45477.437256944446</v>
      </c>
      <c r="G36" s="6">
        <v>88120</v>
      </c>
      <c r="H36" s="6">
        <v>88120</v>
      </c>
      <c r="I36" s="1" t="s">
        <v>12</v>
      </c>
      <c r="J36" s="1" t="s">
        <v>13</v>
      </c>
      <c r="K36" s="1" t="s">
        <v>14</v>
      </c>
      <c r="L36" s="7"/>
    </row>
    <row r="37" spans="1:12" x14ac:dyDescent="0.35">
      <c r="A37" s="1">
        <v>891380046</v>
      </c>
      <c r="B37" s="1" t="s">
        <v>16</v>
      </c>
      <c r="C37" s="1" t="s">
        <v>17</v>
      </c>
      <c r="D37" s="8">
        <v>165069</v>
      </c>
      <c r="E37" s="5">
        <v>45445.438194444447</v>
      </c>
      <c r="F37" s="5">
        <v>45477.437256944446</v>
      </c>
      <c r="G37" s="6">
        <v>91250</v>
      </c>
      <c r="H37" s="6">
        <v>91250</v>
      </c>
      <c r="I37" s="1" t="s">
        <v>12</v>
      </c>
      <c r="J37" s="1" t="s">
        <v>13</v>
      </c>
      <c r="K37" s="1" t="s">
        <v>14</v>
      </c>
      <c r="L37" s="7"/>
    </row>
    <row r="38" spans="1:12" x14ac:dyDescent="0.35">
      <c r="A38" s="1">
        <v>891380046</v>
      </c>
      <c r="B38" s="1" t="s">
        <v>16</v>
      </c>
      <c r="C38" s="1" t="s">
        <v>17</v>
      </c>
      <c r="D38" s="8">
        <v>165469</v>
      </c>
      <c r="E38" s="5">
        <v>45448.390277777777</v>
      </c>
      <c r="F38" s="5">
        <v>45477.437256944446</v>
      </c>
      <c r="G38" s="6">
        <v>130500</v>
      </c>
      <c r="H38" s="6">
        <v>130500</v>
      </c>
      <c r="I38" s="1" t="s">
        <v>12</v>
      </c>
      <c r="J38" s="1" t="s">
        <v>13</v>
      </c>
      <c r="K38" s="1" t="s">
        <v>14</v>
      </c>
      <c r="L38" s="7"/>
    </row>
    <row r="39" spans="1:12" x14ac:dyDescent="0.35">
      <c r="A39" s="1">
        <v>891380046</v>
      </c>
      <c r="B39" s="1" t="s">
        <v>16</v>
      </c>
      <c r="C39" s="1" t="s">
        <v>17</v>
      </c>
      <c r="D39" s="8">
        <v>165494</v>
      </c>
      <c r="E39" s="5">
        <v>45448.430555555555</v>
      </c>
      <c r="F39" s="5">
        <v>45477.437256944446</v>
      </c>
      <c r="G39" s="6">
        <v>37700</v>
      </c>
      <c r="H39" s="6">
        <v>37700</v>
      </c>
      <c r="I39" s="1" t="s">
        <v>12</v>
      </c>
      <c r="J39" s="1" t="s">
        <v>13</v>
      </c>
      <c r="K39" s="1" t="s">
        <v>15</v>
      </c>
      <c r="L39" s="7"/>
    </row>
    <row r="40" spans="1:12" x14ac:dyDescent="0.35">
      <c r="A40" s="1">
        <v>891380046</v>
      </c>
      <c r="B40" s="1" t="s">
        <v>16</v>
      </c>
      <c r="C40" s="1" t="s">
        <v>17</v>
      </c>
      <c r="D40" s="8">
        <v>166059</v>
      </c>
      <c r="E40" s="5">
        <v>45453.851388888892</v>
      </c>
      <c r="F40" s="5">
        <v>45477.437256944446</v>
      </c>
      <c r="G40" s="6">
        <v>88420</v>
      </c>
      <c r="H40" s="6">
        <v>88420</v>
      </c>
      <c r="I40" s="1" t="s">
        <v>12</v>
      </c>
      <c r="J40" s="1" t="s">
        <v>13</v>
      </c>
      <c r="K40" s="1" t="s">
        <v>14</v>
      </c>
      <c r="L40" s="7"/>
    </row>
    <row r="41" spans="1:12" x14ac:dyDescent="0.35">
      <c r="A41" s="1">
        <v>891380046</v>
      </c>
      <c r="B41" s="1" t="s">
        <v>16</v>
      </c>
      <c r="C41" s="1" t="s">
        <v>17</v>
      </c>
      <c r="D41" s="8">
        <v>166726</v>
      </c>
      <c r="E41" s="5">
        <v>45456.964583333334</v>
      </c>
      <c r="F41" s="5">
        <v>45477.437256944446</v>
      </c>
      <c r="G41" s="6">
        <v>109510</v>
      </c>
      <c r="H41" s="6">
        <v>109510</v>
      </c>
      <c r="I41" s="1" t="s">
        <v>12</v>
      </c>
      <c r="J41" s="1" t="s">
        <v>13</v>
      </c>
      <c r="K41" s="1" t="s">
        <v>14</v>
      </c>
      <c r="L41" s="7"/>
    </row>
    <row r="42" spans="1:12" x14ac:dyDescent="0.35">
      <c r="A42" s="1">
        <v>891380046</v>
      </c>
      <c r="B42" s="1" t="s">
        <v>16</v>
      </c>
      <c r="C42" s="1" t="s">
        <v>17</v>
      </c>
      <c r="D42" s="8">
        <v>168163</v>
      </c>
      <c r="E42" s="5">
        <v>45467.527083333334</v>
      </c>
      <c r="F42" s="5">
        <v>45477.437256944446</v>
      </c>
      <c r="G42" s="6">
        <v>784308</v>
      </c>
      <c r="H42" s="6">
        <v>784308</v>
      </c>
      <c r="I42" s="1" t="s">
        <v>12</v>
      </c>
      <c r="J42" s="1" t="s">
        <v>13</v>
      </c>
      <c r="K42" s="1" t="s">
        <v>14</v>
      </c>
      <c r="L42" s="7"/>
    </row>
    <row r="43" spans="1:12" x14ac:dyDescent="0.35">
      <c r="A43" s="1">
        <v>891380046</v>
      </c>
      <c r="B43" s="1" t="s">
        <v>16</v>
      </c>
      <c r="C43" s="1" t="s">
        <v>17</v>
      </c>
      <c r="D43" s="8">
        <v>168951</v>
      </c>
      <c r="E43" s="5">
        <v>45471.681944444441</v>
      </c>
      <c r="F43" s="5">
        <v>45477.437268518515</v>
      </c>
      <c r="G43" s="6">
        <v>85400</v>
      </c>
      <c r="H43" s="6">
        <v>85400</v>
      </c>
      <c r="I43" s="1" t="s">
        <v>12</v>
      </c>
      <c r="J43" s="1" t="s">
        <v>13</v>
      </c>
      <c r="K43" s="1" t="s">
        <v>14</v>
      </c>
      <c r="L43" s="7"/>
    </row>
    <row r="44" spans="1:12" x14ac:dyDescent="0.35">
      <c r="A44" s="1">
        <v>891380046</v>
      </c>
      <c r="B44" s="1" t="s">
        <v>16</v>
      </c>
      <c r="C44" s="1" t="s">
        <v>17</v>
      </c>
      <c r="D44" s="8">
        <v>169061</v>
      </c>
      <c r="E44" s="5">
        <v>45472.46875</v>
      </c>
      <c r="F44" s="5">
        <v>45477.437268518515</v>
      </c>
      <c r="G44" s="6">
        <v>86920</v>
      </c>
      <c r="H44" s="6">
        <v>86920</v>
      </c>
      <c r="I44" s="1" t="s">
        <v>12</v>
      </c>
      <c r="J44" s="1" t="s">
        <v>13</v>
      </c>
      <c r="K44" s="1" t="s">
        <v>14</v>
      </c>
      <c r="L44" s="7"/>
    </row>
    <row r="45" spans="1:12" x14ac:dyDescent="0.35">
      <c r="A45" s="1">
        <v>891380046</v>
      </c>
      <c r="B45" s="1" t="s">
        <v>16</v>
      </c>
      <c r="C45" s="1" t="s">
        <v>17</v>
      </c>
      <c r="D45" s="8">
        <v>169475</v>
      </c>
      <c r="E45" s="5">
        <v>45476.453472222223</v>
      </c>
      <c r="F45" s="5">
        <v>45513.350069444445</v>
      </c>
      <c r="G45" s="6">
        <v>52000</v>
      </c>
      <c r="H45" s="6">
        <v>52000</v>
      </c>
      <c r="I45" s="1" t="s">
        <v>12</v>
      </c>
      <c r="J45" s="1" t="s">
        <v>13</v>
      </c>
      <c r="K45" s="1" t="s">
        <v>15</v>
      </c>
      <c r="L45" s="7"/>
    </row>
    <row r="46" spans="1:12" x14ac:dyDescent="0.35">
      <c r="A46" s="1">
        <v>891380046</v>
      </c>
      <c r="B46" s="1" t="s">
        <v>16</v>
      </c>
      <c r="C46" s="1" t="s">
        <v>17</v>
      </c>
      <c r="D46" s="8">
        <v>170046</v>
      </c>
      <c r="E46" s="5">
        <v>45480.70416666667</v>
      </c>
      <c r="F46" s="5">
        <v>45513.350069444445</v>
      </c>
      <c r="G46" s="6">
        <v>107773</v>
      </c>
      <c r="H46" s="6">
        <v>107773</v>
      </c>
      <c r="I46" s="1" t="s">
        <v>12</v>
      </c>
      <c r="J46" s="1" t="s">
        <v>13</v>
      </c>
      <c r="K46" s="1" t="s">
        <v>14</v>
      </c>
      <c r="L46" s="4"/>
    </row>
    <row r="47" spans="1:12" x14ac:dyDescent="0.35">
      <c r="A47" s="1">
        <v>891380046</v>
      </c>
      <c r="B47" s="1" t="s">
        <v>16</v>
      </c>
      <c r="C47" s="1" t="s">
        <v>17</v>
      </c>
      <c r="D47" s="8">
        <v>173495</v>
      </c>
      <c r="E47" s="5">
        <v>45504.426388888889</v>
      </c>
      <c r="F47" s="5">
        <v>45513.350069444445</v>
      </c>
      <c r="G47" s="6">
        <v>121100</v>
      </c>
      <c r="H47" s="6">
        <v>121100</v>
      </c>
      <c r="I47" s="1" t="s">
        <v>12</v>
      </c>
      <c r="J47" s="1" t="s">
        <v>13</v>
      </c>
      <c r="K47" s="1" t="s">
        <v>14</v>
      </c>
      <c r="L47" s="4"/>
    </row>
    <row r="48" spans="1:12" x14ac:dyDescent="0.35">
      <c r="A48" s="1">
        <v>891380046</v>
      </c>
      <c r="B48" s="1" t="s">
        <v>16</v>
      </c>
      <c r="C48" s="1" t="s">
        <v>17</v>
      </c>
      <c r="D48" s="8">
        <v>9556</v>
      </c>
      <c r="E48" s="5">
        <v>42521</v>
      </c>
      <c r="F48" s="5">
        <v>42530.393379629626</v>
      </c>
      <c r="G48" s="6">
        <v>219562</v>
      </c>
      <c r="H48" s="6">
        <v>31300</v>
      </c>
      <c r="I48" s="1" t="s">
        <v>12</v>
      </c>
      <c r="J48" s="1" t="s">
        <v>13</v>
      </c>
      <c r="K48" s="1" t="s">
        <v>14</v>
      </c>
      <c r="L48" s="7"/>
    </row>
    <row r="49" spans="1:12" x14ac:dyDescent="0.35">
      <c r="A49" s="1">
        <v>891380046</v>
      </c>
      <c r="B49" s="1" t="s">
        <v>16</v>
      </c>
      <c r="C49" s="1" t="s">
        <v>17</v>
      </c>
      <c r="D49" s="8">
        <v>23466</v>
      </c>
      <c r="E49" s="5">
        <v>44216.396527777775</v>
      </c>
      <c r="F49" s="5">
        <v>44251.704247685186</v>
      </c>
      <c r="G49" s="6">
        <v>35100</v>
      </c>
      <c r="H49" s="6">
        <v>35100</v>
      </c>
      <c r="I49" s="1" t="s">
        <v>12</v>
      </c>
      <c r="J49" s="1" t="s">
        <v>13</v>
      </c>
      <c r="K49" s="1" t="s">
        <v>15</v>
      </c>
      <c r="L49" s="4"/>
    </row>
    <row r="50" spans="1:12" x14ac:dyDescent="0.35">
      <c r="A50" s="1">
        <v>891380046</v>
      </c>
      <c r="B50" s="1" t="s">
        <v>16</v>
      </c>
      <c r="C50" s="1" t="s">
        <v>17</v>
      </c>
      <c r="D50" s="8">
        <v>38490</v>
      </c>
      <c r="E50" s="5">
        <v>44351.428472222222</v>
      </c>
      <c r="F50" s="5">
        <v>44394.58761574074</v>
      </c>
      <c r="G50" s="6">
        <v>36300</v>
      </c>
      <c r="H50" s="6">
        <v>36300</v>
      </c>
      <c r="I50" s="1" t="s">
        <v>12</v>
      </c>
      <c r="J50" s="1" t="s">
        <v>13</v>
      </c>
      <c r="K50" s="1" t="s">
        <v>15</v>
      </c>
      <c r="L50" s="4"/>
    </row>
    <row r="51" spans="1:12" x14ac:dyDescent="0.35">
      <c r="A51" s="1">
        <v>891380046</v>
      </c>
      <c r="B51" s="1" t="s">
        <v>16</v>
      </c>
      <c r="C51" s="1" t="s">
        <v>17</v>
      </c>
      <c r="D51" s="8">
        <v>59516</v>
      </c>
      <c r="E51" s="5">
        <v>44536.832638888889</v>
      </c>
      <c r="F51" s="5">
        <v>44561.536840277775</v>
      </c>
      <c r="G51" s="6">
        <v>126400</v>
      </c>
      <c r="H51" s="6">
        <v>126400</v>
      </c>
      <c r="I51" s="1" t="s">
        <v>12</v>
      </c>
      <c r="J51" s="1" t="s">
        <v>13</v>
      </c>
      <c r="K51" s="1" t="s">
        <v>14</v>
      </c>
      <c r="L51" s="4"/>
    </row>
    <row r="52" spans="1:12" x14ac:dyDescent="0.35">
      <c r="A52" s="1">
        <v>891380046</v>
      </c>
      <c r="B52" s="1" t="s">
        <v>16</v>
      </c>
      <c r="C52" s="1" t="s">
        <v>17</v>
      </c>
      <c r="D52" s="8">
        <v>161789</v>
      </c>
      <c r="E52" s="5">
        <v>45425.443749999999</v>
      </c>
      <c r="F52" s="5">
        <v>45455.405173611114</v>
      </c>
      <c r="G52" s="6">
        <v>166010</v>
      </c>
      <c r="H52" s="6">
        <v>166010</v>
      </c>
      <c r="I52" s="1" t="s">
        <v>12</v>
      </c>
      <c r="J52" s="1" t="s">
        <v>13</v>
      </c>
      <c r="K52" s="1" t="s">
        <v>15</v>
      </c>
      <c r="L52" s="4"/>
    </row>
    <row r="53" spans="1:12" x14ac:dyDescent="0.35">
      <c r="A53" s="1">
        <v>891380046</v>
      </c>
      <c r="B53" s="1" t="s">
        <v>16</v>
      </c>
      <c r="C53" s="1" t="s">
        <v>17</v>
      </c>
      <c r="D53" s="8">
        <v>170057</v>
      </c>
      <c r="E53" s="5">
        <v>45480.863194444442</v>
      </c>
      <c r="F53" s="5">
        <v>45513.34233796296</v>
      </c>
      <c r="G53" s="6">
        <v>85400</v>
      </c>
      <c r="H53" s="6">
        <v>85400</v>
      </c>
      <c r="I53" s="1" t="s">
        <v>12</v>
      </c>
      <c r="J53" s="1" t="s">
        <v>13</v>
      </c>
      <c r="K53" s="1" t="s">
        <v>14</v>
      </c>
      <c r="L53" s="4"/>
    </row>
    <row r="54" spans="1:12" x14ac:dyDescent="0.35">
      <c r="A54" s="1">
        <v>891380046</v>
      </c>
      <c r="B54" s="1" t="s">
        <v>16</v>
      </c>
      <c r="C54" s="1" t="s">
        <v>17</v>
      </c>
      <c r="D54" s="8">
        <v>9557</v>
      </c>
      <c r="E54" s="5">
        <v>42521</v>
      </c>
      <c r="F54" s="5">
        <v>42530.391701388886</v>
      </c>
      <c r="G54" s="6">
        <v>42500</v>
      </c>
      <c r="H54" s="6">
        <v>27000</v>
      </c>
      <c r="I54" s="1" t="s">
        <v>12</v>
      </c>
      <c r="J54" s="1" t="s">
        <v>13</v>
      </c>
      <c r="K54" s="1" t="s">
        <v>15</v>
      </c>
      <c r="L54" s="4"/>
    </row>
    <row r="55" spans="1:12" x14ac:dyDescent="0.35">
      <c r="A55" s="1">
        <v>891380046</v>
      </c>
      <c r="B55" s="1" t="s">
        <v>16</v>
      </c>
      <c r="C55" s="1" t="s">
        <v>17</v>
      </c>
      <c r="D55" s="8">
        <v>15671</v>
      </c>
      <c r="E55" s="5">
        <v>44074.598425925928</v>
      </c>
      <c r="F55" s="5">
        <v>44092.588587962964</v>
      </c>
      <c r="G55" s="6">
        <v>10800</v>
      </c>
      <c r="H55" s="6">
        <v>10800</v>
      </c>
      <c r="I55" s="1" t="s">
        <v>12</v>
      </c>
      <c r="J55" s="1" t="s">
        <v>13</v>
      </c>
      <c r="K55" s="1" t="s">
        <v>15</v>
      </c>
      <c r="L55" s="7"/>
    </row>
    <row r="56" spans="1:12" x14ac:dyDescent="0.35">
      <c r="A56" s="1">
        <v>891380046</v>
      </c>
      <c r="B56" s="1" t="s">
        <v>16</v>
      </c>
      <c r="C56" s="1" t="s">
        <v>17</v>
      </c>
      <c r="D56" s="8">
        <v>22128</v>
      </c>
      <c r="E56" s="5">
        <v>44200.57708333333</v>
      </c>
      <c r="F56" s="5">
        <v>44251.701412037037</v>
      </c>
      <c r="G56" s="6">
        <v>54000</v>
      </c>
      <c r="H56" s="6">
        <v>54000</v>
      </c>
      <c r="I56" s="1" t="s">
        <v>12</v>
      </c>
      <c r="J56" s="1" t="s">
        <v>13</v>
      </c>
      <c r="K56" s="1" t="s">
        <v>14</v>
      </c>
      <c r="L56" s="4"/>
    </row>
    <row r="57" spans="1:12" x14ac:dyDescent="0.35">
      <c r="A57" s="1">
        <v>891380046</v>
      </c>
      <c r="B57" s="1" t="s">
        <v>16</v>
      </c>
      <c r="C57" s="1" t="s">
        <v>17</v>
      </c>
      <c r="D57" s="8">
        <v>34208</v>
      </c>
      <c r="E57" s="5">
        <v>44306.603472222225</v>
      </c>
      <c r="F57" s="5">
        <v>44336.66815972222</v>
      </c>
      <c r="G57" s="6">
        <v>11200</v>
      </c>
      <c r="H57" s="6">
        <v>11200</v>
      </c>
      <c r="I57" s="1" t="s">
        <v>12</v>
      </c>
      <c r="J57" s="1" t="s">
        <v>13</v>
      </c>
      <c r="K57" s="1" t="s">
        <v>15</v>
      </c>
      <c r="L57" s="4"/>
    </row>
    <row r="58" spans="1:12" x14ac:dyDescent="0.35">
      <c r="A58" s="1">
        <v>891380046</v>
      </c>
      <c r="B58" s="1" t="s">
        <v>16</v>
      </c>
      <c r="C58" s="1" t="s">
        <v>17</v>
      </c>
      <c r="D58" s="8">
        <v>35107</v>
      </c>
      <c r="E58" s="5">
        <v>44313.373611111114</v>
      </c>
      <c r="F58" s="5">
        <v>44336.66815972222</v>
      </c>
      <c r="G58" s="6">
        <v>11200</v>
      </c>
      <c r="H58" s="6">
        <v>11200</v>
      </c>
      <c r="I58" s="1" t="s">
        <v>12</v>
      </c>
      <c r="J58" s="1" t="s">
        <v>13</v>
      </c>
      <c r="K58" s="1" t="s">
        <v>15</v>
      </c>
      <c r="L58" s="4"/>
    </row>
    <row r="59" spans="1:12" x14ac:dyDescent="0.35">
      <c r="A59" s="1">
        <v>891380046</v>
      </c>
      <c r="B59" s="1" t="s">
        <v>16</v>
      </c>
      <c r="C59" s="1" t="s">
        <v>17</v>
      </c>
      <c r="D59" s="8">
        <v>46209</v>
      </c>
      <c r="E59" s="5">
        <v>44417.65</v>
      </c>
      <c r="F59" s="5">
        <v>44439.427858796298</v>
      </c>
      <c r="G59" s="6">
        <v>11200</v>
      </c>
      <c r="H59" s="6">
        <v>11200</v>
      </c>
      <c r="I59" s="1" t="s">
        <v>12</v>
      </c>
      <c r="J59" s="1" t="s">
        <v>13</v>
      </c>
      <c r="K59" s="1" t="s">
        <v>15</v>
      </c>
      <c r="L59" s="1"/>
    </row>
    <row r="60" spans="1:12" x14ac:dyDescent="0.35">
      <c r="A60" s="1">
        <v>891380046</v>
      </c>
      <c r="B60" s="1" t="s">
        <v>16</v>
      </c>
      <c r="C60" s="1" t="s">
        <v>17</v>
      </c>
      <c r="D60" s="8">
        <v>46210</v>
      </c>
      <c r="E60" s="5">
        <v>44417.652083333334</v>
      </c>
      <c r="F60" s="5">
        <v>44439.427858796298</v>
      </c>
      <c r="G60" s="6">
        <v>11200</v>
      </c>
      <c r="H60" s="6">
        <v>11200</v>
      </c>
      <c r="I60" s="1" t="s">
        <v>12</v>
      </c>
      <c r="J60" s="1" t="s">
        <v>13</v>
      </c>
      <c r="K60" s="1" t="s">
        <v>15</v>
      </c>
      <c r="L60" s="1"/>
    </row>
    <row r="61" spans="1:12" x14ac:dyDescent="0.35">
      <c r="A61" s="1">
        <v>891380046</v>
      </c>
      <c r="B61" s="1" t="s">
        <v>16</v>
      </c>
      <c r="C61" s="1" t="s">
        <v>17</v>
      </c>
      <c r="D61" s="8">
        <v>49182</v>
      </c>
      <c r="E61" s="5">
        <v>44448.450694444444</v>
      </c>
      <c r="F61" s="5">
        <v>44488.322870370372</v>
      </c>
      <c r="G61" s="6">
        <v>11200</v>
      </c>
      <c r="H61" s="6">
        <v>11200</v>
      </c>
      <c r="I61" s="1" t="s">
        <v>12</v>
      </c>
      <c r="J61" s="1" t="s">
        <v>13</v>
      </c>
      <c r="K61" s="1" t="s">
        <v>15</v>
      </c>
      <c r="L61" s="1"/>
    </row>
    <row r="62" spans="1:12" x14ac:dyDescent="0.35">
      <c r="A62" s="1">
        <v>891380046</v>
      </c>
      <c r="B62" s="1" t="s">
        <v>16</v>
      </c>
      <c r="C62" s="1" t="s">
        <v>17</v>
      </c>
      <c r="D62" s="8">
        <v>89404</v>
      </c>
      <c r="E62" s="5">
        <v>44829.336805555555</v>
      </c>
      <c r="F62" s="5">
        <v>44846.478437500002</v>
      </c>
      <c r="G62" s="6">
        <v>12300</v>
      </c>
      <c r="H62" s="6">
        <v>12300</v>
      </c>
      <c r="I62" s="1" t="s">
        <v>12</v>
      </c>
      <c r="J62" s="1" t="s">
        <v>13</v>
      </c>
      <c r="K62" s="1" t="s">
        <v>15</v>
      </c>
      <c r="L62" s="4"/>
    </row>
    <row r="63" spans="1:12" x14ac:dyDescent="0.35">
      <c r="A63" s="1">
        <v>891380046</v>
      </c>
      <c r="B63" s="1" t="s">
        <v>16</v>
      </c>
      <c r="C63" s="1" t="s">
        <v>17</v>
      </c>
      <c r="D63" s="8">
        <v>125642</v>
      </c>
      <c r="E63" s="5">
        <v>45153.39166666667</v>
      </c>
      <c r="F63" s="5">
        <v>45180.496562499997</v>
      </c>
      <c r="G63" s="6">
        <v>57200</v>
      </c>
      <c r="H63" s="6">
        <v>57200</v>
      </c>
      <c r="I63" s="1" t="s">
        <v>12</v>
      </c>
      <c r="J63" s="1" t="s">
        <v>13</v>
      </c>
      <c r="K63" s="1" t="s">
        <v>14</v>
      </c>
      <c r="L63" s="4"/>
    </row>
    <row r="64" spans="1:12" x14ac:dyDescent="0.35">
      <c r="A64" s="1">
        <v>891380046</v>
      </c>
      <c r="B64" s="1" t="s">
        <v>16</v>
      </c>
      <c r="C64" s="1" t="s">
        <v>17</v>
      </c>
      <c r="D64" s="8">
        <v>165722</v>
      </c>
      <c r="E64" s="5">
        <v>45449.706250000003</v>
      </c>
      <c r="F64" s="5">
        <v>45477.43476851852</v>
      </c>
      <c r="G64" s="6">
        <v>16000</v>
      </c>
      <c r="H64" s="6">
        <v>16000</v>
      </c>
      <c r="I64" s="1" t="s">
        <v>12</v>
      </c>
      <c r="J64" s="1" t="s">
        <v>13</v>
      </c>
      <c r="K64" s="1" t="s">
        <v>15</v>
      </c>
      <c r="L64" s="1"/>
    </row>
    <row r="65" spans="1:12" x14ac:dyDescent="0.35">
      <c r="A65" s="1">
        <v>891380046</v>
      </c>
      <c r="B65" s="1" t="s">
        <v>16</v>
      </c>
      <c r="C65" s="1" t="s">
        <v>17</v>
      </c>
      <c r="D65" s="8">
        <v>170169</v>
      </c>
      <c r="E65" s="5">
        <v>45481.413888888892</v>
      </c>
      <c r="F65" s="5">
        <v>45513.341168981482</v>
      </c>
      <c r="G65" s="6">
        <v>16000</v>
      </c>
      <c r="H65" s="6">
        <v>16000</v>
      </c>
      <c r="I65" s="1" t="s">
        <v>12</v>
      </c>
      <c r="J65" s="1" t="s">
        <v>13</v>
      </c>
      <c r="K65" s="1" t="s">
        <v>15</v>
      </c>
      <c r="L65" s="1"/>
    </row>
    <row r="66" spans="1:12" x14ac:dyDescent="0.35">
      <c r="A66" s="1">
        <v>891380046</v>
      </c>
      <c r="B66" s="1" t="s">
        <v>16</v>
      </c>
      <c r="C66" s="1" t="s">
        <v>17</v>
      </c>
      <c r="D66" s="8">
        <v>15753</v>
      </c>
      <c r="E66" s="5">
        <v>44104.758333333331</v>
      </c>
      <c r="F66" s="5">
        <v>44125.619062500002</v>
      </c>
      <c r="G66" s="6">
        <v>385000</v>
      </c>
      <c r="H66" s="6">
        <v>385000</v>
      </c>
      <c r="I66" s="1" t="s">
        <v>12</v>
      </c>
      <c r="J66" s="1" t="s">
        <v>13</v>
      </c>
      <c r="K66" s="1" t="s">
        <v>14</v>
      </c>
      <c r="L66" s="1"/>
    </row>
    <row r="67" spans="1:12" x14ac:dyDescent="0.35">
      <c r="A67" s="1">
        <v>891380046</v>
      </c>
      <c r="B67" s="1" t="s">
        <v>16</v>
      </c>
      <c r="C67" s="1" t="s">
        <v>17</v>
      </c>
      <c r="D67" s="8">
        <v>81650</v>
      </c>
      <c r="E67" s="5">
        <v>44754.520833333336</v>
      </c>
      <c r="F67" s="5">
        <v>44791.724606481483</v>
      </c>
      <c r="G67" s="6">
        <v>80832</v>
      </c>
      <c r="H67" s="6">
        <v>80832</v>
      </c>
      <c r="I67" s="1" t="s">
        <v>12</v>
      </c>
      <c r="J67" s="1" t="s">
        <v>13</v>
      </c>
      <c r="K67" s="1" t="s">
        <v>14</v>
      </c>
      <c r="L67" s="1"/>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0"/>
  <sheetViews>
    <sheetView showGridLines="0" zoomScale="80" zoomScaleNormal="80" workbookViewId="0">
      <selection activeCell="C15" sqref="C15"/>
    </sheetView>
  </sheetViews>
  <sheetFormatPr baseColWidth="10" defaultRowHeight="14.5" x14ac:dyDescent="0.35"/>
  <cols>
    <col min="1" max="1" width="75.08984375" bestFit="1" customWidth="1"/>
    <col min="2" max="2" width="13.26953125" bestFit="1" customWidth="1"/>
    <col min="3" max="3" width="14.26953125" style="15" bestFit="1" customWidth="1"/>
    <col min="4" max="4" width="21.7265625" style="15" bestFit="1" customWidth="1"/>
  </cols>
  <sheetData>
    <row r="2" spans="1:4" ht="15" thickBot="1" x14ac:dyDescent="0.4"/>
    <row r="3" spans="1:4" ht="15" thickBot="1" x14ac:dyDescent="0.4">
      <c r="A3" s="30" t="s">
        <v>202</v>
      </c>
      <c r="B3" s="31" t="s">
        <v>204</v>
      </c>
      <c r="C3" s="32" t="s">
        <v>205</v>
      </c>
      <c r="D3" s="33" t="s">
        <v>206</v>
      </c>
    </row>
    <row r="4" spans="1:4" x14ac:dyDescent="0.35">
      <c r="A4" s="27" t="s">
        <v>182</v>
      </c>
      <c r="B4" s="28">
        <v>29</v>
      </c>
      <c r="C4" s="29">
        <v>2976884</v>
      </c>
      <c r="D4" s="26">
        <v>0</v>
      </c>
    </row>
    <row r="5" spans="1:4" x14ac:dyDescent="0.35">
      <c r="A5" s="27" t="s">
        <v>184</v>
      </c>
      <c r="B5" s="28">
        <v>1</v>
      </c>
      <c r="C5" s="29">
        <v>521100</v>
      </c>
      <c r="D5" s="26">
        <v>224500</v>
      </c>
    </row>
    <row r="6" spans="1:4" x14ac:dyDescent="0.35">
      <c r="A6" s="27" t="s">
        <v>181</v>
      </c>
      <c r="B6" s="28">
        <v>18</v>
      </c>
      <c r="C6" s="29">
        <v>1743095</v>
      </c>
      <c r="D6" s="26">
        <v>0</v>
      </c>
    </row>
    <row r="7" spans="1:4" x14ac:dyDescent="0.35">
      <c r="A7" s="27" t="s">
        <v>180</v>
      </c>
      <c r="B7" s="28">
        <v>13</v>
      </c>
      <c r="C7" s="29">
        <v>4722537</v>
      </c>
      <c r="D7" s="26">
        <v>0</v>
      </c>
    </row>
    <row r="8" spans="1:4" x14ac:dyDescent="0.35">
      <c r="A8" s="27" t="s">
        <v>183</v>
      </c>
      <c r="B8" s="28">
        <v>5</v>
      </c>
      <c r="C8" s="29">
        <v>543940</v>
      </c>
      <c r="D8" s="26">
        <v>0</v>
      </c>
    </row>
    <row r="9" spans="1:4" ht="15" thickBot="1" x14ac:dyDescent="0.4">
      <c r="A9" s="27" t="s">
        <v>185</v>
      </c>
      <c r="B9" s="28">
        <v>1</v>
      </c>
      <c r="C9" s="29">
        <v>49800</v>
      </c>
      <c r="D9" s="26">
        <v>2300</v>
      </c>
    </row>
    <row r="10" spans="1:4" ht="15" thickBot="1" x14ac:dyDescent="0.4">
      <c r="A10" s="34" t="s">
        <v>203</v>
      </c>
      <c r="B10" s="35">
        <v>67</v>
      </c>
      <c r="C10" s="32">
        <v>10557356</v>
      </c>
      <c r="D10" s="33">
        <v>226800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69"/>
  <sheetViews>
    <sheetView showGridLines="0" topLeftCell="M1" zoomScale="80" zoomScaleNormal="80" workbookViewId="0">
      <selection activeCell="P5" sqref="P5"/>
    </sheetView>
  </sheetViews>
  <sheetFormatPr baseColWidth="10" defaultRowHeight="14.5" x14ac:dyDescent="0.35"/>
  <cols>
    <col min="1" max="1" width="10.90625" style="9"/>
    <col min="2" max="2" width="32.90625" style="9" bestFit="1" customWidth="1"/>
    <col min="3" max="3" width="8.26953125" style="9" customWidth="1"/>
    <col min="4" max="4" width="9.08984375" style="9" customWidth="1"/>
    <col min="5" max="5" width="10.90625" style="9"/>
    <col min="6" max="6" width="20.81640625" style="9" bestFit="1" customWidth="1"/>
    <col min="7" max="9" width="10.90625" style="9"/>
    <col min="10" max="10" width="13.1796875" style="15" bestFit="1" customWidth="1"/>
    <col min="11" max="11" width="14.1796875" style="15" bestFit="1" customWidth="1"/>
    <col min="12" max="13" width="10.90625" style="9"/>
    <col min="14" max="14" width="15.81640625" style="9" customWidth="1"/>
    <col min="15" max="15" width="10.90625" style="9"/>
    <col min="16" max="16" width="20.08984375" style="9" customWidth="1"/>
    <col min="17" max="17" width="10.90625" style="9"/>
    <col min="18" max="18" width="14.54296875" style="9" customWidth="1"/>
    <col min="19" max="21" width="11.54296875" style="9" bestFit="1" customWidth="1"/>
    <col min="22" max="22" width="14.36328125" style="9" customWidth="1"/>
    <col min="23" max="23" width="11.54296875" style="9" bestFit="1" customWidth="1"/>
    <col min="24" max="25" width="11" style="9" bestFit="1" customWidth="1"/>
    <col min="26" max="27" width="11.54296875" style="9" bestFit="1" customWidth="1"/>
    <col min="28" max="28" width="11" style="9" customWidth="1"/>
    <col min="29" max="29" width="18.08984375" style="9" customWidth="1"/>
    <col min="30" max="30" width="14.1796875" style="9" customWidth="1"/>
    <col min="31" max="31" width="13.1796875" style="15" bestFit="1" customWidth="1"/>
    <col min="32" max="32" width="13.54296875" style="9" customWidth="1"/>
    <col min="33" max="16384" width="10.90625" style="9"/>
  </cols>
  <sheetData>
    <row r="1" spans="1:33" x14ac:dyDescent="0.35">
      <c r="K1" s="18">
        <f>SUBTOTAL(9,K3:K69)</f>
        <v>10557356</v>
      </c>
      <c r="S1" s="18">
        <f t="shared" ref="S1:AC1" si="0">SUBTOTAL(9,S3:S69)</f>
        <v>4492985.4800000004</v>
      </c>
      <c r="T1" s="18">
        <f t="shared" si="0"/>
        <v>1743095</v>
      </c>
      <c r="U1" s="18">
        <f>SUBTOTAL(9,U3:U69)</f>
        <v>226800</v>
      </c>
      <c r="V1" s="18"/>
      <c r="W1" s="18">
        <f t="shared" si="0"/>
        <v>4492985.4800000004</v>
      </c>
      <c r="X1" s="18">
        <f t="shared" si="0"/>
        <v>0</v>
      </c>
      <c r="Y1" s="18">
        <f t="shared" si="0"/>
        <v>0</v>
      </c>
      <c r="Z1" s="18">
        <f t="shared" si="0"/>
        <v>3807718.48</v>
      </c>
      <c r="AA1" s="18">
        <f t="shared" si="0"/>
        <v>534240</v>
      </c>
      <c r="AC1" s="18">
        <f t="shared" si="0"/>
        <v>3273478</v>
      </c>
    </row>
    <row r="2" spans="1:33" ht="43.5" x14ac:dyDescent="0.35">
      <c r="A2" s="2" t="s">
        <v>6</v>
      </c>
      <c r="B2" s="2" t="s">
        <v>8</v>
      </c>
      <c r="C2" s="2" t="s">
        <v>0</v>
      </c>
      <c r="D2" s="2" t="s">
        <v>1</v>
      </c>
      <c r="E2" s="2" t="s">
        <v>18</v>
      </c>
      <c r="F2" s="19" t="s">
        <v>19</v>
      </c>
      <c r="G2" s="2" t="s">
        <v>2</v>
      </c>
      <c r="H2" s="2" t="s">
        <v>3</v>
      </c>
      <c r="I2" s="12" t="s">
        <v>154</v>
      </c>
      <c r="J2" s="16" t="s">
        <v>4</v>
      </c>
      <c r="K2" s="17" t="s">
        <v>5</v>
      </c>
      <c r="L2" s="2" t="s">
        <v>7</v>
      </c>
      <c r="M2" s="2" t="s">
        <v>9</v>
      </c>
      <c r="N2" s="2" t="s">
        <v>10</v>
      </c>
      <c r="O2" s="2" t="s">
        <v>11</v>
      </c>
      <c r="P2" s="13" t="s">
        <v>155</v>
      </c>
      <c r="Q2" s="14" t="s">
        <v>156</v>
      </c>
      <c r="R2" s="14" t="s">
        <v>179</v>
      </c>
      <c r="S2" s="20" t="s">
        <v>160</v>
      </c>
      <c r="T2" s="21" t="s">
        <v>161</v>
      </c>
      <c r="U2" s="21" t="s">
        <v>165</v>
      </c>
      <c r="V2" s="21" t="s">
        <v>167</v>
      </c>
      <c r="W2" s="20" t="s">
        <v>162</v>
      </c>
      <c r="X2" s="21" t="s">
        <v>163</v>
      </c>
      <c r="Y2" s="21" t="s">
        <v>164</v>
      </c>
      <c r="Z2" s="20" t="s">
        <v>166</v>
      </c>
      <c r="AA2" s="22" t="s">
        <v>168</v>
      </c>
      <c r="AB2" s="22" t="s">
        <v>169</v>
      </c>
      <c r="AC2" s="23" t="s">
        <v>170</v>
      </c>
      <c r="AD2" s="24" t="s">
        <v>171</v>
      </c>
      <c r="AE2" s="23" t="s">
        <v>172</v>
      </c>
      <c r="AF2" s="24" t="s">
        <v>173</v>
      </c>
      <c r="AG2" s="2" t="s">
        <v>174</v>
      </c>
    </row>
    <row r="3" spans="1:33" x14ac:dyDescent="0.35">
      <c r="A3" s="10">
        <v>891380046</v>
      </c>
      <c r="B3" s="10" t="s">
        <v>16</v>
      </c>
      <c r="C3" s="10" t="s">
        <v>17</v>
      </c>
      <c r="D3" s="10">
        <v>7782</v>
      </c>
      <c r="E3" s="10" t="s">
        <v>20</v>
      </c>
      <c r="F3" s="10" t="s">
        <v>21</v>
      </c>
      <c r="G3" s="11">
        <v>41455</v>
      </c>
      <c r="H3" s="11">
        <v>41470.623159722221</v>
      </c>
      <c r="I3" s="11" t="e">
        <v>#N/A</v>
      </c>
      <c r="J3" s="6">
        <v>648873</v>
      </c>
      <c r="K3" s="6">
        <f>J3</f>
        <v>648873</v>
      </c>
      <c r="L3" s="10" t="s">
        <v>12</v>
      </c>
      <c r="M3" s="10" t="s">
        <v>13</v>
      </c>
      <c r="N3" s="10" t="s">
        <v>14</v>
      </c>
      <c r="O3" s="10"/>
      <c r="P3" s="10" t="s">
        <v>180</v>
      </c>
      <c r="Q3" s="10" t="e">
        <v>#N/A</v>
      </c>
      <c r="R3" s="10" t="s">
        <v>180</v>
      </c>
      <c r="S3" s="6">
        <v>0</v>
      </c>
      <c r="T3" s="6">
        <v>0</v>
      </c>
      <c r="U3" s="6">
        <v>0</v>
      </c>
      <c r="V3" s="6"/>
      <c r="W3" s="6">
        <v>0</v>
      </c>
      <c r="X3" s="6">
        <v>0</v>
      </c>
      <c r="Y3" s="6">
        <v>0</v>
      </c>
      <c r="Z3" s="6">
        <v>0</v>
      </c>
      <c r="AA3" s="6">
        <v>0</v>
      </c>
      <c r="AB3" s="10"/>
      <c r="AC3" s="6">
        <v>0</v>
      </c>
      <c r="AD3" s="10"/>
      <c r="AE3" s="10"/>
      <c r="AF3" s="10"/>
      <c r="AG3" s="11">
        <v>45534</v>
      </c>
    </row>
    <row r="4" spans="1:33" x14ac:dyDescent="0.35">
      <c r="A4" s="10">
        <v>891380046</v>
      </c>
      <c r="B4" s="10" t="s">
        <v>16</v>
      </c>
      <c r="C4" s="10" t="s">
        <v>17</v>
      </c>
      <c r="D4" s="10">
        <v>11314</v>
      </c>
      <c r="E4" s="10" t="s">
        <v>22</v>
      </c>
      <c r="F4" s="10" t="s">
        <v>23</v>
      </c>
      <c r="G4" s="11">
        <v>43220</v>
      </c>
      <c r="H4" s="11">
        <v>43230.412604166668</v>
      </c>
      <c r="I4" s="11" t="e">
        <v>#N/A</v>
      </c>
      <c r="J4" s="6">
        <v>362936</v>
      </c>
      <c r="K4" s="6">
        <f t="shared" ref="K4:K67" si="1">J4</f>
        <v>362936</v>
      </c>
      <c r="L4" s="10" t="s">
        <v>12</v>
      </c>
      <c r="M4" s="10" t="s">
        <v>13</v>
      </c>
      <c r="N4" s="10" t="s">
        <v>14</v>
      </c>
      <c r="O4" s="7"/>
      <c r="P4" s="10" t="s">
        <v>180</v>
      </c>
      <c r="Q4" s="10" t="e">
        <v>#N/A</v>
      </c>
      <c r="R4" s="10" t="s">
        <v>180</v>
      </c>
      <c r="S4" s="6">
        <v>0</v>
      </c>
      <c r="T4" s="6">
        <v>0</v>
      </c>
      <c r="U4" s="6">
        <v>0</v>
      </c>
      <c r="V4" s="6"/>
      <c r="W4" s="6">
        <v>0</v>
      </c>
      <c r="X4" s="6">
        <v>0</v>
      </c>
      <c r="Y4" s="6">
        <v>0</v>
      </c>
      <c r="Z4" s="6">
        <v>0</v>
      </c>
      <c r="AA4" s="6">
        <v>0</v>
      </c>
      <c r="AB4" s="10"/>
      <c r="AC4" s="6">
        <v>0</v>
      </c>
      <c r="AD4" s="10"/>
      <c r="AE4" s="10"/>
      <c r="AF4" s="10"/>
      <c r="AG4" s="11">
        <v>45534</v>
      </c>
    </row>
    <row r="5" spans="1:33" x14ac:dyDescent="0.35">
      <c r="A5" s="10">
        <v>891380046</v>
      </c>
      <c r="B5" s="10" t="s">
        <v>16</v>
      </c>
      <c r="C5" s="10" t="s">
        <v>17</v>
      </c>
      <c r="D5" s="10">
        <v>11640</v>
      </c>
      <c r="E5" s="10" t="s">
        <v>24</v>
      </c>
      <c r="F5" s="10" t="s">
        <v>25</v>
      </c>
      <c r="G5" s="11">
        <v>43281</v>
      </c>
      <c r="H5" s="11">
        <v>43281.408252314817</v>
      </c>
      <c r="I5" s="11" t="e">
        <v>#N/A</v>
      </c>
      <c r="J5" s="6">
        <v>304091</v>
      </c>
      <c r="K5" s="6">
        <f t="shared" si="1"/>
        <v>304091</v>
      </c>
      <c r="L5" s="10" t="s">
        <v>12</v>
      </c>
      <c r="M5" s="10" t="s">
        <v>13</v>
      </c>
      <c r="N5" s="10" t="s">
        <v>14</v>
      </c>
      <c r="O5" s="7"/>
      <c r="P5" s="10" t="s">
        <v>180</v>
      </c>
      <c r="Q5" s="10" t="e">
        <v>#N/A</v>
      </c>
      <c r="R5" s="10" t="s">
        <v>180</v>
      </c>
      <c r="S5" s="6">
        <v>0</v>
      </c>
      <c r="T5" s="6">
        <v>0</v>
      </c>
      <c r="U5" s="6">
        <v>0</v>
      </c>
      <c r="V5" s="6"/>
      <c r="W5" s="6">
        <v>0</v>
      </c>
      <c r="X5" s="6">
        <v>0</v>
      </c>
      <c r="Y5" s="6">
        <v>0</v>
      </c>
      <c r="Z5" s="6">
        <v>0</v>
      </c>
      <c r="AA5" s="6">
        <v>0</v>
      </c>
      <c r="AB5" s="10"/>
      <c r="AC5" s="6">
        <v>0</v>
      </c>
      <c r="AD5" s="10"/>
      <c r="AE5" s="10"/>
      <c r="AF5" s="10"/>
      <c r="AG5" s="11">
        <v>45534</v>
      </c>
    </row>
    <row r="6" spans="1:33" x14ac:dyDescent="0.35">
      <c r="A6" s="10">
        <v>891380046</v>
      </c>
      <c r="B6" s="10" t="s">
        <v>16</v>
      </c>
      <c r="C6" s="10" t="s">
        <v>17</v>
      </c>
      <c r="D6" s="10">
        <v>11791</v>
      </c>
      <c r="E6" s="10" t="s">
        <v>26</v>
      </c>
      <c r="F6" s="10" t="s">
        <v>27</v>
      </c>
      <c r="G6" s="11">
        <v>43312</v>
      </c>
      <c r="H6" s="11">
        <v>43322.599710648145</v>
      </c>
      <c r="I6" s="11" t="e">
        <v>#N/A</v>
      </c>
      <c r="J6" s="6">
        <v>473319</v>
      </c>
      <c r="K6" s="6">
        <f t="shared" si="1"/>
        <v>473319</v>
      </c>
      <c r="L6" s="10" t="s">
        <v>12</v>
      </c>
      <c r="M6" s="10" t="s">
        <v>13</v>
      </c>
      <c r="N6" s="10" t="s">
        <v>14</v>
      </c>
      <c r="O6" s="7"/>
      <c r="P6" s="10" t="s">
        <v>180</v>
      </c>
      <c r="Q6" s="10" t="e">
        <v>#N/A</v>
      </c>
      <c r="R6" s="10" t="s">
        <v>180</v>
      </c>
      <c r="S6" s="6">
        <v>0</v>
      </c>
      <c r="T6" s="6">
        <v>0</v>
      </c>
      <c r="U6" s="6">
        <v>0</v>
      </c>
      <c r="V6" s="6"/>
      <c r="W6" s="6">
        <v>0</v>
      </c>
      <c r="X6" s="6">
        <v>0</v>
      </c>
      <c r="Y6" s="6">
        <v>0</v>
      </c>
      <c r="Z6" s="6">
        <v>0</v>
      </c>
      <c r="AA6" s="6">
        <v>0</v>
      </c>
      <c r="AB6" s="10"/>
      <c r="AC6" s="6">
        <v>0</v>
      </c>
      <c r="AD6" s="10"/>
      <c r="AE6" s="10"/>
      <c r="AF6" s="10"/>
      <c r="AG6" s="11">
        <v>45534</v>
      </c>
    </row>
    <row r="7" spans="1:33" x14ac:dyDescent="0.35">
      <c r="A7" s="10">
        <v>891380046</v>
      </c>
      <c r="B7" s="10" t="s">
        <v>16</v>
      </c>
      <c r="C7" s="10" t="s">
        <v>17</v>
      </c>
      <c r="D7" s="10">
        <v>11934</v>
      </c>
      <c r="E7" s="10" t="s">
        <v>28</v>
      </c>
      <c r="F7" s="10" t="s">
        <v>29</v>
      </c>
      <c r="G7" s="11">
        <v>43343</v>
      </c>
      <c r="H7" s="11">
        <v>43353.467928240738</v>
      </c>
      <c r="I7" s="11" t="e">
        <v>#N/A</v>
      </c>
      <c r="J7" s="6">
        <v>560947</v>
      </c>
      <c r="K7" s="6">
        <f t="shared" si="1"/>
        <v>560947</v>
      </c>
      <c r="L7" s="10" t="s">
        <v>12</v>
      </c>
      <c r="M7" s="10" t="s">
        <v>13</v>
      </c>
      <c r="N7" s="10" t="s">
        <v>14</v>
      </c>
      <c r="O7" s="7"/>
      <c r="P7" s="10" t="s">
        <v>180</v>
      </c>
      <c r="Q7" s="10" t="e">
        <v>#N/A</v>
      </c>
      <c r="R7" s="10" t="s">
        <v>180</v>
      </c>
      <c r="S7" s="6">
        <v>0</v>
      </c>
      <c r="T7" s="6">
        <v>0</v>
      </c>
      <c r="U7" s="6">
        <v>0</v>
      </c>
      <c r="V7" s="6"/>
      <c r="W7" s="6">
        <v>0</v>
      </c>
      <c r="X7" s="6">
        <v>0</v>
      </c>
      <c r="Y7" s="6">
        <v>0</v>
      </c>
      <c r="Z7" s="6">
        <v>0</v>
      </c>
      <c r="AA7" s="6">
        <v>0</v>
      </c>
      <c r="AB7" s="10"/>
      <c r="AC7" s="6">
        <v>0</v>
      </c>
      <c r="AD7" s="10"/>
      <c r="AE7" s="10"/>
      <c r="AF7" s="10"/>
      <c r="AG7" s="11">
        <v>45534</v>
      </c>
    </row>
    <row r="8" spans="1:33" x14ac:dyDescent="0.35">
      <c r="A8" s="10">
        <v>891380046</v>
      </c>
      <c r="B8" s="10" t="s">
        <v>16</v>
      </c>
      <c r="C8" s="10" t="s">
        <v>17</v>
      </c>
      <c r="D8" s="10">
        <v>12828</v>
      </c>
      <c r="E8" s="10" t="s">
        <v>30</v>
      </c>
      <c r="F8" s="10" t="s">
        <v>31</v>
      </c>
      <c r="G8" s="11">
        <v>43496</v>
      </c>
      <c r="H8" s="11">
        <v>43503.423796296294</v>
      </c>
      <c r="I8" s="11" t="e">
        <v>#N/A</v>
      </c>
      <c r="J8" s="6">
        <v>550188</v>
      </c>
      <c r="K8" s="6">
        <f t="shared" si="1"/>
        <v>550188</v>
      </c>
      <c r="L8" s="10" t="s">
        <v>12</v>
      </c>
      <c r="M8" s="10" t="s">
        <v>13</v>
      </c>
      <c r="N8" s="10" t="s">
        <v>14</v>
      </c>
      <c r="O8" s="7"/>
      <c r="P8" s="10" t="s">
        <v>180</v>
      </c>
      <c r="Q8" s="10" t="e">
        <v>#N/A</v>
      </c>
      <c r="R8" s="10" t="s">
        <v>180</v>
      </c>
      <c r="S8" s="6">
        <v>0</v>
      </c>
      <c r="T8" s="6">
        <v>0</v>
      </c>
      <c r="U8" s="6">
        <v>0</v>
      </c>
      <c r="V8" s="6"/>
      <c r="W8" s="6">
        <v>0</v>
      </c>
      <c r="X8" s="6">
        <v>0</v>
      </c>
      <c r="Y8" s="6">
        <v>0</v>
      </c>
      <c r="Z8" s="6">
        <v>0</v>
      </c>
      <c r="AA8" s="6">
        <v>0</v>
      </c>
      <c r="AB8" s="10"/>
      <c r="AC8" s="6">
        <v>0</v>
      </c>
      <c r="AD8" s="10"/>
      <c r="AE8" s="10"/>
      <c r="AF8" s="10"/>
      <c r="AG8" s="11">
        <v>45534</v>
      </c>
    </row>
    <row r="9" spans="1:33" x14ac:dyDescent="0.35">
      <c r="A9" s="10">
        <v>891380046</v>
      </c>
      <c r="B9" s="10" t="s">
        <v>16</v>
      </c>
      <c r="C9" s="10" t="s">
        <v>17</v>
      </c>
      <c r="D9" s="10">
        <v>12979</v>
      </c>
      <c r="E9" s="10" t="s">
        <v>32</v>
      </c>
      <c r="F9" s="10" t="s">
        <v>33</v>
      </c>
      <c r="G9" s="11">
        <v>43524</v>
      </c>
      <c r="H9" s="11">
        <v>43525.346168981479</v>
      </c>
      <c r="I9" s="11" t="e">
        <v>#N/A</v>
      </c>
      <c r="J9" s="6">
        <v>581316</v>
      </c>
      <c r="K9" s="6">
        <f t="shared" si="1"/>
        <v>581316</v>
      </c>
      <c r="L9" s="10" t="s">
        <v>12</v>
      </c>
      <c r="M9" s="10" t="s">
        <v>13</v>
      </c>
      <c r="N9" s="10" t="s">
        <v>14</v>
      </c>
      <c r="O9" s="7"/>
      <c r="P9" s="10" t="s">
        <v>180</v>
      </c>
      <c r="Q9" s="10" t="e">
        <v>#N/A</v>
      </c>
      <c r="R9" s="10" t="s">
        <v>180</v>
      </c>
      <c r="S9" s="6">
        <v>0</v>
      </c>
      <c r="T9" s="6">
        <v>0</v>
      </c>
      <c r="U9" s="6">
        <v>0</v>
      </c>
      <c r="V9" s="6"/>
      <c r="W9" s="6">
        <v>0</v>
      </c>
      <c r="X9" s="6">
        <v>0</v>
      </c>
      <c r="Y9" s="6">
        <v>0</v>
      </c>
      <c r="Z9" s="6">
        <v>0</v>
      </c>
      <c r="AA9" s="6">
        <v>0</v>
      </c>
      <c r="AB9" s="10"/>
      <c r="AC9" s="6">
        <v>0</v>
      </c>
      <c r="AD9" s="10"/>
      <c r="AE9" s="10"/>
      <c r="AF9" s="10"/>
      <c r="AG9" s="11">
        <v>45534</v>
      </c>
    </row>
    <row r="10" spans="1:33" x14ac:dyDescent="0.35">
      <c r="A10" s="10">
        <v>891380046</v>
      </c>
      <c r="B10" s="10" t="s">
        <v>16</v>
      </c>
      <c r="C10" s="10" t="s">
        <v>17</v>
      </c>
      <c r="D10" s="10">
        <v>15987</v>
      </c>
      <c r="E10" s="10" t="s">
        <v>34</v>
      </c>
      <c r="F10" s="10" t="s">
        <v>35</v>
      </c>
      <c r="G10" s="11">
        <v>44134.607638888891</v>
      </c>
      <c r="H10" s="11">
        <v>44152.474386574075</v>
      </c>
      <c r="I10" s="11" t="e">
        <v>#N/A</v>
      </c>
      <c r="J10" s="6">
        <v>456605</v>
      </c>
      <c r="K10" s="6">
        <f t="shared" si="1"/>
        <v>456605</v>
      </c>
      <c r="L10" s="10" t="s">
        <v>12</v>
      </c>
      <c r="M10" s="10" t="s">
        <v>13</v>
      </c>
      <c r="N10" s="10" t="s">
        <v>14</v>
      </c>
      <c r="O10" s="7"/>
      <c r="P10" s="10" t="s">
        <v>180</v>
      </c>
      <c r="Q10" s="10" t="e">
        <v>#N/A</v>
      </c>
      <c r="R10" s="10" t="s">
        <v>180</v>
      </c>
      <c r="S10" s="6">
        <v>0</v>
      </c>
      <c r="T10" s="6">
        <v>0</v>
      </c>
      <c r="U10" s="6">
        <v>0</v>
      </c>
      <c r="V10" s="6"/>
      <c r="W10" s="6">
        <v>0</v>
      </c>
      <c r="X10" s="6">
        <v>0</v>
      </c>
      <c r="Y10" s="6">
        <v>0</v>
      </c>
      <c r="Z10" s="6">
        <v>0</v>
      </c>
      <c r="AA10" s="6">
        <v>0</v>
      </c>
      <c r="AB10" s="10"/>
      <c r="AC10" s="6">
        <v>0</v>
      </c>
      <c r="AD10" s="10"/>
      <c r="AE10" s="10"/>
      <c r="AF10" s="10"/>
      <c r="AG10" s="11">
        <v>45534</v>
      </c>
    </row>
    <row r="11" spans="1:33" x14ac:dyDescent="0.35">
      <c r="A11" s="10">
        <v>891380046</v>
      </c>
      <c r="B11" s="10" t="s">
        <v>16</v>
      </c>
      <c r="C11" s="10" t="s">
        <v>17</v>
      </c>
      <c r="D11" s="10">
        <v>20488</v>
      </c>
      <c r="E11" s="10" t="s">
        <v>36</v>
      </c>
      <c r="F11" s="10" t="s">
        <v>37</v>
      </c>
      <c r="G11" s="11">
        <v>44180.442361111112</v>
      </c>
      <c r="H11" s="11">
        <v>44196.692476851851</v>
      </c>
      <c r="I11" s="11">
        <v>44211</v>
      </c>
      <c r="J11" s="6">
        <v>16400</v>
      </c>
      <c r="K11" s="6">
        <f t="shared" si="1"/>
        <v>16400</v>
      </c>
      <c r="L11" s="10" t="s">
        <v>12</v>
      </c>
      <c r="M11" s="10" t="s">
        <v>13</v>
      </c>
      <c r="N11" s="10" t="s">
        <v>15</v>
      </c>
      <c r="O11" s="7"/>
      <c r="P11" s="10" t="s">
        <v>181</v>
      </c>
      <c r="Q11" s="10" t="s">
        <v>157</v>
      </c>
      <c r="R11" s="10" t="s">
        <v>181</v>
      </c>
      <c r="S11" s="6">
        <v>16400</v>
      </c>
      <c r="T11" s="6">
        <v>16400</v>
      </c>
      <c r="U11" s="6">
        <v>0</v>
      </c>
      <c r="V11" s="6" t="s">
        <v>190</v>
      </c>
      <c r="W11" s="6">
        <v>16400</v>
      </c>
      <c r="X11" s="6">
        <v>0</v>
      </c>
      <c r="Y11" s="6">
        <v>0</v>
      </c>
      <c r="Z11" s="6">
        <v>0</v>
      </c>
      <c r="AA11" s="6">
        <v>0</v>
      </c>
      <c r="AB11" s="10"/>
      <c r="AC11" s="6">
        <v>0</v>
      </c>
      <c r="AD11" s="10"/>
      <c r="AE11" s="10"/>
      <c r="AF11" s="10"/>
      <c r="AG11" s="11">
        <v>45534</v>
      </c>
    </row>
    <row r="12" spans="1:33" x14ac:dyDescent="0.35">
      <c r="A12" s="10">
        <v>891380046</v>
      </c>
      <c r="B12" s="10" t="s">
        <v>16</v>
      </c>
      <c r="C12" s="10" t="s">
        <v>17</v>
      </c>
      <c r="D12" s="10">
        <v>23461</v>
      </c>
      <c r="E12" s="10" t="s">
        <v>38</v>
      </c>
      <c r="F12" s="10" t="s">
        <v>39</v>
      </c>
      <c r="G12" s="11">
        <v>44216.380555555559</v>
      </c>
      <c r="H12" s="11">
        <v>44251.705983796295</v>
      </c>
      <c r="I12" s="11">
        <v>44230</v>
      </c>
      <c r="J12" s="6">
        <v>32900</v>
      </c>
      <c r="K12" s="6">
        <f t="shared" si="1"/>
        <v>32900</v>
      </c>
      <c r="L12" s="10" t="s">
        <v>12</v>
      </c>
      <c r="M12" s="10" t="s">
        <v>13</v>
      </c>
      <c r="N12" s="10" t="s">
        <v>15</v>
      </c>
      <c r="O12" s="7"/>
      <c r="P12" s="10" t="s">
        <v>181</v>
      </c>
      <c r="Q12" s="10" t="s">
        <v>157</v>
      </c>
      <c r="R12" s="10" t="s">
        <v>181</v>
      </c>
      <c r="S12" s="6">
        <v>32900</v>
      </c>
      <c r="T12" s="6">
        <v>32900</v>
      </c>
      <c r="U12" s="6">
        <v>0</v>
      </c>
      <c r="V12" s="6" t="s">
        <v>191</v>
      </c>
      <c r="W12" s="6">
        <v>32900</v>
      </c>
      <c r="X12" s="6">
        <v>0</v>
      </c>
      <c r="Y12" s="6">
        <v>0</v>
      </c>
      <c r="Z12" s="6">
        <v>0</v>
      </c>
      <c r="AA12" s="6">
        <v>0</v>
      </c>
      <c r="AB12" s="10"/>
      <c r="AC12" s="6">
        <v>0</v>
      </c>
      <c r="AD12" s="10"/>
      <c r="AE12" s="10"/>
      <c r="AF12" s="10"/>
      <c r="AG12" s="11">
        <v>45534</v>
      </c>
    </row>
    <row r="13" spans="1:33" x14ac:dyDescent="0.35">
      <c r="A13" s="10">
        <v>891380046</v>
      </c>
      <c r="B13" s="10" t="s">
        <v>16</v>
      </c>
      <c r="C13" s="10" t="s">
        <v>17</v>
      </c>
      <c r="D13" s="10">
        <v>33295</v>
      </c>
      <c r="E13" s="10" t="s">
        <v>40</v>
      </c>
      <c r="F13" s="10" t="s">
        <v>41</v>
      </c>
      <c r="G13" s="11">
        <v>44300.642361111109</v>
      </c>
      <c r="H13" s="11">
        <v>44336.671701388892</v>
      </c>
      <c r="I13" s="11">
        <v>44328</v>
      </c>
      <c r="J13" s="6">
        <v>31028</v>
      </c>
      <c r="K13" s="6">
        <f t="shared" si="1"/>
        <v>31028</v>
      </c>
      <c r="L13" s="10" t="s">
        <v>12</v>
      </c>
      <c r="M13" s="10" t="s">
        <v>13</v>
      </c>
      <c r="N13" s="10" t="s">
        <v>15</v>
      </c>
      <c r="O13" s="7"/>
      <c r="P13" s="10" t="s">
        <v>181</v>
      </c>
      <c r="Q13" s="10" t="s">
        <v>157</v>
      </c>
      <c r="R13" s="10" t="s">
        <v>181</v>
      </c>
      <c r="S13" s="6">
        <v>31028</v>
      </c>
      <c r="T13" s="6">
        <v>31028</v>
      </c>
      <c r="U13" s="6">
        <v>0</v>
      </c>
      <c r="V13" s="6" t="s">
        <v>192</v>
      </c>
      <c r="W13" s="6">
        <v>31028</v>
      </c>
      <c r="X13" s="6">
        <v>0</v>
      </c>
      <c r="Y13" s="6">
        <v>0</v>
      </c>
      <c r="Z13" s="6">
        <v>0</v>
      </c>
      <c r="AA13" s="6">
        <v>0</v>
      </c>
      <c r="AB13" s="10"/>
      <c r="AC13" s="6">
        <v>0</v>
      </c>
      <c r="AD13" s="10"/>
      <c r="AE13" s="10"/>
      <c r="AF13" s="10"/>
      <c r="AG13" s="11">
        <v>45534</v>
      </c>
    </row>
    <row r="14" spans="1:33" x14ac:dyDescent="0.35">
      <c r="A14" s="10">
        <v>891380046</v>
      </c>
      <c r="B14" s="10" t="s">
        <v>16</v>
      </c>
      <c r="C14" s="10" t="s">
        <v>17</v>
      </c>
      <c r="D14" s="10">
        <v>36429</v>
      </c>
      <c r="E14" s="10" t="s">
        <v>42</v>
      </c>
      <c r="F14" s="10" t="s">
        <v>43</v>
      </c>
      <c r="G14" s="11">
        <v>44332.728472222225</v>
      </c>
      <c r="H14" s="11">
        <v>44357.401053240741</v>
      </c>
      <c r="I14" s="11">
        <v>44357</v>
      </c>
      <c r="J14" s="6">
        <v>113607</v>
      </c>
      <c r="K14" s="6">
        <f t="shared" si="1"/>
        <v>113607</v>
      </c>
      <c r="L14" s="10" t="s">
        <v>12</v>
      </c>
      <c r="M14" s="10" t="s">
        <v>13</v>
      </c>
      <c r="N14" s="10" t="s">
        <v>14</v>
      </c>
      <c r="O14" s="7"/>
      <c r="P14" s="10" t="s">
        <v>181</v>
      </c>
      <c r="Q14" s="10" t="s">
        <v>157</v>
      </c>
      <c r="R14" s="10" t="s">
        <v>181</v>
      </c>
      <c r="S14" s="6">
        <v>113607</v>
      </c>
      <c r="T14" s="6">
        <v>113607</v>
      </c>
      <c r="U14" s="6">
        <v>0</v>
      </c>
      <c r="V14" s="6" t="s">
        <v>193</v>
      </c>
      <c r="W14" s="6">
        <v>113607</v>
      </c>
      <c r="X14" s="6">
        <v>0</v>
      </c>
      <c r="Y14" s="6">
        <v>0</v>
      </c>
      <c r="Z14" s="6">
        <v>0</v>
      </c>
      <c r="AA14" s="6">
        <v>0</v>
      </c>
      <c r="AB14" s="10"/>
      <c r="AC14" s="6">
        <v>0</v>
      </c>
      <c r="AD14" s="10"/>
      <c r="AE14" s="10"/>
      <c r="AF14" s="10"/>
      <c r="AG14" s="11">
        <v>45534</v>
      </c>
    </row>
    <row r="15" spans="1:33" x14ac:dyDescent="0.35">
      <c r="A15" s="10">
        <v>891380046</v>
      </c>
      <c r="B15" s="10" t="s">
        <v>16</v>
      </c>
      <c r="C15" s="10" t="s">
        <v>17</v>
      </c>
      <c r="D15" s="10">
        <v>51278</v>
      </c>
      <c r="E15" s="10" t="s">
        <v>44</v>
      </c>
      <c r="F15" s="10" t="s">
        <v>45</v>
      </c>
      <c r="G15" s="11">
        <v>44462.742361111108</v>
      </c>
      <c r="H15" s="11">
        <v>44488.330208333333</v>
      </c>
      <c r="I15" s="11">
        <v>44488</v>
      </c>
      <c r="J15" s="6">
        <v>17000</v>
      </c>
      <c r="K15" s="6">
        <f t="shared" si="1"/>
        <v>17000</v>
      </c>
      <c r="L15" s="10" t="s">
        <v>12</v>
      </c>
      <c r="M15" s="10" t="s">
        <v>13</v>
      </c>
      <c r="N15" s="10" t="s">
        <v>15</v>
      </c>
      <c r="O15" s="4"/>
      <c r="P15" s="10" t="s">
        <v>181</v>
      </c>
      <c r="Q15" s="10" t="e">
        <v>#N/A</v>
      </c>
      <c r="R15" s="10" t="s">
        <v>181</v>
      </c>
      <c r="S15" s="6">
        <v>17000</v>
      </c>
      <c r="T15" s="6">
        <v>17000</v>
      </c>
      <c r="U15" s="6">
        <v>0</v>
      </c>
      <c r="V15" s="6" t="s">
        <v>186</v>
      </c>
      <c r="W15" s="6">
        <v>17000</v>
      </c>
      <c r="X15" s="6">
        <v>0</v>
      </c>
      <c r="Y15" s="6">
        <v>0</v>
      </c>
      <c r="Z15" s="6">
        <v>0</v>
      </c>
      <c r="AA15" s="6">
        <v>0</v>
      </c>
      <c r="AB15" s="10"/>
      <c r="AC15" s="6">
        <v>0</v>
      </c>
      <c r="AD15" s="10"/>
      <c r="AE15" s="10"/>
      <c r="AF15" s="10"/>
      <c r="AG15" s="11">
        <v>45534</v>
      </c>
    </row>
    <row r="16" spans="1:33" x14ac:dyDescent="0.35">
      <c r="A16" s="10">
        <v>891380046</v>
      </c>
      <c r="B16" s="10" t="s">
        <v>16</v>
      </c>
      <c r="C16" s="10" t="s">
        <v>17</v>
      </c>
      <c r="D16" s="10">
        <v>51279</v>
      </c>
      <c r="E16" s="10" t="s">
        <v>46</v>
      </c>
      <c r="F16" s="10" t="s">
        <v>47</v>
      </c>
      <c r="G16" s="11">
        <v>44462.745138888888</v>
      </c>
      <c r="H16" s="11">
        <v>44488.330208333333</v>
      </c>
      <c r="I16" s="11">
        <v>44488</v>
      </c>
      <c r="J16" s="6">
        <v>22600</v>
      </c>
      <c r="K16" s="6">
        <f t="shared" si="1"/>
        <v>22600</v>
      </c>
      <c r="L16" s="10" t="s">
        <v>12</v>
      </c>
      <c r="M16" s="10" t="s">
        <v>13</v>
      </c>
      <c r="N16" s="10" t="s">
        <v>15</v>
      </c>
      <c r="O16" s="4"/>
      <c r="P16" s="10" t="s">
        <v>181</v>
      </c>
      <c r="Q16" s="10" t="e">
        <v>#N/A</v>
      </c>
      <c r="R16" s="10" t="s">
        <v>181</v>
      </c>
      <c r="S16" s="6">
        <v>22600</v>
      </c>
      <c r="T16" s="6">
        <v>22600</v>
      </c>
      <c r="U16" s="6">
        <v>0</v>
      </c>
      <c r="V16" s="6" t="s">
        <v>187</v>
      </c>
      <c r="W16" s="6">
        <v>22600</v>
      </c>
      <c r="X16" s="6">
        <v>0</v>
      </c>
      <c r="Y16" s="6">
        <v>0</v>
      </c>
      <c r="Z16" s="6">
        <v>0</v>
      </c>
      <c r="AA16" s="6">
        <v>0</v>
      </c>
      <c r="AB16" s="10"/>
      <c r="AC16" s="6">
        <v>0</v>
      </c>
      <c r="AD16" s="10"/>
      <c r="AE16" s="10"/>
      <c r="AF16" s="10"/>
      <c r="AG16" s="11">
        <v>45534</v>
      </c>
    </row>
    <row r="17" spans="1:33" x14ac:dyDescent="0.35">
      <c r="A17" s="10">
        <v>891380046</v>
      </c>
      <c r="B17" s="10" t="s">
        <v>16</v>
      </c>
      <c r="C17" s="10" t="s">
        <v>17</v>
      </c>
      <c r="D17" s="10">
        <v>62070</v>
      </c>
      <c r="E17" s="10" t="s">
        <v>48</v>
      </c>
      <c r="F17" s="10" t="s">
        <v>49</v>
      </c>
      <c r="G17" s="11">
        <v>44566.447222222225</v>
      </c>
      <c r="H17" s="11">
        <v>44603.398761574077</v>
      </c>
      <c r="I17" s="11">
        <v>44603</v>
      </c>
      <c r="J17" s="6">
        <v>36300</v>
      </c>
      <c r="K17" s="6">
        <f t="shared" si="1"/>
        <v>36300</v>
      </c>
      <c r="L17" s="10" t="s">
        <v>12</v>
      </c>
      <c r="M17" s="10" t="s">
        <v>13</v>
      </c>
      <c r="N17" s="10" t="s">
        <v>15</v>
      </c>
      <c r="O17" s="7"/>
      <c r="P17" s="10" t="s">
        <v>181</v>
      </c>
      <c r="Q17" s="10" t="s">
        <v>157</v>
      </c>
      <c r="R17" s="10" t="s">
        <v>181</v>
      </c>
      <c r="S17" s="6">
        <v>36300</v>
      </c>
      <c r="T17" s="6">
        <v>36300</v>
      </c>
      <c r="U17" s="6">
        <v>0</v>
      </c>
      <c r="V17" s="6" t="s">
        <v>194</v>
      </c>
      <c r="W17" s="6">
        <v>36300</v>
      </c>
      <c r="X17" s="6">
        <v>0</v>
      </c>
      <c r="Y17" s="6">
        <v>0</v>
      </c>
      <c r="Z17" s="6">
        <v>0</v>
      </c>
      <c r="AA17" s="6">
        <v>0</v>
      </c>
      <c r="AB17" s="10"/>
      <c r="AC17" s="6">
        <v>0</v>
      </c>
      <c r="AD17" s="10"/>
      <c r="AE17" s="10"/>
      <c r="AF17" s="10"/>
      <c r="AG17" s="11">
        <v>45534</v>
      </c>
    </row>
    <row r="18" spans="1:33" x14ac:dyDescent="0.35">
      <c r="A18" s="10">
        <v>891380046</v>
      </c>
      <c r="B18" s="10" t="s">
        <v>16</v>
      </c>
      <c r="C18" s="10" t="s">
        <v>17</v>
      </c>
      <c r="D18" s="10">
        <v>89717</v>
      </c>
      <c r="E18" s="10" t="s">
        <v>50</v>
      </c>
      <c r="F18" s="10" t="s">
        <v>51</v>
      </c>
      <c r="G18" s="11">
        <v>44831.916666666664</v>
      </c>
      <c r="H18" s="11">
        <v>44846.479907407411</v>
      </c>
      <c r="I18" s="11">
        <v>44845</v>
      </c>
      <c r="J18" s="6">
        <v>125906</v>
      </c>
      <c r="K18" s="6">
        <f t="shared" si="1"/>
        <v>125906</v>
      </c>
      <c r="L18" s="10" t="s">
        <v>12</v>
      </c>
      <c r="M18" s="10" t="s">
        <v>13</v>
      </c>
      <c r="N18" s="10" t="s">
        <v>14</v>
      </c>
      <c r="O18" s="7"/>
      <c r="P18" s="10" t="s">
        <v>182</v>
      </c>
      <c r="Q18" s="10" t="s">
        <v>158</v>
      </c>
      <c r="R18" s="10" t="s">
        <v>182</v>
      </c>
      <c r="S18" s="6">
        <v>125900</v>
      </c>
      <c r="T18" s="6">
        <v>0</v>
      </c>
      <c r="U18" s="6">
        <v>0</v>
      </c>
      <c r="V18" s="6"/>
      <c r="W18" s="6">
        <v>125900</v>
      </c>
      <c r="X18" s="6">
        <v>0</v>
      </c>
      <c r="Y18" s="6">
        <v>0</v>
      </c>
      <c r="Z18" s="6">
        <v>125900</v>
      </c>
      <c r="AA18" s="6">
        <v>0</v>
      </c>
      <c r="AB18" s="10"/>
      <c r="AC18" s="6">
        <v>125900</v>
      </c>
      <c r="AD18" s="10">
        <v>2201341417</v>
      </c>
      <c r="AE18" s="6">
        <v>1804009</v>
      </c>
      <c r="AF18" s="10" t="s">
        <v>175</v>
      </c>
      <c r="AG18" s="11">
        <v>45534</v>
      </c>
    </row>
    <row r="19" spans="1:33" x14ac:dyDescent="0.35">
      <c r="A19" s="10">
        <v>891380046</v>
      </c>
      <c r="B19" s="10" t="s">
        <v>16</v>
      </c>
      <c r="C19" s="10" t="s">
        <v>17</v>
      </c>
      <c r="D19" s="10">
        <v>117063</v>
      </c>
      <c r="E19" s="10" t="s">
        <v>52</v>
      </c>
      <c r="F19" s="10" t="s">
        <v>53</v>
      </c>
      <c r="G19" s="11">
        <v>45090.637499999997</v>
      </c>
      <c r="H19" s="11">
        <v>45120.602141203701</v>
      </c>
      <c r="I19" s="11">
        <v>45121.590575000002</v>
      </c>
      <c r="J19" s="6">
        <v>76300</v>
      </c>
      <c r="K19" s="6">
        <f t="shared" si="1"/>
        <v>76300</v>
      </c>
      <c r="L19" s="10" t="s">
        <v>12</v>
      </c>
      <c r="M19" s="10" t="s">
        <v>13</v>
      </c>
      <c r="N19" s="10" t="s">
        <v>14</v>
      </c>
      <c r="O19" s="7"/>
      <c r="P19" s="10" t="s">
        <v>182</v>
      </c>
      <c r="Q19" s="10" t="s">
        <v>158</v>
      </c>
      <c r="R19" s="10" t="e">
        <v>#N/A</v>
      </c>
      <c r="S19" s="6">
        <v>76300</v>
      </c>
      <c r="T19" s="6">
        <v>0</v>
      </c>
      <c r="U19" s="6">
        <v>0</v>
      </c>
      <c r="V19" s="6"/>
      <c r="W19" s="6">
        <v>76300</v>
      </c>
      <c r="X19" s="6">
        <v>0</v>
      </c>
      <c r="Y19" s="6">
        <v>0</v>
      </c>
      <c r="Z19" s="6">
        <v>76300</v>
      </c>
      <c r="AA19" s="6">
        <v>0</v>
      </c>
      <c r="AB19" s="10"/>
      <c r="AC19" s="6">
        <v>76300</v>
      </c>
      <c r="AD19" s="10">
        <v>2201520946</v>
      </c>
      <c r="AE19" s="6">
        <v>1743526</v>
      </c>
      <c r="AF19" s="10" t="s">
        <v>201</v>
      </c>
      <c r="AG19" s="11">
        <v>45534</v>
      </c>
    </row>
    <row r="20" spans="1:33" x14ac:dyDescent="0.35">
      <c r="A20" s="10">
        <v>891380046</v>
      </c>
      <c r="B20" s="10" t="s">
        <v>16</v>
      </c>
      <c r="C20" s="10" t="s">
        <v>17</v>
      </c>
      <c r="D20" s="10">
        <v>119872</v>
      </c>
      <c r="E20" s="10" t="s">
        <v>54</v>
      </c>
      <c r="F20" s="10" t="s">
        <v>55</v>
      </c>
      <c r="G20" s="11">
        <v>45108.90625</v>
      </c>
      <c r="H20" s="11">
        <v>45149.423726851855</v>
      </c>
      <c r="I20" s="11">
        <v>45149.402547071761</v>
      </c>
      <c r="J20" s="6">
        <v>234317</v>
      </c>
      <c r="K20" s="6">
        <f t="shared" si="1"/>
        <v>234317</v>
      </c>
      <c r="L20" s="10" t="s">
        <v>12</v>
      </c>
      <c r="M20" s="10" t="s">
        <v>13</v>
      </c>
      <c r="N20" s="10" t="s">
        <v>14</v>
      </c>
      <c r="O20" s="7"/>
      <c r="P20" s="10" t="s">
        <v>182</v>
      </c>
      <c r="Q20" s="10" t="s">
        <v>158</v>
      </c>
      <c r="R20" s="10" t="e">
        <v>#N/A</v>
      </c>
      <c r="S20" s="6">
        <v>234317</v>
      </c>
      <c r="T20" s="6">
        <v>0</v>
      </c>
      <c r="U20" s="6">
        <v>0</v>
      </c>
      <c r="V20" s="6"/>
      <c r="W20" s="6">
        <v>234317</v>
      </c>
      <c r="X20" s="6">
        <v>0</v>
      </c>
      <c r="Y20" s="6">
        <v>0</v>
      </c>
      <c r="Z20" s="6">
        <v>234317</v>
      </c>
      <c r="AA20" s="6">
        <v>0</v>
      </c>
      <c r="AB20" s="10"/>
      <c r="AC20" s="6">
        <v>234317</v>
      </c>
      <c r="AD20" s="10">
        <v>2201520946</v>
      </c>
      <c r="AE20" s="6">
        <v>1743526</v>
      </c>
      <c r="AF20" s="10" t="s">
        <v>201</v>
      </c>
      <c r="AG20" s="11">
        <v>45534</v>
      </c>
    </row>
    <row r="21" spans="1:33" x14ac:dyDescent="0.35">
      <c r="A21" s="10">
        <v>891380046</v>
      </c>
      <c r="B21" s="10" t="s">
        <v>16</v>
      </c>
      <c r="C21" s="10" t="s">
        <v>17</v>
      </c>
      <c r="D21" s="10">
        <v>120569</v>
      </c>
      <c r="E21" s="10" t="s">
        <v>56</v>
      </c>
      <c r="F21" s="10" t="s">
        <v>57</v>
      </c>
      <c r="G21" s="11">
        <v>45113.948611111111</v>
      </c>
      <c r="H21" s="11">
        <v>45149.423726851855</v>
      </c>
      <c r="I21" s="11">
        <v>45149.403924224534</v>
      </c>
      <c r="J21" s="6">
        <v>169534</v>
      </c>
      <c r="K21" s="6">
        <f t="shared" si="1"/>
        <v>169534</v>
      </c>
      <c r="L21" s="10" t="s">
        <v>12</v>
      </c>
      <c r="M21" s="10" t="s">
        <v>13</v>
      </c>
      <c r="N21" s="10" t="s">
        <v>14</v>
      </c>
      <c r="O21" s="7"/>
      <c r="P21" s="10" t="s">
        <v>182</v>
      </c>
      <c r="Q21" s="10" t="s">
        <v>158</v>
      </c>
      <c r="R21" s="10" t="e">
        <v>#N/A</v>
      </c>
      <c r="S21" s="6">
        <v>169534</v>
      </c>
      <c r="T21" s="6">
        <v>0</v>
      </c>
      <c r="U21" s="6">
        <v>0</v>
      </c>
      <c r="V21" s="6"/>
      <c r="W21" s="6">
        <v>169534</v>
      </c>
      <c r="X21" s="6">
        <v>0</v>
      </c>
      <c r="Y21" s="6">
        <v>0</v>
      </c>
      <c r="Z21" s="6">
        <v>169534</v>
      </c>
      <c r="AA21" s="6">
        <v>0</v>
      </c>
      <c r="AB21" s="10"/>
      <c r="AC21" s="6">
        <v>169534</v>
      </c>
      <c r="AD21" s="10">
        <v>2201520946</v>
      </c>
      <c r="AE21" s="6">
        <v>1743526</v>
      </c>
      <c r="AF21" s="10" t="s">
        <v>201</v>
      </c>
      <c r="AG21" s="11">
        <v>45534</v>
      </c>
    </row>
    <row r="22" spans="1:33" x14ac:dyDescent="0.35">
      <c r="A22" s="10">
        <v>891380046</v>
      </c>
      <c r="B22" s="10" t="s">
        <v>16</v>
      </c>
      <c r="C22" s="10" t="s">
        <v>17</v>
      </c>
      <c r="D22" s="10">
        <v>122320</v>
      </c>
      <c r="E22" s="10" t="s">
        <v>58</v>
      </c>
      <c r="F22" s="10" t="s">
        <v>59</v>
      </c>
      <c r="G22" s="11">
        <v>45128.265277777777</v>
      </c>
      <c r="H22" s="11">
        <v>45149.423726851855</v>
      </c>
      <c r="I22" s="11">
        <v>45149.394014814818</v>
      </c>
      <c r="J22" s="6">
        <v>91342</v>
      </c>
      <c r="K22" s="6">
        <f t="shared" si="1"/>
        <v>91342</v>
      </c>
      <c r="L22" s="10" t="s">
        <v>12</v>
      </c>
      <c r="M22" s="10" t="s">
        <v>13</v>
      </c>
      <c r="N22" s="10" t="s">
        <v>14</v>
      </c>
      <c r="O22" s="7"/>
      <c r="P22" s="10" t="s">
        <v>182</v>
      </c>
      <c r="Q22" s="10" t="s">
        <v>158</v>
      </c>
      <c r="R22" s="10" t="e">
        <v>#N/A</v>
      </c>
      <c r="S22" s="6">
        <v>91342</v>
      </c>
      <c r="T22" s="6">
        <v>0</v>
      </c>
      <c r="U22" s="6">
        <v>0</v>
      </c>
      <c r="V22" s="6"/>
      <c r="W22" s="6">
        <v>91342</v>
      </c>
      <c r="X22" s="6">
        <v>0</v>
      </c>
      <c r="Y22" s="6">
        <v>0</v>
      </c>
      <c r="Z22" s="6">
        <v>91342</v>
      </c>
      <c r="AA22" s="6">
        <v>0</v>
      </c>
      <c r="AB22" s="10"/>
      <c r="AC22" s="6">
        <v>91342</v>
      </c>
      <c r="AD22" s="10">
        <v>2201520946</v>
      </c>
      <c r="AE22" s="6">
        <v>1743526</v>
      </c>
      <c r="AF22" s="10" t="s">
        <v>201</v>
      </c>
      <c r="AG22" s="11">
        <v>45534</v>
      </c>
    </row>
    <row r="23" spans="1:33" x14ac:dyDescent="0.35">
      <c r="A23" s="10">
        <v>891380046</v>
      </c>
      <c r="B23" s="10" t="s">
        <v>16</v>
      </c>
      <c r="C23" s="10" t="s">
        <v>17</v>
      </c>
      <c r="D23" s="10">
        <v>122562</v>
      </c>
      <c r="E23" s="10" t="s">
        <v>60</v>
      </c>
      <c r="F23" s="10" t="s">
        <v>61</v>
      </c>
      <c r="G23" s="11">
        <v>45131.65625</v>
      </c>
      <c r="H23" s="11">
        <v>45149.423726851855</v>
      </c>
      <c r="I23" s="11">
        <v>45149.394753900466</v>
      </c>
      <c r="J23" s="6">
        <v>44300</v>
      </c>
      <c r="K23" s="6">
        <f t="shared" si="1"/>
        <v>44300</v>
      </c>
      <c r="L23" s="10" t="s">
        <v>12</v>
      </c>
      <c r="M23" s="10" t="s">
        <v>13</v>
      </c>
      <c r="N23" s="10" t="s">
        <v>15</v>
      </c>
      <c r="O23" s="4"/>
      <c r="P23" s="10" t="s">
        <v>182</v>
      </c>
      <c r="Q23" s="10" t="s">
        <v>158</v>
      </c>
      <c r="R23" s="10" t="e">
        <v>#N/A</v>
      </c>
      <c r="S23" s="6">
        <v>46500</v>
      </c>
      <c r="T23" s="6">
        <v>0</v>
      </c>
      <c r="U23" s="6">
        <v>0</v>
      </c>
      <c r="V23" s="6"/>
      <c r="W23" s="6">
        <v>46500</v>
      </c>
      <c r="X23" s="6">
        <v>0</v>
      </c>
      <c r="Y23" s="6">
        <v>0</v>
      </c>
      <c r="Z23" s="6">
        <v>44300</v>
      </c>
      <c r="AA23" s="6">
        <v>0</v>
      </c>
      <c r="AB23" s="10"/>
      <c r="AC23" s="6">
        <v>44300</v>
      </c>
      <c r="AD23" s="10">
        <v>2201520946</v>
      </c>
      <c r="AE23" s="6">
        <v>1743526</v>
      </c>
      <c r="AF23" s="10" t="s">
        <v>201</v>
      </c>
      <c r="AG23" s="11">
        <v>45534</v>
      </c>
    </row>
    <row r="24" spans="1:33" x14ac:dyDescent="0.35">
      <c r="A24" s="10">
        <v>891380046</v>
      </c>
      <c r="B24" s="10" t="s">
        <v>16</v>
      </c>
      <c r="C24" s="10" t="s">
        <v>17</v>
      </c>
      <c r="D24" s="10">
        <v>123471</v>
      </c>
      <c r="E24" s="10" t="s">
        <v>62</v>
      </c>
      <c r="F24" s="10" t="s">
        <v>63</v>
      </c>
      <c r="G24" s="11">
        <v>45137.405555555553</v>
      </c>
      <c r="H24" s="11">
        <v>45149.423726851855</v>
      </c>
      <c r="I24" s="11">
        <v>45149.396681446757</v>
      </c>
      <c r="J24" s="6">
        <v>109169</v>
      </c>
      <c r="K24" s="6">
        <f t="shared" si="1"/>
        <v>109169</v>
      </c>
      <c r="L24" s="10" t="s">
        <v>12</v>
      </c>
      <c r="M24" s="10" t="s">
        <v>13</v>
      </c>
      <c r="N24" s="10" t="s">
        <v>14</v>
      </c>
      <c r="O24" s="7"/>
      <c r="P24" s="10" t="s">
        <v>182</v>
      </c>
      <c r="Q24" s="10" t="s">
        <v>158</v>
      </c>
      <c r="R24" s="10" t="e">
        <v>#N/A</v>
      </c>
      <c r="S24" s="6">
        <v>109169</v>
      </c>
      <c r="T24" s="6">
        <v>0</v>
      </c>
      <c r="U24" s="6">
        <v>0</v>
      </c>
      <c r="V24" s="6"/>
      <c r="W24" s="6">
        <v>109169</v>
      </c>
      <c r="X24" s="6">
        <v>0</v>
      </c>
      <c r="Y24" s="6">
        <v>0</v>
      </c>
      <c r="Z24" s="6">
        <v>109169</v>
      </c>
      <c r="AA24" s="6">
        <v>0</v>
      </c>
      <c r="AB24" s="10"/>
      <c r="AC24" s="6">
        <v>109169</v>
      </c>
      <c r="AD24" s="10">
        <v>2201520946</v>
      </c>
      <c r="AE24" s="6">
        <v>1743526</v>
      </c>
      <c r="AF24" s="10" t="s">
        <v>201</v>
      </c>
      <c r="AG24" s="11">
        <v>45534</v>
      </c>
    </row>
    <row r="25" spans="1:33" x14ac:dyDescent="0.35">
      <c r="A25" s="10">
        <v>891380046</v>
      </c>
      <c r="B25" s="10" t="s">
        <v>16</v>
      </c>
      <c r="C25" s="10" t="s">
        <v>17</v>
      </c>
      <c r="D25" s="10">
        <v>128466</v>
      </c>
      <c r="E25" s="10" t="s">
        <v>64</v>
      </c>
      <c r="F25" s="10" t="s">
        <v>65</v>
      </c>
      <c r="G25" s="11">
        <v>45174.615972222222</v>
      </c>
      <c r="H25" s="11">
        <v>45205.666759259257</v>
      </c>
      <c r="I25" s="11">
        <v>45205.609377048611</v>
      </c>
      <c r="J25" s="6">
        <v>83918</v>
      </c>
      <c r="K25" s="6">
        <f t="shared" si="1"/>
        <v>83918</v>
      </c>
      <c r="L25" s="10" t="s">
        <v>12</v>
      </c>
      <c r="M25" s="10" t="s">
        <v>13</v>
      </c>
      <c r="N25" s="10" t="s">
        <v>14</v>
      </c>
      <c r="O25" s="7"/>
      <c r="P25" s="10" t="s">
        <v>182</v>
      </c>
      <c r="Q25" s="10" t="s">
        <v>158</v>
      </c>
      <c r="R25" s="10" t="e">
        <v>#N/A</v>
      </c>
      <c r="S25" s="6">
        <v>83918</v>
      </c>
      <c r="T25" s="6">
        <v>0</v>
      </c>
      <c r="U25" s="6">
        <v>0</v>
      </c>
      <c r="V25" s="6"/>
      <c r="W25" s="6">
        <v>83918</v>
      </c>
      <c r="X25" s="6">
        <v>0</v>
      </c>
      <c r="Y25" s="6">
        <v>0</v>
      </c>
      <c r="Z25" s="6">
        <v>83918</v>
      </c>
      <c r="AA25" s="6">
        <v>0</v>
      </c>
      <c r="AB25" s="10"/>
      <c r="AC25" s="6">
        <v>83918</v>
      </c>
      <c r="AD25" s="10">
        <v>2201520946</v>
      </c>
      <c r="AE25" s="6">
        <v>1743526</v>
      </c>
      <c r="AF25" s="10" t="s">
        <v>201</v>
      </c>
      <c r="AG25" s="11">
        <v>45534</v>
      </c>
    </row>
    <row r="26" spans="1:33" x14ac:dyDescent="0.35">
      <c r="A26" s="10">
        <v>891380046</v>
      </c>
      <c r="B26" s="10" t="s">
        <v>16</v>
      </c>
      <c r="C26" s="10" t="s">
        <v>17</v>
      </c>
      <c r="D26" s="10">
        <v>129121</v>
      </c>
      <c r="E26" s="10" t="s">
        <v>66</v>
      </c>
      <c r="F26" s="10" t="s">
        <v>67</v>
      </c>
      <c r="G26" s="11">
        <v>45179.645833333336</v>
      </c>
      <c r="H26" s="11">
        <v>45205.666759259257</v>
      </c>
      <c r="I26" s="11">
        <v>45205.611859062497</v>
      </c>
      <c r="J26" s="6">
        <v>93440</v>
      </c>
      <c r="K26" s="6">
        <f t="shared" si="1"/>
        <v>93440</v>
      </c>
      <c r="L26" s="10" t="s">
        <v>12</v>
      </c>
      <c r="M26" s="10" t="s">
        <v>13</v>
      </c>
      <c r="N26" s="10" t="s">
        <v>14</v>
      </c>
      <c r="O26" s="7"/>
      <c r="P26" s="10" t="s">
        <v>182</v>
      </c>
      <c r="Q26" s="10" t="s">
        <v>158</v>
      </c>
      <c r="R26" s="10" t="e">
        <v>#N/A</v>
      </c>
      <c r="S26" s="6">
        <v>93440</v>
      </c>
      <c r="T26" s="6">
        <v>0</v>
      </c>
      <c r="U26" s="6">
        <v>0</v>
      </c>
      <c r="V26" s="6"/>
      <c r="W26" s="6">
        <v>93440</v>
      </c>
      <c r="X26" s="6">
        <v>0</v>
      </c>
      <c r="Y26" s="6">
        <v>0</v>
      </c>
      <c r="Z26" s="6">
        <v>93440</v>
      </c>
      <c r="AA26" s="6">
        <v>0</v>
      </c>
      <c r="AB26" s="10"/>
      <c r="AC26" s="6">
        <v>93440</v>
      </c>
      <c r="AD26" s="10">
        <v>2201520946</v>
      </c>
      <c r="AE26" s="6">
        <v>1743526</v>
      </c>
      <c r="AF26" s="10" t="s">
        <v>201</v>
      </c>
      <c r="AG26" s="11">
        <v>45534</v>
      </c>
    </row>
    <row r="27" spans="1:33" x14ac:dyDescent="0.35">
      <c r="A27" s="10">
        <v>891380046</v>
      </c>
      <c r="B27" s="10" t="s">
        <v>16</v>
      </c>
      <c r="C27" s="10" t="s">
        <v>17</v>
      </c>
      <c r="D27" s="10">
        <v>135883</v>
      </c>
      <c r="E27" s="10" t="s">
        <v>68</v>
      </c>
      <c r="F27" s="10" t="s">
        <v>69</v>
      </c>
      <c r="G27" s="11">
        <v>45229.275694444441</v>
      </c>
      <c r="H27" s="11">
        <v>45239.696875000001</v>
      </c>
      <c r="I27" s="11">
        <v>45238.584853437504</v>
      </c>
      <c r="J27" s="6">
        <v>109623</v>
      </c>
      <c r="K27" s="6">
        <f t="shared" si="1"/>
        <v>109623</v>
      </c>
      <c r="L27" s="10" t="s">
        <v>12</v>
      </c>
      <c r="M27" s="10" t="s">
        <v>13</v>
      </c>
      <c r="N27" s="10" t="s">
        <v>14</v>
      </c>
      <c r="O27" s="7"/>
      <c r="P27" s="10" t="s">
        <v>182</v>
      </c>
      <c r="Q27" s="10" t="s">
        <v>158</v>
      </c>
      <c r="R27" s="10" t="e">
        <v>#N/A</v>
      </c>
      <c r="S27" s="6">
        <v>109623</v>
      </c>
      <c r="T27" s="6">
        <v>0</v>
      </c>
      <c r="U27" s="6">
        <v>0</v>
      </c>
      <c r="V27" s="6"/>
      <c r="W27" s="6">
        <v>109623</v>
      </c>
      <c r="X27" s="6">
        <v>0</v>
      </c>
      <c r="Y27" s="6">
        <v>0</v>
      </c>
      <c r="Z27" s="6">
        <v>109623</v>
      </c>
      <c r="AA27" s="6">
        <v>0</v>
      </c>
      <c r="AB27" s="10"/>
      <c r="AC27" s="6">
        <v>109623</v>
      </c>
      <c r="AD27" s="10">
        <v>2201520946</v>
      </c>
      <c r="AE27" s="6">
        <v>1743526</v>
      </c>
      <c r="AF27" s="10" t="s">
        <v>201</v>
      </c>
      <c r="AG27" s="11">
        <v>45534</v>
      </c>
    </row>
    <row r="28" spans="1:33" x14ac:dyDescent="0.35">
      <c r="A28" s="10">
        <v>891380046</v>
      </c>
      <c r="B28" s="10" t="s">
        <v>16</v>
      </c>
      <c r="C28" s="10" t="s">
        <v>17</v>
      </c>
      <c r="D28" s="10">
        <v>136766</v>
      </c>
      <c r="E28" s="10" t="s">
        <v>70</v>
      </c>
      <c r="F28" s="10" t="s">
        <v>71</v>
      </c>
      <c r="G28" s="11">
        <v>45237.242361111108</v>
      </c>
      <c r="H28" s="11">
        <v>45265.470057870371</v>
      </c>
      <c r="I28" s="11">
        <v>45266.343199768518</v>
      </c>
      <c r="J28" s="6">
        <v>76300</v>
      </c>
      <c r="K28" s="6">
        <f t="shared" si="1"/>
        <v>76300</v>
      </c>
      <c r="L28" s="10" t="s">
        <v>12</v>
      </c>
      <c r="M28" s="10" t="s">
        <v>13</v>
      </c>
      <c r="N28" s="10" t="s">
        <v>14</v>
      </c>
      <c r="O28" s="4"/>
      <c r="P28" s="10" t="s">
        <v>182</v>
      </c>
      <c r="Q28" s="10" t="s">
        <v>158</v>
      </c>
      <c r="R28" s="10" t="e">
        <v>#N/A</v>
      </c>
      <c r="S28" s="6">
        <v>76300</v>
      </c>
      <c r="T28" s="6">
        <v>0</v>
      </c>
      <c r="U28" s="6">
        <v>0</v>
      </c>
      <c r="V28" s="6"/>
      <c r="W28" s="6">
        <v>76300</v>
      </c>
      <c r="X28" s="6">
        <v>0</v>
      </c>
      <c r="Y28" s="6">
        <v>0</v>
      </c>
      <c r="Z28" s="6">
        <v>76300</v>
      </c>
      <c r="AA28" s="6">
        <v>0</v>
      </c>
      <c r="AB28" s="10"/>
      <c r="AC28" s="6">
        <v>76300</v>
      </c>
      <c r="AD28" s="10">
        <v>2201520946</v>
      </c>
      <c r="AE28" s="6">
        <v>1743526</v>
      </c>
      <c r="AF28" s="10" t="s">
        <v>201</v>
      </c>
      <c r="AG28" s="11">
        <v>45534</v>
      </c>
    </row>
    <row r="29" spans="1:33" x14ac:dyDescent="0.35">
      <c r="A29" s="10">
        <v>891380046</v>
      </c>
      <c r="B29" s="10" t="s">
        <v>16</v>
      </c>
      <c r="C29" s="10" t="s">
        <v>17</v>
      </c>
      <c r="D29" s="10">
        <v>137570</v>
      </c>
      <c r="E29" s="10" t="s">
        <v>72</v>
      </c>
      <c r="F29" s="10" t="s">
        <v>73</v>
      </c>
      <c r="G29" s="11">
        <v>45243.022916666669</v>
      </c>
      <c r="H29" s="11">
        <v>45265.470057870371</v>
      </c>
      <c r="I29" s="11">
        <v>45265.651353321759</v>
      </c>
      <c r="J29" s="6">
        <v>111413</v>
      </c>
      <c r="K29" s="6">
        <f t="shared" si="1"/>
        <v>111413</v>
      </c>
      <c r="L29" s="10" t="s">
        <v>12</v>
      </c>
      <c r="M29" s="10" t="s">
        <v>13</v>
      </c>
      <c r="N29" s="10" t="s">
        <v>14</v>
      </c>
      <c r="O29" s="7"/>
      <c r="P29" s="10" t="s">
        <v>182</v>
      </c>
      <c r="Q29" s="10" t="s">
        <v>158</v>
      </c>
      <c r="R29" s="10" t="e">
        <v>#N/A</v>
      </c>
      <c r="S29" s="6">
        <v>111413</v>
      </c>
      <c r="T29" s="6">
        <v>0</v>
      </c>
      <c r="U29" s="6">
        <v>0</v>
      </c>
      <c r="V29" s="6"/>
      <c r="W29" s="6">
        <v>111413</v>
      </c>
      <c r="X29" s="6">
        <v>0</v>
      </c>
      <c r="Y29" s="6">
        <v>0</v>
      </c>
      <c r="Z29" s="6">
        <v>111413</v>
      </c>
      <c r="AA29" s="6">
        <v>0</v>
      </c>
      <c r="AB29" s="10"/>
      <c r="AC29" s="6">
        <v>111413</v>
      </c>
      <c r="AD29" s="10">
        <v>2201520946</v>
      </c>
      <c r="AE29" s="10"/>
      <c r="AF29" s="10" t="s">
        <v>201</v>
      </c>
      <c r="AG29" s="11">
        <v>45534</v>
      </c>
    </row>
    <row r="30" spans="1:33" x14ac:dyDescent="0.35">
      <c r="A30" s="10">
        <v>891380046</v>
      </c>
      <c r="B30" s="10" t="s">
        <v>16</v>
      </c>
      <c r="C30" s="10" t="s">
        <v>17</v>
      </c>
      <c r="D30" s="10">
        <v>137756</v>
      </c>
      <c r="E30" s="10" t="s">
        <v>74</v>
      </c>
      <c r="F30" s="10" t="s">
        <v>75</v>
      </c>
      <c r="G30" s="11">
        <v>45244.559027777781</v>
      </c>
      <c r="H30" s="11">
        <v>45265.470069444447</v>
      </c>
      <c r="I30" s="11">
        <v>45265.651946331018</v>
      </c>
      <c r="J30" s="6">
        <v>79600</v>
      </c>
      <c r="K30" s="6">
        <f t="shared" si="1"/>
        <v>79600</v>
      </c>
      <c r="L30" s="10" t="s">
        <v>12</v>
      </c>
      <c r="M30" s="10" t="s">
        <v>13</v>
      </c>
      <c r="N30" s="10" t="s">
        <v>14</v>
      </c>
      <c r="O30" s="4"/>
      <c r="P30" s="10" t="s">
        <v>182</v>
      </c>
      <c r="Q30" s="10" t="s">
        <v>158</v>
      </c>
      <c r="R30" s="10" t="e">
        <v>#N/A</v>
      </c>
      <c r="S30" s="6">
        <v>79600</v>
      </c>
      <c r="T30" s="6">
        <v>0</v>
      </c>
      <c r="U30" s="6">
        <v>0</v>
      </c>
      <c r="V30" s="6"/>
      <c r="W30" s="6">
        <v>79600</v>
      </c>
      <c r="X30" s="6">
        <v>0</v>
      </c>
      <c r="Y30" s="6">
        <v>0</v>
      </c>
      <c r="Z30" s="6">
        <v>79600</v>
      </c>
      <c r="AA30" s="6">
        <v>0</v>
      </c>
      <c r="AB30" s="10"/>
      <c r="AC30" s="6">
        <v>79600</v>
      </c>
      <c r="AD30" s="10">
        <v>2201520946</v>
      </c>
      <c r="AE30" s="6">
        <v>1743526</v>
      </c>
      <c r="AF30" s="10" t="s">
        <v>201</v>
      </c>
      <c r="AG30" s="11">
        <v>45534</v>
      </c>
    </row>
    <row r="31" spans="1:33" x14ac:dyDescent="0.35">
      <c r="A31" s="10">
        <v>891380046</v>
      </c>
      <c r="B31" s="10" t="s">
        <v>16</v>
      </c>
      <c r="C31" s="10" t="s">
        <v>17</v>
      </c>
      <c r="D31" s="10">
        <v>147156</v>
      </c>
      <c r="E31" s="10" t="s">
        <v>76</v>
      </c>
      <c r="F31" s="10" t="s">
        <v>77</v>
      </c>
      <c r="G31" s="11">
        <v>45314.725694444445</v>
      </c>
      <c r="H31" s="11">
        <v>45328.629247685189</v>
      </c>
      <c r="I31" s="11">
        <v>45328.602194791667</v>
      </c>
      <c r="J31" s="6">
        <v>88340</v>
      </c>
      <c r="K31" s="6">
        <f t="shared" si="1"/>
        <v>88340</v>
      </c>
      <c r="L31" s="10" t="s">
        <v>12</v>
      </c>
      <c r="M31" s="10" t="s">
        <v>13</v>
      </c>
      <c r="N31" s="10" t="s">
        <v>14</v>
      </c>
      <c r="O31" s="7"/>
      <c r="P31" s="10" t="s">
        <v>181</v>
      </c>
      <c r="Q31" s="10" t="s">
        <v>157</v>
      </c>
      <c r="R31" s="10" t="s">
        <v>181</v>
      </c>
      <c r="S31" s="6">
        <v>0</v>
      </c>
      <c r="T31" s="6">
        <v>88340</v>
      </c>
      <c r="U31" s="6">
        <v>0</v>
      </c>
      <c r="V31" s="6" t="s">
        <v>195</v>
      </c>
      <c r="W31" s="6">
        <v>0</v>
      </c>
      <c r="X31" s="6">
        <v>0</v>
      </c>
      <c r="Y31" s="6">
        <v>0</v>
      </c>
      <c r="Z31" s="6">
        <v>0</v>
      </c>
      <c r="AA31" s="6">
        <v>0</v>
      </c>
      <c r="AB31" s="10"/>
      <c r="AC31" s="6">
        <v>0</v>
      </c>
      <c r="AD31" s="10"/>
      <c r="AE31" s="10"/>
      <c r="AF31" s="10"/>
      <c r="AG31" s="11">
        <v>45534</v>
      </c>
    </row>
    <row r="32" spans="1:33" x14ac:dyDescent="0.35">
      <c r="A32" s="10">
        <v>891380046</v>
      </c>
      <c r="B32" s="10" t="s">
        <v>16</v>
      </c>
      <c r="C32" s="10" t="s">
        <v>17</v>
      </c>
      <c r="D32" s="10">
        <v>154693</v>
      </c>
      <c r="E32" s="10" t="s">
        <v>78</v>
      </c>
      <c r="F32" s="10" t="s">
        <v>79</v>
      </c>
      <c r="G32" s="11">
        <v>45369.162499999999</v>
      </c>
      <c r="H32" s="11">
        <v>45391.656631944446</v>
      </c>
      <c r="I32" s="11">
        <v>45391.533701585649</v>
      </c>
      <c r="J32" s="6">
        <v>1148688</v>
      </c>
      <c r="K32" s="6">
        <f t="shared" si="1"/>
        <v>1148688</v>
      </c>
      <c r="L32" s="10" t="s">
        <v>12</v>
      </c>
      <c r="M32" s="10" t="s">
        <v>13</v>
      </c>
      <c r="N32" s="10" t="s">
        <v>14</v>
      </c>
      <c r="O32" s="7"/>
      <c r="P32" s="10" t="s">
        <v>181</v>
      </c>
      <c r="Q32" s="10" t="s">
        <v>157</v>
      </c>
      <c r="R32" s="10" t="s">
        <v>181</v>
      </c>
      <c r="S32" s="6">
        <v>0</v>
      </c>
      <c r="T32" s="6">
        <v>1148688</v>
      </c>
      <c r="U32" s="6">
        <v>0</v>
      </c>
      <c r="V32" s="25" t="s">
        <v>196</v>
      </c>
      <c r="W32" s="6">
        <v>0</v>
      </c>
      <c r="X32" s="6">
        <v>0</v>
      </c>
      <c r="Y32" s="6">
        <v>0</v>
      </c>
      <c r="Z32" s="6">
        <v>0</v>
      </c>
      <c r="AA32" s="6">
        <v>0</v>
      </c>
      <c r="AB32" s="10"/>
      <c r="AC32" s="6">
        <v>0</v>
      </c>
      <c r="AD32" s="10"/>
      <c r="AE32" s="10"/>
      <c r="AF32" s="10"/>
      <c r="AG32" s="11">
        <v>45534</v>
      </c>
    </row>
    <row r="33" spans="1:33" x14ac:dyDescent="0.35">
      <c r="A33" s="10">
        <v>891380046</v>
      </c>
      <c r="B33" s="10" t="s">
        <v>16</v>
      </c>
      <c r="C33" s="10" t="s">
        <v>17</v>
      </c>
      <c r="D33" s="10">
        <v>156607</v>
      </c>
      <c r="E33" s="10" t="s">
        <v>80</v>
      </c>
      <c r="F33" s="10" t="s">
        <v>81</v>
      </c>
      <c r="G33" s="11">
        <v>45386.320138888892</v>
      </c>
      <c r="H33" s="11">
        <v>45422.438530092593</v>
      </c>
      <c r="I33" s="11">
        <v>45422.666702314818</v>
      </c>
      <c r="J33" s="6">
        <v>110230</v>
      </c>
      <c r="K33" s="6">
        <f t="shared" si="1"/>
        <v>110230</v>
      </c>
      <c r="L33" s="10" t="s">
        <v>12</v>
      </c>
      <c r="M33" s="10" t="s">
        <v>13</v>
      </c>
      <c r="N33" s="10" t="s">
        <v>14</v>
      </c>
      <c r="O33" s="7"/>
      <c r="P33" s="10" t="s">
        <v>182</v>
      </c>
      <c r="Q33" s="10" t="s">
        <v>158</v>
      </c>
      <c r="R33" s="10" t="e">
        <v>#N/A</v>
      </c>
      <c r="S33" s="6">
        <v>110230</v>
      </c>
      <c r="T33" s="6">
        <v>0</v>
      </c>
      <c r="U33" s="6">
        <v>0</v>
      </c>
      <c r="V33" s="6"/>
      <c r="W33" s="6">
        <v>110230</v>
      </c>
      <c r="X33" s="6">
        <v>0</v>
      </c>
      <c r="Y33" s="6">
        <v>0</v>
      </c>
      <c r="Z33" s="6">
        <v>110230</v>
      </c>
      <c r="AA33" s="6">
        <v>0</v>
      </c>
      <c r="AB33" s="10"/>
      <c r="AC33" s="6">
        <v>110230</v>
      </c>
      <c r="AD33" s="10">
        <v>2201520946</v>
      </c>
      <c r="AE33" s="6">
        <v>1743526</v>
      </c>
      <c r="AF33" s="10" t="s">
        <v>201</v>
      </c>
      <c r="AG33" s="11">
        <v>45534</v>
      </c>
    </row>
    <row r="34" spans="1:33" x14ac:dyDescent="0.35">
      <c r="A34" s="10">
        <v>891380046</v>
      </c>
      <c r="B34" s="10" t="s">
        <v>16</v>
      </c>
      <c r="C34" s="10" t="s">
        <v>17</v>
      </c>
      <c r="D34" s="10">
        <v>158863</v>
      </c>
      <c r="E34" s="10" t="s">
        <v>82</v>
      </c>
      <c r="F34" s="10" t="s">
        <v>83</v>
      </c>
      <c r="G34" s="11">
        <v>45402.12777777778</v>
      </c>
      <c r="H34" s="11">
        <v>45422.438530092593</v>
      </c>
      <c r="I34" s="11">
        <v>45422.666702314818</v>
      </c>
      <c r="J34" s="6">
        <v>85400</v>
      </c>
      <c r="K34" s="6">
        <f t="shared" si="1"/>
        <v>85400</v>
      </c>
      <c r="L34" s="10" t="s">
        <v>12</v>
      </c>
      <c r="M34" s="10" t="s">
        <v>13</v>
      </c>
      <c r="N34" s="10" t="s">
        <v>14</v>
      </c>
      <c r="O34" s="7"/>
      <c r="P34" s="10" t="s">
        <v>182</v>
      </c>
      <c r="Q34" s="10" t="s">
        <v>158</v>
      </c>
      <c r="R34" s="10" t="e">
        <v>#N/A</v>
      </c>
      <c r="S34" s="6">
        <v>85400</v>
      </c>
      <c r="T34" s="6">
        <v>0</v>
      </c>
      <c r="U34" s="6">
        <v>0</v>
      </c>
      <c r="V34" s="6"/>
      <c r="W34" s="6">
        <v>85400</v>
      </c>
      <c r="X34" s="6">
        <v>0</v>
      </c>
      <c r="Y34" s="6">
        <v>0</v>
      </c>
      <c r="Z34" s="6">
        <v>85400</v>
      </c>
      <c r="AA34" s="6">
        <v>0</v>
      </c>
      <c r="AB34" s="10"/>
      <c r="AC34" s="6">
        <v>85400</v>
      </c>
      <c r="AD34" s="10">
        <v>2201520946</v>
      </c>
      <c r="AE34" s="6">
        <v>1743526</v>
      </c>
      <c r="AF34" s="10" t="s">
        <v>201</v>
      </c>
      <c r="AG34" s="11">
        <v>45534</v>
      </c>
    </row>
    <row r="35" spans="1:33" x14ac:dyDescent="0.35">
      <c r="A35" s="10">
        <v>891380046</v>
      </c>
      <c r="B35" s="10" t="s">
        <v>16</v>
      </c>
      <c r="C35" s="10" t="s">
        <v>17</v>
      </c>
      <c r="D35" s="10">
        <v>158926</v>
      </c>
      <c r="E35" s="10" t="s">
        <v>84</v>
      </c>
      <c r="F35" s="10" t="s">
        <v>85</v>
      </c>
      <c r="G35" s="11">
        <v>45403.031944444447</v>
      </c>
      <c r="H35" s="11">
        <v>45422.438530092593</v>
      </c>
      <c r="I35" s="11">
        <v>45422.666702314818</v>
      </c>
      <c r="J35" s="6">
        <v>156500</v>
      </c>
      <c r="K35" s="6">
        <f t="shared" si="1"/>
        <v>156500</v>
      </c>
      <c r="L35" s="10" t="s">
        <v>12</v>
      </c>
      <c r="M35" s="10" t="s">
        <v>13</v>
      </c>
      <c r="N35" s="10" t="s">
        <v>14</v>
      </c>
      <c r="O35" s="7"/>
      <c r="P35" s="10" t="s">
        <v>182</v>
      </c>
      <c r="Q35" s="10" t="s">
        <v>158</v>
      </c>
      <c r="R35" s="10" t="e">
        <v>#N/A</v>
      </c>
      <c r="S35" s="6">
        <v>156500</v>
      </c>
      <c r="T35" s="6">
        <v>0</v>
      </c>
      <c r="U35" s="6">
        <v>0</v>
      </c>
      <c r="V35" s="6"/>
      <c r="W35" s="6">
        <v>156500</v>
      </c>
      <c r="X35" s="6">
        <v>0</v>
      </c>
      <c r="Y35" s="6">
        <v>0</v>
      </c>
      <c r="Z35" s="6">
        <v>156500</v>
      </c>
      <c r="AA35" s="6">
        <v>0</v>
      </c>
      <c r="AB35" s="10"/>
      <c r="AC35" s="6">
        <v>156500</v>
      </c>
      <c r="AD35" s="10">
        <v>2201520946</v>
      </c>
      <c r="AE35" s="6">
        <v>1743526</v>
      </c>
      <c r="AF35" s="10" t="s">
        <v>201</v>
      </c>
      <c r="AG35" s="11">
        <v>45534</v>
      </c>
    </row>
    <row r="36" spans="1:33" x14ac:dyDescent="0.35">
      <c r="A36" s="10">
        <v>891380046</v>
      </c>
      <c r="B36" s="10" t="s">
        <v>16</v>
      </c>
      <c r="C36" s="10" t="s">
        <v>17</v>
      </c>
      <c r="D36" s="10">
        <v>159528</v>
      </c>
      <c r="E36" s="10" t="s">
        <v>86</v>
      </c>
      <c r="F36" s="10" t="s">
        <v>87</v>
      </c>
      <c r="G36" s="11">
        <v>45407.027777777781</v>
      </c>
      <c r="H36" s="11">
        <v>45422.438530092593</v>
      </c>
      <c r="I36" s="11">
        <v>45422.666702314818</v>
      </c>
      <c r="J36" s="6">
        <v>112140</v>
      </c>
      <c r="K36" s="6">
        <f t="shared" si="1"/>
        <v>112140</v>
      </c>
      <c r="L36" s="10" t="s">
        <v>12</v>
      </c>
      <c r="M36" s="10" t="s">
        <v>13</v>
      </c>
      <c r="N36" s="10" t="s">
        <v>14</v>
      </c>
      <c r="O36" s="7"/>
      <c r="P36" s="10" t="s">
        <v>182</v>
      </c>
      <c r="Q36" s="10" t="s">
        <v>158</v>
      </c>
      <c r="R36" s="10" t="e">
        <v>#N/A</v>
      </c>
      <c r="S36" s="6">
        <v>112140</v>
      </c>
      <c r="T36" s="6">
        <v>0</v>
      </c>
      <c r="U36" s="6">
        <v>0</v>
      </c>
      <c r="V36" s="6"/>
      <c r="W36" s="6">
        <v>112140</v>
      </c>
      <c r="X36" s="6">
        <v>0</v>
      </c>
      <c r="Y36" s="6">
        <v>0</v>
      </c>
      <c r="Z36" s="6">
        <v>112140</v>
      </c>
      <c r="AA36" s="6">
        <v>0</v>
      </c>
      <c r="AB36" s="10"/>
      <c r="AC36" s="6">
        <v>112140</v>
      </c>
      <c r="AD36" s="10">
        <v>2201520946</v>
      </c>
      <c r="AE36" s="6">
        <v>1743526</v>
      </c>
      <c r="AF36" s="10" t="s">
        <v>201</v>
      </c>
      <c r="AG36" s="11">
        <v>45534</v>
      </c>
    </row>
    <row r="37" spans="1:33" x14ac:dyDescent="0.35">
      <c r="A37" s="10">
        <v>891380046</v>
      </c>
      <c r="B37" s="10" t="s">
        <v>16</v>
      </c>
      <c r="C37" s="10" t="s">
        <v>17</v>
      </c>
      <c r="D37" s="10">
        <v>159931</v>
      </c>
      <c r="E37" s="10" t="s">
        <v>88</v>
      </c>
      <c r="F37" s="10" t="s">
        <v>89</v>
      </c>
      <c r="G37" s="11">
        <v>45409.745833333334</v>
      </c>
      <c r="H37" s="11">
        <v>45422.438530092593</v>
      </c>
      <c r="I37" s="11">
        <v>45422.666702314818</v>
      </c>
      <c r="J37" s="6">
        <v>156840</v>
      </c>
      <c r="K37" s="6">
        <f t="shared" si="1"/>
        <v>156840</v>
      </c>
      <c r="L37" s="10" t="s">
        <v>12</v>
      </c>
      <c r="M37" s="10" t="s">
        <v>13</v>
      </c>
      <c r="N37" s="10" t="s">
        <v>14</v>
      </c>
      <c r="O37" s="7"/>
      <c r="P37" s="10" t="s">
        <v>182</v>
      </c>
      <c r="Q37" s="10" t="s">
        <v>158</v>
      </c>
      <c r="R37" s="10" t="s">
        <v>182</v>
      </c>
      <c r="S37" s="6">
        <v>156840</v>
      </c>
      <c r="T37" s="6">
        <v>0</v>
      </c>
      <c r="U37" s="6">
        <v>0</v>
      </c>
      <c r="V37" s="6"/>
      <c r="W37" s="6">
        <v>156840</v>
      </c>
      <c r="X37" s="6">
        <v>0</v>
      </c>
      <c r="Y37" s="6">
        <v>0</v>
      </c>
      <c r="Z37" s="6">
        <v>156840</v>
      </c>
      <c r="AA37" s="6">
        <v>0</v>
      </c>
      <c r="AB37" s="10"/>
      <c r="AC37" s="6">
        <v>156840</v>
      </c>
      <c r="AD37" s="10">
        <v>2201539610</v>
      </c>
      <c r="AE37" s="6">
        <v>2503740</v>
      </c>
      <c r="AF37" s="10" t="s">
        <v>176</v>
      </c>
      <c r="AG37" s="11">
        <v>45534</v>
      </c>
    </row>
    <row r="38" spans="1:33" x14ac:dyDescent="0.35">
      <c r="A38" s="10">
        <v>891380046</v>
      </c>
      <c r="B38" s="10" t="s">
        <v>16</v>
      </c>
      <c r="C38" s="10" t="s">
        <v>17</v>
      </c>
      <c r="D38" s="10">
        <v>160682</v>
      </c>
      <c r="E38" s="10" t="s">
        <v>90</v>
      </c>
      <c r="F38" s="10" t="s">
        <v>91</v>
      </c>
      <c r="G38" s="11">
        <v>45415.604861111111</v>
      </c>
      <c r="H38" s="11">
        <v>45456.385081018518</v>
      </c>
      <c r="I38" s="11">
        <v>45455.707028356483</v>
      </c>
      <c r="J38" s="6">
        <v>87030</v>
      </c>
      <c r="K38" s="6">
        <f t="shared" si="1"/>
        <v>87030</v>
      </c>
      <c r="L38" s="10" t="s">
        <v>12</v>
      </c>
      <c r="M38" s="10" t="s">
        <v>13</v>
      </c>
      <c r="N38" s="10" t="s">
        <v>15</v>
      </c>
      <c r="O38" s="7"/>
      <c r="P38" s="10" t="s">
        <v>183</v>
      </c>
      <c r="Q38" s="10" t="s">
        <v>158</v>
      </c>
      <c r="R38" s="10" t="s">
        <v>183</v>
      </c>
      <c r="S38" s="6">
        <v>87030</v>
      </c>
      <c r="T38" s="6">
        <v>0</v>
      </c>
      <c r="U38" s="6">
        <v>0</v>
      </c>
      <c r="V38" s="6"/>
      <c r="W38" s="6">
        <v>87030</v>
      </c>
      <c r="X38" s="6">
        <v>0</v>
      </c>
      <c r="Y38" s="6">
        <v>0</v>
      </c>
      <c r="Z38" s="6">
        <v>87030</v>
      </c>
      <c r="AA38" s="6">
        <v>87030</v>
      </c>
      <c r="AB38" s="10">
        <v>1222469660</v>
      </c>
      <c r="AC38" s="6">
        <v>0</v>
      </c>
      <c r="AD38" s="10"/>
      <c r="AE38" s="10"/>
      <c r="AF38" s="10"/>
      <c r="AG38" s="11">
        <v>45534</v>
      </c>
    </row>
    <row r="39" spans="1:33" x14ac:dyDescent="0.35">
      <c r="A39" s="10">
        <v>891380046</v>
      </c>
      <c r="B39" s="10" t="s">
        <v>16</v>
      </c>
      <c r="C39" s="10" t="s">
        <v>17</v>
      </c>
      <c r="D39" s="10">
        <v>161023</v>
      </c>
      <c r="E39" s="10" t="s">
        <v>92</v>
      </c>
      <c r="F39" s="10" t="s">
        <v>93</v>
      </c>
      <c r="G39" s="11">
        <v>45418.935416666667</v>
      </c>
      <c r="H39" s="11">
        <v>45456.385081018518</v>
      </c>
      <c r="I39" s="11">
        <v>45455.708652002315</v>
      </c>
      <c r="J39" s="6">
        <v>105916</v>
      </c>
      <c r="K39" s="6">
        <f t="shared" si="1"/>
        <v>105916</v>
      </c>
      <c r="L39" s="10" t="s">
        <v>12</v>
      </c>
      <c r="M39" s="10" t="s">
        <v>13</v>
      </c>
      <c r="N39" s="10" t="s">
        <v>15</v>
      </c>
      <c r="O39" s="7"/>
      <c r="P39" s="10" t="s">
        <v>182</v>
      </c>
      <c r="Q39" s="10" t="s">
        <v>158</v>
      </c>
      <c r="R39" s="10" t="s">
        <v>182</v>
      </c>
      <c r="S39" s="6">
        <v>105916</v>
      </c>
      <c r="T39" s="6">
        <v>0</v>
      </c>
      <c r="U39" s="6">
        <v>0</v>
      </c>
      <c r="V39" s="6"/>
      <c r="W39" s="6">
        <v>105916</v>
      </c>
      <c r="X39" s="6">
        <v>0</v>
      </c>
      <c r="Y39" s="6">
        <v>0</v>
      </c>
      <c r="Z39" s="6">
        <v>105916</v>
      </c>
      <c r="AA39" s="6">
        <v>0</v>
      </c>
      <c r="AB39" s="10"/>
      <c r="AC39" s="6">
        <v>105916</v>
      </c>
      <c r="AD39" s="10">
        <v>2201539610</v>
      </c>
      <c r="AE39" s="6">
        <v>2503740</v>
      </c>
      <c r="AF39" s="10" t="s">
        <v>176</v>
      </c>
      <c r="AG39" s="11">
        <v>45534</v>
      </c>
    </row>
    <row r="40" spans="1:33" x14ac:dyDescent="0.35">
      <c r="A40" s="10">
        <v>891380046</v>
      </c>
      <c r="B40" s="10" t="s">
        <v>16</v>
      </c>
      <c r="C40" s="10" t="s">
        <v>17</v>
      </c>
      <c r="D40" s="10">
        <v>161024</v>
      </c>
      <c r="E40" s="10" t="s">
        <v>94</v>
      </c>
      <c r="F40" s="10" t="s">
        <v>95</v>
      </c>
      <c r="G40" s="11">
        <v>45418.940972222219</v>
      </c>
      <c r="H40" s="11">
        <v>45456.385081018518</v>
      </c>
      <c r="I40" s="11">
        <v>45455.710145682868</v>
      </c>
      <c r="J40" s="6">
        <v>90780</v>
      </c>
      <c r="K40" s="6">
        <f t="shared" si="1"/>
        <v>90780</v>
      </c>
      <c r="L40" s="10" t="s">
        <v>12</v>
      </c>
      <c r="M40" s="10" t="s">
        <v>13</v>
      </c>
      <c r="N40" s="10" t="s">
        <v>15</v>
      </c>
      <c r="O40" s="7"/>
      <c r="P40" s="10" t="s">
        <v>182</v>
      </c>
      <c r="Q40" s="10" t="s">
        <v>158</v>
      </c>
      <c r="R40" s="10" t="s">
        <v>182</v>
      </c>
      <c r="S40" s="6">
        <v>90780</v>
      </c>
      <c r="T40" s="6">
        <v>0</v>
      </c>
      <c r="U40" s="6">
        <v>0</v>
      </c>
      <c r="V40" s="6"/>
      <c r="W40" s="6">
        <v>90780</v>
      </c>
      <c r="X40" s="6">
        <v>0</v>
      </c>
      <c r="Y40" s="6">
        <v>0</v>
      </c>
      <c r="Z40" s="6">
        <v>90780</v>
      </c>
      <c r="AA40" s="6">
        <v>0</v>
      </c>
      <c r="AB40" s="10"/>
      <c r="AC40" s="6">
        <v>90780</v>
      </c>
      <c r="AD40" s="10">
        <v>2201539610</v>
      </c>
      <c r="AE40" s="6">
        <v>2503740</v>
      </c>
      <c r="AF40" s="10" t="s">
        <v>176</v>
      </c>
      <c r="AG40" s="11">
        <v>45534</v>
      </c>
    </row>
    <row r="41" spans="1:33" x14ac:dyDescent="0.35">
      <c r="A41" s="10">
        <v>891380046</v>
      </c>
      <c r="B41" s="10" t="s">
        <v>16</v>
      </c>
      <c r="C41" s="10" t="s">
        <v>17</v>
      </c>
      <c r="D41" s="10">
        <v>161326</v>
      </c>
      <c r="E41" s="10" t="s">
        <v>96</v>
      </c>
      <c r="F41" s="10" t="s">
        <v>97</v>
      </c>
      <c r="G41" s="11">
        <v>45420.407638888886</v>
      </c>
      <c r="H41" s="11">
        <v>45456.385081018518</v>
      </c>
      <c r="I41" s="11">
        <v>45455.712162268515</v>
      </c>
      <c r="J41" s="6">
        <v>85400</v>
      </c>
      <c r="K41" s="6">
        <f t="shared" si="1"/>
        <v>85400</v>
      </c>
      <c r="L41" s="10" t="s">
        <v>12</v>
      </c>
      <c r="M41" s="10" t="s">
        <v>13</v>
      </c>
      <c r="N41" s="10" t="s">
        <v>15</v>
      </c>
      <c r="O41" s="7"/>
      <c r="P41" s="10" t="s">
        <v>183</v>
      </c>
      <c r="Q41" s="10" t="s">
        <v>158</v>
      </c>
      <c r="R41" s="10" t="s">
        <v>183</v>
      </c>
      <c r="S41" s="6">
        <v>85400</v>
      </c>
      <c r="T41" s="6">
        <v>0</v>
      </c>
      <c r="U41" s="6">
        <v>0</v>
      </c>
      <c r="V41" s="6"/>
      <c r="W41" s="6">
        <v>85400</v>
      </c>
      <c r="X41" s="6">
        <v>0</v>
      </c>
      <c r="Y41" s="6">
        <v>0</v>
      </c>
      <c r="Z41" s="6">
        <v>85400</v>
      </c>
      <c r="AA41" s="6">
        <v>85400</v>
      </c>
      <c r="AB41" s="10">
        <v>1222469678</v>
      </c>
      <c r="AC41" s="6">
        <v>0</v>
      </c>
      <c r="AD41" s="10"/>
      <c r="AE41" s="10"/>
      <c r="AF41" s="10"/>
      <c r="AG41" s="11">
        <v>45534</v>
      </c>
    </row>
    <row r="42" spans="1:33" x14ac:dyDescent="0.35">
      <c r="A42" s="10">
        <v>891380046</v>
      </c>
      <c r="B42" s="10" t="s">
        <v>16</v>
      </c>
      <c r="C42" s="10" t="s">
        <v>17</v>
      </c>
      <c r="D42" s="10">
        <v>161605</v>
      </c>
      <c r="E42" s="10" t="s">
        <v>98</v>
      </c>
      <c r="F42" s="10" t="s">
        <v>99</v>
      </c>
      <c r="G42" s="11">
        <v>45422.580555555556</v>
      </c>
      <c r="H42" s="11">
        <v>45456.385092592594</v>
      </c>
      <c r="I42" s="11">
        <v>45455.716868668984</v>
      </c>
      <c r="J42" s="6">
        <v>521100</v>
      </c>
      <c r="K42" s="6">
        <f t="shared" si="1"/>
        <v>521100</v>
      </c>
      <c r="L42" s="10" t="s">
        <v>12</v>
      </c>
      <c r="M42" s="10" t="s">
        <v>13</v>
      </c>
      <c r="N42" s="10" t="s">
        <v>14</v>
      </c>
      <c r="O42" s="7"/>
      <c r="P42" s="10" t="s">
        <v>184</v>
      </c>
      <c r="Q42" s="10" t="s">
        <v>159</v>
      </c>
      <c r="R42" s="10" t="s">
        <v>184</v>
      </c>
      <c r="S42" s="6">
        <v>521100</v>
      </c>
      <c r="T42" s="6">
        <v>0</v>
      </c>
      <c r="U42" s="6">
        <v>224500</v>
      </c>
      <c r="V42" s="6"/>
      <c r="W42" s="6">
        <v>521100</v>
      </c>
      <c r="X42" s="6">
        <v>0</v>
      </c>
      <c r="Y42" s="6">
        <v>0</v>
      </c>
      <c r="Z42" s="6">
        <v>296600</v>
      </c>
      <c r="AA42" s="6">
        <v>0</v>
      </c>
      <c r="AB42" s="10"/>
      <c r="AC42" s="6">
        <v>296600</v>
      </c>
      <c r="AD42" s="10">
        <v>2201539610</v>
      </c>
      <c r="AE42" s="6">
        <v>2503740</v>
      </c>
      <c r="AF42" s="10" t="s">
        <v>176</v>
      </c>
      <c r="AG42" s="11">
        <v>45534</v>
      </c>
    </row>
    <row r="43" spans="1:33" x14ac:dyDescent="0.35">
      <c r="A43" s="10">
        <v>891380046</v>
      </c>
      <c r="B43" s="10" t="s">
        <v>16</v>
      </c>
      <c r="C43" s="10" t="s">
        <v>17</v>
      </c>
      <c r="D43" s="10">
        <v>162514</v>
      </c>
      <c r="E43" s="10" t="s">
        <v>100</v>
      </c>
      <c r="F43" s="10" t="s">
        <v>101</v>
      </c>
      <c r="G43" s="11">
        <v>45429.286111111112</v>
      </c>
      <c r="H43" s="11">
        <v>45456.385092592594</v>
      </c>
      <c r="I43" s="11">
        <v>45455.720149189816</v>
      </c>
      <c r="J43" s="6">
        <v>52000</v>
      </c>
      <c r="K43" s="6">
        <f t="shared" si="1"/>
        <v>52000</v>
      </c>
      <c r="L43" s="10" t="s">
        <v>12</v>
      </c>
      <c r="M43" s="10" t="s">
        <v>13</v>
      </c>
      <c r="N43" s="10" t="s">
        <v>15</v>
      </c>
      <c r="O43" s="7"/>
      <c r="P43" s="10" t="s">
        <v>181</v>
      </c>
      <c r="Q43" s="10" t="s">
        <v>157</v>
      </c>
      <c r="R43" s="10" t="s">
        <v>181</v>
      </c>
      <c r="S43" s="6">
        <v>0</v>
      </c>
      <c r="T43" s="6">
        <v>52000</v>
      </c>
      <c r="U43" s="6">
        <v>0</v>
      </c>
      <c r="V43" s="25" t="s">
        <v>197</v>
      </c>
      <c r="W43" s="6">
        <v>0</v>
      </c>
      <c r="X43" s="6">
        <v>0</v>
      </c>
      <c r="Y43" s="6">
        <v>0</v>
      </c>
      <c r="Z43" s="6">
        <v>0</v>
      </c>
      <c r="AA43" s="6">
        <v>0</v>
      </c>
      <c r="AB43" s="10"/>
      <c r="AC43" s="6">
        <v>0</v>
      </c>
      <c r="AD43" s="10"/>
      <c r="AE43" s="10"/>
      <c r="AF43" s="10"/>
      <c r="AG43" s="11">
        <v>45534</v>
      </c>
    </row>
    <row r="44" spans="1:33" x14ac:dyDescent="0.35">
      <c r="A44" s="10">
        <v>891380046</v>
      </c>
      <c r="B44" s="10" t="s">
        <v>16</v>
      </c>
      <c r="C44" s="10" t="s">
        <v>17</v>
      </c>
      <c r="D44" s="10">
        <v>162617</v>
      </c>
      <c r="E44" s="10" t="s">
        <v>102</v>
      </c>
      <c r="F44" s="10" t="s">
        <v>103</v>
      </c>
      <c r="G44" s="11">
        <v>45429.504166666666</v>
      </c>
      <c r="H44" s="11">
        <v>45456.385092592594</v>
      </c>
      <c r="I44" s="11">
        <v>45455.721405324075</v>
      </c>
      <c r="J44" s="6">
        <v>87030</v>
      </c>
      <c r="K44" s="6">
        <f t="shared" si="1"/>
        <v>87030</v>
      </c>
      <c r="L44" s="10" t="s">
        <v>12</v>
      </c>
      <c r="M44" s="10" t="s">
        <v>13</v>
      </c>
      <c r="N44" s="10" t="s">
        <v>15</v>
      </c>
      <c r="O44" s="7"/>
      <c r="P44" s="10" t="s">
        <v>182</v>
      </c>
      <c r="Q44" s="10" t="s">
        <v>158</v>
      </c>
      <c r="R44" s="10" t="s">
        <v>182</v>
      </c>
      <c r="S44" s="6">
        <v>87030</v>
      </c>
      <c r="T44" s="6">
        <v>0</v>
      </c>
      <c r="U44" s="6">
        <v>0</v>
      </c>
      <c r="V44" s="6"/>
      <c r="W44" s="6">
        <v>87030</v>
      </c>
      <c r="X44" s="6">
        <v>0</v>
      </c>
      <c r="Y44" s="6">
        <v>0</v>
      </c>
      <c r="Z44" s="6">
        <v>87030</v>
      </c>
      <c r="AA44" s="6">
        <v>0</v>
      </c>
      <c r="AB44" s="10"/>
      <c r="AC44" s="6">
        <v>87030</v>
      </c>
      <c r="AD44" s="10">
        <v>2201539610</v>
      </c>
      <c r="AE44" s="6">
        <v>2503740</v>
      </c>
      <c r="AF44" s="10" t="s">
        <v>176</v>
      </c>
      <c r="AG44" s="11">
        <v>45534</v>
      </c>
    </row>
    <row r="45" spans="1:33" x14ac:dyDescent="0.35">
      <c r="A45" s="10">
        <v>891380046</v>
      </c>
      <c r="B45" s="10" t="s">
        <v>16</v>
      </c>
      <c r="C45" s="10" t="s">
        <v>17</v>
      </c>
      <c r="D45" s="10">
        <v>162774</v>
      </c>
      <c r="E45" s="10" t="s">
        <v>104</v>
      </c>
      <c r="F45" s="10" t="s">
        <v>105</v>
      </c>
      <c r="G45" s="11">
        <v>45432.095833333333</v>
      </c>
      <c r="H45" s="11">
        <v>45456.385092592594</v>
      </c>
      <c r="I45" s="11">
        <v>45455.722518865739</v>
      </c>
      <c r="J45" s="6">
        <v>106340</v>
      </c>
      <c r="K45" s="6">
        <f t="shared" si="1"/>
        <v>106340</v>
      </c>
      <c r="L45" s="10" t="s">
        <v>12</v>
      </c>
      <c r="M45" s="10" t="s">
        <v>13</v>
      </c>
      <c r="N45" s="10" t="s">
        <v>14</v>
      </c>
      <c r="O45" s="7"/>
      <c r="P45" s="10" t="s">
        <v>182</v>
      </c>
      <c r="Q45" s="10" t="s">
        <v>158</v>
      </c>
      <c r="R45" s="10" t="s">
        <v>182</v>
      </c>
      <c r="S45" s="6">
        <v>106340</v>
      </c>
      <c r="T45" s="6">
        <v>0</v>
      </c>
      <c r="U45" s="6">
        <v>0</v>
      </c>
      <c r="V45" s="6"/>
      <c r="W45" s="6">
        <v>106340</v>
      </c>
      <c r="X45" s="6">
        <v>0</v>
      </c>
      <c r="Y45" s="6">
        <v>0</v>
      </c>
      <c r="Z45" s="6">
        <v>106340</v>
      </c>
      <c r="AA45" s="6">
        <v>0</v>
      </c>
      <c r="AB45" s="10"/>
      <c r="AC45" s="6">
        <v>106340</v>
      </c>
      <c r="AD45" s="10">
        <v>2201539610</v>
      </c>
      <c r="AE45" s="6">
        <v>2503740</v>
      </c>
      <c r="AF45" s="10" t="s">
        <v>176</v>
      </c>
      <c r="AG45" s="11">
        <v>45534</v>
      </c>
    </row>
    <row r="46" spans="1:33" x14ac:dyDescent="0.35">
      <c r="A46" s="10">
        <v>891380046</v>
      </c>
      <c r="B46" s="10" t="s">
        <v>16</v>
      </c>
      <c r="C46" s="10" t="s">
        <v>17</v>
      </c>
      <c r="D46" s="10">
        <v>163385</v>
      </c>
      <c r="E46" s="10" t="s">
        <v>106</v>
      </c>
      <c r="F46" s="10" t="s">
        <v>107</v>
      </c>
      <c r="G46" s="11">
        <v>45434.752083333333</v>
      </c>
      <c r="H46" s="11">
        <v>45456.385092592594</v>
      </c>
      <c r="I46" s="11">
        <v>45455.723801122687</v>
      </c>
      <c r="J46" s="6">
        <v>85400</v>
      </c>
      <c r="K46" s="6">
        <f t="shared" si="1"/>
        <v>85400</v>
      </c>
      <c r="L46" s="10" t="s">
        <v>12</v>
      </c>
      <c r="M46" s="10" t="s">
        <v>13</v>
      </c>
      <c r="N46" s="10" t="s">
        <v>15</v>
      </c>
      <c r="O46" s="7"/>
      <c r="P46" s="10" t="s">
        <v>182</v>
      </c>
      <c r="Q46" s="10" t="s">
        <v>158</v>
      </c>
      <c r="R46" s="10" t="s">
        <v>182</v>
      </c>
      <c r="S46" s="6">
        <v>85400</v>
      </c>
      <c r="T46" s="6">
        <v>0</v>
      </c>
      <c r="U46" s="6">
        <v>0</v>
      </c>
      <c r="V46" s="6"/>
      <c r="W46" s="6">
        <v>85400</v>
      </c>
      <c r="X46" s="6">
        <v>0</v>
      </c>
      <c r="Y46" s="6">
        <v>0</v>
      </c>
      <c r="Z46" s="6">
        <v>85400</v>
      </c>
      <c r="AA46" s="6">
        <v>0</v>
      </c>
      <c r="AB46" s="10"/>
      <c r="AC46" s="6">
        <v>85400</v>
      </c>
      <c r="AD46" s="10">
        <v>2201539610</v>
      </c>
      <c r="AE46" s="6">
        <v>2503740</v>
      </c>
      <c r="AF46" s="10" t="s">
        <v>176</v>
      </c>
      <c r="AG46" s="11">
        <v>45534</v>
      </c>
    </row>
    <row r="47" spans="1:33" x14ac:dyDescent="0.35">
      <c r="A47" s="10">
        <v>891380046</v>
      </c>
      <c r="B47" s="10" t="s">
        <v>16</v>
      </c>
      <c r="C47" s="10" t="s">
        <v>17</v>
      </c>
      <c r="D47" s="10">
        <v>163394</v>
      </c>
      <c r="E47" s="10" t="s">
        <v>108</v>
      </c>
      <c r="F47" s="10" t="s">
        <v>109</v>
      </c>
      <c r="G47" s="11">
        <v>45434.777083333334</v>
      </c>
      <c r="H47" s="11">
        <v>45456.385092592594</v>
      </c>
      <c r="I47" s="11">
        <v>45455.72506640046</v>
      </c>
      <c r="J47" s="6">
        <v>85400</v>
      </c>
      <c r="K47" s="6">
        <f t="shared" si="1"/>
        <v>85400</v>
      </c>
      <c r="L47" s="10" t="s">
        <v>12</v>
      </c>
      <c r="M47" s="10" t="s">
        <v>13</v>
      </c>
      <c r="N47" s="10" t="s">
        <v>15</v>
      </c>
      <c r="O47" s="4"/>
      <c r="P47" s="10" t="s">
        <v>182</v>
      </c>
      <c r="Q47" s="10" t="s">
        <v>158</v>
      </c>
      <c r="R47" s="10" t="s">
        <v>182</v>
      </c>
      <c r="S47" s="6">
        <v>85400</v>
      </c>
      <c r="T47" s="6">
        <v>0</v>
      </c>
      <c r="U47" s="6">
        <v>0</v>
      </c>
      <c r="V47" s="6"/>
      <c r="W47" s="6">
        <v>85400</v>
      </c>
      <c r="X47" s="6">
        <v>0</v>
      </c>
      <c r="Y47" s="6">
        <v>0</v>
      </c>
      <c r="Z47" s="6">
        <v>85400</v>
      </c>
      <c r="AA47" s="6">
        <v>0</v>
      </c>
      <c r="AB47" s="10"/>
      <c r="AC47" s="6">
        <v>85400</v>
      </c>
      <c r="AD47" s="10">
        <v>2201539610</v>
      </c>
      <c r="AE47" s="6">
        <v>2503740</v>
      </c>
      <c r="AF47" s="10" t="s">
        <v>176</v>
      </c>
      <c r="AG47" s="11">
        <v>45534</v>
      </c>
    </row>
    <row r="48" spans="1:33" x14ac:dyDescent="0.35">
      <c r="A48" s="10">
        <v>891380046</v>
      </c>
      <c r="B48" s="10" t="s">
        <v>16</v>
      </c>
      <c r="C48" s="10" t="s">
        <v>17</v>
      </c>
      <c r="D48" s="10">
        <v>163500</v>
      </c>
      <c r="E48" s="10" t="s">
        <v>110</v>
      </c>
      <c r="F48" s="10" t="s">
        <v>111</v>
      </c>
      <c r="G48" s="11">
        <v>45435.392361111109</v>
      </c>
      <c r="H48" s="11">
        <v>45456.385092592594</v>
      </c>
      <c r="I48" s="11">
        <v>45455.726106284725</v>
      </c>
      <c r="J48" s="6">
        <v>49800</v>
      </c>
      <c r="K48" s="6">
        <f t="shared" si="1"/>
        <v>49800</v>
      </c>
      <c r="L48" s="10" t="s">
        <v>12</v>
      </c>
      <c r="M48" s="10" t="s">
        <v>13</v>
      </c>
      <c r="N48" s="10" t="s">
        <v>15</v>
      </c>
      <c r="O48" s="4"/>
      <c r="P48" s="10" t="s">
        <v>185</v>
      </c>
      <c r="Q48" s="10" t="s">
        <v>159</v>
      </c>
      <c r="R48" s="10" t="s">
        <v>185</v>
      </c>
      <c r="S48" s="6">
        <v>52000.480000000003</v>
      </c>
      <c r="T48" s="6">
        <v>0</v>
      </c>
      <c r="U48" s="6">
        <v>2300</v>
      </c>
      <c r="V48" s="6"/>
      <c r="W48" s="6">
        <v>52000.480000000003</v>
      </c>
      <c r="X48" s="6">
        <v>0</v>
      </c>
      <c r="Y48" s="6">
        <v>0</v>
      </c>
      <c r="Z48" s="6">
        <v>47500.480000000003</v>
      </c>
      <c r="AA48" s="6">
        <v>47500</v>
      </c>
      <c r="AB48" s="10">
        <v>1222503897</v>
      </c>
      <c r="AC48" s="6">
        <v>0</v>
      </c>
      <c r="AD48" s="10"/>
      <c r="AE48" s="10"/>
      <c r="AF48" s="10"/>
      <c r="AG48" s="11">
        <v>45534</v>
      </c>
    </row>
    <row r="49" spans="1:33" x14ac:dyDescent="0.35">
      <c r="A49" s="10">
        <v>891380046</v>
      </c>
      <c r="B49" s="10" t="s">
        <v>16</v>
      </c>
      <c r="C49" s="10" t="s">
        <v>17</v>
      </c>
      <c r="D49" s="10">
        <v>163830</v>
      </c>
      <c r="E49" s="10" t="s">
        <v>112</v>
      </c>
      <c r="F49" s="10" t="s">
        <v>113</v>
      </c>
      <c r="G49" s="11">
        <v>45437.745138888888</v>
      </c>
      <c r="H49" s="11">
        <v>45456.385092592594</v>
      </c>
      <c r="I49" s="11">
        <v>45455.727770289355</v>
      </c>
      <c r="J49" s="6">
        <v>110173</v>
      </c>
      <c r="K49" s="6">
        <f t="shared" si="1"/>
        <v>110173</v>
      </c>
      <c r="L49" s="10" t="s">
        <v>12</v>
      </c>
      <c r="M49" s="10" t="s">
        <v>13</v>
      </c>
      <c r="N49" s="10" t="s">
        <v>14</v>
      </c>
      <c r="O49" s="7"/>
      <c r="P49" s="10" t="s">
        <v>182</v>
      </c>
      <c r="Q49" s="10" t="s">
        <v>158</v>
      </c>
      <c r="R49" s="10" t="s">
        <v>182</v>
      </c>
      <c r="S49" s="6">
        <v>110173</v>
      </c>
      <c r="T49" s="6">
        <v>0</v>
      </c>
      <c r="U49" s="6">
        <v>0</v>
      </c>
      <c r="V49" s="6"/>
      <c r="W49" s="6">
        <v>110173</v>
      </c>
      <c r="X49" s="6">
        <v>0</v>
      </c>
      <c r="Y49" s="6">
        <v>0</v>
      </c>
      <c r="Z49" s="6">
        <v>110173</v>
      </c>
      <c r="AA49" s="6">
        <v>0</v>
      </c>
      <c r="AB49" s="10"/>
      <c r="AC49" s="6">
        <v>110173</v>
      </c>
      <c r="AD49" s="10">
        <v>2201539610</v>
      </c>
      <c r="AE49" s="6">
        <v>2503740</v>
      </c>
      <c r="AF49" s="10" t="s">
        <v>176</v>
      </c>
      <c r="AG49" s="11">
        <v>45534</v>
      </c>
    </row>
    <row r="50" spans="1:33" x14ac:dyDescent="0.35">
      <c r="A50" s="10">
        <v>891380046</v>
      </c>
      <c r="B50" s="10" t="s">
        <v>16</v>
      </c>
      <c r="C50" s="10" t="s">
        <v>17</v>
      </c>
      <c r="D50" s="10">
        <v>164385</v>
      </c>
      <c r="E50" s="10" t="s">
        <v>114</v>
      </c>
      <c r="F50" s="10" t="s">
        <v>115</v>
      </c>
      <c r="G50" s="11">
        <v>45441.263888888891</v>
      </c>
      <c r="H50" s="11">
        <v>45456.385092592594</v>
      </c>
      <c r="I50" s="11">
        <v>45455.729083877311</v>
      </c>
      <c r="J50" s="6">
        <v>85400</v>
      </c>
      <c r="K50" s="6">
        <f t="shared" si="1"/>
        <v>85400</v>
      </c>
      <c r="L50" s="10" t="s">
        <v>12</v>
      </c>
      <c r="M50" s="10" t="s">
        <v>13</v>
      </c>
      <c r="N50" s="10" t="s">
        <v>15</v>
      </c>
      <c r="O50" s="4"/>
      <c r="P50" s="10" t="s">
        <v>182</v>
      </c>
      <c r="Q50" s="10" t="s">
        <v>158</v>
      </c>
      <c r="R50" s="10" t="s">
        <v>182</v>
      </c>
      <c r="S50" s="6">
        <v>85400</v>
      </c>
      <c r="T50" s="6">
        <v>0</v>
      </c>
      <c r="U50" s="6">
        <v>0</v>
      </c>
      <c r="V50" s="6"/>
      <c r="W50" s="6">
        <v>85400</v>
      </c>
      <c r="X50" s="6">
        <v>0</v>
      </c>
      <c r="Y50" s="6">
        <v>0</v>
      </c>
      <c r="Z50" s="6">
        <v>85400</v>
      </c>
      <c r="AA50" s="6">
        <v>0</v>
      </c>
      <c r="AB50" s="10"/>
      <c r="AC50" s="6">
        <v>85400</v>
      </c>
      <c r="AD50" s="10">
        <v>2201539610</v>
      </c>
      <c r="AE50" s="6">
        <v>2503740</v>
      </c>
      <c r="AF50" s="10" t="s">
        <v>176</v>
      </c>
      <c r="AG50" s="11">
        <v>45534</v>
      </c>
    </row>
    <row r="51" spans="1:33" x14ac:dyDescent="0.35">
      <c r="A51" s="10">
        <v>891380046</v>
      </c>
      <c r="B51" s="10" t="s">
        <v>16</v>
      </c>
      <c r="C51" s="10" t="s">
        <v>17</v>
      </c>
      <c r="D51" s="10">
        <v>164443</v>
      </c>
      <c r="E51" s="10" t="s">
        <v>116</v>
      </c>
      <c r="F51" s="10" t="s">
        <v>117</v>
      </c>
      <c r="G51" s="11">
        <v>45441.352083333331</v>
      </c>
      <c r="H51" s="11">
        <v>45456.385092592594</v>
      </c>
      <c r="I51" s="11">
        <v>45455.730046215278</v>
      </c>
      <c r="J51" s="6">
        <v>148300</v>
      </c>
      <c r="K51" s="6">
        <f t="shared" si="1"/>
        <v>148300</v>
      </c>
      <c r="L51" s="10" t="s">
        <v>12</v>
      </c>
      <c r="M51" s="10" t="s">
        <v>13</v>
      </c>
      <c r="N51" s="10" t="s">
        <v>14</v>
      </c>
      <c r="O51" s="4"/>
      <c r="P51" s="10" t="s">
        <v>183</v>
      </c>
      <c r="Q51" s="10" t="s">
        <v>158</v>
      </c>
      <c r="R51" s="10" t="s">
        <v>183</v>
      </c>
      <c r="S51" s="6">
        <v>148300</v>
      </c>
      <c r="T51" s="6">
        <v>0</v>
      </c>
      <c r="U51" s="6">
        <v>0</v>
      </c>
      <c r="V51" s="6"/>
      <c r="W51" s="6">
        <v>148300</v>
      </c>
      <c r="X51" s="6">
        <v>0</v>
      </c>
      <c r="Y51" s="6">
        <v>0</v>
      </c>
      <c r="Z51" s="6">
        <v>148300</v>
      </c>
      <c r="AA51" s="6">
        <v>148300</v>
      </c>
      <c r="AB51" s="10">
        <v>1222503893</v>
      </c>
      <c r="AC51" s="6">
        <v>0</v>
      </c>
      <c r="AD51" s="10"/>
      <c r="AE51" s="10"/>
      <c r="AF51" s="10"/>
      <c r="AG51" s="11">
        <v>45534</v>
      </c>
    </row>
    <row r="52" spans="1:33" x14ac:dyDescent="0.35">
      <c r="A52" s="10">
        <v>891380046</v>
      </c>
      <c r="B52" s="10" t="s">
        <v>16</v>
      </c>
      <c r="C52" s="10" t="s">
        <v>17</v>
      </c>
      <c r="D52" s="10">
        <v>164619</v>
      </c>
      <c r="E52" s="10" t="s">
        <v>118</v>
      </c>
      <c r="F52" s="10" t="s">
        <v>119</v>
      </c>
      <c r="G52" s="11">
        <v>45442.209722222222</v>
      </c>
      <c r="H52" s="11">
        <v>45456.385092592594</v>
      </c>
      <c r="I52" s="11">
        <v>45455.730941666669</v>
      </c>
      <c r="J52" s="6">
        <v>103873</v>
      </c>
      <c r="K52" s="6">
        <f t="shared" si="1"/>
        <v>103873</v>
      </c>
      <c r="L52" s="10" t="s">
        <v>12</v>
      </c>
      <c r="M52" s="10" t="s">
        <v>13</v>
      </c>
      <c r="N52" s="10" t="s">
        <v>14</v>
      </c>
      <c r="O52" s="4"/>
      <c r="P52" s="10" t="s">
        <v>182</v>
      </c>
      <c r="Q52" s="10" t="s">
        <v>158</v>
      </c>
      <c r="R52" s="10" t="s">
        <v>182</v>
      </c>
      <c r="S52" s="6">
        <v>103873</v>
      </c>
      <c r="T52" s="6">
        <v>0</v>
      </c>
      <c r="U52" s="6">
        <v>0</v>
      </c>
      <c r="V52" s="6"/>
      <c r="W52" s="6">
        <v>103873</v>
      </c>
      <c r="X52" s="6">
        <v>0</v>
      </c>
      <c r="Y52" s="6">
        <v>0</v>
      </c>
      <c r="Z52" s="6">
        <v>103873</v>
      </c>
      <c r="AA52" s="6">
        <v>0</v>
      </c>
      <c r="AB52" s="10"/>
      <c r="AC52" s="6">
        <v>103873</v>
      </c>
      <c r="AD52" s="10">
        <v>2201539610</v>
      </c>
      <c r="AE52" s="6">
        <v>2503740</v>
      </c>
      <c r="AF52" s="10" t="s">
        <v>176</v>
      </c>
      <c r="AG52" s="11">
        <v>45534</v>
      </c>
    </row>
    <row r="53" spans="1:33" x14ac:dyDescent="0.35">
      <c r="A53" s="10">
        <v>891380046</v>
      </c>
      <c r="B53" s="10" t="s">
        <v>16</v>
      </c>
      <c r="C53" s="10" t="s">
        <v>17</v>
      </c>
      <c r="D53" s="10">
        <v>9556</v>
      </c>
      <c r="E53" s="10" t="s">
        <v>120</v>
      </c>
      <c r="F53" s="10" t="s">
        <v>121</v>
      </c>
      <c r="G53" s="11">
        <v>42521</v>
      </c>
      <c r="H53" s="11">
        <v>42530.393379629626</v>
      </c>
      <c r="I53" s="11" t="e">
        <v>#N/A</v>
      </c>
      <c r="J53" s="6">
        <v>219562</v>
      </c>
      <c r="K53" s="6">
        <f t="shared" si="1"/>
        <v>219562</v>
      </c>
      <c r="L53" s="10" t="s">
        <v>12</v>
      </c>
      <c r="M53" s="10" t="s">
        <v>13</v>
      </c>
      <c r="N53" s="10" t="s">
        <v>14</v>
      </c>
      <c r="O53" s="4"/>
      <c r="P53" s="10" t="s">
        <v>180</v>
      </c>
      <c r="Q53" s="10" t="e">
        <v>#N/A</v>
      </c>
      <c r="R53" s="10" t="s">
        <v>180</v>
      </c>
      <c r="S53" s="6">
        <v>0</v>
      </c>
      <c r="T53" s="6">
        <v>0</v>
      </c>
      <c r="U53" s="6">
        <v>0</v>
      </c>
      <c r="V53" s="6"/>
      <c r="W53" s="6">
        <v>0</v>
      </c>
      <c r="X53" s="6">
        <v>0</v>
      </c>
      <c r="Y53" s="6">
        <v>0</v>
      </c>
      <c r="Z53" s="6">
        <v>0</v>
      </c>
      <c r="AA53" s="6">
        <v>0</v>
      </c>
      <c r="AB53" s="10"/>
      <c r="AC53" s="6">
        <v>0</v>
      </c>
      <c r="AD53" s="10"/>
      <c r="AE53" s="10"/>
      <c r="AF53" s="10"/>
      <c r="AG53" s="11">
        <v>45534</v>
      </c>
    </row>
    <row r="54" spans="1:33" x14ac:dyDescent="0.35">
      <c r="A54" s="10">
        <v>891380046</v>
      </c>
      <c r="B54" s="10" t="s">
        <v>16</v>
      </c>
      <c r="C54" s="10" t="s">
        <v>17</v>
      </c>
      <c r="D54" s="10">
        <v>23466</v>
      </c>
      <c r="E54" s="10" t="s">
        <v>122</v>
      </c>
      <c r="F54" s="10" t="s">
        <v>123</v>
      </c>
      <c r="G54" s="11">
        <v>44216.396527777775</v>
      </c>
      <c r="H54" s="11">
        <v>44251.704247685186</v>
      </c>
      <c r="I54" s="11">
        <v>44230</v>
      </c>
      <c r="J54" s="6">
        <v>35100</v>
      </c>
      <c r="K54" s="6">
        <f t="shared" si="1"/>
        <v>35100</v>
      </c>
      <c r="L54" s="10" t="s">
        <v>12</v>
      </c>
      <c r="M54" s="10" t="s">
        <v>13</v>
      </c>
      <c r="N54" s="10" t="s">
        <v>15</v>
      </c>
      <c r="O54" s="4"/>
      <c r="P54" s="10" t="s">
        <v>181</v>
      </c>
      <c r="Q54" s="10" t="s">
        <v>157</v>
      </c>
      <c r="R54" s="10" t="s">
        <v>181</v>
      </c>
      <c r="S54" s="6">
        <v>35100</v>
      </c>
      <c r="T54" s="6">
        <v>35100</v>
      </c>
      <c r="U54" s="6">
        <v>0</v>
      </c>
      <c r="V54" s="6" t="s">
        <v>198</v>
      </c>
      <c r="W54" s="6">
        <v>35100</v>
      </c>
      <c r="X54" s="6">
        <v>0</v>
      </c>
      <c r="Y54" s="6">
        <v>0</v>
      </c>
      <c r="Z54" s="6">
        <v>0</v>
      </c>
      <c r="AA54" s="6">
        <v>0</v>
      </c>
      <c r="AB54" s="10"/>
      <c r="AC54" s="6">
        <v>0</v>
      </c>
      <c r="AD54" s="10"/>
      <c r="AE54" s="10"/>
      <c r="AF54" s="10"/>
      <c r="AG54" s="11">
        <v>45534</v>
      </c>
    </row>
    <row r="55" spans="1:33" x14ac:dyDescent="0.35">
      <c r="A55" s="10">
        <v>891380046</v>
      </c>
      <c r="B55" s="10" t="s">
        <v>16</v>
      </c>
      <c r="C55" s="10" t="s">
        <v>17</v>
      </c>
      <c r="D55" s="10">
        <v>38490</v>
      </c>
      <c r="E55" s="10" t="s">
        <v>124</v>
      </c>
      <c r="F55" s="10" t="s">
        <v>125</v>
      </c>
      <c r="G55" s="11">
        <v>44351.428472222222</v>
      </c>
      <c r="H55" s="11">
        <v>44394.58761574074</v>
      </c>
      <c r="I55" s="11">
        <v>44364</v>
      </c>
      <c r="J55" s="6">
        <v>36300</v>
      </c>
      <c r="K55" s="6">
        <f t="shared" si="1"/>
        <v>36300</v>
      </c>
      <c r="L55" s="10" t="s">
        <v>12</v>
      </c>
      <c r="M55" s="10" t="s">
        <v>13</v>
      </c>
      <c r="N55" s="10" t="s">
        <v>15</v>
      </c>
      <c r="O55" s="4"/>
      <c r="P55" s="10" t="s">
        <v>182</v>
      </c>
      <c r="Q55" s="10" t="s">
        <v>158</v>
      </c>
      <c r="R55" s="10" t="s">
        <v>182</v>
      </c>
      <c r="S55" s="6">
        <v>36300</v>
      </c>
      <c r="T55" s="6">
        <v>0</v>
      </c>
      <c r="U55" s="6">
        <v>0</v>
      </c>
      <c r="V55" s="6"/>
      <c r="W55" s="6">
        <v>36300</v>
      </c>
      <c r="X55" s="6">
        <v>0</v>
      </c>
      <c r="Y55" s="6">
        <v>0</v>
      </c>
      <c r="Z55" s="6">
        <v>36300</v>
      </c>
      <c r="AA55" s="6">
        <v>0</v>
      </c>
      <c r="AB55" s="10"/>
      <c r="AC55" s="6">
        <v>36300</v>
      </c>
      <c r="AD55" s="10">
        <v>2201135937</v>
      </c>
      <c r="AE55" s="6">
        <v>165797</v>
      </c>
      <c r="AF55" s="10" t="s">
        <v>177</v>
      </c>
      <c r="AG55" s="11">
        <v>45534</v>
      </c>
    </row>
    <row r="56" spans="1:33" x14ac:dyDescent="0.35">
      <c r="A56" s="10">
        <v>891380046</v>
      </c>
      <c r="B56" s="10" t="s">
        <v>16</v>
      </c>
      <c r="C56" s="10" t="s">
        <v>17</v>
      </c>
      <c r="D56" s="10">
        <v>59516</v>
      </c>
      <c r="E56" s="10" t="s">
        <v>126</v>
      </c>
      <c r="F56" s="10" t="s">
        <v>127</v>
      </c>
      <c r="G56" s="11">
        <v>44536.832638888889</v>
      </c>
      <c r="H56" s="11">
        <v>44561.536840277775</v>
      </c>
      <c r="I56" s="11" t="e">
        <v>#N/A</v>
      </c>
      <c r="J56" s="6">
        <v>126400</v>
      </c>
      <c r="K56" s="6">
        <f t="shared" si="1"/>
        <v>126400</v>
      </c>
      <c r="L56" s="10" t="s">
        <v>12</v>
      </c>
      <c r="M56" s="10" t="s">
        <v>13</v>
      </c>
      <c r="N56" s="10" t="s">
        <v>14</v>
      </c>
      <c r="O56" s="7"/>
      <c r="P56" s="10" t="s">
        <v>180</v>
      </c>
      <c r="Q56" s="10" t="e">
        <v>#N/A</v>
      </c>
      <c r="R56" s="10" t="s">
        <v>180</v>
      </c>
      <c r="S56" s="6">
        <v>0</v>
      </c>
      <c r="T56" s="6">
        <v>0</v>
      </c>
      <c r="U56" s="6">
        <v>0</v>
      </c>
      <c r="V56" s="6"/>
      <c r="W56" s="6">
        <v>0</v>
      </c>
      <c r="X56" s="6">
        <v>0</v>
      </c>
      <c r="Y56" s="6">
        <v>0</v>
      </c>
      <c r="Z56" s="6">
        <v>0</v>
      </c>
      <c r="AA56" s="6">
        <v>0</v>
      </c>
      <c r="AB56" s="10"/>
      <c r="AC56" s="6">
        <v>0</v>
      </c>
      <c r="AD56" s="10"/>
      <c r="AE56" s="10"/>
      <c r="AF56" s="10"/>
      <c r="AG56" s="11">
        <v>45534</v>
      </c>
    </row>
    <row r="57" spans="1:33" x14ac:dyDescent="0.35">
      <c r="A57" s="10">
        <v>891380046</v>
      </c>
      <c r="B57" s="10" t="s">
        <v>16</v>
      </c>
      <c r="C57" s="10" t="s">
        <v>17</v>
      </c>
      <c r="D57" s="10">
        <v>161789</v>
      </c>
      <c r="E57" s="10" t="s">
        <v>128</v>
      </c>
      <c r="F57" s="10" t="s">
        <v>129</v>
      </c>
      <c r="G57" s="11">
        <v>45425.443749999999</v>
      </c>
      <c r="H57" s="11">
        <v>45455.405173611114</v>
      </c>
      <c r="I57" s="11">
        <v>45455.704440624999</v>
      </c>
      <c r="J57" s="6">
        <v>166010</v>
      </c>
      <c r="K57" s="6">
        <f t="shared" si="1"/>
        <v>166010</v>
      </c>
      <c r="L57" s="10" t="s">
        <v>12</v>
      </c>
      <c r="M57" s="10" t="s">
        <v>13</v>
      </c>
      <c r="N57" s="10" t="s">
        <v>15</v>
      </c>
      <c r="O57" s="4"/>
      <c r="P57" s="10" t="s">
        <v>183</v>
      </c>
      <c r="Q57" s="10" t="s">
        <v>158</v>
      </c>
      <c r="R57" s="10" t="s">
        <v>183</v>
      </c>
      <c r="S57" s="6">
        <v>166010</v>
      </c>
      <c r="T57" s="6">
        <v>0</v>
      </c>
      <c r="U57" s="6">
        <v>0</v>
      </c>
      <c r="V57" s="6"/>
      <c r="W57" s="6">
        <v>166010</v>
      </c>
      <c r="X57" s="6">
        <v>0</v>
      </c>
      <c r="Y57" s="6">
        <v>0</v>
      </c>
      <c r="Z57" s="6">
        <v>166010</v>
      </c>
      <c r="AA57" s="6">
        <v>166010</v>
      </c>
      <c r="AB57" s="10">
        <v>1222469658</v>
      </c>
      <c r="AC57" s="6">
        <v>0</v>
      </c>
      <c r="AD57" s="10"/>
      <c r="AE57" s="10"/>
      <c r="AF57" s="10"/>
      <c r="AG57" s="11">
        <v>45534</v>
      </c>
    </row>
    <row r="58" spans="1:33" x14ac:dyDescent="0.35">
      <c r="A58" s="10">
        <v>891380046</v>
      </c>
      <c r="B58" s="10" t="s">
        <v>16</v>
      </c>
      <c r="C58" s="10" t="s">
        <v>17</v>
      </c>
      <c r="D58" s="10">
        <v>9557</v>
      </c>
      <c r="E58" s="10" t="s">
        <v>130</v>
      </c>
      <c r="F58" s="10" t="s">
        <v>131</v>
      </c>
      <c r="G58" s="11">
        <v>42521</v>
      </c>
      <c r="H58" s="11">
        <v>42530.391701388886</v>
      </c>
      <c r="I58" s="11" t="e">
        <v>#N/A</v>
      </c>
      <c r="J58" s="6">
        <v>42500</v>
      </c>
      <c r="K58" s="6">
        <f t="shared" si="1"/>
        <v>42500</v>
      </c>
      <c r="L58" s="10" t="s">
        <v>12</v>
      </c>
      <c r="M58" s="10" t="s">
        <v>13</v>
      </c>
      <c r="N58" s="10" t="s">
        <v>15</v>
      </c>
      <c r="O58" s="4"/>
      <c r="P58" s="10" t="s">
        <v>180</v>
      </c>
      <c r="Q58" s="10" t="e">
        <v>#N/A</v>
      </c>
      <c r="R58" s="10" t="s">
        <v>180</v>
      </c>
      <c r="S58" s="6">
        <v>0</v>
      </c>
      <c r="T58" s="6">
        <v>0</v>
      </c>
      <c r="U58" s="6">
        <v>0</v>
      </c>
      <c r="V58" s="6"/>
      <c r="W58" s="6">
        <v>0</v>
      </c>
      <c r="X58" s="6">
        <v>0</v>
      </c>
      <c r="Y58" s="6">
        <v>0</v>
      </c>
      <c r="Z58" s="6">
        <v>0</v>
      </c>
      <c r="AA58" s="6">
        <v>0</v>
      </c>
      <c r="AB58" s="10"/>
      <c r="AC58" s="6">
        <v>0</v>
      </c>
      <c r="AD58" s="10"/>
      <c r="AE58" s="10"/>
      <c r="AF58" s="10"/>
      <c r="AG58" s="11">
        <v>45534</v>
      </c>
    </row>
    <row r="59" spans="1:33" x14ac:dyDescent="0.35">
      <c r="A59" s="10">
        <v>891380046</v>
      </c>
      <c r="B59" s="10" t="s">
        <v>16</v>
      </c>
      <c r="C59" s="10" t="s">
        <v>17</v>
      </c>
      <c r="D59" s="10">
        <v>15671</v>
      </c>
      <c r="E59" s="10" t="s">
        <v>132</v>
      </c>
      <c r="F59" s="10" t="s">
        <v>133</v>
      </c>
      <c r="G59" s="11">
        <v>44074.598425925928</v>
      </c>
      <c r="H59" s="11">
        <v>44092.588587962964</v>
      </c>
      <c r="I59" s="11" t="e">
        <v>#N/A</v>
      </c>
      <c r="J59" s="6">
        <v>10800</v>
      </c>
      <c r="K59" s="6">
        <f t="shared" si="1"/>
        <v>10800</v>
      </c>
      <c r="L59" s="10" t="s">
        <v>12</v>
      </c>
      <c r="M59" s="10" t="s">
        <v>13</v>
      </c>
      <c r="N59" s="10" t="s">
        <v>15</v>
      </c>
      <c r="O59" s="4"/>
      <c r="P59" s="10" t="s">
        <v>180</v>
      </c>
      <c r="Q59" s="10" t="e">
        <v>#N/A</v>
      </c>
      <c r="R59" s="10" t="s">
        <v>180</v>
      </c>
      <c r="S59" s="6">
        <v>0</v>
      </c>
      <c r="T59" s="6">
        <v>0</v>
      </c>
      <c r="U59" s="6">
        <v>0</v>
      </c>
      <c r="V59" s="6"/>
      <c r="W59" s="6">
        <v>0</v>
      </c>
      <c r="X59" s="6">
        <v>0</v>
      </c>
      <c r="Y59" s="6">
        <v>0</v>
      </c>
      <c r="Z59" s="6">
        <v>0</v>
      </c>
      <c r="AA59" s="6">
        <v>0</v>
      </c>
      <c r="AB59" s="10"/>
      <c r="AC59" s="6">
        <v>0</v>
      </c>
      <c r="AD59" s="10"/>
      <c r="AE59" s="10"/>
      <c r="AF59" s="10"/>
      <c r="AG59" s="11">
        <v>45534</v>
      </c>
    </row>
    <row r="60" spans="1:33" x14ac:dyDescent="0.35">
      <c r="A60" s="10">
        <v>891380046</v>
      </c>
      <c r="B60" s="10" t="s">
        <v>16</v>
      </c>
      <c r="C60" s="10" t="s">
        <v>17</v>
      </c>
      <c r="D60" s="10">
        <v>22128</v>
      </c>
      <c r="E60" s="10" t="s">
        <v>134</v>
      </c>
      <c r="F60" s="10" t="s">
        <v>135</v>
      </c>
      <c r="G60" s="11">
        <v>44200.57708333333</v>
      </c>
      <c r="H60" s="11">
        <v>44251.701412037037</v>
      </c>
      <c r="I60" s="11">
        <v>44230</v>
      </c>
      <c r="J60" s="6">
        <v>54000</v>
      </c>
      <c r="K60" s="6">
        <f t="shared" si="1"/>
        <v>54000</v>
      </c>
      <c r="L60" s="10" t="s">
        <v>12</v>
      </c>
      <c r="M60" s="10" t="s">
        <v>13</v>
      </c>
      <c r="N60" s="10" t="s">
        <v>14</v>
      </c>
      <c r="O60" s="10"/>
      <c r="P60" s="10" t="s">
        <v>182</v>
      </c>
      <c r="Q60" s="10" t="s">
        <v>158</v>
      </c>
      <c r="R60" s="10" t="s">
        <v>182</v>
      </c>
      <c r="S60" s="6">
        <v>54000</v>
      </c>
      <c r="T60" s="6">
        <v>0</v>
      </c>
      <c r="U60" s="6">
        <v>0</v>
      </c>
      <c r="V60" s="6"/>
      <c r="W60" s="6">
        <v>54000</v>
      </c>
      <c r="X60" s="6">
        <v>0</v>
      </c>
      <c r="Y60" s="6">
        <v>0</v>
      </c>
      <c r="Z60" s="6">
        <v>54000</v>
      </c>
      <c r="AA60" s="6">
        <v>0</v>
      </c>
      <c r="AB60" s="10"/>
      <c r="AC60" s="6">
        <v>54000</v>
      </c>
      <c r="AD60" s="10">
        <v>2201024503</v>
      </c>
      <c r="AE60" s="6">
        <v>503914</v>
      </c>
      <c r="AF60" s="10" t="s">
        <v>178</v>
      </c>
      <c r="AG60" s="11">
        <v>45534</v>
      </c>
    </row>
    <row r="61" spans="1:33" x14ac:dyDescent="0.35">
      <c r="A61" s="10">
        <v>891380046</v>
      </c>
      <c r="B61" s="10" t="s">
        <v>16</v>
      </c>
      <c r="C61" s="10" t="s">
        <v>17</v>
      </c>
      <c r="D61" s="10">
        <v>34208</v>
      </c>
      <c r="E61" s="10" t="s">
        <v>136</v>
      </c>
      <c r="F61" s="10" t="s">
        <v>137</v>
      </c>
      <c r="G61" s="11">
        <v>44306.603472222225</v>
      </c>
      <c r="H61" s="11">
        <v>44336.66815972222</v>
      </c>
      <c r="I61" s="11">
        <v>44328</v>
      </c>
      <c r="J61" s="6">
        <v>11200</v>
      </c>
      <c r="K61" s="6">
        <f t="shared" si="1"/>
        <v>11200</v>
      </c>
      <c r="L61" s="10" t="s">
        <v>12</v>
      </c>
      <c r="M61" s="10" t="s">
        <v>13</v>
      </c>
      <c r="N61" s="10" t="s">
        <v>15</v>
      </c>
      <c r="O61" s="10"/>
      <c r="P61" s="10" t="s">
        <v>181</v>
      </c>
      <c r="Q61" s="10" t="s">
        <v>157</v>
      </c>
      <c r="R61" s="10" t="s">
        <v>181</v>
      </c>
      <c r="S61" s="6">
        <v>11200</v>
      </c>
      <c r="T61" s="6">
        <v>11200</v>
      </c>
      <c r="U61" s="6">
        <v>0</v>
      </c>
      <c r="V61" s="6" t="s">
        <v>189</v>
      </c>
      <c r="W61" s="6">
        <v>11200</v>
      </c>
      <c r="X61" s="6">
        <v>0</v>
      </c>
      <c r="Y61" s="6">
        <v>0</v>
      </c>
      <c r="Z61" s="6">
        <v>0</v>
      </c>
      <c r="AA61" s="6">
        <v>0</v>
      </c>
      <c r="AB61" s="10"/>
      <c r="AC61" s="6">
        <v>0</v>
      </c>
      <c r="AD61" s="10"/>
      <c r="AE61" s="10"/>
      <c r="AF61" s="10"/>
      <c r="AG61" s="11">
        <v>45534</v>
      </c>
    </row>
    <row r="62" spans="1:33" x14ac:dyDescent="0.35">
      <c r="A62" s="10">
        <v>891380046</v>
      </c>
      <c r="B62" s="10" t="s">
        <v>16</v>
      </c>
      <c r="C62" s="10" t="s">
        <v>17</v>
      </c>
      <c r="D62" s="10">
        <v>35107</v>
      </c>
      <c r="E62" s="10" t="s">
        <v>138</v>
      </c>
      <c r="F62" s="10" t="s">
        <v>139</v>
      </c>
      <c r="G62" s="11">
        <v>44313.373611111114</v>
      </c>
      <c r="H62" s="11">
        <v>44336.66815972222</v>
      </c>
      <c r="I62" s="11">
        <v>44328</v>
      </c>
      <c r="J62" s="6">
        <v>11200</v>
      </c>
      <c r="K62" s="6">
        <f t="shared" si="1"/>
        <v>11200</v>
      </c>
      <c r="L62" s="10" t="s">
        <v>12</v>
      </c>
      <c r="M62" s="10" t="s">
        <v>13</v>
      </c>
      <c r="N62" s="10" t="s">
        <v>15</v>
      </c>
      <c r="O62" s="10"/>
      <c r="P62" s="10" t="s">
        <v>181</v>
      </c>
      <c r="Q62" s="10" t="s">
        <v>157</v>
      </c>
      <c r="R62" s="10" t="s">
        <v>181</v>
      </c>
      <c r="S62" s="6">
        <v>11200</v>
      </c>
      <c r="T62" s="6">
        <v>11200</v>
      </c>
      <c r="U62" s="6">
        <v>0</v>
      </c>
      <c r="V62" s="6" t="s">
        <v>189</v>
      </c>
      <c r="W62" s="6">
        <v>11200</v>
      </c>
      <c r="X62" s="6">
        <v>0</v>
      </c>
      <c r="Y62" s="6">
        <v>0</v>
      </c>
      <c r="Z62" s="6">
        <v>0</v>
      </c>
      <c r="AA62" s="6">
        <v>0</v>
      </c>
      <c r="AB62" s="10"/>
      <c r="AC62" s="6">
        <v>0</v>
      </c>
      <c r="AD62" s="10"/>
      <c r="AE62" s="10"/>
      <c r="AF62" s="10"/>
      <c r="AG62" s="11">
        <v>45534</v>
      </c>
    </row>
    <row r="63" spans="1:33" x14ac:dyDescent="0.35">
      <c r="A63" s="10">
        <v>891380046</v>
      </c>
      <c r="B63" s="10" t="s">
        <v>16</v>
      </c>
      <c r="C63" s="10" t="s">
        <v>17</v>
      </c>
      <c r="D63" s="10">
        <v>46209</v>
      </c>
      <c r="E63" s="10" t="s">
        <v>140</v>
      </c>
      <c r="F63" s="10" t="s">
        <v>141</v>
      </c>
      <c r="G63" s="11">
        <v>44417.65</v>
      </c>
      <c r="H63" s="11">
        <v>44439.427858796298</v>
      </c>
      <c r="I63" s="11">
        <v>44460</v>
      </c>
      <c r="J63" s="6">
        <v>11200</v>
      </c>
      <c r="K63" s="6">
        <f t="shared" si="1"/>
        <v>11200</v>
      </c>
      <c r="L63" s="10" t="s">
        <v>12</v>
      </c>
      <c r="M63" s="10" t="s">
        <v>13</v>
      </c>
      <c r="N63" s="10" t="s">
        <v>15</v>
      </c>
      <c r="O63" s="4"/>
      <c r="P63" s="10" t="s">
        <v>181</v>
      </c>
      <c r="Q63" s="10" t="e">
        <v>#N/A</v>
      </c>
      <c r="R63" s="10" t="s">
        <v>181</v>
      </c>
      <c r="S63" s="6">
        <v>11200</v>
      </c>
      <c r="T63" s="6">
        <v>11200</v>
      </c>
      <c r="U63" s="6">
        <v>0</v>
      </c>
      <c r="V63" s="6" t="s">
        <v>188</v>
      </c>
      <c r="W63" s="6">
        <v>11200</v>
      </c>
      <c r="X63" s="6">
        <v>0</v>
      </c>
      <c r="Y63" s="6">
        <v>0</v>
      </c>
      <c r="Z63" s="6">
        <v>0</v>
      </c>
      <c r="AA63" s="6">
        <v>0</v>
      </c>
      <c r="AB63" s="10"/>
      <c r="AC63" s="6">
        <v>0</v>
      </c>
      <c r="AD63" s="10"/>
      <c r="AE63" s="10"/>
      <c r="AF63" s="10"/>
      <c r="AG63" s="11">
        <v>45534</v>
      </c>
    </row>
    <row r="64" spans="1:33" x14ac:dyDescent="0.35">
      <c r="A64" s="10">
        <v>891380046</v>
      </c>
      <c r="B64" s="10" t="s">
        <v>16</v>
      </c>
      <c r="C64" s="10" t="s">
        <v>17</v>
      </c>
      <c r="D64" s="10">
        <v>46210</v>
      </c>
      <c r="E64" s="10" t="s">
        <v>142</v>
      </c>
      <c r="F64" s="10" t="s">
        <v>143</v>
      </c>
      <c r="G64" s="11">
        <v>44417.652083333334</v>
      </c>
      <c r="H64" s="11">
        <v>44439.427858796298</v>
      </c>
      <c r="I64" s="11">
        <v>44460</v>
      </c>
      <c r="J64" s="6">
        <v>11200</v>
      </c>
      <c r="K64" s="6">
        <f t="shared" si="1"/>
        <v>11200</v>
      </c>
      <c r="L64" s="10" t="s">
        <v>12</v>
      </c>
      <c r="M64" s="10" t="s">
        <v>13</v>
      </c>
      <c r="N64" s="10" t="s">
        <v>15</v>
      </c>
      <c r="O64" s="4"/>
      <c r="P64" s="10" t="s">
        <v>181</v>
      </c>
      <c r="Q64" s="10" t="e">
        <v>#N/A</v>
      </c>
      <c r="R64" s="10" t="s">
        <v>181</v>
      </c>
      <c r="S64" s="6">
        <v>11200</v>
      </c>
      <c r="T64" s="6">
        <v>11200</v>
      </c>
      <c r="U64" s="6">
        <v>0</v>
      </c>
      <c r="V64" s="6" t="s">
        <v>188</v>
      </c>
      <c r="W64" s="6">
        <v>11200</v>
      </c>
      <c r="X64" s="6">
        <v>0</v>
      </c>
      <c r="Y64" s="6">
        <v>0</v>
      </c>
      <c r="Z64" s="6">
        <v>0</v>
      </c>
      <c r="AA64" s="6">
        <v>0</v>
      </c>
      <c r="AB64" s="10"/>
      <c r="AC64" s="6">
        <v>0</v>
      </c>
      <c r="AD64" s="10"/>
      <c r="AE64" s="10"/>
      <c r="AF64" s="10"/>
      <c r="AG64" s="11">
        <v>45534</v>
      </c>
    </row>
    <row r="65" spans="1:33" x14ac:dyDescent="0.35">
      <c r="A65" s="10">
        <v>891380046</v>
      </c>
      <c r="B65" s="10" t="s">
        <v>16</v>
      </c>
      <c r="C65" s="10" t="s">
        <v>17</v>
      </c>
      <c r="D65" s="10">
        <v>49182</v>
      </c>
      <c r="E65" s="10" t="s">
        <v>144</v>
      </c>
      <c r="F65" s="10" t="s">
        <v>145</v>
      </c>
      <c r="G65" s="11">
        <v>44448.450694444444</v>
      </c>
      <c r="H65" s="11">
        <v>44488.322870370372</v>
      </c>
      <c r="I65" s="11" t="e">
        <v>#N/A</v>
      </c>
      <c r="J65" s="6">
        <v>11200</v>
      </c>
      <c r="K65" s="6">
        <f t="shared" si="1"/>
        <v>11200</v>
      </c>
      <c r="L65" s="10" t="s">
        <v>12</v>
      </c>
      <c r="M65" s="10" t="s">
        <v>13</v>
      </c>
      <c r="N65" s="10" t="s">
        <v>15</v>
      </c>
      <c r="O65" s="10"/>
      <c r="P65" s="10" t="s">
        <v>181</v>
      </c>
      <c r="Q65" s="10" t="e">
        <v>#N/A</v>
      </c>
      <c r="R65" s="10" t="s">
        <v>181</v>
      </c>
      <c r="S65" s="6">
        <v>11200</v>
      </c>
      <c r="T65" s="6">
        <v>11200</v>
      </c>
      <c r="U65" s="6">
        <v>0</v>
      </c>
      <c r="V65" s="6" t="s">
        <v>189</v>
      </c>
      <c r="W65" s="6">
        <v>11200</v>
      </c>
      <c r="X65" s="6">
        <v>0</v>
      </c>
      <c r="Y65" s="6">
        <v>0</v>
      </c>
      <c r="Z65" s="6">
        <v>0</v>
      </c>
      <c r="AA65" s="6">
        <v>0</v>
      </c>
      <c r="AB65" s="10"/>
      <c r="AC65" s="6">
        <v>0</v>
      </c>
      <c r="AD65" s="10"/>
      <c r="AE65" s="10"/>
      <c r="AF65" s="10"/>
      <c r="AG65" s="11">
        <v>45534</v>
      </c>
    </row>
    <row r="66" spans="1:33" x14ac:dyDescent="0.35">
      <c r="A66" s="10">
        <v>891380046</v>
      </c>
      <c r="B66" s="10" t="s">
        <v>16</v>
      </c>
      <c r="C66" s="10" t="s">
        <v>17</v>
      </c>
      <c r="D66" s="10">
        <v>89404</v>
      </c>
      <c r="E66" s="10" t="s">
        <v>146</v>
      </c>
      <c r="F66" s="10" t="s">
        <v>147</v>
      </c>
      <c r="G66" s="11">
        <v>44829.336805555555</v>
      </c>
      <c r="H66" s="11">
        <v>44846.478437500002</v>
      </c>
      <c r="I66" s="11">
        <v>44845</v>
      </c>
      <c r="J66" s="6">
        <v>12300</v>
      </c>
      <c r="K66" s="6">
        <f t="shared" si="1"/>
        <v>12300</v>
      </c>
      <c r="L66" s="10" t="s">
        <v>12</v>
      </c>
      <c r="M66" s="10" t="s">
        <v>13</v>
      </c>
      <c r="N66" s="10" t="s">
        <v>15</v>
      </c>
      <c r="O66" s="10"/>
      <c r="P66" s="10" t="s">
        <v>181</v>
      </c>
      <c r="Q66" s="10" t="s">
        <v>157</v>
      </c>
      <c r="R66" s="10" t="s">
        <v>181</v>
      </c>
      <c r="S66" s="6">
        <v>12300</v>
      </c>
      <c r="T66" s="6">
        <v>12300</v>
      </c>
      <c r="U66" s="6">
        <v>0</v>
      </c>
      <c r="V66" s="6" t="s">
        <v>199</v>
      </c>
      <c r="W66" s="6">
        <v>12300</v>
      </c>
      <c r="X66" s="6">
        <v>0</v>
      </c>
      <c r="Y66" s="6">
        <v>0</v>
      </c>
      <c r="Z66" s="6">
        <v>0</v>
      </c>
      <c r="AA66" s="6">
        <v>0</v>
      </c>
      <c r="AB66" s="10"/>
      <c r="AC66" s="6">
        <v>0</v>
      </c>
      <c r="AD66" s="10"/>
      <c r="AE66" s="10"/>
      <c r="AF66" s="10"/>
      <c r="AG66" s="11">
        <v>45534</v>
      </c>
    </row>
    <row r="67" spans="1:33" x14ac:dyDescent="0.35">
      <c r="A67" s="10">
        <v>891380046</v>
      </c>
      <c r="B67" s="10" t="s">
        <v>16</v>
      </c>
      <c r="C67" s="10" t="s">
        <v>17</v>
      </c>
      <c r="D67" s="10">
        <v>125642</v>
      </c>
      <c r="E67" s="10" t="s">
        <v>148</v>
      </c>
      <c r="F67" s="10" t="s">
        <v>149</v>
      </c>
      <c r="G67" s="11">
        <v>45153.39166666667</v>
      </c>
      <c r="H67" s="11">
        <v>45180.496562499997</v>
      </c>
      <c r="I67" s="11">
        <v>45180.367570717593</v>
      </c>
      <c r="J67" s="6">
        <v>57200</v>
      </c>
      <c r="K67" s="6">
        <f t="shared" si="1"/>
        <v>57200</v>
      </c>
      <c r="L67" s="10" t="s">
        <v>12</v>
      </c>
      <c r="M67" s="10" t="s">
        <v>13</v>
      </c>
      <c r="N67" s="10" t="s">
        <v>14</v>
      </c>
      <c r="O67" s="10"/>
      <c r="P67" s="10" t="s">
        <v>183</v>
      </c>
      <c r="Q67" s="10" t="s">
        <v>158</v>
      </c>
      <c r="R67" s="10" t="s">
        <v>183</v>
      </c>
      <c r="S67" s="6">
        <v>0</v>
      </c>
      <c r="T67" s="6">
        <v>0</v>
      </c>
      <c r="U67" s="6">
        <v>0</v>
      </c>
      <c r="V67" s="6"/>
      <c r="W67" s="6">
        <v>0</v>
      </c>
      <c r="X67" s="6">
        <v>0</v>
      </c>
      <c r="Y67" s="6">
        <v>0</v>
      </c>
      <c r="Z67" s="6">
        <v>0</v>
      </c>
      <c r="AA67" s="6">
        <v>0</v>
      </c>
      <c r="AB67" s="10"/>
      <c r="AC67" s="6">
        <v>0</v>
      </c>
      <c r="AD67" s="10"/>
      <c r="AE67" s="10"/>
      <c r="AF67" s="10"/>
      <c r="AG67" s="11">
        <v>45534</v>
      </c>
    </row>
    <row r="68" spans="1:33" x14ac:dyDescent="0.35">
      <c r="A68" s="10">
        <v>891380046</v>
      </c>
      <c r="B68" s="10" t="s">
        <v>16</v>
      </c>
      <c r="C68" s="10" t="s">
        <v>17</v>
      </c>
      <c r="D68" s="10">
        <v>15753</v>
      </c>
      <c r="E68" s="10" t="s">
        <v>150</v>
      </c>
      <c r="F68" s="10" t="s">
        <v>151</v>
      </c>
      <c r="G68" s="11">
        <v>44104.758333333331</v>
      </c>
      <c r="H68" s="11">
        <v>44125.619062500002</v>
      </c>
      <c r="I68" s="11" t="e">
        <v>#N/A</v>
      </c>
      <c r="J68" s="6">
        <v>385000</v>
      </c>
      <c r="K68" s="6">
        <f t="shared" ref="K68:K69" si="2">J68</f>
        <v>385000</v>
      </c>
      <c r="L68" s="10" t="s">
        <v>12</v>
      </c>
      <c r="M68" s="10" t="s">
        <v>13</v>
      </c>
      <c r="N68" s="10" t="s">
        <v>14</v>
      </c>
      <c r="O68" s="10"/>
      <c r="P68" s="10" t="s">
        <v>180</v>
      </c>
      <c r="Q68" s="10" t="e">
        <v>#N/A</v>
      </c>
      <c r="R68" s="10" t="s">
        <v>180</v>
      </c>
      <c r="S68" s="6">
        <v>0</v>
      </c>
      <c r="T68" s="6">
        <v>0</v>
      </c>
      <c r="U68" s="6">
        <v>0</v>
      </c>
      <c r="V68" s="6"/>
      <c r="W68" s="6">
        <v>0</v>
      </c>
      <c r="X68" s="6">
        <v>0</v>
      </c>
      <c r="Y68" s="6">
        <v>0</v>
      </c>
      <c r="Z68" s="6">
        <v>0</v>
      </c>
      <c r="AA68" s="6">
        <v>0</v>
      </c>
      <c r="AB68" s="10"/>
      <c r="AC68" s="6">
        <v>0</v>
      </c>
      <c r="AD68" s="10"/>
      <c r="AE68" s="10"/>
      <c r="AF68" s="10"/>
      <c r="AG68" s="11">
        <v>45534</v>
      </c>
    </row>
    <row r="69" spans="1:33" x14ac:dyDescent="0.35">
      <c r="A69" s="10">
        <v>891380046</v>
      </c>
      <c r="B69" s="10" t="s">
        <v>16</v>
      </c>
      <c r="C69" s="10" t="s">
        <v>17</v>
      </c>
      <c r="D69" s="10">
        <v>81650</v>
      </c>
      <c r="E69" s="10" t="s">
        <v>152</v>
      </c>
      <c r="F69" s="10" t="s">
        <v>153</v>
      </c>
      <c r="G69" s="11">
        <v>44754.520833333336</v>
      </c>
      <c r="H69" s="11">
        <v>44791.724606481483</v>
      </c>
      <c r="I69" s="11">
        <v>44791</v>
      </c>
      <c r="J69" s="6">
        <v>80832</v>
      </c>
      <c r="K69" s="6">
        <f t="shared" si="2"/>
        <v>80832</v>
      </c>
      <c r="L69" s="10" t="s">
        <v>12</v>
      </c>
      <c r="M69" s="10" t="s">
        <v>13</v>
      </c>
      <c r="N69" s="10" t="s">
        <v>14</v>
      </c>
      <c r="O69" s="10"/>
      <c r="P69" s="10" t="s">
        <v>181</v>
      </c>
      <c r="Q69" s="10" t="s">
        <v>157</v>
      </c>
      <c r="R69" s="10" t="s">
        <v>181</v>
      </c>
      <c r="S69" s="6">
        <v>80832</v>
      </c>
      <c r="T69" s="6">
        <v>80832</v>
      </c>
      <c r="U69" s="6">
        <v>0</v>
      </c>
      <c r="V69" s="6" t="s">
        <v>200</v>
      </c>
      <c r="W69" s="6">
        <v>80832</v>
      </c>
      <c r="X69" s="6">
        <v>0</v>
      </c>
      <c r="Y69" s="6">
        <v>0</v>
      </c>
      <c r="Z69" s="6">
        <v>0</v>
      </c>
      <c r="AA69" s="6">
        <v>0</v>
      </c>
      <c r="AB69" s="10"/>
      <c r="AC69" s="6">
        <v>0</v>
      </c>
      <c r="AD69" s="10"/>
      <c r="AE69" s="10"/>
      <c r="AF69" s="10"/>
      <c r="AG69" s="11">
        <v>45534</v>
      </c>
    </row>
  </sheetData>
  <dataValidations count="1">
    <dataValidation type="whole" operator="greaterThan" allowBlank="1" showInputMessage="1" showErrorMessage="1" errorTitle="DATO ERRADO" error="El valor debe ser diferente de cero" sqref="J2:K69 T31:T32">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F26" sqref="F26"/>
    </sheetView>
  </sheetViews>
  <sheetFormatPr baseColWidth="10" defaultRowHeight="12.5" x14ac:dyDescent="0.25"/>
  <cols>
    <col min="1" max="1" width="1" style="36" customWidth="1"/>
    <col min="2" max="2" width="7.81640625" style="36" customWidth="1"/>
    <col min="3" max="3" width="17.54296875" style="36" customWidth="1"/>
    <col min="4" max="4" width="11.54296875" style="36" customWidth="1"/>
    <col min="5" max="6" width="11.453125" style="36" customWidth="1"/>
    <col min="7" max="7" width="8.1796875" style="36" customWidth="1"/>
    <col min="8" max="8" width="20.81640625" style="36" customWidth="1"/>
    <col min="9" max="9" width="25.453125" style="36" customWidth="1"/>
    <col min="10" max="10" width="12.453125" style="36" customWidth="1"/>
    <col min="11" max="11" width="1.7265625" style="36" customWidth="1"/>
    <col min="12" max="12" width="8.7265625" style="36" customWidth="1"/>
    <col min="13" max="13" width="16.54296875" style="65" bestFit="1" customWidth="1"/>
    <col min="14" max="14" width="13.81640625" style="36" bestFit="1" customWidth="1"/>
    <col min="15" max="15" width="7.453125" style="36" bestFit="1" customWidth="1"/>
    <col min="16" max="16" width="13.26953125" style="36" bestFit="1" customWidth="1"/>
    <col min="17" max="225" width="10.90625" style="36"/>
    <col min="226" max="226" width="4.453125" style="36" customWidth="1"/>
    <col min="227" max="227" width="10.90625" style="36"/>
    <col min="228" max="228" width="17.54296875" style="36" customWidth="1"/>
    <col min="229" max="229" width="11.54296875" style="36" customWidth="1"/>
    <col min="230" max="233" width="10.90625" style="36"/>
    <col min="234" max="234" width="22.54296875" style="36" customWidth="1"/>
    <col min="235" max="235" width="14" style="36" customWidth="1"/>
    <col min="236" max="236" width="1.7265625" style="36" customWidth="1"/>
    <col min="237" max="481" width="10.90625" style="36"/>
    <col min="482" max="482" width="4.453125" style="36" customWidth="1"/>
    <col min="483" max="483" width="10.90625" style="36"/>
    <col min="484" max="484" width="17.54296875" style="36" customWidth="1"/>
    <col min="485" max="485" width="11.54296875" style="36" customWidth="1"/>
    <col min="486" max="489" width="10.90625" style="36"/>
    <col min="490" max="490" width="22.54296875" style="36" customWidth="1"/>
    <col min="491" max="491" width="14" style="36" customWidth="1"/>
    <col min="492" max="492" width="1.7265625" style="36" customWidth="1"/>
    <col min="493" max="737" width="10.90625" style="36"/>
    <col min="738" max="738" width="4.453125" style="36" customWidth="1"/>
    <col min="739" max="739" width="10.90625" style="36"/>
    <col min="740" max="740" width="17.54296875" style="36" customWidth="1"/>
    <col min="741" max="741" width="11.54296875" style="36" customWidth="1"/>
    <col min="742" max="745" width="10.90625" style="36"/>
    <col min="746" max="746" width="22.54296875" style="36" customWidth="1"/>
    <col min="747" max="747" width="14" style="36" customWidth="1"/>
    <col min="748" max="748" width="1.7265625" style="36" customWidth="1"/>
    <col min="749" max="993" width="10.90625" style="36"/>
    <col min="994" max="994" width="4.453125" style="36" customWidth="1"/>
    <col min="995" max="995" width="10.90625" style="36"/>
    <col min="996" max="996" width="17.54296875" style="36" customWidth="1"/>
    <col min="997" max="997" width="11.54296875" style="36" customWidth="1"/>
    <col min="998" max="1001" width="10.90625" style="36"/>
    <col min="1002" max="1002" width="22.54296875" style="36" customWidth="1"/>
    <col min="1003" max="1003" width="14" style="36" customWidth="1"/>
    <col min="1004" max="1004" width="1.7265625" style="36" customWidth="1"/>
    <col min="1005" max="1249" width="10.90625" style="36"/>
    <col min="1250" max="1250" width="4.453125" style="36" customWidth="1"/>
    <col min="1251" max="1251" width="10.90625" style="36"/>
    <col min="1252" max="1252" width="17.54296875" style="36" customWidth="1"/>
    <col min="1253" max="1253" width="11.54296875" style="36" customWidth="1"/>
    <col min="1254" max="1257" width="10.90625" style="36"/>
    <col min="1258" max="1258" width="22.54296875" style="36" customWidth="1"/>
    <col min="1259" max="1259" width="14" style="36" customWidth="1"/>
    <col min="1260" max="1260" width="1.7265625" style="36" customWidth="1"/>
    <col min="1261" max="1505" width="10.90625" style="36"/>
    <col min="1506" max="1506" width="4.453125" style="36" customWidth="1"/>
    <col min="1507" max="1507" width="10.90625" style="36"/>
    <col min="1508" max="1508" width="17.54296875" style="36" customWidth="1"/>
    <col min="1509" max="1509" width="11.54296875" style="36" customWidth="1"/>
    <col min="1510" max="1513" width="10.90625" style="36"/>
    <col min="1514" max="1514" width="22.54296875" style="36" customWidth="1"/>
    <col min="1515" max="1515" width="14" style="36" customWidth="1"/>
    <col min="1516" max="1516" width="1.7265625" style="36" customWidth="1"/>
    <col min="1517" max="1761" width="10.90625" style="36"/>
    <col min="1762" max="1762" width="4.453125" style="36" customWidth="1"/>
    <col min="1763" max="1763" width="10.90625" style="36"/>
    <col min="1764" max="1764" width="17.54296875" style="36" customWidth="1"/>
    <col min="1765" max="1765" width="11.54296875" style="36" customWidth="1"/>
    <col min="1766" max="1769" width="10.90625" style="36"/>
    <col min="1770" max="1770" width="22.54296875" style="36" customWidth="1"/>
    <col min="1771" max="1771" width="14" style="36" customWidth="1"/>
    <col min="1772" max="1772" width="1.7265625" style="36" customWidth="1"/>
    <col min="1773" max="2017" width="10.90625" style="36"/>
    <col min="2018" max="2018" width="4.453125" style="36" customWidth="1"/>
    <col min="2019" max="2019" width="10.90625" style="36"/>
    <col min="2020" max="2020" width="17.54296875" style="36" customWidth="1"/>
    <col min="2021" max="2021" width="11.54296875" style="36" customWidth="1"/>
    <col min="2022" max="2025" width="10.90625" style="36"/>
    <col min="2026" max="2026" width="22.54296875" style="36" customWidth="1"/>
    <col min="2027" max="2027" width="14" style="36" customWidth="1"/>
    <col min="2028" max="2028" width="1.7265625" style="36" customWidth="1"/>
    <col min="2029" max="2273" width="10.90625" style="36"/>
    <col min="2274" max="2274" width="4.453125" style="36" customWidth="1"/>
    <col min="2275" max="2275" width="10.90625" style="36"/>
    <col min="2276" max="2276" width="17.54296875" style="36" customWidth="1"/>
    <col min="2277" max="2277" width="11.54296875" style="36" customWidth="1"/>
    <col min="2278" max="2281" width="10.90625" style="36"/>
    <col min="2282" max="2282" width="22.54296875" style="36" customWidth="1"/>
    <col min="2283" max="2283" width="14" style="36" customWidth="1"/>
    <col min="2284" max="2284" width="1.7265625" style="36" customWidth="1"/>
    <col min="2285" max="2529" width="10.90625" style="36"/>
    <col min="2530" max="2530" width="4.453125" style="36" customWidth="1"/>
    <col min="2531" max="2531" width="10.90625" style="36"/>
    <col min="2532" max="2532" width="17.54296875" style="36" customWidth="1"/>
    <col min="2533" max="2533" width="11.54296875" style="36" customWidth="1"/>
    <col min="2534" max="2537" width="10.90625" style="36"/>
    <col min="2538" max="2538" width="22.54296875" style="36" customWidth="1"/>
    <col min="2539" max="2539" width="14" style="36" customWidth="1"/>
    <col min="2540" max="2540" width="1.7265625" style="36" customWidth="1"/>
    <col min="2541" max="2785" width="10.90625" style="36"/>
    <col min="2786" max="2786" width="4.453125" style="36" customWidth="1"/>
    <col min="2787" max="2787" width="10.90625" style="36"/>
    <col min="2788" max="2788" width="17.54296875" style="36" customWidth="1"/>
    <col min="2789" max="2789" width="11.54296875" style="36" customWidth="1"/>
    <col min="2790" max="2793" width="10.90625" style="36"/>
    <col min="2794" max="2794" width="22.54296875" style="36" customWidth="1"/>
    <col min="2795" max="2795" width="14" style="36" customWidth="1"/>
    <col min="2796" max="2796" width="1.7265625" style="36" customWidth="1"/>
    <col min="2797" max="3041" width="10.90625" style="36"/>
    <col min="3042" max="3042" width="4.453125" style="36" customWidth="1"/>
    <col min="3043" max="3043" width="10.90625" style="36"/>
    <col min="3044" max="3044" width="17.54296875" style="36" customWidth="1"/>
    <col min="3045" max="3045" width="11.54296875" style="36" customWidth="1"/>
    <col min="3046" max="3049" width="10.90625" style="36"/>
    <col min="3050" max="3050" width="22.54296875" style="36" customWidth="1"/>
    <col min="3051" max="3051" width="14" style="36" customWidth="1"/>
    <col min="3052" max="3052" width="1.7265625" style="36" customWidth="1"/>
    <col min="3053" max="3297" width="10.90625" style="36"/>
    <col min="3298" max="3298" width="4.453125" style="36" customWidth="1"/>
    <col min="3299" max="3299" width="10.90625" style="36"/>
    <col min="3300" max="3300" width="17.54296875" style="36" customWidth="1"/>
    <col min="3301" max="3301" width="11.54296875" style="36" customWidth="1"/>
    <col min="3302" max="3305" width="10.90625" style="36"/>
    <col min="3306" max="3306" width="22.54296875" style="36" customWidth="1"/>
    <col min="3307" max="3307" width="14" style="36" customWidth="1"/>
    <col min="3308" max="3308" width="1.7265625" style="36" customWidth="1"/>
    <col min="3309" max="3553" width="10.90625" style="36"/>
    <col min="3554" max="3554" width="4.453125" style="36" customWidth="1"/>
    <col min="3555" max="3555" width="10.90625" style="36"/>
    <col min="3556" max="3556" width="17.54296875" style="36" customWidth="1"/>
    <col min="3557" max="3557" width="11.54296875" style="36" customWidth="1"/>
    <col min="3558" max="3561" width="10.90625" style="36"/>
    <col min="3562" max="3562" width="22.54296875" style="36" customWidth="1"/>
    <col min="3563" max="3563" width="14" style="36" customWidth="1"/>
    <col min="3564" max="3564" width="1.7265625" style="36" customWidth="1"/>
    <col min="3565" max="3809" width="10.90625" style="36"/>
    <col min="3810" max="3810" width="4.453125" style="36" customWidth="1"/>
    <col min="3811" max="3811" width="10.90625" style="36"/>
    <col min="3812" max="3812" width="17.54296875" style="36" customWidth="1"/>
    <col min="3813" max="3813" width="11.54296875" style="36" customWidth="1"/>
    <col min="3814" max="3817" width="10.90625" style="36"/>
    <col min="3818" max="3818" width="22.54296875" style="36" customWidth="1"/>
    <col min="3819" max="3819" width="14" style="36" customWidth="1"/>
    <col min="3820" max="3820" width="1.7265625" style="36" customWidth="1"/>
    <col min="3821" max="4065" width="10.90625" style="36"/>
    <col min="4066" max="4066" width="4.453125" style="36" customWidth="1"/>
    <col min="4067" max="4067" width="10.90625" style="36"/>
    <col min="4068" max="4068" width="17.54296875" style="36" customWidth="1"/>
    <col min="4069" max="4069" width="11.54296875" style="36" customWidth="1"/>
    <col min="4070" max="4073" width="10.90625" style="36"/>
    <col min="4074" max="4074" width="22.54296875" style="36" customWidth="1"/>
    <col min="4075" max="4075" width="14" style="36" customWidth="1"/>
    <col min="4076" max="4076" width="1.7265625" style="36" customWidth="1"/>
    <col min="4077" max="4321" width="10.90625" style="36"/>
    <col min="4322" max="4322" width="4.453125" style="36" customWidth="1"/>
    <col min="4323" max="4323" width="10.90625" style="36"/>
    <col min="4324" max="4324" width="17.54296875" style="36" customWidth="1"/>
    <col min="4325" max="4325" width="11.54296875" style="36" customWidth="1"/>
    <col min="4326" max="4329" width="10.90625" style="36"/>
    <col min="4330" max="4330" width="22.54296875" style="36" customWidth="1"/>
    <col min="4331" max="4331" width="14" style="36" customWidth="1"/>
    <col min="4332" max="4332" width="1.7265625" style="36" customWidth="1"/>
    <col min="4333" max="4577" width="10.90625" style="36"/>
    <col min="4578" max="4578" width="4.453125" style="36" customWidth="1"/>
    <col min="4579" max="4579" width="10.90625" style="36"/>
    <col min="4580" max="4580" width="17.54296875" style="36" customWidth="1"/>
    <col min="4581" max="4581" width="11.54296875" style="36" customWidth="1"/>
    <col min="4582" max="4585" width="10.90625" style="36"/>
    <col min="4586" max="4586" width="22.54296875" style="36" customWidth="1"/>
    <col min="4587" max="4587" width="14" style="36" customWidth="1"/>
    <col min="4588" max="4588" width="1.7265625" style="36" customWidth="1"/>
    <col min="4589" max="4833" width="10.90625" style="36"/>
    <col min="4834" max="4834" width="4.453125" style="36" customWidth="1"/>
    <col min="4835" max="4835" width="10.90625" style="36"/>
    <col min="4836" max="4836" width="17.54296875" style="36" customWidth="1"/>
    <col min="4837" max="4837" width="11.54296875" style="36" customWidth="1"/>
    <col min="4838" max="4841" width="10.90625" style="36"/>
    <col min="4842" max="4842" width="22.54296875" style="36" customWidth="1"/>
    <col min="4843" max="4843" width="14" style="36" customWidth="1"/>
    <col min="4844" max="4844" width="1.7265625" style="36" customWidth="1"/>
    <col min="4845" max="5089" width="10.90625" style="36"/>
    <col min="5090" max="5090" width="4.453125" style="36" customWidth="1"/>
    <col min="5091" max="5091" width="10.90625" style="36"/>
    <col min="5092" max="5092" width="17.54296875" style="36" customWidth="1"/>
    <col min="5093" max="5093" width="11.54296875" style="36" customWidth="1"/>
    <col min="5094" max="5097" width="10.90625" style="36"/>
    <col min="5098" max="5098" width="22.54296875" style="36" customWidth="1"/>
    <col min="5099" max="5099" width="14" style="36" customWidth="1"/>
    <col min="5100" max="5100" width="1.7265625" style="36" customWidth="1"/>
    <col min="5101" max="5345" width="10.90625" style="36"/>
    <col min="5346" max="5346" width="4.453125" style="36" customWidth="1"/>
    <col min="5347" max="5347" width="10.90625" style="36"/>
    <col min="5348" max="5348" width="17.54296875" style="36" customWidth="1"/>
    <col min="5349" max="5349" width="11.54296875" style="36" customWidth="1"/>
    <col min="5350" max="5353" width="10.90625" style="36"/>
    <col min="5354" max="5354" width="22.54296875" style="36" customWidth="1"/>
    <col min="5355" max="5355" width="14" style="36" customWidth="1"/>
    <col min="5356" max="5356" width="1.7265625" style="36" customWidth="1"/>
    <col min="5357" max="5601" width="10.90625" style="36"/>
    <col min="5602" max="5602" width="4.453125" style="36" customWidth="1"/>
    <col min="5603" max="5603" width="10.90625" style="36"/>
    <col min="5604" max="5604" width="17.54296875" style="36" customWidth="1"/>
    <col min="5605" max="5605" width="11.54296875" style="36" customWidth="1"/>
    <col min="5606" max="5609" width="10.90625" style="36"/>
    <col min="5610" max="5610" width="22.54296875" style="36" customWidth="1"/>
    <col min="5611" max="5611" width="14" style="36" customWidth="1"/>
    <col min="5612" max="5612" width="1.7265625" style="36" customWidth="1"/>
    <col min="5613" max="5857" width="10.90625" style="36"/>
    <col min="5858" max="5858" width="4.453125" style="36" customWidth="1"/>
    <col min="5859" max="5859" width="10.90625" style="36"/>
    <col min="5860" max="5860" width="17.54296875" style="36" customWidth="1"/>
    <col min="5861" max="5861" width="11.54296875" style="36" customWidth="1"/>
    <col min="5862" max="5865" width="10.90625" style="36"/>
    <col min="5866" max="5866" width="22.54296875" style="36" customWidth="1"/>
    <col min="5867" max="5867" width="14" style="36" customWidth="1"/>
    <col min="5868" max="5868" width="1.7265625" style="36" customWidth="1"/>
    <col min="5869" max="6113" width="10.90625" style="36"/>
    <col min="6114" max="6114" width="4.453125" style="36" customWidth="1"/>
    <col min="6115" max="6115" width="10.90625" style="36"/>
    <col min="6116" max="6116" width="17.54296875" style="36" customWidth="1"/>
    <col min="6117" max="6117" width="11.54296875" style="36" customWidth="1"/>
    <col min="6118" max="6121" width="10.90625" style="36"/>
    <col min="6122" max="6122" width="22.54296875" style="36" customWidth="1"/>
    <col min="6123" max="6123" width="14" style="36" customWidth="1"/>
    <col min="6124" max="6124" width="1.7265625" style="36" customWidth="1"/>
    <col min="6125" max="6369" width="10.90625" style="36"/>
    <col min="6370" max="6370" width="4.453125" style="36" customWidth="1"/>
    <col min="6371" max="6371" width="10.90625" style="36"/>
    <col min="6372" max="6372" width="17.54296875" style="36" customWidth="1"/>
    <col min="6373" max="6373" width="11.54296875" style="36" customWidth="1"/>
    <col min="6374" max="6377" width="10.90625" style="36"/>
    <col min="6378" max="6378" width="22.54296875" style="36" customWidth="1"/>
    <col min="6379" max="6379" width="14" style="36" customWidth="1"/>
    <col min="6380" max="6380" width="1.7265625" style="36" customWidth="1"/>
    <col min="6381" max="6625" width="10.90625" style="36"/>
    <col min="6626" max="6626" width="4.453125" style="36" customWidth="1"/>
    <col min="6627" max="6627" width="10.90625" style="36"/>
    <col min="6628" max="6628" width="17.54296875" style="36" customWidth="1"/>
    <col min="6629" max="6629" width="11.54296875" style="36" customWidth="1"/>
    <col min="6630" max="6633" width="10.90625" style="36"/>
    <col min="6634" max="6634" width="22.54296875" style="36" customWidth="1"/>
    <col min="6635" max="6635" width="14" style="36" customWidth="1"/>
    <col min="6636" max="6636" width="1.7265625" style="36" customWidth="1"/>
    <col min="6637" max="6881" width="10.90625" style="36"/>
    <col min="6882" max="6882" width="4.453125" style="36" customWidth="1"/>
    <col min="6883" max="6883" width="10.90625" style="36"/>
    <col min="6884" max="6884" width="17.54296875" style="36" customWidth="1"/>
    <col min="6885" max="6885" width="11.54296875" style="36" customWidth="1"/>
    <col min="6886" max="6889" width="10.90625" style="36"/>
    <col min="6890" max="6890" width="22.54296875" style="36" customWidth="1"/>
    <col min="6891" max="6891" width="14" style="36" customWidth="1"/>
    <col min="6892" max="6892" width="1.7265625" style="36" customWidth="1"/>
    <col min="6893" max="7137" width="10.90625" style="36"/>
    <col min="7138" max="7138" width="4.453125" style="36" customWidth="1"/>
    <col min="7139" max="7139" width="10.90625" style="36"/>
    <col min="7140" max="7140" width="17.54296875" style="36" customWidth="1"/>
    <col min="7141" max="7141" width="11.54296875" style="36" customWidth="1"/>
    <col min="7142" max="7145" width="10.90625" style="36"/>
    <col min="7146" max="7146" width="22.54296875" style="36" customWidth="1"/>
    <col min="7147" max="7147" width="14" style="36" customWidth="1"/>
    <col min="7148" max="7148" width="1.7265625" style="36" customWidth="1"/>
    <col min="7149" max="7393" width="10.90625" style="36"/>
    <col min="7394" max="7394" width="4.453125" style="36" customWidth="1"/>
    <col min="7395" max="7395" width="10.90625" style="36"/>
    <col min="7396" max="7396" width="17.54296875" style="36" customWidth="1"/>
    <col min="7397" max="7397" width="11.54296875" style="36" customWidth="1"/>
    <col min="7398" max="7401" width="10.90625" style="36"/>
    <col min="7402" max="7402" width="22.54296875" style="36" customWidth="1"/>
    <col min="7403" max="7403" width="14" style="36" customWidth="1"/>
    <col min="7404" max="7404" width="1.7265625" style="36" customWidth="1"/>
    <col min="7405" max="7649" width="10.90625" style="36"/>
    <col min="7650" max="7650" width="4.453125" style="36" customWidth="1"/>
    <col min="7651" max="7651" width="10.90625" style="36"/>
    <col min="7652" max="7652" width="17.54296875" style="36" customWidth="1"/>
    <col min="7653" max="7653" width="11.54296875" style="36" customWidth="1"/>
    <col min="7654" max="7657" width="10.90625" style="36"/>
    <col min="7658" max="7658" width="22.54296875" style="36" customWidth="1"/>
    <col min="7659" max="7659" width="14" style="36" customWidth="1"/>
    <col min="7660" max="7660" width="1.7265625" style="36" customWidth="1"/>
    <col min="7661" max="7905" width="10.90625" style="36"/>
    <col min="7906" max="7906" width="4.453125" style="36" customWidth="1"/>
    <col min="7907" max="7907" width="10.90625" style="36"/>
    <col min="7908" max="7908" width="17.54296875" style="36" customWidth="1"/>
    <col min="7909" max="7909" width="11.54296875" style="36" customWidth="1"/>
    <col min="7910" max="7913" width="10.90625" style="36"/>
    <col min="7914" max="7914" width="22.54296875" style="36" customWidth="1"/>
    <col min="7915" max="7915" width="14" style="36" customWidth="1"/>
    <col min="7916" max="7916" width="1.7265625" style="36" customWidth="1"/>
    <col min="7917" max="8161" width="10.90625" style="36"/>
    <col min="8162" max="8162" width="4.453125" style="36" customWidth="1"/>
    <col min="8163" max="8163" width="10.90625" style="36"/>
    <col min="8164" max="8164" width="17.54296875" style="36" customWidth="1"/>
    <col min="8165" max="8165" width="11.54296875" style="36" customWidth="1"/>
    <col min="8166" max="8169" width="10.90625" style="36"/>
    <col min="8170" max="8170" width="22.54296875" style="36" customWidth="1"/>
    <col min="8171" max="8171" width="14" style="36" customWidth="1"/>
    <col min="8172" max="8172" width="1.7265625" style="36" customWidth="1"/>
    <col min="8173" max="8417" width="10.90625" style="36"/>
    <col min="8418" max="8418" width="4.453125" style="36" customWidth="1"/>
    <col min="8419" max="8419" width="10.90625" style="36"/>
    <col min="8420" max="8420" width="17.54296875" style="36" customWidth="1"/>
    <col min="8421" max="8421" width="11.54296875" style="36" customWidth="1"/>
    <col min="8422" max="8425" width="10.90625" style="36"/>
    <col min="8426" max="8426" width="22.54296875" style="36" customWidth="1"/>
    <col min="8427" max="8427" width="14" style="36" customWidth="1"/>
    <col min="8428" max="8428" width="1.7265625" style="36" customWidth="1"/>
    <col min="8429" max="8673" width="10.90625" style="36"/>
    <col min="8674" max="8674" width="4.453125" style="36" customWidth="1"/>
    <col min="8675" max="8675" width="10.90625" style="36"/>
    <col min="8676" max="8676" width="17.54296875" style="36" customWidth="1"/>
    <col min="8677" max="8677" width="11.54296875" style="36" customWidth="1"/>
    <col min="8678" max="8681" width="10.90625" style="36"/>
    <col min="8682" max="8682" width="22.54296875" style="36" customWidth="1"/>
    <col min="8683" max="8683" width="14" style="36" customWidth="1"/>
    <col min="8684" max="8684" width="1.7265625" style="36" customWidth="1"/>
    <col min="8685" max="8929" width="10.90625" style="36"/>
    <col min="8930" max="8930" width="4.453125" style="36" customWidth="1"/>
    <col min="8931" max="8931" width="10.90625" style="36"/>
    <col min="8932" max="8932" width="17.54296875" style="36" customWidth="1"/>
    <col min="8933" max="8933" width="11.54296875" style="36" customWidth="1"/>
    <col min="8934" max="8937" width="10.90625" style="36"/>
    <col min="8938" max="8938" width="22.54296875" style="36" customWidth="1"/>
    <col min="8939" max="8939" width="14" style="36" customWidth="1"/>
    <col min="8940" max="8940" width="1.7265625" style="36" customWidth="1"/>
    <col min="8941" max="9185" width="10.90625" style="36"/>
    <col min="9186" max="9186" width="4.453125" style="36" customWidth="1"/>
    <col min="9187" max="9187" width="10.90625" style="36"/>
    <col min="9188" max="9188" width="17.54296875" style="36" customWidth="1"/>
    <col min="9189" max="9189" width="11.54296875" style="36" customWidth="1"/>
    <col min="9190" max="9193" width="10.90625" style="36"/>
    <col min="9194" max="9194" width="22.54296875" style="36" customWidth="1"/>
    <col min="9195" max="9195" width="14" style="36" customWidth="1"/>
    <col min="9196" max="9196" width="1.7265625" style="36" customWidth="1"/>
    <col min="9197" max="9441" width="10.90625" style="36"/>
    <col min="9442" max="9442" width="4.453125" style="36" customWidth="1"/>
    <col min="9443" max="9443" width="10.90625" style="36"/>
    <col min="9444" max="9444" width="17.54296875" style="36" customWidth="1"/>
    <col min="9445" max="9445" width="11.54296875" style="36" customWidth="1"/>
    <col min="9446" max="9449" width="10.90625" style="36"/>
    <col min="9450" max="9450" width="22.54296875" style="36" customWidth="1"/>
    <col min="9451" max="9451" width="14" style="36" customWidth="1"/>
    <col min="9452" max="9452" width="1.7265625" style="36" customWidth="1"/>
    <col min="9453" max="9697" width="10.90625" style="36"/>
    <col min="9698" max="9698" width="4.453125" style="36" customWidth="1"/>
    <col min="9699" max="9699" width="10.90625" style="36"/>
    <col min="9700" max="9700" width="17.54296875" style="36" customWidth="1"/>
    <col min="9701" max="9701" width="11.54296875" style="36" customWidth="1"/>
    <col min="9702" max="9705" width="10.90625" style="36"/>
    <col min="9706" max="9706" width="22.54296875" style="36" customWidth="1"/>
    <col min="9707" max="9707" width="14" style="36" customWidth="1"/>
    <col min="9708" max="9708" width="1.7265625" style="36" customWidth="1"/>
    <col min="9709" max="9953" width="10.90625" style="36"/>
    <col min="9954" max="9954" width="4.453125" style="36" customWidth="1"/>
    <col min="9955" max="9955" width="10.90625" style="36"/>
    <col min="9956" max="9956" width="17.54296875" style="36" customWidth="1"/>
    <col min="9957" max="9957" width="11.54296875" style="36" customWidth="1"/>
    <col min="9958" max="9961" width="10.90625" style="36"/>
    <col min="9962" max="9962" width="22.54296875" style="36" customWidth="1"/>
    <col min="9963" max="9963" width="14" style="36" customWidth="1"/>
    <col min="9964" max="9964" width="1.7265625" style="36" customWidth="1"/>
    <col min="9965" max="10209" width="10.90625" style="36"/>
    <col min="10210" max="10210" width="4.453125" style="36" customWidth="1"/>
    <col min="10211" max="10211" width="10.90625" style="36"/>
    <col min="10212" max="10212" width="17.54296875" style="36" customWidth="1"/>
    <col min="10213" max="10213" width="11.54296875" style="36" customWidth="1"/>
    <col min="10214" max="10217" width="10.90625" style="36"/>
    <col min="10218" max="10218" width="22.54296875" style="36" customWidth="1"/>
    <col min="10219" max="10219" width="14" style="36" customWidth="1"/>
    <col min="10220" max="10220" width="1.7265625" style="36" customWidth="1"/>
    <col min="10221" max="10465" width="10.90625" style="36"/>
    <col min="10466" max="10466" width="4.453125" style="36" customWidth="1"/>
    <col min="10467" max="10467" width="10.90625" style="36"/>
    <col min="10468" max="10468" width="17.54296875" style="36" customWidth="1"/>
    <col min="10469" max="10469" width="11.54296875" style="36" customWidth="1"/>
    <col min="10470" max="10473" width="10.90625" style="36"/>
    <col min="10474" max="10474" width="22.54296875" style="36" customWidth="1"/>
    <col min="10475" max="10475" width="14" style="36" customWidth="1"/>
    <col min="10476" max="10476" width="1.7265625" style="36" customWidth="1"/>
    <col min="10477" max="10721" width="10.90625" style="36"/>
    <col min="10722" max="10722" width="4.453125" style="36" customWidth="1"/>
    <col min="10723" max="10723" width="10.90625" style="36"/>
    <col min="10724" max="10724" width="17.54296875" style="36" customWidth="1"/>
    <col min="10725" max="10725" width="11.54296875" style="36" customWidth="1"/>
    <col min="10726" max="10729" width="10.90625" style="36"/>
    <col min="10730" max="10730" width="22.54296875" style="36" customWidth="1"/>
    <col min="10731" max="10731" width="14" style="36" customWidth="1"/>
    <col min="10732" max="10732" width="1.7265625" style="36" customWidth="1"/>
    <col min="10733" max="10977" width="10.90625" style="36"/>
    <col min="10978" max="10978" width="4.453125" style="36" customWidth="1"/>
    <col min="10979" max="10979" width="10.90625" style="36"/>
    <col min="10980" max="10980" width="17.54296875" style="36" customWidth="1"/>
    <col min="10981" max="10981" width="11.54296875" style="36" customWidth="1"/>
    <col min="10982" max="10985" width="10.90625" style="36"/>
    <col min="10986" max="10986" width="22.54296875" style="36" customWidth="1"/>
    <col min="10987" max="10987" width="14" style="36" customWidth="1"/>
    <col min="10988" max="10988" width="1.7265625" style="36" customWidth="1"/>
    <col min="10989" max="11233" width="10.90625" style="36"/>
    <col min="11234" max="11234" width="4.453125" style="36" customWidth="1"/>
    <col min="11235" max="11235" width="10.90625" style="36"/>
    <col min="11236" max="11236" width="17.54296875" style="36" customWidth="1"/>
    <col min="11237" max="11237" width="11.54296875" style="36" customWidth="1"/>
    <col min="11238" max="11241" width="10.90625" style="36"/>
    <col min="11242" max="11242" width="22.54296875" style="36" customWidth="1"/>
    <col min="11243" max="11243" width="14" style="36" customWidth="1"/>
    <col min="11244" max="11244" width="1.7265625" style="36" customWidth="1"/>
    <col min="11245" max="11489" width="10.90625" style="36"/>
    <col min="11490" max="11490" width="4.453125" style="36" customWidth="1"/>
    <col min="11491" max="11491" width="10.90625" style="36"/>
    <col min="11492" max="11492" width="17.54296875" style="36" customWidth="1"/>
    <col min="11493" max="11493" width="11.54296875" style="36" customWidth="1"/>
    <col min="11494" max="11497" width="10.90625" style="36"/>
    <col min="11498" max="11498" width="22.54296875" style="36" customWidth="1"/>
    <col min="11499" max="11499" width="14" style="36" customWidth="1"/>
    <col min="11500" max="11500" width="1.7265625" style="36" customWidth="1"/>
    <col min="11501" max="11745" width="10.90625" style="36"/>
    <col min="11746" max="11746" width="4.453125" style="36" customWidth="1"/>
    <col min="11747" max="11747" width="10.90625" style="36"/>
    <col min="11748" max="11748" width="17.54296875" style="36" customWidth="1"/>
    <col min="11749" max="11749" width="11.54296875" style="36" customWidth="1"/>
    <col min="11750" max="11753" width="10.90625" style="36"/>
    <col min="11754" max="11754" width="22.54296875" style="36" customWidth="1"/>
    <col min="11755" max="11755" width="14" style="36" customWidth="1"/>
    <col min="11756" max="11756" width="1.7265625" style="36" customWidth="1"/>
    <col min="11757" max="12001" width="10.90625" style="36"/>
    <col min="12002" max="12002" width="4.453125" style="36" customWidth="1"/>
    <col min="12003" max="12003" width="10.90625" style="36"/>
    <col min="12004" max="12004" width="17.54296875" style="36" customWidth="1"/>
    <col min="12005" max="12005" width="11.54296875" style="36" customWidth="1"/>
    <col min="12006" max="12009" width="10.90625" style="36"/>
    <col min="12010" max="12010" width="22.54296875" style="36" customWidth="1"/>
    <col min="12011" max="12011" width="14" style="36" customWidth="1"/>
    <col min="12012" max="12012" width="1.7265625" style="36" customWidth="1"/>
    <col min="12013" max="12257" width="10.90625" style="36"/>
    <col min="12258" max="12258" width="4.453125" style="36" customWidth="1"/>
    <col min="12259" max="12259" width="10.90625" style="36"/>
    <col min="12260" max="12260" width="17.54296875" style="36" customWidth="1"/>
    <col min="12261" max="12261" width="11.54296875" style="36" customWidth="1"/>
    <col min="12262" max="12265" width="10.90625" style="36"/>
    <col min="12266" max="12266" width="22.54296875" style="36" customWidth="1"/>
    <col min="12267" max="12267" width="14" style="36" customWidth="1"/>
    <col min="12268" max="12268" width="1.7265625" style="36" customWidth="1"/>
    <col min="12269" max="12513" width="10.90625" style="36"/>
    <col min="12514" max="12514" width="4.453125" style="36" customWidth="1"/>
    <col min="12515" max="12515" width="10.90625" style="36"/>
    <col min="12516" max="12516" width="17.54296875" style="36" customWidth="1"/>
    <col min="12517" max="12517" width="11.54296875" style="36" customWidth="1"/>
    <col min="12518" max="12521" width="10.90625" style="36"/>
    <col min="12522" max="12522" width="22.54296875" style="36" customWidth="1"/>
    <col min="12523" max="12523" width="14" style="36" customWidth="1"/>
    <col min="12524" max="12524" width="1.7265625" style="36" customWidth="1"/>
    <col min="12525" max="12769" width="10.90625" style="36"/>
    <col min="12770" max="12770" width="4.453125" style="36" customWidth="1"/>
    <col min="12771" max="12771" width="10.90625" style="36"/>
    <col min="12772" max="12772" width="17.54296875" style="36" customWidth="1"/>
    <col min="12773" max="12773" width="11.54296875" style="36" customWidth="1"/>
    <col min="12774" max="12777" width="10.90625" style="36"/>
    <col min="12778" max="12778" width="22.54296875" style="36" customWidth="1"/>
    <col min="12779" max="12779" width="14" style="36" customWidth="1"/>
    <col min="12780" max="12780" width="1.7265625" style="36" customWidth="1"/>
    <col min="12781" max="13025" width="10.90625" style="36"/>
    <col min="13026" max="13026" width="4.453125" style="36" customWidth="1"/>
    <col min="13027" max="13027" width="10.90625" style="36"/>
    <col min="13028" max="13028" width="17.54296875" style="36" customWidth="1"/>
    <col min="13029" max="13029" width="11.54296875" style="36" customWidth="1"/>
    <col min="13030" max="13033" width="10.90625" style="36"/>
    <col min="13034" max="13034" width="22.54296875" style="36" customWidth="1"/>
    <col min="13035" max="13035" width="14" style="36" customWidth="1"/>
    <col min="13036" max="13036" width="1.7265625" style="36" customWidth="1"/>
    <col min="13037" max="13281" width="10.90625" style="36"/>
    <col min="13282" max="13282" width="4.453125" style="36" customWidth="1"/>
    <col min="13283" max="13283" width="10.90625" style="36"/>
    <col min="13284" max="13284" width="17.54296875" style="36" customWidth="1"/>
    <col min="13285" max="13285" width="11.54296875" style="36" customWidth="1"/>
    <col min="13286" max="13289" width="10.90625" style="36"/>
    <col min="13290" max="13290" width="22.54296875" style="36" customWidth="1"/>
    <col min="13291" max="13291" width="14" style="36" customWidth="1"/>
    <col min="13292" max="13292" width="1.7265625" style="36" customWidth="1"/>
    <col min="13293" max="13537" width="10.90625" style="36"/>
    <col min="13538" max="13538" width="4.453125" style="36" customWidth="1"/>
    <col min="13539" max="13539" width="10.90625" style="36"/>
    <col min="13540" max="13540" width="17.54296875" style="36" customWidth="1"/>
    <col min="13541" max="13541" width="11.54296875" style="36" customWidth="1"/>
    <col min="13542" max="13545" width="10.90625" style="36"/>
    <col min="13546" max="13546" width="22.54296875" style="36" customWidth="1"/>
    <col min="13547" max="13547" width="14" style="36" customWidth="1"/>
    <col min="13548" max="13548" width="1.7265625" style="36" customWidth="1"/>
    <col min="13549" max="13793" width="10.90625" style="36"/>
    <col min="13794" max="13794" width="4.453125" style="36" customWidth="1"/>
    <col min="13795" max="13795" width="10.90625" style="36"/>
    <col min="13796" max="13796" width="17.54296875" style="36" customWidth="1"/>
    <col min="13797" max="13797" width="11.54296875" style="36" customWidth="1"/>
    <col min="13798" max="13801" width="10.90625" style="36"/>
    <col min="13802" max="13802" width="22.54296875" style="36" customWidth="1"/>
    <col min="13803" max="13803" width="14" style="36" customWidth="1"/>
    <col min="13804" max="13804" width="1.7265625" style="36" customWidth="1"/>
    <col min="13805" max="14049" width="10.90625" style="36"/>
    <col min="14050" max="14050" width="4.453125" style="36" customWidth="1"/>
    <col min="14051" max="14051" width="10.90625" style="36"/>
    <col min="14052" max="14052" width="17.54296875" style="36" customWidth="1"/>
    <col min="14053" max="14053" width="11.54296875" style="36" customWidth="1"/>
    <col min="14054" max="14057" width="10.90625" style="36"/>
    <col min="14058" max="14058" width="22.54296875" style="36" customWidth="1"/>
    <col min="14059" max="14059" width="14" style="36" customWidth="1"/>
    <col min="14060" max="14060" width="1.7265625" style="36" customWidth="1"/>
    <col min="14061" max="14305" width="10.90625" style="36"/>
    <col min="14306" max="14306" width="4.453125" style="36" customWidth="1"/>
    <col min="14307" max="14307" width="10.90625" style="36"/>
    <col min="14308" max="14308" width="17.54296875" style="36" customWidth="1"/>
    <col min="14309" max="14309" width="11.54296875" style="36" customWidth="1"/>
    <col min="14310" max="14313" width="10.90625" style="36"/>
    <col min="14314" max="14314" width="22.54296875" style="36" customWidth="1"/>
    <col min="14315" max="14315" width="14" style="36" customWidth="1"/>
    <col min="14316" max="14316" width="1.7265625" style="36" customWidth="1"/>
    <col min="14317" max="14561" width="10.90625" style="36"/>
    <col min="14562" max="14562" width="4.453125" style="36" customWidth="1"/>
    <col min="14563" max="14563" width="10.90625" style="36"/>
    <col min="14564" max="14564" width="17.54296875" style="36" customWidth="1"/>
    <col min="14565" max="14565" width="11.54296875" style="36" customWidth="1"/>
    <col min="14566" max="14569" width="10.90625" style="36"/>
    <col min="14570" max="14570" width="22.54296875" style="36" customWidth="1"/>
    <col min="14571" max="14571" width="14" style="36" customWidth="1"/>
    <col min="14572" max="14572" width="1.7265625" style="36" customWidth="1"/>
    <col min="14573" max="14817" width="10.90625" style="36"/>
    <col min="14818" max="14818" width="4.453125" style="36" customWidth="1"/>
    <col min="14819" max="14819" width="10.90625" style="36"/>
    <col min="14820" max="14820" width="17.54296875" style="36" customWidth="1"/>
    <col min="14821" max="14821" width="11.54296875" style="36" customWidth="1"/>
    <col min="14822" max="14825" width="10.90625" style="36"/>
    <col min="14826" max="14826" width="22.54296875" style="36" customWidth="1"/>
    <col min="14827" max="14827" width="14" style="36" customWidth="1"/>
    <col min="14828" max="14828" width="1.7265625" style="36" customWidth="1"/>
    <col min="14829" max="15073" width="10.90625" style="36"/>
    <col min="15074" max="15074" width="4.453125" style="36" customWidth="1"/>
    <col min="15075" max="15075" width="10.90625" style="36"/>
    <col min="15076" max="15076" width="17.54296875" style="36" customWidth="1"/>
    <col min="15077" max="15077" width="11.54296875" style="36" customWidth="1"/>
    <col min="15078" max="15081" width="10.90625" style="36"/>
    <col min="15082" max="15082" width="22.54296875" style="36" customWidth="1"/>
    <col min="15083" max="15083" width="14" style="36" customWidth="1"/>
    <col min="15084" max="15084" width="1.7265625" style="36" customWidth="1"/>
    <col min="15085" max="15329" width="10.90625" style="36"/>
    <col min="15330" max="15330" width="4.453125" style="36" customWidth="1"/>
    <col min="15331" max="15331" width="10.90625" style="36"/>
    <col min="15332" max="15332" width="17.54296875" style="36" customWidth="1"/>
    <col min="15333" max="15333" width="11.54296875" style="36" customWidth="1"/>
    <col min="15334" max="15337" width="10.90625" style="36"/>
    <col min="15338" max="15338" width="22.54296875" style="36" customWidth="1"/>
    <col min="15339" max="15339" width="14" style="36" customWidth="1"/>
    <col min="15340" max="15340" width="1.7265625" style="36" customWidth="1"/>
    <col min="15341" max="15585" width="10.90625" style="36"/>
    <col min="15586" max="15586" width="4.453125" style="36" customWidth="1"/>
    <col min="15587" max="15587" width="10.90625" style="36"/>
    <col min="15588" max="15588" width="17.54296875" style="36" customWidth="1"/>
    <col min="15589" max="15589" width="11.54296875" style="36" customWidth="1"/>
    <col min="15590" max="15593" width="10.90625" style="36"/>
    <col min="15594" max="15594" width="22.54296875" style="36" customWidth="1"/>
    <col min="15595" max="15595" width="14" style="36" customWidth="1"/>
    <col min="15596" max="15596" width="1.7265625" style="36" customWidth="1"/>
    <col min="15597" max="15841" width="10.90625" style="36"/>
    <col min="15842" max="15842" width="4.453125" style="36" customWidth="1"/>
    <col min="15843" max="15843" width="10.90625" style="36"/>
    <col min="15844" max="15844" width="17.54296875" style="36" customWidth="1"/>
    <col min="15845" max="15845" width="11.54296875" style="36" customWidth="1"/>
    <col min="15846" max="15849" width="10.90625" style="36"/>
    <col min="15850" max="15850" width="22.54296875" style="36" customWidth="1"/>
    <col min="15851" max="15851" width="14" style="36" customWidth="1"/>
    <col min="15852" max="15852" width="1.7265625" style="36" customWidth="1"/>
    <col min="15853" max="16097" width="10.90625" style="36"/>
    <col min="16098" max="16098" width="4.453125" style="36" customWidth="1"/>
    <col min="16099" max="16099" width="10.90625" style="36"/>
    <col min="16100" max="16100" width="17.54296875" style="36" customWidth="1"/>
    <col min="16101" max="16101" width="11.54296875" style="36" customWidth="1"/>
    <col min="16102" max="16105" width="10.90625" style="36"/>
    <col min="16106" max="16106" width="22.54296875" style="36" customWidth="1"/>
    <col min="16107" max="16107" width="14" style="36" customWidth="1"/>
    <col min="16108" max="16108" width="1.7265625" style="36" customWidth="1"/>
    <col min="16109" max="16384" width="10.90625" style="36"/>
  </cols>
  <sheetData>
    <row r="1" spans="2:10" ht="6" customHeight="1" thickBot="1" x14ac:dyDescent="0.3"/>
    <row r="2" spans="2:10" ht="19.5" customHeight="1" x14ac:dyDescent="0.25">
      <c r="B2" s="37"/>
      <c r="C2" s="38"/>
      <c r="D2" s="39" t="s">
        <v>207</v>
      </c>
      <c r="E2" s="40"/>
      <c r="F2" s="40"/>
      <c r="G2" s="40"/>
      <c r="H2" s="40"/>
      <c r="I2" s="41"/>
      <c r="J2" s="42" t="s">
        <v>208</v>
      </c>
    </row>
    <row r="3" spans="2:10" ht="4.5" customHeight="1" thickBot="1" x14ac:dyDescent="0.3">
      <c r="B3" s="43"/>
      <c r="C3" s="44"/>
      <c r="D3" s="45"/>
      <c r="E3" s="46"/>
      <c r="F3" s="46"/>
      <c r="G3" s="46"/>
      <c r="H3" s="46"/>
      <c r="I3" s="47"/>
      <c r="J3" s="48"/>
    </row>
    <row r="4" spans="2:10" ht="13" x14ac:dyDescent="0.25">
      <c r="B4" s="43"/>
      <c r="C4" s="44"/>
      <c r="D4" s="39" t="s">
        <v>209</v>
      </c>
      <c r="E4" s="40"/>
      <c r="F4" s="40"/>
      <c r="G4" s="40"/>
      <c r="H4" s="40"/>
      <c r="I4" s="41"/>
      <c r="J4" s="42" t="s">
        <v>210</v>
      </c>
    </row>
    <row r="5" spans="2:10" ht="5.25" customHeight="1" x14ac:dyDescent="0.25">
      <c r="B5" s="43"/>
      <c r="C5" s="44"/>
      <c r="D5" s="49"/>
      <c r="E5" s="50"/>
      <c r="F5" s="50"/>
      <c r="G5" s="50"/>
      <c r="H5" s="50"/>
      <c r="I5" s="51"/>
      <c r="J5" s="52"/>
    </row>
    <row r="6" spans="2:10" ht="4.5" customHeight="1" thickBot="1" x14ac:dyDescent="0.3">
      <c r="B6" s="53"/>
      <c r="C6" s="54"/>
      <c r="D6" s="45"/>
      <c r="E6" s="46"/>
      <c r="F6" s="46"/>
      <c r="G6" s="46"/>
      <c r="H6" s="46"/>
      <c r="I6" s="47"/>
      <c r="J6" s="48"/>
    </row>
    <row r="7" spans="2:10" ht="6" customHeight="1" x14ac:dyDescent="0.25">
      <c r="B7" s="55"/>
      <c r="J7" s="56"/>
    </row>
    <row r="8" spans="2:10" ht="9" customHeight="1" x14ac:dyDescent="0.25">
      <c r="B8" s="55"/>
      <c r="J8" s="56"/>
    </row>
    <row r="9" spans="2:10" ht="13" x14ac:dyDescent="0.3">
      <c r="B9" s="55"/>
      <c r="C9" s="57" t="s">
        <v>232</v>
      </c>
      <c r="E9" s="58"/>
      <c r="H9" s="59"/>
      <c r="J9" s="56"/>
    </row>
    <row r="10" spans="2:10" ht="8.25" customHeight="1" x14ac:dyDescent="0.25">
      <c r="B10" s="55"/>
      <c r="J10" s="56"/>
    </row>
    <row r="11" spans="2:10" ht="13" x14ac:dyDescent="0.3">
      <c r="B11" s="55"/>
      <c r="C11" s="57" t="s">
        <v>230</v>
      </c>
      <c r="J11" s="56"/>
    </row>
    <row r="12" spans="2:10" ht="13" x14ac:dyDescent="0.3">
      <c r="B12" s="55"/>
      <c r="C12" s="57" t="s">
        <v>231</v>
      </c>
      <c r="J12" s="56"/>
    </row>
    <row r="13" spans="2:10" x14ac:dyDescent="0.25">
      <c r="B13" s="55"/>
      <c r="J13" s="56"/>
    </row>
    <row r="14" spans="2:10" x14ac:dyDescent="0.25">
      <c r="B14" s="55"/>
      <c r="C14" s="36" t="s">
        <v>248</v>
      </c>
      <c r="G14" s="60"/>
      <c r="H14" s="60"/>
      <c r="I14" s="60"/>
      <c r="J14" s="56"/>
    </row>
    <row r="15" spans="2:10" ht="9" customHeight="1" x14ac:dyDescent="0.25">
      <c r="B15" s="55"/>
      <c r="C15" s="61"/>
      <c r="G15" s="60"/>
      <c r="H15" s="60"/>
      <c r="I15" s="60"/>
      <c r="J15" s="56"/>
    </row>
    <row r="16" spans="2:10" ht="13" x14ac:dyDescent="0.3">
      <c r="B16" s="55"/>
      <c r="C16" s="36" t="s">
        <v>233</v>
      </c>
      <c r="D16" s="58"/>
      <c r="G16" s="60"/>
      <c r="H16" s="62" t="s">
        <v>211</v>
      </c>
      <c r="I16" s="62" t="s">
        <v>212</v>
      </c>
      <c r="J16" s="56"/>
    </row>
    <row r="17" spans="2:14" ht="13" x14ac:dyDescent="0.3">
      <c r="B17" s="55"/>
      <c r="C17" s="57" t="s">
        <v>213</v>
      </c>
      <c r="D17" s="57"/>
      <c r="E17" s="57"/>
      <c r="F17" s="57"/>
      <c r="G17" s="60"/>
      <c r="H17" s="63">
        <v>67</v>
      </c>
      <c r="I17" s="64">
        <v>10557356</v>
      </c>
      <c r="J17" s="56"/>
    </row>
    <row r="18" spans="2:14" x14ac:dyDescent="0.25">
      <c r="B18" s="55"/>
      <c r="C18" s="36" t="s">
        <v>214</v>
      </c>
      <c r="G18" s="60"/>
      <c r="H18" s="66">
        <v>29</v>
      </c>
      <c r="I18" s="67">
        <v>3273484</v>
      </c>
      <c r="J18" s="56"/>
    </row>
    <row r="19" spans="2:14" x14ac:dyDescent="0.25">
      <c r="B19" s="55"/>
      <c r="C19" s="36" t="s">
        <v>215</v>
      </c>
      <c r="G19" s="60"/>
      <c r="H19" s="66">
        <v>18</v>
      </c>
      <c r="I19" s="67">
        <v>1743095</v>
      </c>
      <c r="J19" s="56"/>
    </row>
    <row r="20" spans="2:14" x14ac:dyDescent="0.25">
      <c r="B20" s="55"/>
      <c r="C20" s="36" t="s">
        <v>216</v>
      </c>
      <c r="H20" s="68">
        <v>13</v>
      </c>
      <c r="I20" s="69">
        <v>4722537</v>
      </c>
      <c r="J20" s="56"/>
    </row>
    <row r="21" spans="2:14" x14ac:dyDescent="0.25">
      <c r="B21" s="55"/>
      <c r="C21" s="36" t="s">
        <v>217</v>
      </c>
      <c r="H21" s="68">
        <v>0</v>
      </c>
      <c r="I21" s="69">
        <v>0</v>
      </c>
      <c r="J21" s="56"/>
      <c r="N21" s="70"/>
    </row>
    <row r="22" spans="2:14" ht="13" thickBot="1" x14ac:dyDescent="0.3">
      <c r="B22" s="55"/>
      <c r="C22" s="36" t="s">
        <v>218</v>
      </c>
      <c r="H22" s="71">
        <v>2</v>
      </c>
      <c r="I22" s="72">
        <v>226800</v>
      </c>
      <c r="J22" s="56"/>
    </row>
    <row r="23" spans="2:14" ht="13" x14ac:dyDescent="0.3">
      <c r="B23" s="55"/>
      <c r="C23" s="57" t="s">
        <v>219</v>
      </c>
      <c r="D23" s="57"/>
      <c r="E23" s="57"/>
      <c r="F23" s="57"/>
      <c r="H23" s="73">
        <f>H18+H19+H20+H21+H22</f>
        <v>62</v>
      </c>
      <c r="I23" s="74">
        <f>I18+I19+I20+I21+I22</f>
        <v>9965916</v>
      </c>
      <c r="J23" s="56"/>
    </row>
    <row r="24" spans="2:14" x14ac:dyDescent="0.25">
      <c r="B24" s="55"/>
      <c r="C24" s="36" t="s">
        <v>220</v>
      </c>
      <c r="H24" s="68">
        <v>5</v>
      </c>
      <c r="I24" s="69">
        <v>591440</v>
      </c>
      <c r="J24" s="56"/>
    </row>
    <row r="25" spans="2:14" ht="13" thickBot="1" x14ac:dyDescent="0.3">
      <c r="B25" s="55"/>
      <c r="C25" s="36" t="s">
        <v>221</v>
      </c>
      <c r="H25" s="71">
        <v>0</v>
      </c>
      <c r="I25" s="72">
        <v>0</v>
      </c>
      <c r="J25" s="56"/>
    </row>
    <row r="26" spans="2:14" ht="13" x14ac:dyDescent="0.3">
      <c r="B26" s="55"/>
      <c r="C26" s="57" t="s">
        <v>222</v>
      </c>
      <c r="D26" s="57"/>
      <c r="E26" s="57"/>
      <c r="F26" s="57"/>
      <c r="H26" s="73">
        <f>H24+H25</f>
        <v>5</v>
      </c>
      <c r="I26" s="74">
        <f>I24+I25</f>
        <v>591440</v>
      </c>
      <c r="J26" s="56"/>
    </row>
    <row r="27" spans="2:14" ht="13.5" thickBot="1" x14ac:dyDescent="0.35">
      <c r="B27" s="55"/>
      <c r="C27" s="60" t="s">
        <v>223</v>
      </c>
      <c r="D27" s="75"/>
      <c r="E27" s="75"/>
      <c r="F27" s="75"/>
      <c r="G27" s="60"/>
      <c r="H27" s="76">
        <v>0</v>
      </c>
      <c r="I27" s="77">
        <v>0</v>
      </c>
      <c r="J27" s="78"/>
    </row>
    <row r="28" spans="2:14" ht="13" x14ac:dyDescent="0.3">
      <c r="B28" s="55"/>
      <c r="C28" s="75" t="s">
        <v>224</v>
      </c>
      <c r="D28" s="75"/>
      <c r="E28" s="75"/>
      <c r="F28" s="75"/>
      <c r="G28" s="60"/>
      <c r="H28" s="79">
        <f>H27</f>
        <v>0</v>
      </c>
      <c r="I28" s="67">
        <f>I27</f>
        <v>0</v>
      </c>
      <c r="J28" s="78"/>
    </row>
    <row r="29" spans="2:14" ht="13" x14ac:dyDescent="0.3">
      <c r="B29" s="55"/>
      <c r="C29" s="75"/>
      <c r="D29" s="75"/>
      <c r="E29" s="75"/>
      <c r="F29" s="75"/>
      <c r="G29" s="60"/>
      <c r="H29" s="66"/>
      <c r="I29" s="64"/>
      <c r="J29" s="78"/>
    </row>
    <row r="30" spans="2:14" ht="13.5" thickBot="1" x14ac:dyDescent="0.35">
      <c r="B30" s="55"/>
      <c r="C30" s="75" t="s">
        <v>225</v>
      </c>
      <c r="D30" s="75"/>
      <c r="E30" s="60"/>
      <c r="F30" s="60"/>
      <c r="G30" s="60"/>
      <c r="H30" s="80"/>
      <c r="I30" s="81"/>
      <c r="J30" s="78"/>
    </row>
    <row r="31" spans="2:14" ht="13.5" thickTop="1" x14ac:dyDescent="0.3">
      <c r="B31" s="55"/>
      <c r="C31" s="75"/>
      <c r="D31" s="75"/>
      <c r="E31" s="60"/>
      <c r="F31" s="60"/>
      <c r="G31" s="60"/>
      <c r="H31" s="67">
        <f>H23+H26+H28</f>
        <v>67</v>
      </c>
      <c r="I31" s="67">
        <f>I23+I26+I28</f>
        <v>10557356</v>
      </c>
      <c r="J31" s="78"/>
    </row>
    <row r="32" spans="2:14" ht="9.75" customHeight="1" x14ac:dyDescent="0.25">
      <c r="B32" s="55"/>
      <c r="C32" s="60"/>
      <c r="D32" s="60"/>
      <c r="E32" s="60"/>
      <c r="F32" s="60"/>
      <c r="G32" s="82"/>
      <c r="H32" s="83"/>
      <c r="I32" s="84"/>
      <c r="J32" s="78"/>
    </row>
    <row r="33" spans="2:10" ht="9.75" customHeight="1" x14ac:dyDescent="0.25">
      <c r="B33" s="55"/>
      <c r="C33" s="60"/>
      <c r="D33" s="60"/>
      <c r="E33" s="60"/>
      <c r="F33" s="60"/>
      <c r="G33" s="82"/>
      <c r="H33" s="83"/>
      <c r="I33" s="84"/>
      <c r="J33" s="78"/>
    </row>
    <row r="34" spans="2:10" ht="9.75" customHeight="1" x14ac:dyDescent="0.25">
      <c r="B34" s="55"/>
      <c r="C34" s="60"/>
      <c r="D34" s="60"/>
      <c r="E34" s="60"/>
      <c r="F34" s="60"/>
      <c r="G34" s="82"/>
      <c r="H34" s="83"/>
      <c r="I34" s="84"/>
      <c r="J34" s="78"/>
    </row>
    <row r="35" spans="2:10" ht="9.75" customHeight="1" x14ac:dyDescent="0.25">
      <c r="B35" s="55"/>
      <c r="C35" s="60"/>
      <c r="D35" s="60"/>
      <c r="E35" s="60"/>
      <c r="F35" s="60"/>
      <c r="G35" s="82"/>
      <c r="H35" s="83"/>
      <c r="I35" s="84"/>
      <c r="J35" s="78"/>
    </row>
    <row r="36" spans="2:10" ht="9.75" customHeight="1" x14ac:dyDescent="0.25">
      <c r="B36" s="55"/>
      <c r="C36" s="60"/>
      <c r="D36" s="60"/>
      <c r="E36" s="60"/>
      <c r="F36" s="60"/>
      <c r="G36" s="82"/>
      <c r="H36" s="83"/>
      <c r="I36" s="84"/>
      <c r="J36" s="78"/>
    </row>
    <row r="37" spans="2:10" ht="13.5" thickBot="1" x14ac:dyDescent="0.35">
      <c r="B37" s="55"/>
      <c r="C37" s="85"/>
      <c r="D37" s="86"/>
      <c r="E37" s="60"/>
      <c r="F37" s="60"/>
      <c r="G37" s="60"/>
      <c r="H37" s="87"/>
      <c r="I37" s="88"/>
      <c r="J37" s="78"/>
    </row>
    <row r="38" spans="2:10" ht="13" x14ac:dyDescent="0.3">
      <c r="B38" s="55"/>
      <c r="C38" s="75" t="s">
        <v>246</v>
      </c>
      <c r="D38" s="82"/>
      <c r="E38" s="60"/>
      <c r="F38" s="60"/>
      <c r="G38" s="60"/>
      <c r="H38" s="89" t="s">
        <v>226</v>
      </c>
      <c r="I38" s="82"/>
      <c r="J38" s="78"/>
    </row>
    <row r="39" spans="2:10" ht="13" x14ac:dyDescent="0.3">
      <c r="B39" s="55"/>
      <c r="C39" s="75" t="s">
        <v>247</v>
      </c>
      <c r="D39" s="60"/>
      <c r="E39" s="60"/>
      <c r="F39" s="60"/>
      <c r="G39" s="60"/>
      <c r="H39" s="75" t="s">
        <v>227</v>
      </c>
      <c r="I39" s="82"/>
      <c r="J39" s="78"/>
    </row>
    <row r="40" spans="2:10" ht="13" x14ac:dyDescent="0.3">
      <c r="B40" s="55"/>
      <c r="C40" s="60"/>
      <c r="D40" s="60"/>
      <c r="E40" s="60"/>
      <c r="F40" s="60"/>
      <c r="G40" s="60"/>
      <c r="H40" s="75" t="s">
        <v>228</v>
      </c>
      <c r="I40" s="82"/>
      <c r="J40" s="78"/>
    </row>
    <row r="41" spans="2:10" ht="13" x14ac:dyDescent="0.3">
      <c r="B41" s="55"/>
      <c r="C41" s="60"/>
      <c r="D41" s="60"/>
      <c r="E41" s="60"/>
      <c r="F41" s="60"/>
      <c r="G41" s="75"/>
      <c r="H41" s="82"/>
      <c r="I41" s="82"/>
      <c r="J41" s="78"/>
    </row>
    <row r="42" spans="2:10" x14ac:dyDescent="0.25">
      <c r="B42" s="55"/>
      <c r="C42" s="90" t="s">
        <v>229</v>
      </c>
      <c r="D42" s="90"/>
      <c r="E42" s="90"/>
      <c r="F42" s="90"/>
      <c r="G42" s="90"/>
      <c r="H42" s="90"/>
      <c r="I42" s="90"/>
      <c r="J42" s="78"/>
    </row>
    <row r="43" spans="2:10" x14ac:dyDescent="0.25">
      <c r="B43" s="55"/>
      <c r="C43" s="90"/>
      <c r="D43" s="90"/>
      <c r="E43" s="90"/>
      <c r="F43" s="90"/>
      <c r="G43" s="90"/>
      <c r="H43" s="90"/>
      <c r="I43" s="90"/>
      <c r="J43" s="78"/>
    </row>
    <row r="44" spans="2:10" ht="7.5" customHeight="1" thickBot="1" x14ac:dyDescent="0.3">
      <c r="B44" s="91"/>
      <c r="C44" s="92"/>
      <c r="D44" s="92"/>
      <c r="E44" s="92"/>
      <c r="F44" s="92"/>
      <c r="G44" s="93"/>
      <c r="H44" s="93"/>
      <c r="I44" s="93"/>
      <c r="J44" s="94"/>
    </row>
  </sheetData>
  <mergeCells count="1">
    <mergeCell ref="C42:I43"/>
  </mergeCells>
  <pageMargins left="0.70866141732283472" right="0.70866141732283472" top="0.74803149606299213" bottom="0.74803149606299213" header="0.31496062992125984" footer="0.31496062992125984"/>
  <pageSetup scale="9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topLeftCell="A10" zoomScale="80" zoomScaleNormal="80" workbookViewId="0">
      <selection activeCell="G15" sqref="G15"/>
    </sheetView>
  </sheetViews>
  <sheetFormatPr baseColWidth="10" defaultRowHeight="14.5" x14ac:dyDescent="0.35"/>
  <cols>
    <col min="9" max="9" width="25.81640625" customWidth="1"/>
  </cols>
  <sheetData>
    <row r="1" spans="1:9" ht="15" thickBot="1" x14ac:dyDescent="0.4">
      <c r="A1" s="95"/>
      <c r="B1" s="96"/>
      <c r="C1" s="97" t="s">
        <v>234</v>
      </c>
      <c r="D1" s="98"/>
      <c r="E1" s="98"/>
      <c r="F1" s="98"/>
      <c r="G1" s="98"/>
      <c r="H1" s="99"/>
      <c r="I1" s="100" t="s">
        <v>208</v>
      </c>
    </row>
    <row r="2" spans="1:9" ht="53.5" customHeight="1" thickBot="1" x14ac:dyDescent="0.4">
      <c r="A2" s="101"/>
      <c r="B2" s="102"/>
      <c r="C2" s="103" t="s">
        <v>235</v>
      </c>
      <c r="D2" s="104"/>
      <c r="E2" s="104"/>
      <c r="F2" s="104"/>
      <c r="G2" s="104"/>
      <c r="H2" s="105"/>
      <c r="I2" s="106" t="s">
        <v>236</v>
      </c>
    </row>
    <row r="3" spans="1:9" x14ac:dyDescent="0.35">
      <c r="A3" s="107"/>
      <c r="B3" s="60"/>
      <c r="C3" s="60"/>
      <c r="D3" s="60"/>
      <c r="E3" s="60"/>
      <c r="F3" s="60"/>
      <c r="G3" s="60"/>
      <c r="H3" s="60"/>
      <c r="I3" s="78"/>
    </row>
    <row r="4" spans="1:9" x14ac:dyDescent="0.35">
      <c r="A4" s="107"/>
      <c r="B4" s="60"/>
      <c r="C4" s="60"/>
      <c r="D4" s="60"/>
      <c r="E4" s="60"/>
      <c r="F4" s="60"/>
      <c r="G4" s="60"/>
      <c r="H4" s="60"/>
      <c r="I4" s="78"/>
    </row>
    <row r="5" spans="1:9" x14ac:dyDescent="0.35">
      <c r="A5" s="107"/>
      <c r="B5" s="57" t="s">
        <v>232</v>
      </c>
      <c r="C5" s="108"/>
      <c r="D5" s="109"/>
      <c r="E5" s="60"/>
      <c r="F5" s="60"/>
      <c r="G5" s="60"/>
      <c r="H5" s="60"/>
      <c r="I5" s="78"/>
    </row>
    <row r="6" spans="1:9" x14ac:dyDescent="0.35">
      <c r="A6" s="107"/>
      <c r="B6" s="36"/>
      <c r="C6" s="60"/>
      <c r="D6" s="60"/>
      <c r="E6" s="60"/>
      <c r="F6" s="60"/>
      <c r="G6" s="60"/>
      <c r="H6" s="60"/>
      <c r="I6" s="78"/>
    </row>
    <row r="7" spans="1:9" x14ac:dyDescent="0.35">
      <c r="A7" s="107"/>
      <c r="B7" s="57" t="s">
        <v>230</v>
      </c>
      <c r="C7" s="60"/>
      <c r="D7" s="60"/>
      <c r="E7" s="60"/>
      <c r="F7" s="60"/>
      <c r="G7" s="60"/>
      <c r="H7" s="60"/>
      <c r="I7" s="78"/>
    </row>
    <row r="8" spans="1:9" x14ac:dyDescent="0.35">
      <c r="A8" s="107"/>
      <c r="B8" s="57" t="s">
        <v>231</v>
      </c>
      <c r="C8" s="60"/>
      <c r="D8" s="60"/>
      <c r="E8" s="60"/>
      <c r="F8" s="60"/>
      <c r="G8" s="60"/>
      <c r="H8" s="60"/>
      <c r="I8" s="78"/>
    </row>
    <row r="9" spans="1:9" x14ac:dyDescent="0.35">
      <c r="A9" s="107"/>
      <c r="B9" s="60"/>
      <c r="C9" s="60"/>
      <c r="D9" s="60"/>
      <c r="E9" s="60"/>
      <c r="F9" s="60"/>
      <c r="G9" s="60"/>
      <c r="H9" s="60"/>
      <c r="I9" s="78"/>
    </row>
    <row r="10" spans="1:9" x14ac:dyDescent="0.35">
      <c r="A10" s="107"/>
      <c r="B10" s="60" t="s">
        <v>237</v>
      </c>
      <c r="C10" s="60"/>
      <c r="D10" s="60"/>
      <c r="E10" s="60"/>
      <c r="F10" s="60"/>
      <c r="G10" s="60"/>
      <c r="H10" s="60"/>
      <c r="I10" s="78"/>
    </row>
    <row r="11" spans="1:9" x14ac:dyDescent="0.35">
      <c r="A11" s="107"/>
      <c r="B11" s="110"/>
      <c r="C11" s="60"/>
      <c r="D11" s="60"/>
      <c r="E11" s="60"/>
      <c r="F11" s="60"/>
      <c r="G11" s="60"/>
      <c r="H11" s="60"/>
      <c r="I11" s="78"/>
    </row>
    <row r="12" spans="1:9" x14ac:dyDescent="0.35">
      <c r="A12" s="107"/>
      <c r="B12" s="36" t="s">
        <v>233</v>
      </c>
      <c r="C12" s="109"/>
      <c r="D12" s="60"/>
      <c r="E12" s="60"/>
      <c r="F12" s="60"/>
      <c r="G12" s="62" t="s">
        <v>238</v>
      </c>
      <c r="H12" s="62" t="s">
        <v>239</v>
      </c>
      <c r="I12" s="78"/>
    </row>
    <row r="13" spans="1:9" x14ac:dyDescent="0.35">
      <c r="A13" s="107"/>
      <c r="B13" s="75" t="s">
        <v>213</v>
      </c>
      <c r="C13" s="75"/>
      <c r="D13" s="75"/>
      <c r="E13" s="75"/>
      <c r="F13" s="60"/>
      <c r="G13" s="111">
        <f>G19</f>
        <v>62</v>
      </c>
      <c r="H13" s="112">
        <f>H19</f>
        <v>9965916</v>
      </c>
      <c r="I13" s="78"/>
    </row>
    <row r="14" spans="1:9" x14ac:dyDescent="0.35">
      <c r="A14" s="107"/>
      <c r="B14" s="60" t="s">
        <v>214</v>
      </c>
      <c r="C14" s="60"/>
      <c r="D14" s="60"/>
      <c r="E14" s="60"/>
      <c r="F14" s="60"/>
      <c r="G14" s="113">
        <v>29</v>
      </c>
      <c r="H14" s="114">
        <v>3273484</v>
      </c>
      <c r="I14" s="78"/>
    </row>
    <row r="15" spans="1:9" x14ac:dyDescent="0.35">
      <c r="A15" s="107"/>
      <c r="B15" s="60" t="s">
        <v>215</v>
      </c>
      <c r="C15" s="60"/>
      <c r="D15" s="60"/>
      <c r="E15" s="60"/>
      <c r="F15" s="60"/>
      <c r="G15" s="113">
        <v>18</v>
      </c>
      <c r="H15" s="114">
        <v>1743095</v>
      </c>
      <c r="I15" s="78"/>
    </row>
    <row r="16" spans="1:9" x14ac:dyDescent="0.35">
      <c r="A16" s="107"/>
      <c r="B16" s="60" t="s">
        <v>216</v>
      </c>
      <c r="C16" s="60"/>
      <c r="D16" s="60"/>
      <c r="E16" s="60"/>
      <c r="F16" s="60"/>
      <c r="G16" s="113">
        <v>13</v>
      </c>
      <c r="H16" s="114">
        <v>4722537</v>
      </c>
      <c r="I16" s="78"/>
    </row>
    <row r="17" spans="1:9" x14ac:dyDescent="0.35">
      <c r="A17" s="107"/>
      <c r="B17" s="60" t="s">
        <v>217</v>
      </c>
      <c r="C17" s="60"/>
      <c r="D17" s="60"/>
      <c r="E17" s="60"/>
      <c r="F17" s="60"/>
      <c r="G17" s="113">
        <v>0</v>
      </c>
      <c r="H17" s="114">
        <v>0</v>
      </c>
      <c r="I17" s="78"/>
    </row>
    <row r="18" spans="1:9" x14ac:dyDescent="0.35">
      <c r="A18" s="107"/>
      <c r="B18" s="60" t="s">
        <v>240</v>
      </c>
      <c r="C18" s="60"/>
      <c r="D18" s="60"/>
      <c r="E18" s="60"/>
      <c r="F18" s="60"/>
      <c r="G18" s="115">
        <v>2</v>
      </c>
      <c r="H18" s="116">
        <v>226800</v>
      </c>
      <c r="I18" s="78"/>
    </row>
    <row r="19" spans="1:9" x14ac:dyDescent="0.35">
      <c r="A19" s="107"/>
      <c r="B19" s="75" t="s">
        <v>241</v>
      </c>
      <c r="C19" s="75"/>
      <c r="D19" s="75"/>
      <c r="E19" s="75"/>
      <c r="F19" s="60"/>
      <c r="G19" s="113">
        <f>SUM(G14:G18)</f>
        <v>62</v>
      </c>
      <c r="H19" s="112">
        <f>(H14+H15+H16+H17+H18)</f>
        <v>9965916</v>
      </c>
      <c r="I19" s="78"/>
    </row>
    <row r="20" spans="1:9" ht="15" thickBot="1" x14ac:dyDescent="0.4">
      <c r="A20" s="107"/>
      <c r="B20" s="75"/>
      <c r="C20" s="75"/>
      <c r="D20" s="60"/>
      <c r="E20" s="60"/>
      <c r="F20" s="60"/>
      <c r="G20" s="117"/>
      <c r="H20" s="118"/>
      <c r="I20" s="78"/>
    </row>
    <row r="21" spans="1:9" ht="15" thickTop="1" x14ac:dyDescent="0.35">
      <c r="A21" s="107"/>
      <c r="B21" s="75"/>
      <c r="C21" s="75"/>
      <c r="D21" s="60"/>
      <c r="E21" s="60"/>
      <c r="F21" s="60"/>
      <c r="G21" s="82"/>
      <c r="H21" s="119"/>
      <c r="I21" s="78"/>
    </row>
    <row r="22" spans="1:9" x14ac:dyDescent="0.35">
      <c r="A22" s="107"/>
      <c r="B22" s="60"/>
      <c r="C22" s="60"/>
      <c r="D22" s="60"/>
      <c r="E22" s="60"/>
      <c r="F22" s="82"/>
      <c r="G22" s="82"/>
      <c r="H22" s="82"/>
      <c r="I22" s="78"/>
    </row>
    <row r="23" spans="1:9" ht="15" thickBot="1" x14ac:dyDescent="0.4">
      <c r="A23" s="107"/>
      <c r="B23" s="86"/>
      <c r="C23" s="86"/>
      <c r="D23" s="60"/>
      <c r="E23" s="60"/>
      <c r="F23" s="86"/>
      <c r="G23" s="86"/>
      <c r="H23" s="82"/>
      <c r="I23" s="78"/>
    </row>
    <row r="24" spans="1:9" x14ac:dyDescent="0.35">
      <c r="A24" s="107"/>
      <c r="B24" s="82" t="s">
        <v>242</v>
      </c>
      <c r="C24" s="82"/>
      <c r="D24" s="60"/>
      <c r="E24" s="60"/>
      <c r="F24" s="82"/>
      <c r="G24" s="82"/>
      <c r="H24" s="82"/>
      <c r="I24" s="78"/>
    </row>
    <row r="25" spans="1:9" x14ac:dyDescent="0.35">
      <c r="A25" s="107"/>
      <c r="B25" s="82" t="s">
        <v>246</v>
      </c>
      <c r="C25" s="82"/>
      <c r="D25" s="60"/>
      <c r="E25" s="60"/>
      <c r="F25" s="82" t="s">
        <v>243</v>
      </c>
      <c r="G25" s="82"/>
      <c r="H25" s="82"/>
      <c r="I25" s="78"/>
    </row>
    <row r="26" spans="1:9" x14ac:dyDescent="0.35">
      <c r="A26" s="107"/>
      <c r="B26" s="82" t="s">
        <v>247</v>
      </c>
      <c r="C26" s="82"/>
      <c r="D26" s="60"/>
      <c r="E26" s="60"/>
      <c r="F26" s="82" t="s">
        <v>244</v>
      </c>
      <c r="G26" s="82"/>
      <c r="H26" s="82"/>
      <c r="I26" s="78"/>
    </row>
    <row r="27" spans="1:9" x14ac:dyDescent="0.35">
      <c r="A27" s="107"/>
      <c r="B27" s="82"/>
      <c r="C27" s="82"/>
      <c r="D27" s="60"/>
      <c r="E27" s="60"/>
      <c r="F27" s="82"/>
      <c r="G27" s="82"/>
      <c r="H27" s="82"/>
      <c r="I27" s="78"/>
    </row>
    <row r="28" spans="1:9" ht="18.5" customHeight="1" x14ac:dyDescent="0.35">
      <c r="A28" s="107"/>
      <c r="B28" s="120" t="s">
        <v>245</v>
      </c>
      <c r="C28" s="120"/>
      <c r="D28" s="120"/>
      <c r="E28" s="120"/>
      <c r="F28" s="120"/>
      <c r="G28" s="120"/>
      <c r="H28" s="120"/>
      <c r="I28" s="78"/>
    </row>
    <row r="29" spans="1:9" ht="15" thickBot="1" x14ac:dyDescent="0.4">
      <c r="A29" s="121"/>
      <c r="B29" s="122"/>
      <c r="C29" s="122"/>
      <c r="D29" s="122"/>
      <c r="E29" s="122"/>
      <c r="F29" s="86"/>
      <c r="G29" s="86"/>
      <c r="H29" s="86"/>
      <c r="I29" s="123"/>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CARTERA</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2024-09-25T21:32:37Z</cp:lastPrinted>
  <dcterms:created xsi:type="dcterms:W3CDTF">2022-06-01T14:39:12Z</dcterms:created>
  <dcterms:modified xsi:type="dcterms:W3CDTF">2024-09-25T21:43:07Z</dcterms:modified>
</cp:coreProperties>
</file>