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60070301 CRUZ ROJA COLOMBIANA SECCIONAL CUNDINAM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FACTURA'!$A$2:$AV$20</definedName>
  </definedNames>
  <calcPr calcId="152511"/>
  <pivotCaches>
    <pivotCache cacheId="6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H23" i="4"/>
  <c r="H31" i="4" s="1"/>
  <c r="V20" i="2"/>
  <c r="V17" i="2"/>
  <c r="V16" i="2"/>
  <c r="V15" i="2"/>
  <c r="V13" i="2"/>
  <c r="V12" i="2"/>
  <c r="V11" i="2"/>
  <c r="V10" i="2"/>
  <c r="V9" i="2"/>
  <c r="V8" i="2"/>
  <c r="I31" i="4" l="1"/>
  <c r="AB7" i="2"/>
  <c r="AB6" i="2"/>
  <c r="AB4" i="2"/>
  <c r="AP1" i="2" l="1"/>
  <c r="AO1" i="2"/>
  <c r="AJ1" i="2"/>
  <c r="AH1" i="2"/>
  <c r="AG1" i="2"/>
  <c r="AF1" i="2"/>
  <c r="AE1" i="2"/>
  <c r="AQ1" i="2"/>
  <c r="AI1" i="2"/>
  <c r="AD1" i="2"/>
  <c r="AC1" i="2"/>
  <c r="AB1" i="2"/>
  <c r="AA1" i="2"/>
  <c r="Z1" i="2"/>
  <c r="Y1" i="2"/>
  <c r="X1" i="2"/>
  <c r="W1" i="2"/>
  <c r="V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<sst xmlns="http://schemas.openxmlformats.org/spreadsheetml/2006/main" count="424" uniqueCount="151">
  <si>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</si>
  <si>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</si>
  <si>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</si>
  <si>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</si>
  <si>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</si>
  <si>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</si>
  <si>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</si>
  <si>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</si>
  <si>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</si>
  <si>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</si>
  <si>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</si>
  <si>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</si>
  <si>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CRUZ ROJA COLOMBIANA SECCIONAL CUNDINAMARCA Y BOGOTÁ</t>
  </si>
  <si>
    <t>FV</t>
  </si>
  <si>
    <t>FL</t>
  </si>
  <si>
    <t>EVENTO</t>
  </si>
  <si>
    <t>BOGOTA</t>
  </si>
  <si>
    <t>URGENCIAS</t>
  </si>
  <si>
    <t>N/A</t>
  </si>
  <si>
    <t xml:space="preserve">Fecha de radicación EPS </t>
  </si>
  <si>
    <t>Estado de Factura EPS 23/11/2024</t>
  </si>
  <si>
    <t>Boxalud</t>
  </si>
  <si>
    <t>FV77243</t>
  </si>
  <si>
    <t>FV60796</t>
  </si>
  <si>
    <t>FV68420</t>
  </si>
  <si>
    <t>FV47625</t>
  </si>
  <si>
    <t>FV45455</t>
  </si>
  <si>
    <t>FV38164</t>
  </si>
  <si>
    <t>FV40028</t>
  </si>
  <si>
    <t>FV35619</t>
  </si>
  <si>
    <t>FV20258</t>
  </si>
  <si>
    <t>FV23121</t>
  </si>
  <si>
    <t>FV24329</t>
  </si>
  <si>
    <t>FV8269</t>
  </si>
  <si>
    <t>FV7118</t>
  </si>
  <si>
    <t>FL1010513</t>
  </si>
  <si>
    <t>FL1022218</t>
  </si>
  <si>
    <t>FL1015224</t>
  </si>
  <si>
    <t>FL1010309</t>
  </si>
  <si>
    <t>FL1010305</t>
  </si>
  <si>
    <t>Alf+Fac</t>
  </si>
  <si>
    <t>Llave</t>
  </si>
  <si>
    <t>860070301_FV77243</t>
  </si>
  <si>
    <t>860070301_FV60796</t>
  </si>
  <si>
    <t>860070301_FV68420</t>
  </si>
  <si>
    <t>860070301_FV47625</t>
  </si>
  <si>
    <t>860070301_FV45455</t>
  </si>
  <si>
    <t>860070301_FV38164</t>
  </si>
  <si>
    <t>860070301_FV40028</t>
  </si>
  <si>
    <t>860070301_FV35619</t>
  </si>
  <si>
    <t>860070301_FV20258</t>
  </si>
  <si>
    <t>860070301_FV23121</t>
  </si>
  <si>
    <t>860070301_FV24329</t>
  </si>
  <si>
    <t>860070301_FV8269</t>
  </si>
  <si>
    <t>860070301_FV7118</t>
  </si>
  <si>
    <t>860070301_FL1010513</t>
  </si>
  <si>
    <t>860070301_FL1022218</t>
  </si>
  <si>
    <t>860070301_FL1015224</t>
  </si>
  <si>
    <t>860070301_FL1010309</t>
  </si>
  <si>
    <t>860070301_FL1010305</t>
  </si>
  <si>
    <t>Para cargar RIPS o soportes</t>
  </si>
  <si>
    <t>Finalizada</t>
  </si>
  <si>
    <t>Devuelta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</si>
  <si>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</si>
  <si>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</si>
  <si>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</si>
  <si>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</si>
  <si>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</si>
  <si>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</si>
  <si>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</si>
  <si>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</si>
  <si>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</si>
  <si>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</si>
  <si>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</si>
  <si>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</si>
  <si>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</si>
  <si>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</si>
  <si>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</si>
  <si>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</si>
  <si>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</si>
  <si>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</si>
  <si>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</si>
  <si>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</si>
  <si>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</si>
  <si>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</si>
  <si>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</si>
  <si>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</si>
  <si>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</si>
  <si>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</si>
  <si>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</si>
  <si>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</si>
  <si>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</si>
  <si>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</si>
  <si>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</si>
  <si>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26.06.2024</t>
  </si>
  <si>
    <t>17.05.2024</t>
  </si>
  <si>
    <t>12.04.2024</t>
  </si>
  <si>
    <t>28.05.2024</t>
  </si>
  <si>
    <t>AUTORIZACION: SE DEVUELVE FACTURA NO SE EVIDENCIA AUTORIZACION PARA EL SERVICIO DE LA URGENCIA, POR FAVOR SOLICITAR AUTORIZACION PARA DAR TRAMITE DE PAGO.</t>
  </si>
  <si>
    <t>AUTORIZACION</t>
  </si>
  <si>
    <t>Urgencias</t>
  </si>
  <si>
    <t>FACTURA DEVUELTA</t>
  </si>
  <si>
    <t>FACTURA NO RADICADA</t>
  </si>
  <si>
    <t xml:space="preserve">FACTURA PENDIENTE EN PROGRAMACION DE PAGO </t>
  </si>
  <si>
    <t>FACTURA CANCELADA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</si>
  <si>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</si>
  <si>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</si>
  <si>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</si>
  <si>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</si>
  <si>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</si>
  <si>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</si>
  <si>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</si>
  <si>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</si>
  <si>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</si>
  <si>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</si>
  <si>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</si>
  <si>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</si>
  <si>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</si>
  <si>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</si>
  <si>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</si>
  <si>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</si>
  <si>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</si>
  <si>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</si>
  <si>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</si>
  <si>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</si>
  <si>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</si>
  <si>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</si>
  <si>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</si>
  <si>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</si>
  <si>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</si>
  <si>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</si>
  <si>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</si>
  <si>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CRUZ ROJA COLOMBIANA SECCIONAL CUNDINAMARCA Y BOGOTÁ</t>
  </si>
  <si>
    <t>NIT: 860070301</t>
  </si>
  <si>
    <t>Santiago de Cali, Noviembre 23 del 2024</t>
  </si>
  <si>
    <t>Con Corte al dia: 31/10/2024</t>
  </si>
  <si>
    <t>Lorena Lemus </t>
  </si>
  <si>
    <t>Analista de Auditoria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</si>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</sst>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71" formatCode="&quot;$&quot;\ #,##0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&quot;$&quot;\ #,##0;[Red]&quot;$&quot;\ #,##0"/>
    <numFmt numFmtId="176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173" fontId="5" fillId="0" borderId="0" applyFont="0" applyFill="0" applyBorder="0" applyAlignment="0" applyProtection="0"/>
  </cellStyleXfs>
  <cellXfs count="12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6" fontId="7" fillId="5" borderId="1" xfId="2" applyNumberFormat="1" applyFont="1" applyFill="1" applyBorder="1" applyAlignment="1">
      <alignment horizontal="center" vertical="center" wrapText="1"/>
    </xf>
    <xf numFmtId="166" fontId="7" fillId="8" borderId="1" xfId="2" applyNumberFormat="1" applyFont="1" applyFill="1" applyBorder="1" applyAlignment="1">
      <alignment horizontal="center" vertical="center" wrapText="1"/>
    </xf>
    <xf numFmtId="166" fontId="7" fillId="9" borderId="1" xfId="2" applyNumberFormat="1" applyFont="1" applyFill="1" applyBorder="1" applyAlignment="1">
      <alignment horizontal="center" vertical="center" wrapText="1"/>
    </xf>
    <xf numFmtId="166" fontId="1" fillId="6" borderId="1" xfId="2" applyNumberFormat="1" applyFont="1" applyFill="1" applyBorder="1" applyAlignment="1">
      <alignment horizontal="center" vertical="center" wrapText="1"/>
    </xf>
    <xf numFmtId="171" fontId="8" fillId="0" borderId="2" xfId="0" applyNumberFormat="1" applyFont="1" applyBorder="1"/>
    <xf numFmtId="0" fontId="1" fillId="9" borderId="1" xfId="0" applyFont="1" applyFill="1" applyBorder="1" applyAlignment="1">
      <alignment horizontal="center" vertical="center" wrapText="1"/>
    </xf>
    <xf numFmtId="166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166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72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4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0" fillId="0" borderId="0" xfId="1" applyNumberFormat="1" applyFont="1"/>
    <xf numFmtId="174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74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10" fillId="0" borderId="0" xfId="3" applyNumberFormat="1" applyFont="1"/>
    <xf numFmtId="174" fontId="10" fillId="0" borderId="10" xfId="4" applyNumberFormat="1" applyFont="1" applyBorder="1" applyAlignment="1">
      <alignment horizontal="center"/>
    </xf>
    <xf numFmtId="164" fontId="10" fillId="0" borderId="10" xfId="1" applyNumberFormat="1" applyFont="1" applyBorder="1" applyAlignment="1">
      <alignment horizontal="right"/>
    </xf>
    <xf numFmtId="174" fontId="11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right"/>
    </xf>
    <xf numFmtId="0" fontId="12" fillId="0" borderId="0" xfId="3" applyFont="1"/>
    <xf numFmtId="174" fontId="9" fillId="0" borderId="10" xfId="4" applyNumberFormat="1" applyFont="1" applyBorder="1" applyAlignment="1">
      <alignment horizontal="center"/>
    </xf>
    <xf numFmtId="164" fontId="9" fillId="0" borderId="10" xfId="1" applyNumberFormat="1" applyFont="1" applyBorder="1" applyAlignment="1">
      <alignment horizontal="right"/>
    </xf>
    <xf numFmtId="0" fontId="9" fillId="0" borderId="8" xfId="3" applyFont="1" applyBorder="1"/>
    <xf numFmtId="174" fontId="9" fillId="0" borderId="0" xfId="1" applyNumberFormat="1" applyFont="1" applyAlignment="1">
      <alignment horizontal="right"/>
    </xf>
    <xf numFmtId="174" fontId="12" fillId="0" borderId="16" xfId="4" applyNumberFormat="1" applyFont="1" applyBorder="1" applyAlignment="1">
      <alignment horizontal="center"/>
    </xf>
    <xf numFmtId="164" fontId="12" fillId="0" borderId="16" xfId="1" applyNumberFormat="1" applyFont="1" applyBorder="1" applyAlignment="1">
      <alignment horizontal="right"/>
    </xf>
    <xf numFmtId="175" fontId="9" fillId="0" borderId="0" xfId="3" applyNumberFormat="1" applyFont="1"/>
    <xf numFmtId="173" fontId="9" fillId="0" borderId="0" xfId="4" applyFont="1"/>
    <xf numFmtId="164" fontId="9" fillId="0" borderId="0" xfId="1" applyNumberFormat="1" applyFont="1"/>
    <xf numFmtId="175" fontId="12" fillId="0" borderId="10" xfId="3" applyNumberFormat="1" applyFont="1" applyBorder="1"/>
    <xf numFmtId="175" fontId="9" fillId="0" borderId="10" xfId="3" applyNumberFormat="1" applyFont="1" applyBorder="1"/>
    <xf numFmtId="173" fontId="12" fillId="0" borderId="10" xfId="4" applyFont="1" applyBorder="1"/>
    <xf numFmtId="164" fontId="9" fillId="0" borderId="10" xfId="1" applyNumberFormat="1" applyFont="1" applyBorder="1"/>
    <xf numFmtId="175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175" fontId="10" fillId="0" borderId="10" xfId="3" applyNumberFormat="1" applyFont="1" applyBorder="1"/>
    <xf numFmtId="0" fontId="10" fillId="0" borderId="11" xfId="3" applyFont="1" applyBorder="1"/>
    <xf numFmtId="0" fontId="9" fillId="0" borderId="4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9" fillId="0" borderId="9" xfId="3" applyFont="1" applyBorder="1" applyAlignment="1">
      <alignment horizontal="center"/>
    </xf>
    <xf numFmtId="0" fontId="9" fillId="0" borderId="11" xfId="3" applyFont="1" applyBorder="1" applyAlignment="1">
      <alignment horizontal="center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/>
    </xf>
    <xf numFmtId="0" fontId="9" fillId="0" borderId="7" xfId="3" applyFont="1" applyBorder="1"/>
    <xf numFmtId="172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6" fontId="12" fillId="0" borderId="0" xfId="2" applyNumberFormat="1" applyFont="1"/>
    <xf numFmtId="176" fontId="12" fillId="0" borderId="0" xfId="2" applyNumberFormat="1" applyFont="1" applyAlignment="1">
      <alignment horizontal="right"/>
    </xf>
    <xf numFmtId="166" fontId="9" fillId="0" borderId="0" xfId="2" applyNumberFormat="1" applyFont="1" applyAlignment="1">
      <alignment horizontal="center"/>
    </xf>
    <xf numFmtId="176" fontId="9" fillId="0" borderId="0" xfId="2" applyNumberFormat="1" applyFont="1" applyAlignment="1">
      <alignment horizontal="right"/>
    </xf>
    <xf numFmtId="166" fontId="9" fillId="0" borderId="19" xfId="2" applyNumberFormat="1" applyFont="1" applyBorder="1" applyAlignment="1">
      <alignment horizontal="center"/>
    </xf>
    <xf numFmtId="176" fontId="9" fillId="0" borderId="19" xfId="2" applyNumberFormat="1" applyFont="1" applyBorder="1" applyAlignment="1">
      <alignment horizontal="right"/>
    </xf>
    <xf numFmtId="166" fontId="9" fillId="0" borderId="16" xfId="2" applyNumberFormat="1" applyFont="1" applyBorder="1" applyAlignment="1">
      <alignment horizontal="center"/>
    </xf>
    <xf numFmtId="176" fontId="9" fillId="0" borderId="16" xfId="2" applyNumberFormat="1" applyFont="1" applyBorder="1" applyAlignment="1">
      <alignment horizontal="right"/>
    </xf>
    <xf numFmtId="175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21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9.427515509262" createdVersion="5" refreshedVersion="5" minRefreshableVersion="3" recordCount="18">
  <cacheSource type="worksheet">
    <worksheetSource ref="A2:AV20" sheet="ESTADO DE CADA FACTURA"/>
  </cacheSource>
  <cacheFields count="48">
    <cacheField name="NIT IPS" numFmtId="0">
      <sharedItems containsSemiMixedTypes="0" containsString="0" containsNumber="1" containsInteger="1" minValue="860070301" maxValue="86007030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18" maxValue="102221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7-25T00:00:00" maxDate="2024-09-01T00:00:00"/>
    </cacheField>
    <cacheField name="IPS Fecha radicado" numFmtId="14">
      <sharedItems containsSemiMixedTypes="0" containsNonDate="0" containsDate="1" containsString="0" minDate="2023-07-25T00:00:00" maxDate="2024-09-06T00:00:00"/>
    </cacheField>
    <cacheField name="Fecha de radicación EPS " numFmtId="14">
      <sharedItems containsNonDate="0" containsDate="1" containsString="0" containsBlank="1" minDate="2023-11-02T00:00:00" maxDate="2024-09-06T00:00:00"/>
    </cacheField>
    <cacheField name="IPS Valor Factura" numFmtId="166">
      <sharedItems containsSemiMixedTypes="0" containsString="0" containsNumber="1" containsInteger="1" minValue="21496" maxValue="1288100"/>
    </cacheField>
    <cacheField name="IPS Saldo Factura" numFmtId="166">
      <sharedItems containsSemiMixedTypes="0" containsString="0" containsNumber="1" containsInteger="1" minValue="21496" maxValue="1288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23/11/2024" numFmtId="0">
      <sharedItems count="4">
        <s v="FACTURA NO RADICADA"/>
        <s v="FACTURA PENDIENTE EN PROGRAMACION DE PAGO "/>
        <s v="FACTURA CANCELADA"/>
        <s v="FACTURA DEVUELTA"/>
      </sharedItems>
    </cacheField>
    <cacheField name="Boxalud" numFmtId="0">
      <sharedItems/>
    </cacheField>
    <cacheField name="Por pagar SAP" numFmtId="166">
      <sharedItems containsSemiMixedTypes="0" containsString="0" containsNumber="1" containsInteger="1" minValue="0" maxValue="425908"/>
    </cacheField>
    <cacheField name="P. abiertas doc" numFmtId="0">
      <sharedItems containsString="0" containsBlank="1" containsNumber="1" containsInteger="1" minValue="1222464920" maxValue="1222514142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6">
      <sharedItems containsSemiMixedTypes="0" containsString="0" containsNumber="1" containsInteger="1" minValue="0" maxValue="1288100"/>
    </cacheField>
    <cacheField name="Valor devuelto " numFmtId="166">
      <sharedItems containsSemiMixedTypes="0" containsString="0" containsNumber="1" containsInteger="1" minValue="0" maxValue="302100"/>
    </cacheField>
    <cacheField name="Valor no radicado" numFmtId="166">
      <sharedItems containsSemiMixedTypes="0" containsString="0" containsNumber="1" containsInteger="1" minValue="0" maxValue="243500"/>
    </cacheField>
    <cacheField name="Valor aceptado IPS " numFmtId="166">
      <sharedItems containsSemiMixedTypes="0" containsString="0" containsNumber="1" containsInteger="1" minValue="0" maxValue="0"/>
    </cacheField>
    <cacheField name="Valor extemporaneo" numFmtId="166">
      <sharedItems containsSemiMixedTypes="0" containsString="0" containsNumber="1" containsInteger="1" minValue="0" maxValue="0"/>
    </cacheField>
    <cacheField name="Valor glosa por contestar " numFmtId="166">
      <sharedItems containsSemiMixedTypes="0" containsString="0" containsNumber="1" containsInteger="1" minValue="0" maxValue="0"/>
    </cacheField>
    <cacheField name="Valor pendiente de pago " numFmtId="166">
      <sharedItems containsSemiMixedTypes="0" containsString="0" containsNumber="1" containsInteger="1" minValue="0" maxValue="434600"/>
    </cacheField>
    <cacheField name="Valor proceso interno" numFmtId="166">
      <sharedItems containsSemiMixedTypes="0" containsString="0" containsNumber="1" containsInteger="1" minValue="0" maxValue="0"/>
    </cacheField>
    <cacheField name="Valor Covid-19" numFmtId="166">
      <sharedItems containsSemiMixedTypes="0" containsString="0" containsNumber="1" containsInteger="1" minValue="0" maxValue="0"/>
    </cacheField>
    <cacheField name="Valor Total Bruto" numFmtId="166">
      <sharedItems containsSemiMixedTypes="0" containsString="0" containsNumber="1" containsInteger="1" minValue="0" maxValue="1288100"/>
    </cacheField>
    <cacheField name="Valor Radicado" numFmtId="166">
      <sharedItems containsSemiMixedTypes="0" containsString="0" containsNumber="1" containsInteger="1" minValue="0" maxValue="1288100"/>
    </cacheField>
    <cacheField name="Valor Glosa Aceptada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Devolucion" numFmtId="166">
      <sharedItems containsSemiMixedTypes="0" containsString="0" containsNumber="1" containsInteger="1" minValue="0" maxValue="302100"/>
    </cacheField>
    <cacheField name="Valor Glosa Pendiente" numFmtId="166">
      <sharedItems containsSemiMixedTypes="0" containsString="0" containsNumber="1" containsInteger="1" minValue="0" maxValue="0"/>
    </cacheField>
    <cacheField name="Observación objeccion " numFmtId="0">
      <sharedItems containsBlank="1"/>
    </cacheField>
    <cacheField name="Tipificación objección " numFmtId="0">
      <sharedItems containsBlank="1"/>
    </cacheField>
    <cacheField name="Tipo servicio" numFmtId="0">
      <sharedItems containsBlank="1"/>
    </cacheField>
    <cacheField name="Ambito " numFmtId="0">
      <sharedItems containsBlank="1"/>
    </cacheField>
    <cacheField name="Valor Pagar" numFmtId="166">
      <sharedItems containsSemiMixedTypes="0" containsString="0" containsNumber="1" containsInteger="1" minValue="0" maxValue="1262338"/>
    </cacheField>
    <cacheField name="Valor compensacion SAP " numFmtId="166">
      <sharedItems containsSemiMixedTypes="0" containsString="0" containsNumber="1" containsInteger="1" minValue="0" maxValue="1262338"/>
    </cacheField>
    <cacheField name="Retención " numFmtId="166">
      <sharedItems containsSemiMixedTypes="0" containsString="0" containsNumber="1" containsInteger="1" minValue="0" maxValue="25762"/>
    </cacheField>
    <cacheField name="Doc compensacion SAP" numFmtId="0">
      <sharedItems containsString="0" containsBlank="1" containsNumber="1" containsInteger="1" minValue="2201500326" maxValue="2201520921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81400" maxValue="1343738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60070301"/>
    <s v="CRUZ ROJA COLOMBIANA SECCIONAL CUNDINAMARCA Y BOGOTÁ"/>
    <s v="FV"/>
    <n v="77243"/>
    <s v="FV77243"/>
    <s v="860070301_FV77243"/>
    <d v="2024-08-31T00:00:00"/>
    <d v="2024-09-03T00:00:00"/>
    <m/>
    <n v="243500"/>
    <n v="243500"/>
    <s v="EVENTO"/>
    <s v="BOGOTA"/>
    <s v="URGENCIAS"/>
    <s v="N/A"/>
    <x v="0"/>
    <s v="Para cargar RIPS o soportes"/>
    <n v="0"/>
    <m/>
    <m/>
    <m/>
    <n v="0"/>
    <n v="0"/>
    <n v="24350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m/>
    <d v="2024-10-31T00:00:00"/>
  </r>
  <r>
    <n v="860070301"/>
    <s v="CRUZ ROJA COLOMBIANA SECCIONAL CUNDINAMARCA Y BOGOTÁ"/>
    <s v="FV"/>
    <n v="60796"/>
    <s v="FV60796"/>
    <s v="860070301_FV60796"/>
    <d v="2024-07-03T00:00:00"/>
    <d v="2024-09-05T00:00:00"/>
    <d v="2024-09-05T00:00:00"/>
    <n v="434600"/>
    <n v="434600"/>
    <s v="EVENTO"/>
    <s v="BOGOTA"/>
    <s v="URGENCIAS"/>
    <s v="N/A"/>
    <x v="1"/>
    <s v="Finalizada"/>
    <n v="425908"/>
    <n v="1222514142"/>
    <m/>
    <m/>
    <n v="0"/>
    <n v="0"/>
    <n v="0"/>
    <n v="0"/>
    <n v="0"/>
    <n v="0"/>
    <n v="434600"/>
    <n v="0"/>
    <n v="0"/>
    <n v="434600"/>
    <n v="434600"/>
    <n v="0"/>
    <n v="0"/>
    <n v="0"/>
    <n v="0"/>
    <m/>
    <m/>
    <m/>
    <m/>
    <n v="425908"/>
    <n v="0"/>
    <n v="0"/>
    <m/>
    <m/>
    <m/>
    <m/>
    <d v="2024-10-31T00:00:00"/>
  </r>
  <r>
    <n v="860070301"/>
    <s v="CRUZ ROJA COLOMBIANA SECCIONAL CUNDINAMARCA Y BOGOTÁ"/>
    <s v="FV"/>
    <n v="68420"/>
    <s v="FV68420"/>
    <s v="860070301_FV68420"/>
    <d v="2024-07-31T00:00:00"/>
    <d v="2024-08-13T00:00:00"/>
    <m/>
    <n v="81400"/>
    <n v="81400"/>
    <s v="EVENTO"/>
    <s v="BOGOTA"/>
    <s v="URGENCIAS"/>
    <s v="N/A"/>
    <x v="0"/>
    <s v="Para cargar RIPS o soportes"/>
    <n v="0"/>
    <m/>
    <m/>
    <m/>
    <n v="0"/>
    <n v="0"/>
    <n v="8140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m/>
    <d v="2024-10-31T00:00:00"/>
  </r>
  <r>
    <n v="860070301"/>
    <s v="CRUZ ROJA COLOMBIANA SECCIONAL CUNDINAMARCA Y BOGOTÁ"/>
    <s v="FV"/>
    <n v="47625"/>
    <s v="FV47625"/>
    <s v="860070301_FV47625"/>
    <d v="2024-05-14T00:00:00"/>
    <d v="2024-05-20T00:00:00"/>
    <d v="2024-06-04T00:00:00"/>
    <n v="150300"/>
    <n v="150300"/>
    <s v="EVENTO"/>
    <s v="BOGOTA"/>
    <s v="URGENCIAS"/>
    <s v="N/A"/>
    <x v="1"/>
    <s v="Finalizada"/>
    <n v="150300"/>
    <n v="1222470517"/>
    <m/>
    <m/>
    <n v="0"/>
    <n v="0"/>
    <n v="0"/>
    <n v="0"/>
    <n v="0"/>
    <n v="0"/>
    <n v="150300"/>
    <n v="0"/>
    <n v="0"/>
    <n v="150300"/>
    <n v="150300"/>
    <n v="0"/>
    <n v="0"/>
    <n v="0"/>
    <n v="0"/>
    <m/>
    <m/>
    <m/>
    <m/>
    <n v="150300"/>
    <n v="0"/>
    <n v="0"/>
    <m/>
    <m/>
    <m/>
    <m/>
    <d v="2024-10-31T00:00:00"/>
  </r>
  <r>
    <n v="860070301"/>
    <s v="CRUZ ROJA COLOMBIANA SECCIONAL CUNDINAMARCA Y BOGOTÁ"/>
    <s v="FV"/>
    <n v="45455"/>
    <s v="FV45455"/>
    <s v="860070301_FV45455"/>
    <d v="2024-05-04T00:00:00"/>
    <d v="2024-05-15T00:00:00"/>
    <d v="2024-05-15T00:00:00"/>
    <n v="81400"/>
    <n v="81400"/>
    <s v="EVENTO"/>
    <s v="BOGOTA"/>
    <s v="URGENCIAS"/>
    <s v="N/A"/>
    <x v="1"/>
    <s v="Finalizada"/>
    <n v="81400"/>
    <n v="1222464920"/>
    <m/>
    <m/>
    <n v="0"/>
    <n v="0"/>
    <n v="0"/>
    <n v="0"/>
    <n v="0"/>
    <n v="0"/>
    <n v="81400"/>
    <n v="0"/>
    <n v="0"/>
    <n v="81400"/>
    <n v="81400"/>
    <n v="0"/>
    <n v="0"/>
    <n v="0"/>
    <n v="0"/>
    <m/>
    <m/>
    <m/>
    <m/>
    <n v="81400"/>
    <n v="0"/>
    <n v="0"/>
    <m/>
    <m/>
    <m/>
    <m/>
    <d v="2024-10-31T00:00:00"/>
  </r>
  <r>
    <n v="860070301"/>
    <s v="CRUZ ROJA COLOMBIANA SECCIONAL CUNDINAMARCA Y BOGOTÁ"/>
    <s v="FV"/>
    <n v="38164"/>
    <s v="FV38164"/>
    <s v="860070301_FV38164"/>
    <d v="2024-04-03T00:00:00"/>
    <d v="2024-04-26T00:00:00"/>
    <d v="2024-05-02T00:00:00"/>
    <n v="81400"/>
    <n v="81400"/>
    <s v="EVENTO"/>
    <s v="BOGOTA"/>
    <s v="URGENCIAS"/>
    <s v="N/A"/>
    <x v="2"/>
    <s v="Finalizada"/>
    <n v="0"/>
    <m/>
    <m/>
    <m/>
    <n v="81400"/>
    <n v="0"/>
    <n v="0"/>
    <n v="0"/>
    <n v="0"/>
    <n v="0"/>
    <n v="0"/>
    <n v="0"/>
    <n v="0"/>
    <n v="81400"/>
    <n v="81400"/>
    <n v="0"/>
    <n v="0"/>
    <n v="0"/>
    <n v="0"/>
    <m/>
    <m/>
    <m/>
    <m/>
    <n v="81400"/>
    <n v="81400"/>
    <n v="0"/>
    <n v="2201520921"/>
    <m/>
    <s v="26.06.2024"/>
    <n v="1343738"/>
    <d v="2024-10-31T00:00:00"/>
  </r>
  <r>
    <n v="860070301"/>
    <s v="CRUZ ROJA COLOMBIANA SECCIONAL CUNDINAMARCA Y BOGOTÁ"/>
    <s v="FV"/>
    <n v="40028"/>
    <s v="FV40028"/>
    <s v="860070301_FV40028"/>
    <d v="2024-04-11T00:00:00"/>
    <d v="2024-04-26T00:00:00"/>
    <d v="2024-05-02T00:00:00"/>
    <n v="1288100"/>
    <n v="1288100"/>
    <s v="EVENTO"/>
    <s v="BOGOTA"/>
    <s v="URGENCIAS"/>
    <s v="N/A"/>
    <x v="2"/>
    <s v="Finalizada"/>
    <n v="0"/>
    <m/>
    <m/>
    <m/>
    <n v="1288100"/>
    <n v="0"/>
    <n v="0"/>
    <n v="0"/>
    <n v="0"/>
    <n v="0"/>
    <n v="0"/>
    <n v="0"/>
    <n v="0"/>
    <n v="1288100"/>
    <n v="1288100"/>
    <n v="0"/>
    <n v="0"/>
    <n v="0"/>
    <n v="0"/>
    <m/>
    <m/>
    <m/>
    <m/>
    <n v="1262338"/>
    <n v="1262338"/>
    <n v="25762"/>
    <n v="2201520921"/>
    <m/>
    <s v="26.06.2024"/>
    <n v="1343738"/>
    <d v="2024-10-31T00:00:00"/>
  </r>
  <r>
    <n v="860070301"/>
    <s v="CRUZ ROJA COLOMBIANA SECCIONAL CUNDINAMARCA Y BOGOTÁ"/>
    <s v="FV"/>
    <n v="35619"/>
    <s v="FV35619"/>
    <s v="860070301_FV35619"/>
    <d v="2024-03-21T00:00:00"/>
    <d v="2024-04-02T00:00:00"/>
    <d v="2024-04-02T00:00:00"/>
    <n v="81400"/>
    <n v="81400"/>
    <s v="EVENTO"/>
    <s v="BOGOTA"/>
    <s v="URGENCIAS"/>
    <s v="N/A"/>
    <x v="2"/>
    <s v="Finalizada"/>
    <n v="0"/>
    <m/>
    <m/>
    <m/>
    <n v="81400"/>
    <n v="0"/>
    <n v="0"/>
    <n v="0"/>
    <n v="0"/>
    <n v="0"/>
    <n v="0"/>
    <n v="0"/>
    <n v="0"/>
    <n v="81400"/>
    <n v="81400"/>
    <n v="0"/>
    <n v="0"/>
    <n v="0"/>
    <n v="0"/>
    <m/>
    <m/>
    <m/>
    <m/>
    <n v="81400"/>
    <n v="81400"/>
    <n v="0"/>
    <n v="2201510466"/>
    <m/>
    <s v="17.05.2024"/>
    <n v="81400"/>
    <d v="2024-10-31T00:00:00"/>
  </r>
  <r>
    <n v="860070301"/>
    <s v="CRUZ ROJA COLOMBIANA SECCIONAL CUNDINAMARCA Y BOGOTÁ"/>
    <s v="FV"/>
    <n v="20258"/>
    <s v="FV20258"/>
    <s v="860070301_FV20258"/>
    <d v="2024-01-21T00:00:00"/>
    <d v="2024-02-08T00:00:00"/>
    <d v="2024-02-08T00:00:00"/>
    <n v="77200"/>
    <n v="77200"/>
    <s v="EVENTO"/>
    <s v="BOGOTA"/>
    <s v="URGENCIAS"/>
    <s v="N/A"/>
    <x v="2"/>
    <s v="Finalizada"/>
    <n v="0"/>
    <m/>
    <m/>
    <m/>
    <n v="77200"/>
    <n v="0"/>
    <n v="0"/>
    <n v="0"/>
    <n v="0"/>
    <n v="0"/>
    <n v="0"/>
    <n v="0"/>
    <n v="0"/>
    <n v="77200"/>
    <n v="77200"/>
    <n v="0"/>
    <n v="0"/>
    <n v="0"/>
    <n v="0"/>
    <m/>
    <m/>
    <m/>
    <m/>
    <n v="77200"/>
    <n v="77200"/>
    <n v="0"/>
    <n v="2201500337"/>
    <m/>
    <s v="12.04.2024"/>
    <n v="312700"/>
    <d v="2024-10-31T00:00:00"/>
  </r>
  <r>
    <n v="860070301"/>
    <s v="CRUZ ROJA COLOMBIANA SECCIONAL CUNDINAMARCA Y BOGOTÁ"/>
    <s v="FV"/>
    <n v="23121"/>
    <s v="FV23121"/>
    <s v="860070301_FV23121"/>
    <d v="2024-01-29T00:00:00"/>
    <d v="2024-02-08T00:00:00"/>
    <d v="2024-02-08T00:00:00"/>
    <n v="267700"/>
    <n v="267700"/>
    <s v="EVENTO"/>
    <s v="BOGOTA"/>
    <s v="URGENCIAS"/>
    <s v="N/A"/>
    <x v="2"/>
    <s v="Finalizada"/>
    <n v="0"/>
    <m/>
    <m/>
    <m/>
    <n v="267700"/>
    <n v="0"/>
    <n v="0"/>
    <n v="0"/>
    <n v="0"/>
    <n v="0"/>
    <n v="0"/>
    <n v="0"/>
    <n v="0"/>
    <n v="267700"/>
    <n v="267700"/>
    <n v="0"/>
    <n v="0"/>
    <n v="0"/>
    <n v="0"/>
    <m/>
    <m/>
    <m/>
    <m/>
    <n v="262346"/>
    <n v="262346"/>
    <n v="5354"/>
    <n v="2201500326"/>
    <m/>
    <s v="12.04.2024"/>
    <n v="262346"/>
    <d v="2024-10-31T00:00:00"/>
  </r>
  <r>
    <n v="860070301"/>
    <s v="CRUZ ROJA COLOMBIANA SECCIONAL CUNDINAMARCA Y BOGOTÁ"/>
    <s v="FV"/>
    <n v="24329"/>
    <s v="FV24329"/>
    <s v="860070301_FV24329"/>
    <d v="2024-02-03T00:00:00"/>
    <d v="2024-02-16T00:00:00"/>
    <d v="2024-03-01T00:00:00"/>
    <n v="81400"/>
    <n v="81400"/>
    <s v="EVENTO"/>
    <s v="BOGOTA"/>
    <s v="URGENCIAS"/>
    <s v="N/A"/>
    <x v="2"/>
    <s v="Finalizada"/>
    <n v="0"/>
    <m/>
    <m/>
    <m/>
    <n v="81400"/>
    <n v="0"/>
    <n v="0"/>
    <n v="0"/>
    <n v="0"/>
    <n v="0"/>
    <n v="0"/>
    <n v="0"/>
    <n v="0"/>
    <n v="81400"/>
    <n v="81400"/>
    <n v="0"/>
    <n v="0"/>
    <n v="0"/>
    <n v="0"/>
    <m/>
    <m/>
    <m/>
    <m/>
    <n v="81400"/>
    <n v="81400"/>
    <n v="0"/>
    <n v="2201500337"/>
    <m/>
    <s v="12.04.2024"/>
    <n v="312700"/>
    <d v="2024-10-31T00:00:00"/>
  </r>
  <r>
    <n v="860070301"/>
    <s v="CRUZ ROJA COLOMBIANA SECCIONAL CUNDINAMARCA Y BOGOTÁ"/>
    <s v="FV"/>
    <n v="8269"/>
    <s v="FV8269"/>
    <s v="860070301_FV8269"/>
    <d v="2023-11-17T00:00:00"/>
    <d v="2023-11-17T00:00:00"/>
    <d v="2024-01-02T00:00:00"/>
    <n v="302100"/>
    <n v="302100"/>
    <s v="EVENTO"/>
    <s v="BOGOTA"/>
    <s v="URGENCIAS"/>
    <s v="N/A"/>
    <x v="3"/>
    <s v="Devuelta"/>
    <n v="0"/>
    <m/>
    <m/>
    <m/>
    <n v="0"/>
    <n v="302100"/>
    <n v="0"/>
    <n v="0"/>
    <n v="0"/>
    <n v="0"/>
    <n v="0"/>
    <n v="0"/>
    <n v="0"/>
    <n v="0"/>
    <n v="0"/>
    <n v="0"/>
    <n v="0"/>
    <n v="302100"/>
    <n v="0"/>
    <s v="AUTORIZACION: SE DEVUELVE FACTURA NO SE EVIDENCIA AUTORIZACION PARA EL SERVICIO DE LA URGENCIA, POR FAVOR SOLICITAR AUTORIZACION PARA DAR TRAMITE DE PAGO."/>
    <s v="AUTORIZACION"/>
    <s v="Urgencias"/>
    <s v="Urgencias"/>
    <n v="0"/>
    <n v="0"/>
    <n v="0"/>
    <m/>
    <m/>
    <m/>
    <m/>
    <d v="2024-10-31T00:00:00"/>
  </r>
  <r>
    <n v="860070301"/>
    <s v="CRUZ ROJA COLOMBIANA SECCIONAL CUNDINAMARCA Y BOGOTÁ"/>
    <s v="FV"/>
    <n v="7118"/>
    <s v="FV7118"/>
    <s v="860070301_FV7118"/>
    <d v="2023-11-11T00:00:00"/>
    <d v="2023-11-11T00:00:00"/>
    <d v="2024-01-02T00:00:00"/>
    <n v="154100"/>
    <n v="154100"/>
    <s v="EVENTO"/>
    <s v="BOGOTA"/>
    <s v="URGENCIAS"/>
    <s v="N/A"/>
    <x v="2"/>
    <s v="Finalizada"/>
    <n v="0"/>
    <m/>
    <m/>
    <m/>
    <n v="154100"/>
    <n v="0"/>
    <n v="0"/>
    <n v="0"/>
    <n v="0"/>
    <n v="0"/>
    <n v="0"/>
    <n v="0"/>
    <n v="0"/>
    <n v="154100"/>
    <n v="154100"/>
    <n v="0"/>
    <n v="0"/>
    <n v="0"/>
    <n v="0"/>
    <m/>
    <m/>
    <m/>
    <m/>
    <n v="154100"/>
    <n v="154100"/>
    <n v="0"/>
    <n v="2201500337"/>
    <m/>
    <s v="12.04.2024"/>
    <n v="312700"/>
    <d v="2024-10-31T00:00:00"/>
  </r>
  <r>
    <n v="860070301"/>
    <s v="CRUZ ROJA COLOMBIANA SECCIONAL CUNDINAMARCA Y BOGOTÁ"/>
    <s v="FL"/>
    <n v="1010513"/>
    <s v="FL1010513"/>
    <s v="860070301_FL1010513"/>
    <d v="2023-07-25T00:00:00"/>
    <d v="2023-07-25T00:00:00"/>
    <d v="2023-11-02T00:00:00"/>
    <n v="94109"/>
    <n v="94109"/>
    <s v="EVENTO"/>
    <s v="BOGOTA"/>
    <s v="URGENCIAS"/>
    <s v="N/A"/>
    <x v="2"/>
    <s v="Finalizada"/>
    <n v="0"/>
    <m/>
    <m/>
    <m/>
    <n v="94109"/>
    <n v="0"/>
    <n v="0"/>
    <n v="0"/>
    <n v="0"/>
    <n v="0"/>
    <n v="0"/>
    <n v="0"/>
    <n v="0"/>
    <n v="94109"/>
    <n v="94109"/>
    <n v="0"/>
    <n v="0"/>
    <n v="0"/>
    <n v="0"/>
    <m/>
    <m/>
    <m/>
    <m/>
    <n v="94109"/>
    <n v="94109"/>
    <n v="0"/>
    <n v="2201511106"/>
    <m/>
    <s v="28.05.2024"/>
    <n v="577077"/>
    <d v="2024-10-31T00:00:00"/>
  </r>
  <r>
    <n v="860070301"/>
    <s v="CRUZ ROJA COLOMBIANA SECCIONAL CUNDINAMARCA Y BOGOTÁ"/>
    <s v="FL"/>
    <n v="1022218"/>
    <s v="FL1022218"/>
    <s v="860070301_FL1022218"/>
    <d v="2023-09-01T00:00:00"/>
    <d v="2023-09-01T00:00:00"/>
    <d v="2023-11-02T00:00:00"/>
    <n v="260118"/>
    <n v="260118"/>
    <s v="EVENTO"/>
    <s v="BOGOTA"/>
    <s v="URGENCIAS"/>
    <s v="N/A"/>
    <x v="2"/>
    <s v="Finalizada"/>
    <n v="0"/>
    <m/>
    <m/>
    <m/>
    <n v="260118"/>
    <n v="0"/>
    <n v="0"/>
    <n v="0"/>
    <n v="0"/>
    <n v="0"/>
    <n v="0"/>
    <n v="0"/>
    <n v="0"/>
    <n v="260118"/>
    <n v="260118"/>
    <n v="0"/>
    <n v="0"/>
    <n v="0"/>
    <n v="0"/>
    <m/>
    <m/>
    <m/>
    <m/>
    <n v="254916"/>
    <n v="254916"/>
    <n v="5202"/>
    <n v="2201511106"/>
    <m/>
    <s v="28.05.2024"/>
    <n v="577077"/>
    <d v="2024-10-31T00:00:00"/>
  </r>
  <r>
    <n v="860070301"/>
    <s v="CRUZ ROJA COLOMBIANA SECCIONAL CUNDINAMARCA Y BOGOTÁ"/>
    <s v="FL"/>
    <n v="1015224"/>
    <s v="FL1015224"/>
    <s v="860070301_FL1015224"/>
    <d v="2023-08-07T00:00:00"/>
    <d v="2023-08-07T00:00:00"/>
    <d v="2023-11-02T00:00:00"/>
    <n v="85972"/>
    <n v="85972"/>
    <s v="EVENTO"/>
    <s v="BOGOTA"/>
    <s v="URGENCIAS"/>
    <s v="N/A"/>
    <x v="1"/>
    <s v="Finalizada"/>
    <n v="0"/>
    <m/>
    <m/>
    <m/>
    <n v="0"/>
    <n v="0"/>
    <n v="0"/>
    <n v="0"/>
    <n v="0"/>
    <n v="0"/>
    <n v="85972"/>
    <n v="0"/>
    <n v="0"/>
    <n v="0"/>
    <n v="0"/>
    <n v="0"/>
    <n v="0"/>
    <n v="0"/>
    <n v="0"/>
    <m/>
    <m/>
    <m/>
    <m/>
    <n v="0"/>
    <n v="0"/>
    <n v="0"/>
    <m/>
    <m/>
    <m/>
    <m/>
    <d v="2024-10-31T00:00:00"/>
  </r>
  <r>
    <n v="860070301"/>
    <s v="CRUZ ROJA COLOMBIANA SECCIONAL CUNDINAMARCA Y BOGOTÁ"/>
    <s v="FL"/>
    <n v="1010309"/>
    <s v="FL1010309"/>
    <s v="860070301_FL1010309"/>
    <d v="2023-07-25T00:00:00"/>
    <d v="2023-07-25T00:00:00"/>
    <d v="2023-11-02T00:00:00"/>
    <n v="21496"/>
    <n v="21496"/>
    <s v="EVENTO"/>
    <s v="BOGOTA"/>
    <s v="URGENCIAS"/>
    <s v="N/A"/>
    <x v="1"/>
    <s v="Finalizada"/>
    <n v="0"/>
    <m/>
    <m/>
    <m/>
    <n v="0"/>
    <n v="0"/>
    <n v="0"/>
    <n v="0"/>
    <n v="0"/>
    <n v="0"/>
    <n v="21496"/>
    <n v="0"/>
    <n v="0"/>
    <n v="0"/>
    <n v="0"/>
    <n v="0"/>
    <n v="0"/>
    <n v="0"/>
    <n v="0"/>
    <m/>
    <m/>
    <m/>
    <m/>
    <n v="0"/>
    <n v="0"/>
    <n v="0"/>
    <m/>
    <m/>
    <m/>
    <m/>
    <d v="2024-10-31T00:00:00"/>
  </r>
  <r>
    <n v="860070301"/>
    <s v="CRUZ ROJA COLOMBIANA SECCIONAL CUNDINAMARCA Y BOGOTÁ"/>
    <s v="FL"/>
    <n v="1010305"/>
    <s v="FL1010305"/>
    <s v="860070301_FL1010305"/>
    <d v="2023-07-25T00:00:00"/>
    <d v="2023-07-25T00:00:00"/>
    <d v="2023-11-02T00:00:00"/>
    <n v="232706"/>
    <n v="232706"/>
    <s v="EVENTO"/>
    <s v="BOGOTA"/>
    <s v="URGENCIAS"/>
    <s v="N/A"/>
    <x v="2"/>
    <s v="Finalizada"/>
    <n v="0"/>
    <m/>
    <m/>
    <m/>
    <n v="232706"/>
    <n v="0"/>
    <n v="0"/>
    <n v="0"/>
    <n v="0"/>
    <n v="0"/>
    <n v="0"/>
    <n v="0"/>
    <n v="0"/>
    <n v="232706"/>
    <n v="232706"/>
    <n v="0"/>
    <n v="0"/>
    <n v="0"/>
    <n v="0"/>
    <m/>
    <m/>
    <m/>
    <m/>
    <n v="228052"/>
    <n v="228052"/>
    <n v="4654"/>
    <n v="2201511106"/>
    <m/>
    <s v="28.05.2024"/>
    <n v="577077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6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6" showAll="0"/>
    <pivotField dataField="1" numFmtId="166" showAll="0"/>
    <pivotField showAll="0"/>
    <pivotField showAll="0"/>
    <pivotField showAll="0"/>
    <pivotField showAll="0"/>
    <pivotField axis="axisRow" dataField="1" showAll="0">
      <items count="5">
        <item x="2"/>
        <item x="3"/>
        <item x="0"/>
        <item x="1"/>
        <item t="default"/>
      </items>
    </pivotField>
    <pivotField showAll="0"/>
    <pivotField numFmtId="166"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6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27.45312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72656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6.5" customHeight="1" x14ac:dyDescent="0.35">
      <c r="A2" s="1">
        <v>860070301</v>
      </c>
      <c r="B2" s="1" t="s">
        <v>12</v>
      </c>
      <c r="C2" s="1" t="s">
        <v>13</v>
      </c>
      <c r="D2" s="1">
        <v>77243</v>
      </c>
      <c r="E2" s="6">
        <v>45535</v>
      </c>
      <c r="F2" s="6">
        <v>45538</v>
      </c>
      <c r="G2" s="7">
        <v>243500</v>
      </c>
      <c r="H2" s="7">
        <v>243500</v>
      </c>
      <c r="I2" s="5" t="s">
        <v>15</v>
      </c>
      <c r="J2" s="4" t="s">
        <v>16</v>
      </c>
      <c r="K2" s="5" t="s">
        <v>17</v>
      </c>
      <c r="L2" s="4" t="s">
        <v>18</v>
      </c>
    </row>
    <row r="3" spans="1:12" ht="16.5" customHeight="1" x14ac:dyDescent="0.35">
      <c r="A3" s="1">
        <v>860070301</v>
      </c>
      <c r="B3" s="1" t="s">
        <v>12</v>
      </c>
      <c r="C3" s="1" t="s">
        <v>13</v>
      </c>
      <c r="D3" s="1">
        <v>60796</v>
      </c>
      <c r="E3" s="6">
        <v>45476</v>
      </c>
      <c r="F3" s="6">
        <v>45540</v>
      </c>
      <c r="G3" s="7">
        <v>434600</v>
      </c>
      <c r="H3" s="7">
        <v>434600</v>
      </c>
      <c r="I3" s="5" t="s">
        <v>15</v>
      </c>
      <c r="J3" s="4" t="s">
        <v>16</v>
      </c>
      <c r="K3" s="5" t="s">
        <v>17</v>
      </c>
      <c r="L3" s="4" t="s">
        <v>18</v>
      </c>
    </row>
    <row r="4" spans="1:12" x14ac:dyDescent="0.35">
      <c r="A4" s="1">
        <v>860070301</v>
      </c>
      <c r="B4" s="1" t="s">
        <v>12</v>
      </c>
      <c r="C4" s="1" t="s">
        <v>13</v>
      </c>
      <c r="D4" s="1">
        <v>68420</v>
      </c>
      <c r="E4" s="6">
        <v>45504</v>
      </c>
      <c r="F4" s="6">
        <v>45517</v>
      </c>
      <c r="G4" s="7">
        <v>81400</v>
      </c>
      <c r="H4" s="7">
        <v>81400</v>
      </c>
      <c r="I4" s="5" t="s">
        <v>15</v>
      </c>
      <c r="J4" s="4" t="s">
        <v>16</v>
      </c>
      <c r="K4" s="5" t="s">
        <v>17</v>
      </c>
      <c r="L4" s="4" t="s">
        <v>18</v>
      </c>
    </row>
    <row r="5" spans="1:12" x14ac:dyDescent="0.35">
      <c r="A5" s="1">
        <v>860070301</v>
      </c>
      <c r="B5" s="1" t="s">
        <v>12</v>
      </c>
      <c r="C5" s="1" t="s">
        <v>13</v>
      </c>
      <c r="D5" s="1">
        <v>47625</v>
      </c>
      <c r="E5" s="6">
        <v>45426</v>
      </c>
      <c r="F5" s="6">
        <v>45432</v>
      </c>
      <c r="G5" s="7">
        <v>150300</v>
      </c>
      <c r="H5" s="7">
        <v>150300</v>
      </c>
      <c r="I5" s="5" t="s">
        <v>15</v>
      </c>
      <c r="J5" s="4" t="s">
        <v>16</v>
      </c>
      <c r="K5" s="5" t="s">
        <v>17</v>
      </c>
      <c r="L5" s="4" t="s">
        <v>18</v>
      </c>
    </row>
    <row r="6" spans="1:12" x14ac:dyDescent="0.35">
      <c r="A6" s="1">
        <v>860070301</v>
      </c>
      <c r="B6" s="1" t="s">
        <v>12</v>
      </c>
      <c r="C6" s="1" t="s">
        <v>13</v>
      </c>
      <c r="D6" s="1">
        <v>45455</v>
      </c>
      <c r="E6" s="6">
        <v>45416</v>
      </c>
      <c r="F6" s="6">
        <v>45427</v>
      </c>
      <c r="G6" s="7">
        <v>81400</v>
      </c>
      <c r="H6" s="7">
        <v>81400</v>
      </c>
      <c r="I6" s="5" t="s">
        <v>15</v>
      </c>
      <c r="J6" s="4" t="s">
        <v>16</v>
      </c>
      <c r="K6" s="5" t="s">
        <v>17</v>
      </c>
      <c r="L6" s="4" t="s">
        <v>18</v>
      </c>
    </row>
    <row r="7" spans="1:12" x14ac:dyDescent="0.35">
      <c r="A7" s="1">
        <v>860070301</v>
      </c>
      <c r="B7" s="1" t="s">
        <v>12</v>
      </c>
      <c r="C7" s="1" t="s">
        <v>13</v>
      </c>
      <c r="D7" s="1">
        <v>38164</v>
      </c>
      <c r="E7" s="6">
        <v>45385</v>
      </c>
      <c r="F7" s="6">
        <v>45408</v>
      </c>
      <c r="G7" s="7">
        <v>81400</v>
      </c>
      <c r="H7" s="7">
        <v>81400</v>
      </c>
      <c r="I7" s="5" t="s">
        <v>15</v>
      </c>
      <c r="J7" s="4" t="s">
        <v>16</v>
      </c>
      <c r="K7" s="5" t="s">
        <v>17</v>
      </c>
      <c r="L7" s="4" t="s">
        <v>18</v>
      </c>
    </row>
    <row r="8" spans="1:12" x14ac:dyDescent="0.35">
      <c r="A8" s="1">
        <v>860070301</v>
      </c>
      <c r="B8" s="1" t="s">
        <v>12</v>
      </c>
      <c r="C8" s="1" t="s">
        <v>13</v>
      </c>
      <c r="D8" s="1">
        <v>40028</v>
      </c>
      <c r="E8" s="6">
        <v>45393</v>
      </c>
      <c r="F8" s="6">
        <v>45408</v>
      </c>
      <c r="G8" s="7">
        <v>1288100</v>
      </c>
      <c r="H8" s="7">
        <v>1288100</v>
      </c>
      <c r="I8" s="5" t="s">
        <v>15</v>
      </c>
      <c r="J8" s="4" t="s">
        <v>16</v>
      </c>
      <c r="K8" s="5" t="s">
        <v>17</v>
      </c>
      <c r="L8" s="4" t="s">
        <v>18</v>
      </c>
    </row>
    <row r="9" spans="1:12" x14ac:dyDescent="0.35">
      <c r="A9" s="1">
        <v>860070301</v>
      </c>
      <c r="B9" s="1" t="s">
        <v>12</v>
      </c>
      <c r="C9" s="1" t="s">
        <v>13</v>
      </c>
      <c r="D9" s="1">
        <v>35619</v>
      </c>
      <c r="E9" s="6">
        <v>45372</v>
      </c>
      <c r="F9" s="6">
        <v>45384</v>
      </c>
      <c r="G9" s="7">
        <v>81400</v>
      </c>
      <c r="H9" s="7">
        <v>81400</v>
      </c>
      <c r="I9" s="5" t="s">
        <v>15</v>
      </c>
      <c r="J9" s="4" t="s">
        <v>16</v>
      </c>
      <c r="K9" s="5" t="s">
        <v>17</v>
      </c>
      <c r="L9" s="4" t="s">
        <v>18</v>
      </c>
    </row>
    <row r="10" spans="1:12" x14ac:dyDescent="0.35">
      <c r="A10" s="1">
        <v>860070301</v>
      </c>
      <c r="B10" s="1" t="s">
        <v>12</v>
      </c>
      <c r="C10" s="1" t="s">
        <v>13</v>
      </c>
      <c r="D10" s="1">
        <v>20258</v>
      </c>
      <c r="E10" s="6">
        <v>45312</v>
      </c>
      <c r="F10" s="6">
        <v>45330</v>
      </c>
      <c r="G10" s="7">
        <v>77200</v>
      </c>
      <c r="H10" s="7">
        <v>77200</v>
      </c>
      <c r="I10" s="5" t="s">
        <v>15</v>
      </c>
      <c r="J10" s="4" t="s">
        <v>16</v>
      </c>
      <c r="K10" s="5" t="s">
        <v>17</v>
      </c>
      <c r="L10" s="4" t="s">
        <v>18</v>
      </c>
    </row>
    <row r="11" spans="1:12" x14ac:dyDescent="0.35">
      <c r="A11" s="1">
        <v>860070301</v>
      </c>
      <c r="B11" s="1" t="s">
        <v>12</v>
      </c>
      <c r="C11" s="1" t="s">
        <v>13</v>
      </c>
      <c r="D11" s="1">
        <v>23121</v>
      </c>
      <c r="E11" s="6">
        <v>45320</v>
      </c>
      <c r="F11" s="6">
        <v>45330</v>
      </c>
      <c r="G11" s="7">
        <v>267700</v>
      </c>
      <c r="H11" s="7">
        <v>267700</v>
      </c>
      <c r="I11" s="5" t="s">
        <v>15</v>
      </c>
      <c r="J11" s="4" t="s">
        <v>16</v>
      </c>
      <c r="K11" s="5" t="s">
        <v>17</v>
      </c>
      <c r="L11" s="4" t="s">
        <v>18</v>
      </c>
    </row>
    <row r="12" spans="1:12" x14ac:dyDescent="0.35">
      <c r="A12" s="1">
        <v>860070301</v>
      </c>
      <c r="B12" s="1" t="s">
        <v>12</v>
      </c>
      <c r="C12" s="1" t="s">
        <v>13</v>
      </c>
      <c r="D12" s="1">
        <v>24329</v>
      </c>
      <c r="E12" s="6">
        <v>45325</v>
      </c>
      <c r="F12" s="6">
        <v>45338</v>
      </c>
      <c r="G12" s="7">
        <v>81400</v>
      </c>
      <c r="H12" s="7">
        <v>81400</v>
      </c>
      <c r="I12" s="5" t="s">
        <v>15</v>
      </c>
      <c r="J12" s="4" t="s">
        <v>16</v>
      </c>
      <c r="K12" s="5" t="s">
        <v>17</v>
      </c>
      <c r="L12" s="4" t="s">
        <v>18</v>
      </c>
    </row>
    <row r="13" spans="1:12" x14ac:dyDescent="0.35">
      <c r="A13" s="1">
        <v>860070301</v>
      </c>
      <c r="B13" s="1" t="s">
        <v>12</v>
      </c>
      <c r="C13" s="1" t="s">
        <v>13</v>
      </c>
      <c r="D13" s="1">
        <v>8269</v>
      </c>
      <c r="E13" s="6">
        <v>45247</v>
      </c>
      <c r="F13" s="6">
        <v>45247</v>
      </c>
      <c r="G13" s="7">
        <v>302100</v>
      </c>
      <c r="H13" s="7">
        <v>302100</v>
      </c>
      <c r="I13" s="5" t="s">
        <v>15</v>
      </c>
      <c r="J13" s="4" t="s">
        <v>16</v>
      </c>
      <c r="K13" s="5" t="s">
        <v>17</v>
      </c>
      <c r="L13" s="4" t="s">
        <v>18</v>
      </c>
    </row>
    <row r="14" spans="1:12" x14ac:dyDescent="0.35">
      <c r="A14" s="1">
        <v>860070301</v>
      </c>
      <c r="B14" s="1" t="s">
        <v>12</v>
      </c>
      <c r="C14" s="1" t="s">
        <v>13</v>
      </c>
      <c r="D14" s="1">
        <v>7118</v>
      </c>
      <c r="E14" s="6">
        <v>45241</v>
      </c>
      <c r="F14" s="6">
        <v>45241</v>
      </c>
      <c r="G14" s="7">
        <v>154100</v>
      </c>
      <c r="H14" s="7">
        <v>154100</v>
      </c>
      <c r="I14" s="5" t="s">
        <v>15</v>
      </c>
      <c r="J14" s="4" t="s">
        <v>16</v>
      </c>
      <c r="K14" s="5" t="s">
        <v>17</v>
      </c>
      <c r="L14" s="4" t="s">
        <v>18</v>
      </c>
    </row>
    <row r="15" spans="1:12" x14ac:dyDescent="0.35">
      <c r="A15" s="1">
        <v>860070301</v>
      </c>
      <c r="B15" s="1" t="s">
        <v>12</v>
      </c>
      <c r="C15" s="1" t="s">
        <v>14</v>
      </c>
      <c r="D15" s="1">
        <v>1010513</v>
      </c>
      <c r="E15" s="6">
        <v>45132</v>
      </c>
      <c r="F15" s="6">
        <v>45132</v>
      </c>
      <c r="G15" s="7">
        <v>94109</v>
      </c>
      <c r="H15" s="7">
        <v>94109</v>
      </c>
      <c r="I15" s="5" t="s">
        <v>15</v>
      </c>
      <c r="J15" s="4" t="s">
        <v>16</v>
      </c>
      <c r="K15" s="5" t="s">
        <v>17</v>
      </c>
      <c r="L15" s="4" t="s">
        <v>18</v>
      </c>
    </row>
    <row r="16" spans="1:12" x14ac:dyDescent="0.35">
      <c r="A16" s="1">
        <v>860070301</v>
      </c>
      <c r="B16" s="1" t="s">
        <v>12</v>
      </c>
      <c r="C16" s="1" t="s">
        <v>14</v>
      </c>
      <c r="D16" s="1">
        <v>1022218</v>
      </c>
      <c r="E16" s="6">
        <v>45170</v>
      </c>
      <c r="F16" s="6">
        <v>45170</v>
      </c>
      <c r="G16" s="7">
        <v>260118</v>
      </c>
      <c r="H16" s="7">
        <v>260118</v>
      </c>
      <c r="I16" s="5" t="s">
        <v>15</v>
      </c>
      <c r="J16" s="4" t="s">
        <v>16</v>
      </c>
      <c r="K16" s="5" t="s">
        <v>17</v>
      </c>
      <c r="L16" s="4" t="s">
        <v>18</v>
      </c>
    </row>
    <row r="17" spans="1:12" x14ac:dyDescent="0.35">
      <c r="A17" s="1">
        <v>860070301</v>
      </c>
      <c r="B17" s="1" t="s">
        <v>12</v>
      </c>
      <c r="C17" s="1" t="s">
        <v>14</v>
      </c>
      <c r="D17" s="1">
        <v>1015224</v>
      </c>
      <c r="E17" s="6">
        <v>45145</v>
      </c>
      <c r="F17" s="6">
        <v>45145</v>
      </c>
      <c r="G17" s="7">
        <v>85972</v>
      </c>
      <c r="H17" s="7">
        <v>85972</v>
      </c>
      <c r="I17" s="5" t="s">
        <v>15</v>
      </c>
      <c r="J17" s="4" t="s">
        <v>16</v>
      </c>
      <c r="K17" s="5" t="s">
        <v>17</v>
      </c>
      <c r="L17" s="4" t="s">
        <v>18</v>
      </c>
    </row>
    <row r="18" spans="1:12" x14ac:dyDescent="0.35">
      <c r="A18" s="1">
        <v>860070301</v>
      </c>
      <c r="B18" s="1" t="s">
        <v>12</v>
      </c>
      <c r="C18" s="1" t="s">
        <v>14</v>
      </c>
      <c r="D18" s="1">
        <v>1010309</v>
      </c>
      <c r="E18" s="6">
        <v>45132</v>
      </c>
      <c r="F18" s="6">
        <v>45132</v>
      </c>
      <c r="G18" s="7">
        <v>21496</v>
      </c>
      <c r="H18" s="7">
        <v>21496</v>
      </c>
      <c r="I18" s="5" t="s">
        <v>15</v>
      </c>
      <c r="J18" s="4" t="s">
        <v>16</v>
      </c>
      <c r="K18" s="5" t="s">
        <v>17</v>
      </c>
      <c r="L18" s="4" t="s">
        <v>18</v>
      </c>
    </row>
    <row r="19" spans="1:12" x14ac:dyDescent="0.35">
      <c r="A19" s="1">
        <v>860070301</v>
      </c>
      <c r="B19" s="1" t="s">
        <v>12</v>
      </c>
      <c r="C19" s="1" t="s">
        <v>14</v>
      </c>
      <c r="D19" s="1">
        <v>1010305</v>
      </c>
      <c r="E19" s="6">
        <v>45132</v>
      </c>
      <c r="F19" s="6">
        <v>45132</v>
      </c>
      <c r="G19" s="7">
        <v>232706</v>
      </c>
      <c r="H19" s="7">
        <v>232706</v>
      </c>
      <c r="I19" s="5" t="s">
        <v>15</v>
      </c>
      <c r="J19" s="4" t="s">
        <v>16</v>
      </c>
      <c r="K19" s="5" t="s">
        <v>17</v>
      </c>
      <c r="L19" s="4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style="31" bestFit="1" customWidth="1"/>
    <col min="3" max="3" width="12.7265625" style="11" bestFit="1" customWidth="1"/>
  </cols>
  <sheetData>
    <row r="2" spans="1:3" ht="15" thickBot="1" x14ac:dyDescent="0.4"/>
    <row r="3" spans="1:3" ht="15" thickBot="1" x14ac:dyDescent="0.4">
      <c r="A3" s="28" t="s">
        <v>105</v>
      </c>
      <c r="B3" s="32" t="s">
        <v>107</v>
      </c>
      <c r="C3" s="29" t="s">
        <v>108</v>
      </c>
    </row>
    <row r="4" spans="1:3" x14ac:dyDescent="0.35">
      <c r="A4" s="27" t="s">
        <v>104</v>
      </c>
      <c r="B4" s="33">
        <v>10</v>
      </c>
      <c r="C4" s="26">
        <v>2618233</v>
      </c>
    </row>
    <row r="5" spans="1:3" x14ac:dyDescent="0.35">
      <c r="A5" s="27" t="s">
        <v>101</v>
      </c>
      <c r="B5" s="33">
        <v>1</v>
      </c>
      <c r="C5" s="26">
        <v>302100</v>
      </c>
    </row>
    <row r="6" spans="1:3" x14ac:dyDescent="0.35">
      <c r="A6" s="27" t="s">
        <v>102</v>
      </c>
      <c r="B6" s="33">
        <v>2</v>
      </c>
      <c r="C6" s="26">
        <v>324900</v>
      </c>
    </row>
    <row r="7" spans="1:3" ht="15" thickBot="1" x14ac:dyDescent="0.4">
      <c r="A7" s="27" t="s">
        <v>103</v>
      </c>
      <c r="B7" s="33">
        <v>5</v>
      </c>
      <c r="C7" s="26">
        <v>773768</v>
      </c>
    </row>
    <row r="8" spans="1:3" ht="15" thickBot="1" x14ac:dyDescent="0.4">
      <c r="A8" s="30" t="s">
        <v>106</v>
      </c>
      <c r="B8" s="34">
        <v>18</v>
      </c>
      <c r="C8" s="29">
        <v>4019001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20"/>
  <sheetViews>
    <sheetView showGridLines="0" zoomScale="80" zoomScaleNormal="80" workbookViewId="0">
      <selection activeCell="A6" sqref="A6"/>
    </sheetView>
  </sheetViews>
  <sheetFormatPr baseColWidth="10" defaultRowHeight="14.5" x14ac:dyDescent="0.35"/>
  <cols>
    <col min="2" max="2" width="27.453125" customWidth="1"/>
    <col min="3" max="3" width="9" customWidth="1"/>
    <col min="4" max="5" width="8.81640625" customWidth="1"/>
    <col min="6" max="6" width="20.36328125" bestFit="1" customWidth="1"/>
    <col min="7" max="7" width="11.26953125" bestFit="1" customWidth="1"/>
    <col min="8" max="9" width="14.7265625" customWidth="1"/>
    <col min="10" max="11" width="12.7265625" style="11" bestFit="1" customWidth="1"/>
    <col min="12" max="12" width="15.7265625" bestFit="1" customWidth="1"/>
    <col min="13" max="13" width="11.453125" customWidth="1"/>
    <col min="14" max="14" width="15.1796875" customWidth="1"/>
    <col min="16" max="16" width="22" customWidth="1"/>
    <col min="18" max="18" width="11.7265625" style="11" bestFit="1" customWidth="1"/>
    <col min="19" max="19" width="13.6328125" bestFit="1" customWidth="1"/>
    <col min="22" max="30" width="10.90625" style="11"/>
    <col min="31" max="32" width="13.1796875" bestFit="1" customWidth="1"/>
    <col min="33" max="36" width="11" bestFit="1" customWidth="1"/>
    <col min="37" max="37" width="13.90625" customWidth="1"/>
    <col min="41" max="41" width="13.1796875" bestFit="1" customWidth="1"/>
    <col min="42" max="42" width="13.90625" customWidth="1"/>
    <col min="44" max="44" width="19.1796875" bestFit="1" customWidth="1"/>
    <col min="45" max="45" width="13.7265625" customWidth="1"/>
    <col min="47" max="47" width="13.1796875" bestFit="1" customWidth="1"/>
  </cols>
  <sheetData>
    <row r="1" spans="1:48" x14ac:dyDescent="0.35">
      <c r="K1" s="12">
        <f>SUBTOTAL(9,K3:K20)</f>
        <v>4019001</v>
      </c>
      <c r="R1" s="12">
        <f>SUBTOTAL(9,R3:R20)</f>
        <v>657608</v>
      </c>
      <c r="V1" s="12">
        <f t="shared" ref="V1:AJ1" si="0">SUBTOTAL(9,V3:V20)</f>
        <v>2618233</v>
      </c>
      <c r="W1" s="12">
        <f t="shared" si="0"/>
        <v>302100</v>
      </c>
      <c r="X1" s="12">
        <f t="shared" si="0"/>
        <v>324900</v>
      </c>
      <c r="Y1" s="12">
        <f t="shared" si="0"/>
        <v>0</v>
      </c>
      <c r="Z1" s="12">
        <f t="shared" si="0"/>
        <v>0</v>
      </c>
      <c r="AA1" s="12">
        <f t="shared" si="0"/>
        <v>0</v>
      </c>
      <c r="AB1" s="12">
        <f t="shared" si="0"/>
        <v>773768</v>
      </c>
      <c r="AC1" s="12">
        <f t="shared" si="0"/>
        <v>0</v>
      </c>
      <c r="AD1" s="12">
        <f t="shared" si="0"/>
        <v>0</v>
      </c>
      <c r="AE1" s="12">
        <f t="shared" si="0"/>
        <v>3284533</v>
      </c>
      <c r="AF1" s="12">
        <f t="shared" si="0"/>
        <v>3284533</v>
      </c>
      <c r="AG1" s="12">
        <f t="shared" si="0"/>
        <v>0</v>
      </c>
      <c r="AH1" s="12">
        <f t="shared" si="0"/>
        <v>0</v>
      </c>
      <c r="AI1" s="12">
        <f t="shared" si="0"/>
        <v>302100</v>
      </c>
      <c r="AJ1" s="12">
        <f t="shared" si="0"/>
        <v>0</v>
      </c>
      <c r="AO1" s="12">
        <f t="shared" ref="AO1:AQ1" si="1">SUBTOTAL(9,AO3:AO20)</f>
        <v>3234869</v>
      </c>
      <c r="AP1" s="12">
        <f t="shared" si="1"/>
        <v>2577261</v>
      </c>
      <c r="AQ1" s="12">
        <f t="shared" si="1"/>
        <v>40972</v>
      </c>
    </row>
    <row r="2" spans="1:4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40</v>
      </c>
      <c r="F2" s="16" t="s">
        <v>41</v>
      </c>
      <c r="G2" s="2" t="s">
        <v>2</v>
      </c>
      <c r="H2" s="2" t="s">
        <v>3</v>
      </c>
      <c r="I2" s="10" t="s">
        <v>19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5" t="s">
        <v>20</v>
      </c>
      <c r="Q2" s="2" t="s">
        <v>21</v>
      </c>
      <c r="R2" s="23" t="s">
        <v>63</v>
      </c>
      <c r="S2" s="17" t="s">
        <v>64</v>
      </c>
      <c r="T2" s="18" t="s">
        <v>65</v>
      </c>
      <c r="U2" s="18" t="s">
        <v>66</v>
      </c>
      <c r="V2" s="19" t="s">
        <v>67</v>
      </c>
      <c r="W2" s="19" t="s">
        <v>68</v>
      </c>
      <c r="X2" s="19" t="s">
        <v>69</v>
      </c>
      <c r="Y2" s="19" t="s">
        <v>70</v>
      </c>
      <c r="Z2" s="19" t="s">
        <v>71</v>
      </c>
      <c r="AA2" s="19" t="s">
        <v>72</v>
      </c>
      <c r="AB2" s="19" t="s">
        <v>73</v>
      </c>
      <c r="AC2" s="19" t="s">
        <v>74</v>
      </c>
      <c r="AD2" s="19" t="s">
        <v>75</v>
      </c>
      <c r="AE2" s="20" t="s">
        <v>76</v>
      </c>
      <c r="AF2" s="20" t="s">
        <v>77</v>
      </c>
      <c r="AG2" s="21" t="s">
        <v>78</v>
      </c>
      <c r="AH2" s="21" t="s">
        <v>79</v>
      </c>
      <c r="AI2" s="21" t="s">
        <v>80</v>
      </c>
      <c r="AJ2" s="21" t="s">
        <v>81</v>
      </c>
      <c r="AK2" s="21" t="s">
        <v>82</v>
      </c>
      <c r="AL2" s="21" t="s">
        <v>83</v>
      </c>
      <c r="AM2" s="21" t="s">
        <v>84</v>
      </c>
      <c r="AN2" s="21" t="s">
        <v>85</v>
      </c>
      <c r="AO2" s="20" t="s">
        <v>86</v>
      </c>
      <c r="AP2" s="22" t="s">
        <v>87</v>
      </c>
      <c r="AQ2" s="22" t="s">
        <v>88</v>
      </c>
      <c r="AR2" s="22" t="s">
        <v>89</v>
      </c>
      <c r="AS2" s="22" t="s">
        <v>90</v>
      </c>
      <c r="AT2" s="22" t="s">
        <v>91</v>
      </c>
      <c r="AU2" s="22" t="s">
        <v>92</v>
      </c>
      <c r="AV2" s="2" t="s">
        <v>93</v>
      </c>
    </row>
    <row r="3" spans="1:48" ht="16.5" customHeight="1" x14ac:dyDescent="0.35">
      <c r="A3" s="1">
        <v>860070301</v>
      </c>
      <c r="B3" s="1" t="s">
        <v>12</v>
      </c>
      <c r="C3" s="1" t="s">
        <v>13</v>
      </c>
      <c r="D3" s="1">
        <v>77243</v>
      </c>
      <c r="E3" s="1" t="s">
        <v>22</v>
      </c>
      <c r="F3" s="1" t="s">
        <v>42</v>
      </c>
      <c r="G3" s="6">
        <v>45535</v>
      </c>
      <c r="H3" s="6">
        <v>45538</v>
      </c>
      <c r="I3" s="6"/>
      <c r="J3" s="15">
        <v>243500</v>
      </c>
      <c r="K3" s="15">
        <v>243500</v>
      </c>
      <c r="L3" s="5" t="s">
        <v>15</v>
      </c>
      <c r="M3" s="8" t="s">
        <v>16</v>
      </c>
      <c r="N3" s="9" t="s">
        <v>17</v>
      </c>
      <c r="O3" s="8" t="s">
        <v>18</v>
      </c>
      <c r="P3" s="1" t="s">
        <v>102</v>
      </c>
      <c r="Q3" s="1" t="s">
        <v>60</v>
      </c>
      <c r="R3" s="15">
        <v>0</v>
      </c>
      <c r="S3" s="1"/>
      <c r="T3" s="1"/>
      <c r="U3" s="1"/>
      <c r="V3" s="15">
        <v>0</v>
      </c>
      <c r="W3" s="15">
        <v>0</v>
      </c>
      <c r="X3" s="15">
        <v>243500</v>
      </c>
      <c r="Y3" s="15">
        <v>0</v>
      </c>
      <c r="Z3" s="15">
        <v>0</v>
      </c>
      <c r="AA3" s="15">
        <v>0</v>
      </c>
      <c r="AB3" s="15">
        <v>0</v>
      </c>
      <c r="AC3" s="15">
        <v>0</v>
      </c>
      <c r="AD3" s="15">
        <v>0</v>
      </c>
      <c r="AE3" s="15">
        <v>0</v>
      </c>
      <c r="AF3" s="15">
        <v>0</v>
      </c>
      <c r="AG3" s="15">
        <v>0</v>
      </c>
      <c r="AH3" s="15">
        <v>0</v>
      </c>
      <c r="AI3" s="15">
        <v>0</v>
      </c>
      <c r="AJ3" s="15">
        <v>0</v>
      </c>
      <c r="AK3" s="15"/>
      <c r="AL3" s="15"/>
      <c r="AM3" s="15"/>
      <c r="AN3" s="15"/>
      <c r="AO3" s="15">
        <v>0</v>
      </c>
      <c r="AP3" s="15">
        <v>0</v>
      </c>
      <c r="AQ3" s="15">
        <v>0</v>
      </c>
      <c r="AR3" s="1"/>
      <c r="AS3" s="1"/>
      <c r="AT3" s="1"/>
      <c r="AU3" s="1"/>
      <c r="AV3" s="6">
        <v>45596</v>
      </c>
    </row>
    <row r="4" spans="1:48" ht="16.5" customHeight="1" x14ac:dyDescent="0.35">
      <c r="A4" s="1">
        <v>860070301</v>
      </c>
      <c r="B4" s="1" t="s">
        <v>12</v>
      </c>
      <c r="C4" s="1" t="s">
        <v>13</v>
      </c>
      <c r="D4" s="1">
        <v>60796</v>
      </c>
      <c r="E4" s="1" t="s">
        <v>23</v>
      </c>
      <c r="F4" s="1" t="s">
        <v>43</v>
      </c>
      <c r="G4" s="6">
        <v>45476</v>
      </c>
      <c r="H4" s="6">
        <v>45540</v>
      </c>
      <c r="I4" s="6">
        <v>45540</v>
      </c>
      <c r="J4" s="15">
        <v>434600</v>
      </c>
      <c r="K4" s="15">
        <v>434600</v>
      </c>
      <c r="L4" s="5" t="s">
        <v>15</v>
      </c>
      <c r="M4" s="8" t="s">
        <v>16</v>
      </c>
      <c r="N4" s="9" t="s">
        <v>17</v>
      </c>
      <c r="O4" s="8" t="s">
        <v>18</v>
      </c>
      <c r="P4" s="1" t="s">
        <v>103</v>
      </c>
      <c r="Q4" s="1" t="s">
        <v>61</v>
      </c>
      <c r="R4" s="15">
        <v>425908</v>
      </c>
      <c r="S4" s="1">
        <v>1222514142</v>
      </c>
      <c r="T4" s="1"/>
      <c r="U4" s="1"/>
      <c r="V4" s="15">
        <v>0</v>
      </c>
      <c r="W4" s="15">
        <v>0</v>
      </c>
      <c r="X4" s="15">
        <v>0</v>
      </c>
      <c r="Y4" s="15">
        <v>0</v>
      </c>
      <c r="Z4" s="15">
        <v>0</v>
      </c>
      <c r="AA4" s="15">
        <v>0</v>
      </c>
      <c r="AB4" s="15">
        <f>K4</f>
        <v>434600</v>
      </c>
      <c r="AC4" s="15">
        <v>0</v>
      </c>
      <c r="AD4" s="15">
        <v>0</v>
      </c>
      <c r="AE4" s="15">
        <v>434600</v>
      </c>
      <c r="AF4" s="15">
        <v>434600</v>
      </c>
      <c r="AG4" s="15">
        <v>0</v>
      </c>
      <c r="AH4" s="15">
        <v>0</v>
      </c>
      <c r="AI4" s="15">
        <v>0</v>
      </c>
      <c r="AJ4" s="15">
        <v>0</v>
      </c>
      <c r="AK4" s="15"/>
      <c r="AL4" s="15"/>
      <c r="AM4" s="15"/>
      <c r="AN4" s="15"/>
      <c r="AO4" s="15">
        <v>425908</v>
      </c>
      <c r="AP4" s="15">
        <v>0</v>
      </c>
      <c r="AQ4" s="15">
        <v>0</v>
      </c>
      <c r="AR4" s="1"/>
      <c r="AS4" s="1"/>
      <c r="AT4" s="1"/>
      <c r="AU4" s="1"/>
      <c r="AV4" s="6">
        <v>45596</v>
      </c>
    </row>
    <row r="5" spans="1:48" x14ac:dyDescent="0.35">
      <c r="A5" s="1">
        <v>860070301</v>
      </c>
      <c r="B5" s="1" t="s">
        <v>12</v>
      </c>
      <c r="C5" s="1" t="s">
        <v>13</v>
      </c>
      <c r="D5" s="1">
        <v>68420</v>
      </c>
      <c r="E5" s="1" t="s">
        <v>24</v>
      </c>
      <c r="F5" s="1" t="s">
        <v>44</v>
      </c>
      <c r="G5" s="6">
        <v>45504</v>
      </c>
      <c r="H5" s="6">
        <v>45517</v>
      </c>
      <c r="I5" s="6"/>
      <c r="J5" s="15">
        <v>81400</v>
      </c>
      <c r="K5" s="15">
        <v>81400</v>
      </c>
      <c r="L5" s="5" t="s">
        <v>15</v>
      </c>
      <c r="M5" s="8" t="s">
        <v>16</v>
      </c>
      <c r="N5" s="9" t="s">
        <v>17</v>
      </c>
      <c r="O5" s="8" t="s">
        <v>18</v>
      </c>
      <c r="P5" s="1" t="s">
        <v>102</v>
      </c>
      <c r="Q5" s="1" t="s">
        <v>60</v>
      </c>
      <c r="R5" s="15">
        <v>0</v>
      </c>
      <c r="S5" s="1"/>
      <c r="T5" s="1"/>
      <c r="U5" s="1"/>
      <c r="V5" s="15">
        <v>0</v>
      </c>
      <c r="W5" s="15">
        <v>0</v>
      </c>
      <c r="X5" s="15">
        <v>81400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5">
        <v>0</v>
      </c>
      <c r="AK5" s="15"/>
      <c r="AL5" s="15"/>
      <c r="AM5" s="15"/>
      <c r="AN5" s="15"/>
      <c r="AO5" s="15">
        <v>0</v>
      </c>
      <c r="AP5" s="15">
        <v>0</v>
      </c>
      <c r="AQ5" s="15">
        <v>0</v>
      </c>
      <c r="AR5" s="1"/>
      <c r="AS5" s="1"/>
      <c r="AT5" s="1"/>
      <c r="AU5" s="1"/>
      <c r="AV5" s="6">
        <v>45596</v>
      </c>
    </row>
    <row r="6" spans="1:48" x14ac:dyDescent="0.35">
      <c r="A6" s="1">
        <v>860070301</v>
      </c>
      <c r="B6" s="1" t="s">
        <v>12</v>
      </c>
      <c r="C6" s="1" t="s">
        <v>13</v>
      </c>
      <c r="D6" s="1">
        <v>47625</v>
      </c>
      <c r="E6" s="1" t="s">
        <v>25</v>
      </c>
      <c r="F6" s="1" t="s">
        <v>45</v>
      </c>
      <c r="G6" s="6">
        <v>45426</v>
      </c>
      <c r="H6" s="6">
        <v>45432</v>
      </c>
      <c r="I6" s="6">
        <v>45447</v>
      </c>
      <c r="J6" s="15">
        <v>150300</v>
      </c>
      <c r="K6" s="15">
        <v>150300</v>
      </c>
      <c r="L6" s="5" t="s">
        <v>15</v>
      </c>
      <c r="M6" s="8" t="s">
        <v>16</v>
      </c>
      <c r="N6" s="9" t="s">
        <v>17</v>
      </c>
      <c r="O6" s="8" t="s">
        <v>18</v>
      </c>
      <c r="P6" s="1" t="s">
        <v>103</v>
      </c>
      <c r="Q6" s="1" t="s">
        <v>61</v>
      </c>
      <c r="R6" s="15">
        <v>150300</v>
      </c>
      <c r="S6" s="1">
        <v>1222470517</v>
      </c>
      <c r="T6" s="1"/>
      <c r="U6" s="1"/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f t="shared" ref="AB6:AB7" si="2">K6</f>
        <v>150300</v>
      </c>
      <c r="AC6" s="15">
        <v>0</v>
      </c>
      <c r="AD6" s="15">
        <v>0</v>
      </c>
      <c r="AE6" s="15">
        <v>150300</v>
      </c>
      <c r="AF6" s="15">
        <v>150300</v>
      </c>
      <c r="AG6" s="15">
        <v>0</v>
      </c>
      <c r="AH6" s="15">
        <v>0</v>
      </c>
      <c r="AI6" s="15">
        <v>0</v>
      </c>
      <c r="AJ6" s="15">
        <v>0</v>
      </c>
      <c r="AK6" s="15"/>
      <c r="AL6" s="15"/>
      <c r="AM6" s="15"/>
      <c r="AN6" s="15"/>
      <c r="AO6" s="15">
        <v>150300</v>
      </c>
      <c r="AP6" s="15">
        <v>0</v>
      </c>
      <c r="AQ6" s="15">
        <v>0</v>
      </c>
      <c r="AR6" s="1"/>
      <c r="AS6" s="1"/>
      <c r="AT6" s="1"/>
      <c r="AU6" s="1"/>
      <c r="AV6" s="6">
        <v>45596</v>
      </c>
    </row>
    <row r="7" spans="1:48" x14ac:dyDescent="0.35">
      <c r="A7" s="1">
        <v>860070301</v>
      </c>
      <c r="B7" s="1" t="s">
        <v>12</v>
      </c>
      <c r="C7" s="1" t="s">
        <v>13</v>
      </c>
      <c r="D7" s="1">
        <v>45455</v>
      </c>
      <c r="E7" s="1" t="s">
        <v>26</v>
      </c>
      <c r="F7" s="1" t="s">
        <v>46</v>
      </c>
      <c r="G7" s="6">
        <v>45416</v>
      </c>
      <c r="H7" s="6">
        <v>45427</v>
      </c>
      <c r="I7" s="6">
        <v>45427</v>
      </c>
      <c r="J7" s="15">
        <v>81400</v>
      </c>
      <c r="K7" s="15">
        <v>81400</v>
      </c>
      <c r="L7" s="5" t="s">
        <v>15</v>
      </c>
      <c r="M7" s="8" t="s">
        <v>16</v>
      </c>
      <c r="N7" s="9" t="s">
        <v>17</v>
      </c>
      <c r="O7" s="8" t="s">
        <v>18</v>
      </c>
      <c r="P7" s="1" t="s">
        <v>103</v>
      </c>
      <c r="Q7" s="1" t="s">
        <v>61</v>
      </c>
      <c r="R7" s="15">
        <v>81400</v>
      </c>
      <c r="S7" s="1">
        <v>1222464920</v>
      </c>
      <c r="T7" s="1"/>
      <c r="U7" s="1"/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f t="shared" si="2"/>
        <v>81400</v>
      </c>
      <c r="AC7" s="15">
        <v>0</v>
      </c>
      <c r="AD7" s="15">
        <v>0</v>
      </c>
      <c r="AE7" s="15">
        <v>81400</v>
      </c>
      <c r="AF7" s="15">
        <v>81400</v>
      </c>
      <c r="AG7" s="15">
        <v>0</v>
      </c>
      <c r="AH7" s="15">
        <v>0</v>
      </c>
      <c r="AI7" s="15">
        <v>0</v>
      </c>
      <c r="AJ7" s="15">
        <v>0</v>
      </c>
      <c r="AK7" s="15"/>
      <c r="AL7" s="15"/>
      <c r="AM7" s="15"/>
      <c r="AN7" s="15"/>
      <c r="AO7" s="15">
        <v>81400</v>
      </c>
      <c r="AP7" s="15">
        <v>0</v>
      </c>
      <c r="AQ7" s="15">
        <v>0</v>
      </c>
      <c r="AR7" s="1"/>
      <c r="AS7" s="1"/>
      <c r="AT7" s="1"/>
      <c r="AU7" s="1"/>
      <c r="AV7" s="6">
        <v>45596</v>
      </c>
    </row>
    <row r="8" spans="1:48" x14ac:dyDescent="0.35">
      <c r="A8" s="1">
        <v>860070301</v>
      </c>
      <c r="B8" s="1" t="s">
        <v>12</v>
      </c>
      <c r="C8" s="1" t="s">
        <v>13</v>
      </c>
      <c r="D8" s="1">
        <v>38164</v>
      </c>
      <c r="E8" s="1" t="s">
        <v>27</v>
      </c>
      <c r="F8" s="1" t="s">
        <v>47</v>
      </c>
      <c r="G8" s="6">
        <v>45385</v>
      </c>
      <c r="H8" s="6">
        <v>45408</v>
      </c>
      <c r="I8" s="6">
        <v>45414</v>
      </c>
      <c r="J8" s="15">
        <v>81400</v>
      </c>
      <c r="K8" s="15">
        <v>81400</v>
      </c>
      <c r="L8" s="5" t="s">
        <v>15</v>
      </c>
      <c r="M8" s="8" t="s">
        <v>16</v>
      </c>
      <c r="N8" s="9" t="s">
        <v>17</v>
      </c>
      <c r="O8" s="8" t="s">
        <v>18</v>
      </c>
      <c r="P8" s="1" t="s">
        <v>104</v>
      </c>
      <c r="Q8" s="1" t="s">
        <v>61</v>
      </c>
      <c r="R8" s="15">
        <v>0</v>
      </c>
      <c r="S8" s="1"/>
      <c r="T8" s="1"/>
      <c r="U8" s="1"/>
      <c r="V8" s="15">
        <f>K8</f>
        <v>81400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81400</v>
      </c>
      <c r="AF8" s="15">
        <v>81400</v>
      </c>
      <c r="AG8" s="15">
        <v>0</v>
      </c>
      <c r="AH8" s="15">
        <v>0</v>
      </c>
      <c r="AI8" s="15">
        <v>0</v>
      </c>
      <c r="AJ8" s="15">
        <v>0</v>
      </c>
      <c r="AK8" s="15"/>
      <c r="AL8" s="15"/>
      <c r="AM8" s="15"/>
      <c r="AN8" s="15"/>
      <c r="AO8" s="15">
        <v>81400</v>
      </c>
      <c r="AP8" s="15">
        <v>81400</v>
      </c>
      <c r="AQ8" s="15">
        <v>0</v>
      </c>
      <c r="AR8" s="1">
        <v>2201520921</v>
      </c>
      <c r="AS8" s="1"/>
      <c r="AT8" s="1" t="s">
        <v>94</v>
      </c>
      <c r="AU8" s="15">
        <v>1343738</v>
      </c>
      <c r="AV8" s="6">
        <v>45596</v>
      </c>
    </row>
    <row r="9" spans="1:48" x14ac:dyDescent="0.35">
      <c r="A9" s="1">
        <v>860070301</v>
      </c>
      <c r="B9" s="1" t="s">
        <v>12</v>
      </c>
      <c r="C9" s="1" t="s">
        <v>13</v>
      </c>
      <c r="D9" s="1">
        <v>40028</v>
      </c>
      <c r="E9" s="1" t="s">
        <v>28</v>
      </c>
      <c r="F9" s="1" t="s">
        <v>48</v>
      </c>
      <c r="G9" s="6">
        <v>45393</v>
      </c>
      <c r="H9" s="6">
        <v>45408</v>
      </c>
      <c r="I9" s="6">
        <v>45414</v>
      </c>
      <c r="J9" s="15">
        <v>1288100</v>
      </c>
      <c r="K9" s="15">
        <v>1288100</v>
      </c>
      <c r="L9" s="5" t="s">
        <v>15</v>
      </c>
      <c r="M9" s="8" t="s">
        <v>16</v>
      </c>
      <c r="N9" s="9" t="s">
        <v>17</v>
      </c>
      <c r="O9" s="8" t="s">
        <v>18</v>
      </c>
      <c r="P9" s="1" t="s">
        <v>104</v>
      </c>
      <c r="Q9" s="1" t="s">
        <v>61</v>
      </c>
      <c r="R9" s="15">
        <v>0</v>
      </c>
      <c r="S9" s="1"/>
      <c r="T9" s="1"/>
      <c r="U9" s="1"/>
      <c r="V9" s="15">
        <f t="shared" ref="V9:V13" si="3">K9</f>
        <v>1288100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1288100</v>
      </c>
      <c r="AF9" s="15">
        <v>1288100</v>
      </c>
      <c r="AG9" s="15">
        <v>0</v>
      </c>
      <c r="AH9" s="15">
        <v>0</v>
      </c>
      <c r="AI9" s="15">
        <v>0</v>
      </c>
      <c r="AJ9" s="15">
        <v>0</v>
      </c>
      <c r="AK9" s="15"/>
      <c r="AL9" s="15"/>
      <c r="AM9" s="15"/>
      <c r="AN9" s="15"/>
      <c r="AO9" s="15">
        <v>1262338</v>
      </c>
      <c r="AP9" s="15">
        <v>1262338</v>
      </c>
      <c r="AQ9" s="15">
        <v>25762</v>
      </c>
      <c r="AR9" s="1">
        <v>2201520921</v>
      </c>
      <c r="AS9" s="1"/>
      <c r="AT9" s="1" t="s">
        <v>94</v>
      </c>
      <c r="AU9" s="15">
        <v>1343738</v>
      </c>
      <c r="AV9" s="6">
        <v>45596</v>
      </c>
    </row>
    <row r="10" spans="1:48" x14ac:dyDescent="0.35">
      <c r="A10" s="1">
        <v>860070301</v>
      </c>
      <c r="B10" s="1" t="s">
        <v>12</v>
      </c>
      <c r="C10" s="1" t="s">
        <v>13</v>
      </c>
      <c r="D10" s="1">
        <v>35619</v>
      </c>
      <c r="E10" s="1" t="s">
        <v>29</v>
      </c>
      <c r="F10" s="1" t="s">
        <v>49</v>
      </c>
      <c r="G10" s="6">
        <v>45372</v>
      </c>
      <c r="H10" s="6">
        <v>45384</v>
      </c>
      <c r="I10" s="6">
        <v>45384</v>
      </c>
      <c r="J10" s="15">
        <v>81400</v>
      </c>
      <c r="K10" s="15">
        <v>81400</v>
      </c>
      <c r="L10" s="5" t="s">
        <v>15</v>
      </c>
      <c r="M10" s="8" t="s">
        <v>16</v>
      </c>
      <c r="N10" s="9" t="s">
        <v>17</v>
      </c>
      <c r="O10" s="8" t="s">
        <v>18</v>
      </c>
      <c r="P10" s="1" t="s">
        <v>104</v>
      </c>
      <c r="Q10" s="1" t="s">
        <v>61</v>
      </c>
      <c r="R10" s="15">
        <v>0</v>
      </c>
      <c r="S10" s="1"/>
      <c r="T10" s="1"/>
      <c r="U10" s="1"/>
      <c r="V10" s="15">
        <f t="shared" si="3"/>
        <v>81400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81400</v>
      </c>
      <c r="AF10" s="15">
        <v>81400</v>
      </c>
      <c r="AG10" s="15">
        <v>0</v>
      </c>
      <c r="AH10" s="15">
        <v>0</v>
      </c>
      <c r="AI10" s="15">
        <v>0</v>
      </c>
      <c r="AJ10" s="15">
        <v>0</v>
      </c>
      <c r="AK10" s="15"/>
      <c r="AL10" s="15"/>
      <c r="AM10" s="15"/>
      <c r="AN10" s="15"/>
      <c r="AO10" s="15">
        <v>81400</v>
      </c>
      <c r="AP10" s="15">
        <v>81400</v>
      </c>
      <c r="AQ10" s="15">
        <v>0</v>
      </c>
      <c r="AR10" s="1">
        <v>2201510466</v>
      </c>
      <c r="AS10" s="1"/>
      <c r="AT10" s="1" t="s">
        <v>95</v>
      </c>
      <c r="AU10" s="15">
        <v>81400</v>
      </c>
      <c r="AV10" s="6">
        <v>45596</v>
      </c>
    </row>
    <row r="11" spans="1:48" x14ac:dyDescent="0.35">
      <c r="A11" s="1">
        <v>860070301</v>
      </c>
      <c r="B11" s="1" t="s">
        <v>12</v>
      </c>
      <c r="C11" s="1" t="s">
        <v>13</v>
      </c>
      <c r="D11" s="1">
        <v>20258</v>
      </c>
      <c r="E11" s="1" t="s">
        <v>30</v>
      </c>
      <c r="F11" s="1" t="s">
        <v>50</v>
      </c>
      <c r="G11" s="6">
        <v>45312</v>
      </c>
      <c r="H11" s="6">
        <v>45330</v>
      </c>
      <c r="I11" s="6">
        <v>45330</v>
      </c>
      <c r="J11" s="15">
        <v>77200</v>
      </c>
      <c r="K11" s="15">
        <v>77200</v>
      </c>
      <c r="L11" s="5" t="s">
        <v>15</v>
      </c>
      <c r="M11" s="8" t="s">
        <v>16</v>
      </c>
      <c r="N11" s="9" t="s">
        <v>17</v>
      </c>
      <c r="O11" s="8" t="s">
        <v>18</v>
      </c>
      <c r="P11" s="1" t="s">
        <v>104</v>
      </c>
      <c r="Q11" s="1" t="s">
        <v>61</v>
      </c>
      <c r="R11" s="15">
        <v>0</v>
      </c>
      <c r="S11" s="1"/>
      <c r="T11" s="1"/>
      <c r="U11" s="1"/>
      <c r="V11" s="15">
        <f t="shared" si="3"/>
        <v>77200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77200</v>
      </c>
      <c r="AF11" s="15">
        <v>77200</v>
      </c>
      <c r="AG11" s="15">
        <v>0</v>
      </c>
      <c r="AH11" s="15">
        <v>0</v>
      </c>
      <c r="AI11" s="15">
        <v>0</v>
      </c>
      <c r="AJ11" s="15">
        <v>0</v>
      </c>
      <c r="AK11" s="15"/>
      <c r="AL11" s="15"/>
      <c r="AM11" s="15"/>
      <c r="AN11" s="15"/>
      <c r="AO11" s="15">
        <v>77200</v>
      </c>
      <c r="AP11" s="15">
        <v>77200</v>
      </c>
      <c r="AQ11" s="15">
        <v>0</v>
      </c>
      <c r="AR11" s="1">
        <v>2201500337</v>
      </c>
      <c r="AS11" s="1"/>
      <c r="AT11" s="1" t="s">
        <v>96</v>
      </c>
      <c r="AU11" s="15">
        <v>312700</v>
      </c>
      <c r="AV11" s="6">
        <v>45596</v>
      </c>
    </row>
    <row r="12" spans="1:48" x14ac:dyDescent="0.35">
      <c r="A12" s="1">
        <v>860070301</v>
      </c>
      <c r="B12" s="1" t="s">
        <v>12</v>
      </c>
      <c r="C12" s="1" t="s">
        <v>13</v>
      </c>
      <c r="D12" s="1">
        <v>23121</v>
      </c>
      <c r="E12" s="1" t="s">
        <v>31</v>
      </c>
      <c r="F12" s="1" t="s">
        <v>51</v>
      </c>
      <c r="G12" s="6">
        <v>45320</v>
      </c>
      <c r="H12" s="6">
        <v>45330</v>
      </c>
      <c r="I12" s="6">
        <v>45330</v>
      </c>
      <c r="J12" s="15">
        <v>267700</v>
      </c>
      <c r="K12" s="15">
        <v>267700</v>
      </c>
      <c r="L12" s="5" t="s">
        <v>15</v>
      </c>
      <c r="M12" s="8" t="s">
        <v>16</v>
      </c>
      <c r="N12" s="9" t="s">
        <v>17</v>
      </c>
      <c r="O12" s="8" t="s">
        <v>18</v>
      </c>
      <c r="P12" s="1" t="s">
        <v>104</v>
      </c>
      <c r="Q12" s="1" t="s">
        <v>61</v>
      </c>
      <c r="R12" s="15">
        <v>0</v>
      </c>
      <c r="S12" s="1"/>
      <c r="T12" s="1"/>
      <c r="U12" s="1"/>
      <c r="V12" s="15">
        <f t="shared" si="3"/>
        <v>267700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267700</v>
      </c>
      <c r="AF12" s="15">
        <v>267700</v>
      </c>
      <c r="AG12" s="15">
        <v>0</v>
      </c>
      <c r="AH12" s="15">
        <v>0</v>
      </c>
      <c r="AI12" s="15">
        <v>0</v>
      </c>
      <c r="AJ12" s="15">
        <v>0</v>
      </c>
      <c r="AK12" s="15"/>
      <c r="AL12" s="15"/>
      <c r="AM12" s="15"/>
      <c r="AN12" s="15"/>
      <c r="AO12" s="15">
        <v>262346</v>
      </c>
      <c r="AP12" s="15">
        <v>262346</v>
      </c>
      <c r="AQ12" s="15">
        <v>5354</v>
      </c>
      <c r="AR12" s="1">
        <v>2201500326</v>
      </c>
      <c r="AS12" s="1"/>
      <c r="AT12" s="1" t="s">
        <v>96</v>
      </c>
      <c r="AU12" s="15">
        <v>262346</v>
      </c>
      <c r="AV12" s="6">
        <v>45596</v>
      </c>
    </row>
    <row r="13" spans="1:48" x14ac:dyDescent="0.35">
      <c r="A13" s="1">
        <v>860070301</v>
      </c>
      <c r="B13" s="1" t="s">
        <v>12</v>
      </c>
      <c r="C13" s="1" t="s">
        <v>13</v>
      </c>
      <c r="D13" s="1">
        <v>24329</v>
      </c>
      <c r="E13" s="1" t="s">
        <v>32</v>
      </c>
      <c r="F13" s="1" t="s">
        <v>52</v>
      </c>
      <c r="G13" s="6">
        <v>45325</v>
      </c>
      <c r="H13" s="6">
        <v>45338</v>
      </c>
      <c r="I13" s="6">
        <v>45352</v>
      </c>
      <c r="J13" s="15">
        <v>81400</v>
      </c>
      <c r="K13" s="15">
        <v>81400</v>
      </c>
      <c r="L13" s="5" t="s">
        <v>15</v>
      </c>
      <c r="M13" s="8" t="s">
        <v>16</v>
      </c>
      <c r="N13" s="9" t="s">
        <v>17</v>
      </c>
      <c r="O13" s="8" t="s">
        <v>18</v>
      </c>
      <c r="P13" s="1" t="s">
        <v>104</v>
      </c>
      <c r="Q13" s="1" t="s">
        <v>61</v>
      </c>
      <c r="R13" s="15">
        <v>0</v>
      </c>
      <c r="S13" s="1"/>
      <c r="T13" s="1"/>
      <c r="U13" s="1"/>
      <c r="V13" s="15">
        <f t="shared" si="3"/>
        <v>81400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81400</v>
      </c>
      <c r="AF13" s="15">
        <v>81400</v>
      </c>
      <c r="AG13" s="15">
        <v>0</v>
      </c>
      <c r="AH13" s="15">
        <v>0</v>
      </c>
      <c r="AI13" s="15">
        <v>0</v>
      </c>
      <c r="AJ13" s="15">
        <v>0</v>
      </c>
      <c r="AK13" s="15"/>
      <c r="AL13" s="15"/>
      <c r="AM13" s="15"/>
      <c r="AN13" s="15"/>
      <c r="AO13" s="15">
        <v>81400</v>
      </c>
      <c r="AP13" s="15">
        <v>81400</v>
      </c>
      <c r="AQ13" s="15">
        <v>0</v>
      </c>
      <c r="AR13" s="1">
        <v>2201500337</v>
      </c>
      <c r="AS13" s="1"/>
      <c r="AT13" s="1" t="s">
        <v>96</v>
      </c>
      <c r="AU13" s="15">
        <v>312700</v>
      </c>
      <c r="AV13" s="6">
        <v>45596</v>
      </c>
    </row>
    <row r="14" spans="1:48" x14ac:dyDescent="0.35">
      <c r="A14" s="1">
        <v>860070301</v>
      </c>
      <c r="B14" s="1" t="s">
        <v>12</v>
      </c>
      <c r="C14" s="1" t="s">
        <v>13</v>
      </c>
      <c r="D14" s="1">
        <v>8269</v>
      </c>
      <c r="E14" s="1" t="s">
        <v>33</v>
      </c>
      <c r="F14" s="1" t="s">
        <v>53</v>
      </c>
      <c r="G14" s="6">
        <v>45247</v>
      </c>
      <c r="H14" s="6">
        <v>45247</v>
      </c>
      <c r="I14" s="6">
        <v>45293</v>
      </c>
      <c r="J14" s="15">
        <v>302100</v>
      </c>
      <c r="K14" s="15">
        <v>302100</v>
      </c>
      <c r="L14" s="5" t="s">
        <v>15</v>
      </c>
      <c r="M14" s="8" t="s">
        <v>16</v>
      </c>
      <c r="N14" s="9" t="s">
        <v>17</v>
      </c>
      <c r="O14" s="8" t="s">
        <v>18</v>
      </c>
      <c r="P14" s="1" t="s">
        <v>101</v>
      </c>
      <c r="Q14" s="1" t="s">
        <v>62</v>
      </c>
      <c r="R14" s="15">
        <v>0</v>
      </c>
      <c r="S14" s="1"/>
      <c r="T14" s="1"/>
      <c r="U14" s="1"/>
      <c r="V14" s="15">
        <v>0</v>
      </c>
      <c r="W14" s="15">
        <v>302100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302100</v>
      </c>
      <c r="AJ14" s="15">
        <v>0</v>
      </c>
      <c r="AK14" s="24" t="s">
        <v>98</v>
      </c>
      <c r="AL14" s="24" t="s">
        <v>99</v>
      </c>
      <c r="AM14" s="24" t="s">
        <v>100</v>
      </c>
      <c r="AN14" s="24" t="s">
        <v>100</v>
      </c>
      <c r="AO14" s="15">
        <v>0</v>
      </c>
      <c r="AP14" s="15">
        <v>0</v>
      </c>
      <c r="AQ14" s="15">
        <v>0</v>
      </c>
      <c r="AR14" s="1"/>
      <c r="AS14" s="1"/>
      <c r="AT14" s="1"/>
      <c r="AU14" s="1"/>
      <c r="AV14" s="6">
        <v>45596</v>
      </c>
    </row>
    <row r="15" spans="1:48" x14ac:dyDescent="0.35">
      <c r="A15" s="1">
        <v>860070301</v>
      </c>
      <c r="B15" s="1" t="s">
        <v>12</v>
      </c>
      <c r="C15" s="1" t="s">
        <v>13</v>
      </c>
      <c r="D15" s="1">
        <v>7118</v>
      </c>
      <c r="E15" s="1" t="s">
        <v>34</v>
      </c>
      <c r="F15" s="1" t="s">
        <v>54</v>
      </c>
      <c r="G15" s="6">
        <v>45241</v>
      </c>
      <c r="H15" s="6">
        <v>45241</v>
      </c>
      <c r="I15" s="6">
        <v>45293</v>
      </c>
      <c r="J15" s="15">
        <v>154100</v>
      </c>
      <c r="K15" s="15">
        <v>154100</v>
      </c>
      <c r="L15" s="5" t="s">
        <v>15</v>
      </c>
      <c r="M15" s="8" t="s">
        <v>16</v>
      </c>
      <c r="N15" s="9" t="s">
        <v>17</v>
      </c>
      <c r="O15" s="8" t="s">
        <v>18</v>
      </c>
      <c r="P15" s="1" t="s">
        <v>104</v>
      </c>
      <c r="Q15" s="1" t="s">
        <v>61</v>
      </c>
      <c r="R15" s="15">
        <v>0</v>
      </c>
      <c r="S15" s="1"/>
      <c r="T15" s="1"/>
      <c r="U15" s="1"/>
      <c r="V15" s="15">
        <f t="shared" ref="V15:V17" si="4">K15</f>
        <v>154100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154100</v>
      </c>
      <c r="AF15" s="15">
        <v>154100</v>
      </c>
      <c r="AG15" s="15">
        <v>0</v>
      </c>
      <c r="AH15" s="15">
        <v>0</v>
      </c>
      <c r="AI15" s="15">
        <v>0</v>
      </c>
      <c r="AJ15" s="15">
        <v>0</v>
      </c>
      <c r="AK15" s="15"/>
      <c r="AL15" s="15"/>
      <c r="AM15" s="15"/>
      <c r="AN15" s="15"/>
      <c r="AO15" s="15">
        <v>154100</v>
      </c>
      <c r="AP15" s="15">
        <v>154100</v>
      </c>
      <c r="AQ15" s="15">
        <v>0</v>
      </c>
      <c r="AR15" s="1">
        <v>2201500337</v>
      </c>
      <c r="AS15" s="1"/>
      <c r="AT15" s="1" t="s">
        <v>96</v>
      </c>
      <c r="AU15" s="15">
        <v>312700</v>
      </c>
      <c r="AV15" s="6">
        <v>45596</v>
      </c>
    </row>
    <row r="16" spans="1:48" x14ac:dyDescent="0.35">
      <c r="A16" s="1">
        <v>860070301</v>
      </c>
      <c r="B16" s="1" t="s">
        <v>12</v>
      </c>
      <c r="C16" s="1" t="s">
        <v>14</v>
      </c>
      <c r="D16" s="1">
        <v>1010513</v>
      </c>
      <c r="E16" s="1" t="s">
        <v>35</v>
      </c>
      <c r="F16" s="1" t="s">
        <v>55</v>
      </c>
      <c r="G16" s="6">
        <v>45132</v>
      </c>
      <c r="H16" s="6">
        <v>45132</v>
      </c>
      <c r="I16" s="6">
        <v>45232</v>
      </c>
      <c r="J16" s="15">
        <v>94109</v>
      </c>
      <c r="K16" s="15">
        <v>94109</v>
      </c>
      <c r="L16" s="5" t="s">
        <v>15</v>
      </c>
      <c r="M16" s="8" t="s">
        <v>16</v>
      </c>
      <c r="N16" s="9" t="s">
        <v>17</v>
      </c>
      <c r="O16" s="8" t="s">
        <v>18</v>
      </c>
      <c r="P16" s="1" t="s">
        <v>104</v>
      </c>
      <c r="Q16" s="1" t="s">
        <v>61</v>
      </c>
      <c r="R16" s="15">
        <v>0</v>
      </c>
      <c r="S16" s="1"/>
      <c r="T16" s="1"/>
      <c r="U16" s="1"/>
      <c r="V16" s="15">
        <f t="shared" si="4"/>
        <v>94109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94109</v>
      </c>
      <c r="AF16" s="15">
        <v>94109</v>
      </c>
      <c r="AG16" s="15">
        <v>0</v>
      </c>
      <c r="AH16" s="15">
        <v>0</v>
      </c>
      <c r="AI16" s="15">
        <v>0</v>
      </c>
      <c r="AJ16" s="15">
        <v>0</v>
      </c>
      <c r="AK16" s="15"/>
      <c r="AL16" s="15"/>
      <c r="AM16" s="15"/>
      <c r="AN16" s="15"/>
      <c r="AO16" s="15">
        <v>94109</v>
      </c>
      <c r="AP16" s="15">
        <v>94109</v>
      </c>
      <c r="AQ16" s="15">
        <v>0</v>
      </c>
      <c r="AR16" s="1">
        <v>2201511106</v>
      </c>
      <c r="AS16" s="1"/>
      <c r="AT16" s="1" t="s">
        <v>97</v>
      </c>
      <c r="AU16" s="15">
        <v>577077</v>
      </c>
      <c r="AV16" s="6">
        <v>45596</v>
      </c>
    </row>
    <row r="17" spans="1:48" x14ac:dyDescent="0.35">
      <c r="A17" s="1">
        <v>860070301</v>
      </c>
      <c r="B17" s="1" t="s">
        <v>12</v>
      </c>
      <c r="C17" s="1" t="s">
        <v>14</v>
      </c>
      <c r="D17" s="1">
        <v>1022218</v>
      </c>
      <c r="E17" s="1" t="s">
        <v>36</v>
      </c>
      <c r="F17" s="1" t="s">
        <v>56</v>
      </c>
      <c r="G17" s="6">
        <v>45170</v>
      </c>
      <c r="H17" s="6">
        <v>45170</v>
      </c>
      <c r="I17" s="6">
        <v>45232</v>
      </c>
      <c r="J17" s="15">
        <v>260118</v>
      </c>
      <c r="K17" s="15">
        <v>260118</v>
      </c>
      <c r="L17" s="5" t="s">
        <v>15</v>
      </c>
      <c r="M17" s="8" t="s">
        <v>16</v>
      </c>
      <c r="N17" s="9" t="s">
        <v>17</v>
      </c>
      <c r="O17" s="8" t="s">
        <v>18</v>
      </c>
      <c r="P17" s="1" t="s">
        <v>104</v>
      </c>
      <c r="Q17" s="1" t="s">
        <v>61</v>
      </c>
      <c r="R17" s="15">
        <v>0</v>
      </c>
      <c r="S17" s="1"/>
      <c r="T17" s="1"/>
      <c r="U17" s="1"/>
      <c r="V17" s="15">
        <f t="shared" si="4"/>
        <v>260118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260118</v>
      </c>
      <c r="AF17" s="15">
        <v>260118</v>
      </c>
      <c r="AG17" s="15">
        <v>0</v>
      </c>
      <c r="AH17" s="15">
        <v>0</v>
      </c>
      <c r="AI17" s="15">
        <v>0</v>
      </c>
      <c r="AJ17" s="15">
        <v>0</v>
      </c>
      <c r="AK17" s="15"/>
      <c r="AL17" s="15"/>
      <c r="AM17" s="15"/>
      <c r="AN17" s="15"/>
      <c r="AO17" s="15">
        <v>254916</v>
      </c>
      <c r="AP17" s="15">
        <v>254916</v>
      </c>
      <c r="AQ17" s="15">
        <v>5202</v>
      </c>
      <c r="AR17" s="1">
        <v>2201511106</v>
      </c>
      <c r="AS17" s="1"/>
      <c r="AT17" s="1" t="s">
        <v>97</v>
      </c>
      <c r="AU17" s="15">
        <v>577077</v>
      </c>
      <c r="AV17" s="6">
        <v>45596</v>
      </c>
    </row>
    <row r="18" spans="1:48" x14ac:dyDescent="0.35">
      <c r="A18" s="1">
        <v>860070301</v>
      </c>
      <c r="B18" s="1" t="s">
        <v>12</v>
      </c>
      <c r="C18" s="1" t="s">
        <v>14</v>
      </c>
      <c r="D18" s="1">
        <v>1015224</v>
      </c>
      <c r="E18" s="1" t="s">
        <v>37</v>
      </c>
      <c r="F18" s="1" t="s">
        <v>57</v>
      </c>
      <c r="G18" s="6">
        <v>45145</v>
      </c>
      <c r="H18" s="6">
        <v>45145</v>
      </c>
      <c r="I18" s="6">
        <v>45232</v>
      </c>
      <c r="J18" s="15">
        <v>85972</v>
      </c>
      <c r="K18" s="15">
        <v>85972</v>
      </c>
      <c r="L18" s="5" t="s">
        <v>15</v>
      </c>
      <c r="M18" s="8" t="s">
        <v>16</v>
      </c>
      <c r="N18" s="9" t="s">
        <v>17</v>
      </c>
      <c r="O18" s="8" t="s">
        <v>18</v>
      </c>
      <c r="P18" s="1" t="s">
        <v>103</v>
      </c>
      <c r="Q18" s="1" t="s">
        <v>61</v>
      </c>
      <c r="R18" s="15">
        <v>0</v>
      </c>
      <c r="S18" s="1"/>
      <c r="T18" s="1"/>
      <c r="U18" s="1"/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85972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/>
      <c r="AL18" s="15"/>
      <c r="AM18" s="15"/>
      <c r="AN18" s="15"/>
      <c r="AO18" s="15">
        <v>0</v>
      </c>
      <c r="AP18" s="15">
        <v>0</v>
      </c>
      <c r="AQ18" s="15">
        <v>0</v>
      </c>
      <c r="AR18" s="1"/>
      <c r="AS18" s="1"/>
      <c r="AT18" s="1"/>
      <c r="AU18" s="1"/>
      <c r="AV18" s="6">
        <v>45596</v>
      </c>
    </row>
    <row r="19" spans="1:48" x14ac:dyDescent="0.35">
      <c r="A19" s="1">
        <v>860070301</v>
      </c>
      <c r="B19" s="1" t="s">
        <v>12</v>
      </c>
      <c r="C19" s="1" t="s">
        <v>14</v>
      </c>
      <c r="D19" s="1">
        <v>1010309</v>
      </c>
      <c r="E19" s="1" t="s">
        <v>38</v>
      </c>
      <c r="F19" s="1" t="s">
        <v>58</v>
      </c>
      <c r="G19" s="6">
        <v>45132</v>
      </c>
      <c r="H19" s="6">
        <v>45132</v>
      </c>
      <c r="I19" s="6">
        <v>45232</v>
      </c>
      <c r="J19" s="15">
        <v>21496</v>
      </c>
      <c r="K19" s="15">
        <v>21496</v>
      </c>
      <c r="L19" s="5" t="s">
        <v>15</v>
      </c>
      <c r="M19" s="8" t="s">
        <v>16</v>
      </c>
      <c r="N19" s="9" t="s">
        <v>17</v>
      </c>
      <c r="O19" s="8" t="s">
        <v>18</v>
      </c>
      <c r="P19" s="1" t="s">
        <v>103</v>
      </c>
      <c r="Q19" s="1" t="s">
        <v>61</v>
      </c>
      <c r="R19" s="15">
        <v>0</v>
      </c>
      <c r="S19" s="1"/>
      <c r="T19" s="1"/>
      <c r="U19" s="1"/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21496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/>
      <c r="AL19" s="15"/>
      <c r="AM19" s="15"/>
      <c r="AN19" s="15"/>
      <c r="AO19" s="15">
        <v>0</v>
      </c>
      <c r="AP19" s="15">
        <v>0</v>
      </c>
      <c r="AQ19" s="15">
        <v>0</v>
      </c>
      <c r="AR19" s="1"/>
      <c r="AS19" s="1"/>
      <c r="AT19" s="1"/>
      <c r="AU19" s="1"/>
      <c r="AV19" s="6">
        <v>45596</v>
      </c>
    </row>
    <row r="20" spans="1:48" x14ac:dyDescent="0.35">
      <c r="A20" s="1">
        <v>860070301</v>
      </c>
      <c r="B20" s="1" t="s">
        <v>12</v>
      </c>
      <c r="C20" s="1" t="s">
        <v>14</v>
      </c>
      <c r="D20" s="1">
        <v>1010305</v>
      </c>
      <c r="E20" s="1" t="s">
        <v>39</v>
      </c>
      <c r="F20" s="1" t="s">
        <v>59</v>
      </c>
      <c r="G20" s="6">
        <v>45132</v>
      </c>
      <c r="H20" s="6">
        <v>45132</v>
      </c>
      <c r="I20" s="6">
        <v>45232</v>
      </c>
      <c r="J20" s="15">
        <v>232706</v>
      </c>
      <c r="K20" s="15">
        <v>232706</v>
      </c>
      <c r="L20" s="5" t="s">
        <v>15</v>
      </c>
      <c r="M20" s="8" t="s">
        <v>16</v>
      </c>
      <c r="N20" s="9" t="s">
        <v>17</v>
      </c>
      <c r="O20" s="8" t="s">
        <v>18</v>
      </c>
      <c r="P20" s="1" t="s">
        <v>104</v>
      </c>
      <c r="Q20" s="1" t="s">
        <v>61</v>
      </c>
      <c r="R20" s="15">
        <v>0</v>
      </c>
      <c r="S20" s="1"/>
      <c r="T20" s="1"/>
      <c r="U20" s="1"/>
      <c r="V20" s="15">
        <f>K20</f>
        <v>232706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232706</v>
      </c>
      <c r="AF20" s="15">
        <v>232706</v>
      </c>
      <c r="AG20" s="15">
        <v>0</v>
      </c>
      <c r="AH20" s="15">
        <v>0</v>
      </c>
      <c r="AI20" s="15">
        <v>0</v>
      </c>
      <c r="AJ20" s="15">
        <v>0</v>
      </c>
      <c r="AK20" s="15"/>
      <c r="AL20" s="15"/>
      <c r="AM20" s="15"/>
      <c r="AN20" s="15"/>
      <c r="AO20" s="15">
        <v>228052</v>
      </c>
      <c r="AP20" s="15">
        <v>228052</v>
      </c>
      <c r="AQ20" s="15">
        <v>4654</v>
      </c>
      <c r="AR20" s="1">
        <v>2201511106</v>
      </c>
      <c r="AS20" s="1"/>
      <c r="AT20" s="1" t="s">
        <v>97</v>
      </c>
      <c r="AU20" s="15">
        <v>577077</v>
      </c>
      <c r="AV20" s="6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R1 V1:AJ1 AO1:AQ1 W14 AI1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109</v>
      </c>
      <c r="E2" s="39"/>
      <c r="F2" s="39"/>
      <c r="G2" s="39"/>
      <c r="H2" s="39"/>
      <c r="I2" s="40"/>
      <c r="J2" s="41" t="s">
        <v>110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111</v>
      </c>
      <c r="E4" s="39"/>
      <c r="F4" s="39"/>
      <c r="G4" s="39"/>
      <c r="H4" s="39"/>
      <c r="I4" s="40"/>
      <c r="J4" s="41" t="s">
        <v>112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134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132</v>
      </c>
      <c r="J11" s="55"/>
    </row>
    <row r="12" spans="2:10" ht="13" x14ac:dyDescent="0.3">
      <c r="B12" s="54"/>
      <c r="C12" s="56" t="s">
        <v>133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138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135</v>
      </c>
      <c r="D16" s="57"/>
      <c r="G16" s="59"/>
      <c r="H16" s="61" t="s">
        <v>113</v>
      </c>
      <c r="I16" s="61" t="s">
        <v>114</v>
      </c>
      <c r="J16" s="55"/>
    </row>
    <row r="17" spans="2:14" ht="13" x14ac:dyDescent="0.3">
      <c r="B17" s="54"/>
      <c r="C17" s="56" t="s">
        <v>115</v>
      </c>
      <c r="D17" s="56"/>
      <c r="E17" s="56"/>
      <c r="F17" s="56"/>
      <c r="G17" s="59"/>
      <c r="H17" s="62">
        <v>18</v>
      </c>
      <c r="I17" s="63">
        <v>4019001</v>
      </c>
      <c r="J17" s="55"/>
    </row>
    <row r="18" spans="2:14" x14ac:dyDescent="0.25">
      <c r="B18" s="54"/>
      <c r="C18" s="35" t="s">
        <v>116</v>
      </c>
      <c r="G18" s="59"/>
      <c r="H18" s="65">
        <v>10</v>
      </c>
      <c r="I18" s="66">
        <v>2618233</v>
      </c>
      <c r="J18" s="55"/>
    </row>
    <row r="19" spans="2:14" x14ac:dyDescent="0.25">
      <c r="B19" s="54"/>
      <c r="C19" s="35" t="s">
        <v>117</v>
      </c>
      <c r="G19" s="59"/>
      <c r="H19" s="65">
        <v>1</v>
      </c>
      <c r="I19" s="66">
        <v>302100</v>
      </c>
      <c r="J19" s="55"/>
    </row>
    <row r="20" spans="2:14" x14ac:dyDescent="0.25">
      <c r="B20" s="54"/>
      <c r="C20" s="35" t="s">
        <v>118</v>
      </c>
      <c r="H20" s="67">
        <v>2</v>
      </c>
      <c r="I20" s="68">
        <v>324900</v>
      </c>
      <c r="J20" s="55"/>
    </row>
    <row r="21" spans="2:14" x14ac:dyDescent="0.25">
      <c r="B21" s="54"/>
      <c r="C21" s="35" t="s">
        <v>119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120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121</v>
      </c>
      <c r="D23" s="56"/>
      <c r="E23" s="56"/>
      <c r="F23" s="56"/>
      <c r="H23" s="72">
        <f>H18+H19+H20+H21+H22</f>
        <v>13</v>
      </c>
      <c r="I23" s="73">
        <f>I18+I19+I20+I21+I22</f>
        <v>3245233</v>
      </c>
      <c r="J23" s="55"/>
    </row>
    <row r="24" spans="2:14" x14ac:dyDescent="0.25">
      <c r="B24" s="54"/>
      <c r="C24" s="35" t="s">
        <v>122</v>
      </c>
      <c r="H24" s="67">
        <v>5</v>
      </c>
      <c r="I24" s="68">
        <v>773768</v>
      </c>
      <c r="J24" s="55"/>
    </row>
    <row r="25" spans="2:14" ht="13" thickBot="1" x14ac:dyDescent="0.3">
      <c r="B25" s="54"/>
      <c r="C25" s="35" t="s">
        <v>123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124</v>
      </c>
      <c r="D26" s="56"/>
      <c r="E26" s="56"/>
      <c r="F26" s="56"/>
      <c r="H26" s="72">
        <f>H24+H25</f>
        <v>5</v>
      </c>
      <c r="I26" s="73">
        <f>I24+I25</f>
        <v>773768</v>
      </c>
      <c r="J26" s="55"/>
    </row>
    <row r="27" spans="2:14" ht="13.5" thickBot="1" x14ac:dyDescent="0.35">
      <c r="B27" s="54"/>
      <c r="C27" s="59" t="s">
        <v>125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126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127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18</v>
      </c>
      <c r="I31" s="66">
        <f>I23+I26+I28</f>
        <v>4019001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136</v>
      </c>
      <c r="D38" s="81"/>
      <c r="E38" s="59"/>
      <c r="F38" s="59"/>
      <c r="G38" s="59"/>
      <c r="H38" s="88" t="s">
        <v>128</v>
      </c>
      <c r="I38" s="81"/>
      <c r="J38" s="77"/>
    </row>
    <row r="39" spans="2:10" ht="13" x14ac:dyDescent="0.3">
      <c r="B39" s="54"/>
      <c r="C39" s="74" t="s">
        <v>137</v>
      </c>
      <c r="D39" s="59"/>
      <c r="E39" s="59"/>
      <c r="F39" s="59"/>
      <c r="G39" s="59"/>
      <c r="H39" s="74" t="s">
        <v>129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130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131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6" sqref="I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4"/>
      <c r="B1" s="95"/>
      <c r="C1" s="96" t="s">
        <v>139</v>
      </c>
      <c r="D1" s="97"/>
      <c r="E1" s="97"/>
      <c r="F1" s="97"/>
      <c r="G1" s="97"/>
      <c r="H1" s="98"/>
      <c r="I1" s="99" t="s">
        <v>110</v>
      </c>
    </row>
    <row r="2" spans="1:9" ht="53.5" customHeight="1" thickBot="1" x14ac:dyDescent="0.4">
      <c r="A2" s="100"/>
      <c r="B2" s="101"/>
      <c r="C2" s="102" t="s">
        <v>140</v>
      </c>
      <c r="D2" s="103"/>
      <c r="E2" s="103"/>
      <c r="F2" s="103"/>
      <c r="G2" s="103"/>
      <c r="H2" s="104"/>
      <c r="I2" s="105" t="s">
        <v>141</v>
      </c>
    </row>
    <row r="3" spans="1:9" x14ac:dyDescent="0.35">
      <c r="A3" s="106"/>
      <c r="B3" s="59"/>
      <c r="C3" s="59"/>
      <c r="D3" s="59"/>
      <c r="E3" s="59"/>
      <c r="F3" s="59"/>
      <c r="G3" s="59"/>
      <c r="H3" s="59"/>
      <c r="I3" s="77"/>
    </row>
    <row r="4" spans="1:9" x14ac:dyDescent="0.35">
      <c r="A4" s="106"/>
      <c r="B4" s="59"/>
      <c r="C4" s="59"/>
      <c r="D4" s="59"/>
      <c r="E4" s="59"/>
      <c r="F4" s="59"/>
      <c r="G4" s="59"/>
      <c r="H4" s="59"/>
      <c r="I4" s="77"/>
    </row>
    <row r="5" spans="1:9" x14ac:dyDescent="0.35">
      <c r="A5" s="106"/>
      <c r="B5" s="56" t="s">
        <v>134</v>
      </c>
      <c r="C5" s="107"/>
      <c r="D5" s="108"/>
      <c r="E5" s="59"/>
      <c r="F5" s="59"/>
      <c r="G5" s="59"/>
      <c r="H5" s="59"/>
      <c r="I5" s="77"/>
    </row>
    <row r="6" spans="1:9" x14ac:dyDescent="0.35">
      <c r="A6" s="106"/>
      <c r="B6" s="35"/>
      <c r="C6" s="59"/>
      <c r="D6" s="59"/>
      <c r="E6" s="59"/>
      <c r="F6" s="59"/>
      <c r="G6" s="59"/>
      <c r="H6" s="59"/>
      <c r="I6" s="77"/>
    </row>
    <row r="7" spans="1:9" x14ac:dyDescent="0.35">
      <c r="A7" s="106"/>
      <c r="B7" s="56" t="s">
        <v>132</v>
      </c>
      <c r="C7" s="59"/>
      <c r="D7" s="59"/>
      <c r="E7" s="59"/>
      <c r="F7" s="59"/>
      <c r="G7" s="59"/>
      <c r="H7" s="59"/>
      <c r="I7" s="77"/>
    </row>
    <row r="8" spans="1:9" x14ac:dyDescent="0.35">
      <c r="A8" s="106"/>
      <c r="B8" s="56" t="s">
        <v>133</v>
      </c>
      <c r="C8" s="59"/>
      <c r="D8" s="59"/>
      <c r="E8" s="59"/>
      <c r="F8" s="59"/>
      <c r="G8" s="59"/>
      <c r="H8" s="59"/>
      <c r="I8" s="77"/>
    </row>
    <row r="9" spans="1:9" x14ac:dyDescent="0.35">
      <c r="A9" s="106"/>
      <c r="B9" s="59"/>
      <c r="C9" s="59"/>
      <c r="D9" s="59"/>
      <c r="E9" s="59"/>
      <c r="F9" s="59"/>
      <c r="G9" s="59"/>
      <c r="H9" s="59"/>
      <c r="I9" s="77"/>
    </row>
    <row r="10" spans="1:9" x14ac:dyDescent="0.35">
      <c r="A10" s="106"/>
      <c r="B10" s="59" t="s">
        <v>142</v>
      </c>
      <c r="C10" s="59"/>
      <c r="D10" s="59"/>
      <c r="E10" s="59"/>
      <c r="F10" s="59"/>
      <c r="G10" s="59"/>
      <c r="H10" s="59"/>
      <c r="I10" s="77"/>
    </row>
    <row r="11" spans="1:9" x14ac:dyDescent="0.35">
      <c r="A11" s="106"/>
      <c r="B11" s="109"/>
      <c r="C11" s="59"/>
      <c r="D11" s="59"/>
      <c r="E11" s="59"/>
      <c r="F11" s="59"/>
      <c r="G11" s="59"/>
      <c r="H11" s="59"/>
      <c r="I11" s="77"/>
    </row>
    <row r="12" spans="1:9" x14ac:dyDescent="0.35">
      <c r="A12" s="106"/>
      <c r="B12" s="35" t="s">
        <v>135</v>
      </c>
      <c r="C12" s="108"/>
      <c r="D12" s="59"/>
      <c r="E12" s="59"/>
      <c r="F12" s="59"/>
      <c r="G12" s="61" t="s">
        <v>143</v>
      </c>
      <c r="H12" s="61" t="s">
        <v>144</v>
      </c>
      <c r="I12" s="77"/>
    </row>
    <row r="13" spans="1:9" x14ac:dyDescent="0.35">
      <c r="A13" s="106"/>
      <c r="B13" s="74" t="s">
        <v>115</v>
      </c>
      <c r="C13" s="74"/>
      <c r="D13" s="74"/>
      <c r="E13" s="74"/>
      <c r="F13" s="59"/>
      <c r="G13" s="110">
        <f>G19</f>
        <v>13</v>
      </c>
      <c r="H13" s="111">
        <f>H19</f>
        <v>3245233</v>
      </c>
      <c r="I13" s="77"/>
    </row>
    <row r="14" spans="1:9" x14ac:dyDescent="0.35">
      <c r="A14" s="106"/>
      <c r="B14" s="59" t="s">
        <v>116</v>
      </c>
      <c r="C14" s="59"/>
      <c r="D14" s="59"/>
      <c r="E14" s="59"/>
      <c r="F14" s="59"/>
      <c r="G14" s="112">
        <v>10</v>
      </c>
      <c r="H14" s="113">
        <v>2618233</v>
      </c>
      <c r="I14" s="77"/>
    </row>
    <row r="15" spans="1:9" x14ac:dyDescent="0.35">
      <c r="A15" s="106"/>
      <c r="B15" s="59" t="s">
        <v>117</v>
      </c>
      <c r="C15" s="59"/>
      <c r="D15" s="59"/>
      <c r="E15" s="59"/>
      <c r="F15" s="59"/>
      <c r="G15" s="112">
        <v>1</v>
      </c>
      <c r="H15" s="113">
        <v>302100</v>
      </c>
      <c r="I15" s="77"/>
    </row>
    <row r="16" spans="1:9" x14ac:dyDescent="0.35">
      <c r="A16" s="106"/>
      <c r="B16" s="59" t="s">
        <v>118</v>
      </c>
      <c r="C16" s="59"/>
      <c r="D16" s="59"/>
      <c r="E16" s="59"/>
      <c r="F16" s="59"/>
      <c r="G16" s="112">
        <v>2</v>
      </c>
      <c r="H16" s="113">
        <v>324900</v>
      </c>
      <c r="I16" s="77"/>
    </row>
    <row r="17" spans="1:9" x14ac:dyDescent="0.35">
      <c r="A17" s="106"/>
      <c r="B17" s="59" t="s">
        <v>119</v>
      </c>
      <c r="C17" s="59"/>
      <c r="D17" s="59"/>
      <c r="E17" s="59"/>
      <c r="F17" s="59"/>
      <c r="G17" s="112">
        <v>0</v>
      </c>
      <c r="H17" s="113">
        <v>0</v>
      </c>
      <c r="I17" s="77"/>
    </row>
    <row r="18" spans="1:9" x14ac:dyDescent="0.35">
      <c r="A18" s="106"/>
      <c r="B18" s="59" t="s">
        <v>145</v>
      </c>
      <c r="C18" s="59"/>
      <c r="D18" s="59"/>
      <c r="E18" s="59"/>
      <c r="F18" s="59"/>
      <c r="G18" s="114">
        <v>0</v>
      </c>
      <c r="H18" s="115">
        <v>0</v>
      </c>
      <c r="I18" s="77"/>
    </row>
    <row r="19" spans="1:9" x14ac:dyDescent="0.35">
      <c r="A19" s="106"/>
      <c r="B19" s="74" t="s">
        <v>146</v>
      </c>
      <c r="C19" s="74"/>
      <c r="D19" s="74"/>
      <c r="E19" s="74"/>
      <c r="F19" s="59"/>
      <c r="G19" s="112">
        <f>SUM(G14:G18)</f>
        <v>13</v>
      </c>
      <c r="H19" s="111">
        <f>(H14+H15+H16+H17+H18)</f>
        <v>3245233</v>
      </c>
      <c r="I19" s="77"/>
    </row>
    <row r="20" spans="1:9" ht="15" thickBot="1" x14ac:dyDescent="0.4">
      <c r="A20" s="106"/>
      <c r="B20" s="74"/>
      <c r="C20" s="74"/>
      <c r="D20" s="59"/>
      <c r="E20" s="59"/>
      <c r="F20" s="59"/>
      <c r="G20" s="116"/>
      <c r="H20" s="117"/>
      <c r="I20" s="77"/>
    </row>
    <row r="21" spans="1:9" ht="15" thickTop="1" x14ac:dyDescent="0.35">
      <c r="A21" s="106"/>
      <c r="B21" s="74"/>
      <c r="C21" s="74"/>
      <c r="D21" s="59"/>
      <c r="E21" s="59"/>
      <c r="F21" s="59"/>
      <c r="G21" s="81"/>
      <c r="H21" s="118"/>
      <c r="I21" s="77"/>
    </row>
    <row r="22" spans="1:9" x14ac:dyDescent="0.35">
      <c r="A22" s="106"/>
      <c r="B22" s="59"/>
      <c r="C22" s="59"/>
      <c r="D22" s="59"/>
      <c r="E22" s="59"/>
      <c r="F22" s="81"/>
      <c r="G22" s="81"/>
      <c r="H22" s="81"/>
      <c r="I22" s="77"/>
    </row>
    <row r="23" spans="1:9" ht="15" thickBot="1" x14ac:dyDescent="0.4">
      <c r="A23" s="106"/>
      <c r="B23" s="85"/>
      <c r="C23" s="85"/>
      <c r="D23" s="59"/>
      <c r="E23" s="59"/>
      <c r="F23" s="85"/>
      <c r="G23" s="85"/>
      <c r="H23" s="81"/>
      <c r="I23" s="77"/>
    </row>
    <row r="24" spans="1:9" x14ac:dyDescent="0.35">
      <c r="A24" s="106"/>
      <c r="B24" s="81" t="s">
        <v>147</v>
      </c>
      <c r="C24" s="81"/>
      <c r="D24" s="59"/>
      <c r="E24" s="59"/>
      <c r="F24" s="81"/>
      <c r="G24" s="81"/>
      <c r="H24" s="81"/>
      <c r="I24" s="77"/>
    </row>
    <row r="25" spans="1:9" x14ac:dyDescent="0.35">
      <c r="A25" s="106"/>
      <c r="B25" s="81" t="s">
        <v>136</v>
      </c>
      <c r="C25" s="81"/>
      <c r="D25" s="59"/>
      <c r="E25" s="59"/>
      <c r="F25" s="81" t="s">
        <v>148</v>
      </c>
      <c r="G25" s="81"/>
      <c r="H25" s="81"/>
      <c r="I25" s="77"/>
    </row>
    <row r="26" spans="1:9" x14ac:dyDescent="0.35">
      <c r="A26" s="106"/>
      <c r="B26" s="81" t="s">
        <v>137</v>
      </c>
      <c r="C26" s="81"/>
      <c r="D26" s="59"/>
      <c r="E26" s="59"/>
      <c r="F26" s="81" t="s">
        <v>149</v>
      </c>
      <c r="G26" s="81"/>
      <c r="H26" s="81"/>
      <c r="I26" s="77"/>
    </row>
    <row r="27" spans="1:9" x14ac:dyDescent="0.35">
      <c r="A27" s="106"/>
      <c r="B27" s="81"/>
      <c r="C27" s="81"/>
      <c r="D27" s="59"/>
      <c r="E27" s="59"/>
      <c r="F27" s="81"/>
      <c r="G27" s="81"/>
      <c r="H27" s="81"/>
      <c r="I27" s="77"/>
    </row>
    <row r="28" spans="1:9" ht="18.5" customHeight="1" x14ac:dyDescent="0.35">
      <c r="A28" s="106"/>
      <c r="B28" s="119" t="s">
        <v>150</v>
      </c>
      <c r="C28" s="119"/>
      <c r="D28" s="119"/>
      <c r="E28" s="119"/>
      <c r="F28" s="119"/>
      <c r="G28" s="119"/>
      <c r="H28" s="119"/>
      <c r="I28" s="77"/>
    </row>
    <row r="29" spans="1:9" ht="15" thickBot="1" x14ac:dyDescent="0.4">
      <c r="A29" s="120"/>
      <c r="B29" s="121"/>
      <c r="C29" s="121"/>
      <c r="D29" s="121"/>
      <c r="E29" s="121"/>
      <c r="F29" s="85"/>
      <c r="G29" s="85"/>
      <c r="H29" s="85"/>
      <c r="I29" s="12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2024-11-23T15:20:10Z</cp:lastPrinted>
  <dcterms:created xsi:type="dcterms:W3CDTF">2022-06-01T14:39:12Z</dcterms:created>
  <dcterms:modified xsi:type="dcterms:W3CDTF">2024-11-23T15:26:07Z</dcterms:modified>
</cp:coreProperties>
</file>