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0001006 ESE HOSP SAGRADO CORAZON DE JESUS DE QUIMBAY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2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AQ1" i="2" l="1"/>
  <c r="AP1" i="2"/>
  <c r="AO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<sst xmlns="http://schemas.openxmlformats.org/spreadsheetml/2006/main" count="483" uniqueCount="180">
  <si>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</si>
  <si>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</si>
  <si>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</si>
  <si>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</si>
  <si>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</si>
  <si>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</si>
  <si>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</si>
  <si>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</si>
  <si>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</si>
  <si>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</si>
  <si>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</si>
  <si>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</si>
  <si>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HSCQ</t>
  </si>
  <si>
    <t>20/11/2023 11:06:01 p.m.</t>
  </si>
  <si>
    <t>17/03/2023 05:07:33 a.m.</t>
  </si>
  <si>
    <t>07/01/2023 10:58:16 p.m.</t>
  </si>
  <si>
    <t>07/01/2023 01:00:01 a.m.</t>
  </si>
  <si>
    <t>17/09/2022 04:59:53 p.m.</t>
  </si>
  <si>
    <t>06/06/2022 06:53:47 a.m.</t>
  </si>
  <si>
    <t>27/04/2022 12:07:03 p.m.</t>
  </si>
  <si>
    <t>10/04/2022 01:06:39 a.m.</t>
  </si>
  <si>
    <t>23/03/2022 08:54:48 p.m.</t>
  </si>
  <si>
    <t>18/03/2022 10:49:58 a.m.</t>
  </si>
  <si>
    <t>24/01/2022 11:19:28 p.m.</t>
  </si>
  <si>
    <t>23/01/2022 08:28:45 p.m.</t>
  </si>
  <si>
    <t>09/11/2021 08:20:32 a.m.</t>
  </si>
  <si>
    <t>18/08/2021 07:57:13 p.m.</t>
  </si>
  <si>
    <t>07/09/2024 05:47:26 p.m.</t>
  </si>
  <si>
    <t>29/08/2024 04:38:47 a.m.</t>
  </si>
  <si>
    <t>25/08/2024 05:01:32 p.m.</t>
  </si>
  <si>
    <t>18/08/2024 05:08:10 p.m.</t>
  </si>
  <si>
    <t>18/08/2024 04:43:38 p.m.</t>
  </si>
  <si>
    <t>13/04/2024 05:10:32 p.m.</t>
  </si>
  <si>
    <t>31/03/2024 11:32:06 p.m.</t>
  </si>
  <si>
    <t>13/10/2023 09:38:28 a.m.</t>
  </si>
  <si>
    <t>24/07/2023 10:18:41 p.m.</t>
  </si>
  <si>
    <t>14/04/2023 11:03:34 a.m.</t>
  </si>
  <si>
    <t>13/08/2022 10:47:35 a.m.</t>
  </si>
  <si>
    <t>23/02/2022 04:52:56 p.m.</t>
  </si>
  <si>
    <t>COMFENALCO VALLE    CONTRIBUTIVO</t>
  </si>
  <si>
    <t>COMFENALCO VALLE  SUBSIDIADO</t>
  </si>
  <si>
    <t xml:space="preserve">ESE SAGRADO CORAZON DE JESUS QUIMBAYA </t>
  </si>
  <si>
    <t>Alf+Fac</t>
  </si>
  <si>
    <t>HSCQ97376</t>
  </si>
  <si>
    <t>HSCQ70424</t>
  </si>
  <si>
    <t>HSCQ62351</t>
  </si>
  <si>
    <t>HSCQ62230</t>
  </si>
  <si>
    <t>HSCQ54210</t>
  </si>
  <si>
    <t>HSCQ47313</t>
  </si>
  <si>
    <t>HSCQ44551</t>
  </si>
  <si>
    <t>HSCQ43418</t>
  </si>
  <si>
    <t>HSCQ41878</t>
  </si>
  <si>
    <t>HSCQ41437</t>
  </si>
  <si>
    <t>HSCQ36575</t>
  </si>
  <si>
    <t>HSCQ36439</t>
  </si>
  <si>
    <t>HSCQ29611</t>
  </si>
  <si>
    <t>HSCQ22738</t>
  </si>
  <si>
    <t>HSCQ127535</t>
  </si>
  <si>
    <t>HSCQ126448</t>
  </si>
  <si>
    <t>HSCQ126136</t>
  </si>
  <si>
    <t>HSCQ124971</t>
  </si>
  <si>
    <t>HSCQ124969</t>
  </si>
  <si>
    <t>HSCQ111272</t>
  </si>
  <si>
    <t>HSCQ110404</t>
  </si>
  <si>
    <t>HSCQ93203</t>
  </si>
  <si>
    <t>HSCQ84067</t>
  </si>
  <si>
    <t>HSCQ73528</t>
  </si>
  <si>
    <t>HSCQ51754</t>
  </si>
  <si>
    <t>HSCQ39091</t>
  </si>
  <si>
    <t>Llave</t>
  </si>
  <si>
    <t>890001006_HSCQ97376</t>
  </si>
  <si>
    <t>890001006_HSCQ70424</t>
  </si>
  <si>
    <t>890001006_HSCQ62351</t>
  </si>
  <si>
    <t>890001006_HSCQ62230</t>
  </si>
  <si>
    <t>890001006_HSCQ54210</t>
  </si>
  <si>
    <t>890001006_HSCQ47313</t>
  </si>
  <si>
    <t>890001006_HSCQ44551</t>
  </si>
  <si>
    <t>890001006_HSCQ43418</t>
  </si>
  <si>
    <t>890001006_HSCQ41878</t>
  </si>
  <si>
    <t>890001006_HSCQ41437</t>
  </si>
  <si>
    <t>890001006_HSCQ36575</t>
  </si>
  <si>
    <t>890001006_HSCQ36439</t>
  </si>
  <si>
    <t>890001006_HSCQ29611</t>
  </si>
  <si>
    <t>890001006_HSCQ22738</t>
  </si>
  <si>
    <t>890001006_HSCQ127535</t>
  </si>
  <si>
    <t>890001006_HSCQ126448</t>
  </si>
  <si>
    <t>890001006_HSCQ126136</t>
  </si>
  <si>
    <t>890001006_HSCQ124971</t>
  </si>
  <si>
    <t>890001006_HSCQ124969</t>
  </si>
  <si>
    <t>890001006_HSCQ111272</t>
  </si>
  <si>
    <t>890001006_HSCQ110404</t>
  </si>
  <si>
    <t>890001006_HSCQ93203</t>
  </si>
  <si>
    <t>890001006_HSCQ84067</t>
  </si>
  <si>
    <t>890001006_HSCQ73528</t>
  </si>
  <si>
    <t>890001006_HSCQ51754</t>
  </si>
  <si>
    <t>890001006_HSCQ39091</t>
  </si>
  <si>
    <t>Estado de Factura EPS 29/11/2024</t>
  </si>
  <si>
    <t>Boxalud</t>
  </si>
  <si>
    <t>N/A</t>
  </si>
  <si>
    <t xml:space="preserve">Fecha de radicación EPS 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</si>
  <si>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</si>
  <si>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</si>
  <si>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</si>
  <si>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</si>
  <si>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</si>
  <si>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</si>
  <si>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</si>
  <si>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</si>
  <si>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</si>
  <si>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</si>
  <si>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</si>
  <si>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</si>
  <si>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</si>
  <si>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</si>
  <si>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</si>
  <si>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</si>
  <si>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</si>
  <si>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</si>
  <si>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</si>
  <si>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</si>
  <si>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</si>
  <si>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</si>
  <si>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</si>
  <si>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</si>
  <si>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</si>
  <si>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</si>
  <si>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</si>
  <si>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</si>
  <si>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</si>
  <si>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</si>
  <si>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</si>
  <si>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FACTURA NO RADICADA</t>
  </si>
  <si>
    <t>Etiquetas de fila</t>
  </si>
  <si>
    <t>Total general</t>
  </si>
  <si>
    <t>Suma de IPS Saldo Factura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</si>
  <si>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</si>
  <si>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</si>
  <si>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</si>
  <si>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</si>
  <si>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</si>
  <si>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</si>
  <si>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</si>
  <si>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</si>
  <si>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</si>
  <si>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</si>
  <si>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</si>
  <si>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</si>
  <si>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</si>
  <si>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</si>
  <si>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</si>
  <si>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</si>
  <si>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</si>
  <si>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</si>
  <si>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</si>
  <si>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</si>
  <si>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</si>
  <si>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</si>
  <si>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</si>
  <si>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</si>
  <si>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</si>
  <si>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890001006</t>
  </si>
  <si>
    <t xml:space="preserve">Señores: ESE SAGRADO CORAZON DE JESUS QUIMBAYA </t>
  </si>
  <si>
    <t>Santiago de Cali, Noviembre 29 del 2024</t>
  </si>
  <si>
    <t>Con Corte al dia: 31/10/2024</t>
  </si>
  <si>
    <t>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</si>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</sst>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2" xfId="0" applyBorder="1"/>
    <xf numFmtId="0" fontId="0" fillId="0" borderId="1" xfId="0" applyFont="1" applyFill="1" applyBorder="1"/>
    <xf numFmtId="22" fontId="0" fillId="0" borderId="1" xfId="0" applyNumberFormat="1" applyFont="1" applyFill="1" applyBorder="1"/>
    <xf numFmtId="165" fontId="0" fillId="0" borderId="1" xfId="1" applyNumberFormat="1" applyFont="1" applyFill="1" applyBorder="1"/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/>
    <xf numFmtId="14" fontId="0" fillId="0" borderId="0" xfId="0" applyNumberFormat="1"/>
    <xf numFmtId="14" fontId="1" fillId="6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7" fontId="1" fillId="6" borderId="1" xfId="1" applyNumberFormat="1" applyFont="1" applyFill="1" applyBorder="1" applyAlignment="1">
      <alignment horizontal="center" vertical="center" wrapText="1"/>
    </xf>
    <xf numFmtId="167" fontId="6" fillId="4" borderId="1" xfId="1" applyNumberFormat="1" applyFont="1" applyFill="1" applyBorder="1" applyAlignment="1">
      <alignment horizontal="center" vertical="center" wrapText="1"/>
    </xf>
    <xf numFmtId="167" fontId="6" fillId="8" borderId="1" xfId="1" applyNumberFormat="1" applyFont="1" applyFill="1" applyBorder="1" applyAlignment="1">
      <alignment horizontal="center" vertical="center" wrapText="1"/>
    </xf>
    <xf numFmtId="167" fontId="6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0" fontId="0" fillId="0" borderId="0" xfId="0" applyAlignment="1">
      <alignment horizontal="center" vertical="center" wrapText="1"/>
    </xf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3" xfId="0" applyNumberFormat="1" applyBorder="1"/>
    <xf numFmtId="165" fontId="0" fillId="0" borderId="15" xfId="1" applyNumberFormat="1" applyFon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0" fontId="10" fillId="0" borderId="0" xfId="4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171" fontId="8" fillId="0" borderId="0" xfId="2" applyNumberFormat="1" applyFont="1"/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0" fontId="8" fillId="0" borderId="0" xfId="4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1" fontId="8" fillId="0" borderId="0" xfId="3" applyNumberFormat="1" applyFont="1"/>
    <xf numFmtId="170" fontId="8" fillId="0" borderId="10" xfId="4" applyNumberFormat="1" applyFont="1" applyBorder="1" applyAlignment="1">
      <alignment horizontal="center"/>
    </xf>
    <xf numFmtId="171" fontId="8" fillId="0" borderId="10" xfId="2" applyNumberFormat="1" applyFont="1" applyBorder="1" applyAlignment="1">
      <alignment horizontal="right"/>
    </xf>
    <xf numFmtId="170" fontId="9" fillId="0" borderId="0" xfId="2" applyNumberFormat="1" applyFont="1" applyAlignment="1">
      <alignment horizontal="right"/>
    </xf>
    <xf numFmtId="171" fontId="9" fillId="0" borderId="0" xfId="2" applyNumberFormat="1" applyFont="1" applyAlignment="1">
      <alignment horizontal="right"/>
    </xf>
    <xf numFmtId="0" fontId="10" fillId="0" borderId="0" xfId="3" applyFont="1"/>
    <xf numFmtId="170" fontId="7" fillId="0" borderId="10" xfId="4" applyNumberFormat="1" applyFont="1" applyBorder="1" applyAlignment="1">
      <alignment horizontal="center"/>
    </xf>
    <xf numFmtId="171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70" fontId="7" fillId="0" borderId="0" xfId="2" applyNumberFormat="1" applyFont="1" applyAlignment="1">
      <alignment horizontal="right"/>
    </xf>
    <xf numFmtId="170" fontId="10" fillId="0" borderId="16" xfId="4" applyNumberFormat="1" applyFont="1" applyBorder="1" applyAlignment="1">
      <alignment horizontal="center"/>
    </xf>
    <xf numFmtId="171" fontId="10" fillId="0" borderId="16" xfId="2" applyNumberFormat="1" applyFont="1" applyBorder="1" applyAlignment="1">
      <alignment horizontal="right"/>
    </xf>
    <xf numFmtId="172" fontId="7" fillId="0" borderId="0" xfId="3" applyNumberFormat="1" applyFont="1"/>
    <xf numFmtId="169" fontId="7" fillId="0" borderId="0" xfId="4" applyFont="1"/>
    <xf numFmtId="171" fontId="7" fillId="0" borderId="0" xfId="2" applyNumberFormat="1" applyFont="1"/>
    <xf numFmtId="172" fontId="10" fillId="0" borderId="10" xfId="3" applyNumberFormat="1" applyFont="1" applyBorder="1"/>
    <xf numFmtId="172" fontId="7" fillId="0" borderId="10" xfId="3" applyNumberFormat="1" applyFont="1" applyBorder="1"/>
    <xf numFmtId="169" fontId="10" fillId="0" borderId="10" xfId="4" applyFont="1" applyBorder="1"/>
    <xf numFmtId="171" fontId="7" fillId="0" borderId="10" xfId="2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2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8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7" fontId="10" fillId="0" borderId="0" xfId="5" applyNumberFormat="1" applyFont="1"/>
    <xf numFmtId="173" fontId="10" fillId="0" borderId="0" xfId="5" applyNumberFormat="1" applyFont="1" applyAlignment="1">
      <alignment horizontal="right"/>
    </xf>
    <xf numFmtId="167" fontId="7" fillId="0" borderId="0" xfId="5" applyNumberFormat="1" applyFont="1" applyAlignment="1">
      <alignment horizontal="center"/>
    </xf>
    <xf numFmtId="173" fontId="7" fillId="0" borderId="0" xfId="5" applyNumberFormat="1" applyFont="1" applyAlignment="1">
      <alignment horizontal="right"/>
    </xf>
    <xf numFmtId="167" fontId="7" fillId="0" borderId="19" xfId="5" applyNumberFormat="1" applyFont="1" applyBorder="1" applyAlignment="1">
      <alignment horizontal="center"/>
    </xf>
    <xf numFmtId="173" fontId="7" fillId="0" borderId="19" xfId="5" applyNumberFormat="1" applyFont="1" applyBorder="1" applyAlignment="1">
      <alignment horizontal="right"/>
    </xf>
    <xf numFmtId="167" fontId="7" fillId="0" borderId="16" xfId="5" applyNumberFormat="1" applyFont="1" applyBorder="1" applyAlignment="1">
      <alignment horizontal="center"/>
    </xf>
    <xf numFmtId="173" fontId="7" fillId="0" borderId="16" xfId="5" applyNumberFormat="1" applyFont="1" applyBorder="1" applyAlignment="1">
      <alignment horizontal="right"/>
    </xf>
    <xf numFmtId="172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26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6" formatCode="_(* #,##0.0_);_(* \(#,##0.0\);_(* &quot;-&quot;??_);_(@_)"/>
    </dxf>
    <dxf>
      <numFmt numFmtId="165" formatCode="_(* #,##0_);_(* \(#,##0\);_(* &quot;-&quot;??_);_(@_)"/>
    </dxf>
    <dxf>
      <numFmt numFmtId="166" formatCode="_(* #,##0.0_);_(* \(#,##0.0\);_(* &quot;-&quot;??_);_(@_)"/>
    </dxf>
    <dxf>
      <numFmt numFmtId="165" formatCode="_(* #,##0_);_(* \(#,##0\);_(* &quot;-&quot;??_);_(@_)"/>
    </dxf>
    <dxf>
      <numFmt numFmtId="166" formatCode="_(* #,##0.0_);_(* \(#,##0.0\);_(* &quot;-&quot;??_);_(@_)"/>
    </dxf>
    <dxf>
      <numFmt numFmtId="166" formatCode="_(* #,##0.0_);_(* \(#,##0.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25.327878935183" createdVersion="5" refreshedVersion="5" minRefreshableVersion="3" recordCount="26">
  <cacheSource type="worksheet">
    <worksheetSource ref="A2:AV28" sheet="ESTADO DE CADA FACTURA"/>
  </cacheSource>
  <cacheFields count="48">
    <cacheField name="NIT IPS" numFmtId="0">
      <sharedItems containsSemiMixedTypes="0" containsString="0" containsNumber="1" containsInteger="1" minValue="890001006" maxValue="89000100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2738" maxValue="12753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8-08T07:57:00" maxDate="2024-08-28T05:47:00"/>
    </cacheField>
    <cacheField name="IPS Fecha radicado" numFmtId="14">
      <sharedItems/>
    </cacheField>
    <cacheField name="Fecha de radicación EPS " numFmtId="14">
      <sharedItems containsNonDate="0" containsString="0" containsBlank="1"/>
    </cacheField>
    <cacheField name="IPS Valor Factura" numFmtId="165">
      <sharedItems containsSemiMixedTypes="0" containsString="0" containsNumber="1" containsInteger="1" minValue="7000" maxValue="179454"/>
    </cacheField>
    <cacheField name="IPS Saldo Factura" numFmtId="165">
      <sharedItems containsSemiMixedTypes="0" containsString="0" containsNumber="1" containsInteger="1" minValue="7000" maxValue="179454"/>
    </cacheField>
    <cacheField name="Tipo de Contrato" numFmtId="0">
      <sharedItems/>
    </cacheField>
    <cacheField name="Sede / Ciudad" numFmtId="0">
      <sharedItems containsNonDate="0" containsString="0" containsBlank="1"/>
    </cacheField>
    <cacheField name="Tipo de Prestación" numFmtId="0">
      <sharedItems/>
    </cacheField>
    <cacheField name="Numero de Contrato" numFmtId="0">
      <sharedItems containsSemiMixedTypes="0" containsString="0" containsNumber="1" containsInteger="1" minValue="1003201" maxValue="1024502"/>
    </cacheField>
    <cacheField name="Estado de Factura EPS 29/11/2024" numFmtId="0">
      <sharedItems count="1">
        <s v="FACTURA NO RADICADA"/>
      </sharedItems>
    </cacheField>
    <cacheField name="Boxalud" numFmtId="0">
      <sharedItems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5">
      <sharedItems containsSemiMixedTypes="0" containsString="0" containsNumber="1" containsInteger="1" minValue="0" maxValue="0"/>
    </cacheField>
    <cacheField name="Valor devuelto " numFmtId="165">
      <sharedItems containsSemiMixedTypes="0" containsString="0" containsNumber="1" containsInteger="1" minValue="0" maxValue="0"/>
    </cacheField>
    <cacheField name="Valor no radicado" numFmtId="165">
      <sharedItems containsSemiMixedTypes="0" containsString="0" containsNumber="1" containsInteger="1" minValue="0" maxValue="0"/>
    </cacheField>
    <cacheField name="Valor aceptado IPS " numFmtId="165">
      <sharedItems containsSemiMixedTypes="0" containsString="0" containsNumber="1" containsInteger="1" minValue="0" maxValue="0"/>
    </cacheField>
    <cacheField name="Valor extemporaneo" numFmtId="165">
      <sharedItems containsSemiMixedTypes="0" containsString="0" containsNumber="1" containsInteger="1" minValue="0" maxValue="0"/>
    </cacheField>
    <cacheField name="Valor glosa por contestar " numFmtId="165">
      <sharedItems containsSemiMixedTypes="0" containsString="0" containsNumber="1" containsInteger="1" minValue="0" maxValue="0"/>
    </cacheField>
    <cacheField name="Valor pendiente de pago " numFmtId="165">
      <sharedItems containsSemiMixedTypes="0" containsString="0" containsNumber="1" containsInteger="1" minValue="0" maxValue="0"/>
    </cacheField>
    <cacheField name="Valor proceso interno" numFmtId="165">
      <sharedItems containsSemiMixedTypes="0" containsString="0" containsNumber="1" containsInteger="1" minValue="0" maxValue="0"/>
    </cacheField>
    <cacheField name="Valor Covid-19" numFmtId="165">
      <sharedItems containsSemiMixedTypes="0" containsString="0" containsNumber="1" containsInteger="1" minValue="0" maxValue="0"/>
    </cacheField>
    <cacheField name="Valor Total Bruto" numFmtId="165">
      <sharedItems containsSemiMixedTypes="0" containsString="0" containsNumber="1" containsInteger="1" minValue="0" maxValue="0"/>
    </cacheField>
    <cacheField name="Valor Radicado" numFmtId="165">
      <sharedItems containsSemiMixedTypes="0" containsString="0" containsNumber="1" containsInteger="1" minValue="0" maxValue="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Devolucion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0"/>
    </cacheField>
    <cacheField name="Observación objeccion " numFmtId="0">
      <sharedItems containsNonDate="0" containsString="0" containsBlank="1"/>
    </cacheField>
    <cacheField name="Tipificación objección " numFmtId="0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5">
      <sharedItems containsSemiMixedTypes="0" containsString="0" containsNumber="1" containsInteger="1" minValue="0" maxValue="0"/>
    </cacheField>
    <cacheField name="Valor compensacion SAP " numFmtId="165">
      <sharedItems containsSemiMixedTypes="0" containsString="0" containsNumber="1" containsInteger="1" minValue="0" maxValue="0"/>
    </cacheField>
    <cacheField name="Retención 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165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n v="890001006"/>
    <s v="ESE SAGRADO CORAZON DE JESUS QUIMBAYA "/>
    <s v="HSCQ"/>
    <n v="97376"/>
    <s v="HSCQ97376"/>
    <s v="890001006_HSCQ97376"/>
    <d v="2023-11-10T11:06:00"/>
    <s v="20/11/2023 11:06:01 p.m."/>
    <m/>
    <n v="175220"/>
    <n v="17522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70424"/>
    <s v="HSCQ70424"/>
    <s v="890001006_HSCQ70424"/>
    <d v="2023-03-07T05:07:00"/>
    <s v="17/03/2023 05:07:33 a.m."/>
    <m/>
    <n v="103600"/>
    <n v="1036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62351"/>
    <s v="HSCQ62351"/>
    <s v="890001006_HSCQ62351"/>
    <d v="2022-12-28T10:58:00"/>
    <s v="07/01/2023 10:58:16 p.m."/>
    <m/>
    <n v="89300"/>
    <n v="893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62230"/>
    <s v="HSCQ62230"/>
    <s v="890001006_HSCQ62230"/>
    <d v="2022-12-28T01:00:00"/>
    <s v="07/01/2023 01:00:01 a.m."/>
    <m/>
    <n v="135950"/>
    <n v="13595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54210"/>
    <s v="HSCQ54210"/>
    <s v="890001006_HSCQ54210"/>
    <d v="2022-09-07T04:59:00"/>
    <s v="17/09/2022 04:59:53 p.m."/>
    <m/>
    <n v="77400"/>
    <n v="774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47313"/>
    <s v="HSCQ47313"/>
    <s v="890001006_HSCQ47313"/>
    <d v="2022-05-27T06:53:00"/>
    <s v="06/06/2022 06:53:47 a.m."/>
    <m/>
    <n v="139000"/>
    <n v="1390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44551"/>
    <s v="HSCQ44551"/>
    <s v="890001006_HSCQ44551"/>
    <d v="2022-04-17T12:07:00"/>
    <s v="27/04/2022 12:07:03 p.m."/>
    <m/>
    <n v="67900"/>
    <n v="679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43418"/>
    <s v="HSCQ43418"/>
    <s v="890001006_HSCQ43418"/>
    <d v="2022-03-31T01:06:00"/>
    <s v="10/04/2022 01:06:39 a.m."/>
    <m/>
    <n v="65700"/>
    <n v="657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41878"/>
    <s v="HSCQ41878"/>
    <s v="890001006_HSCQ41878"/>
    <d v="2022-03-13T08:54:00"/>
    <s v="23/03/2022 08:54:48 p.m."/>
    <m/>
    <n v="139100"/>
    <n v="1391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41437"/>
    <s v="HSCQ41437"/>
    <s v="890001006_HSCQ41437"/>
    <d v="2022-03-08T10:49:00"/>
    <s v="18/03/2022 10:49:58 a.m."/>
    <m/>
    <n v="152350"/>
    <n v="15235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36575"/>
    <s v="HSCQ36575"/>
    <s v="890001006_HSCQ36575"/>
    <d v="2022-01-14T11:19:00"/>
    <s v="24/01/2022 11:19:28 p.m."/>
    <m/>
    <n v="72600"/>
    <n v="726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36439"/>
    <s v="HSCQ36439"/>
    <s v="890001006_HSCQ36439"/>
    <d v="2022-01-13T08:28:00"/>
    <s v="23/01/2022 08:28:45 p.m."/>
    <m/>
    <n v="66550"/>
    <n v="6655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29611"/>
    <s v="HSCQ29611"/>
    <s v="890001006_HSCQ29611"/>
    <d v="2021-10-30T08:20:00"/>
    <s v="09/11/2021 08:20:32 a.m."/>
    <m/>
    <n v="63250"/>
    <n v="6325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22738"/>
    <s v="HSCQ22738"/>
    <s v="890001006_HSCQ22738"/>
    <d v="2021-08-08T07:57:00"/>
    <s v="18/08/2021 07:57:13 p.m."/>
    <m/>
    <n v="126400"/>
    <n v="126400"/>
    <s v="COMFENALCO VALLE    CONTRIBUTIVO"/>
    <m/>
    <s v="COMFENALCO VALLE    CONTRIBUTIVO"/>
    <n v="1003201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27535"/>
    <s v="HSCQ127535"/>
    <s v="890001006_HSCQ127535"/>
    <d v="2024-08-28T05:47:00"/>
    <s v="07/09/2024 05:47:26 p.m."/>
    <m/>
    <n v="75763"/>
    <n v="75763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26448"/>
    <s v="HSCQ126448"/>
    <s v="890001006_HSCQ126448"/>
    <d v="2024-08-19T04:38:00"/>
    <s v="29/08/2024 04:38:47 a.m."/>
    <m/>
    <n v="179454"/>
    <n v="179454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26136"/>
    <s v="HSCQ126136"/>
    <s v="890001006_HSCQ126136"/>
    <d v="2024-08-15T05:01:00"/>
    <s v="25/08/2024 05:01:32 p.m."/>
    <m/>
    <n v="161280"/>
    <n v="16128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24971"/>
    <s v="HSCQ124971"/>
    <s v="890001006_HSCQ124971"/>
    <d v="2024-08-08T05:08:00"/>
    <s v="18/08/2024 05:08:10 p.m."/>
    <m/>
    <n v="7800"/>
    <n v="78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24969"/>
    <s v="HSCQ124969"/>
    <s v="890001006_HSCQ124969"/>
    <d v="2024-08-08T04:43:00"/>
    <s v="18/08/2024 04:43:38 p.m."/>
    <m/>
    <n v="7800"/>
    <n v="78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11272"/>
    <s v="HSCQ111272"/>
    <s v="890001006_HSCQ111272"/>
    <d v="2024-04-03T05:10:00"/>
    <s v="13/04/2024 05:10:32 p.m."/>
    <m/>
    <n v="78500"/>
    <n v="785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110404"/>
    <s v="HSCQ110404"/>
    <s v="890001006_HSCQ110404"/>
    <d v="2024-03-21T11:32:00"/>
    <s v="31/03/2024 11:32:06 p.m."/>
    <m/>
    <n v="85400"/>
    <n v="854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93203"/>
    <s v="HSCQ93203"/>
    <s v="890001006_HSCQ93203"/>
    <d v="2023-10-03T09:38:00"/>
    <s v="13/10/2023 09:38:28 a.m."/>
    <m/>
    <n v="7000"/>
    <n v="70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84067"/>
    <s v="HSCQ84067"/>
    <s v="890001006_HSCQ84067"/>
    <d v="2023-07-14T10:18:00"/>
    <s v="24/07/2023 10:18:41 p.m."/>
    <m/>
    <n v="168525"/>
    <n v="168525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73528"/>
    <s v="HSCQ73528"/>
    <s v="890001006_HSCQ73528"/>
    <d v="2023-04-04T11:03:00"/>
    <s v="14/04/2023 11:03:34 a.m."/>
    <m/>
    <n v="21000"/>
    <n v="210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51754"/>
    <s v="HSCQ51754"/>
    <s v="890001006_HSCQ51754"/>
    <d v="2022-08-03T10:47:00"/>
    <s v="13/08/2022 10:47:35 a.m."/>
    <m/>
    <n v="24000"/>
    <n v="240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n v="890001006"/>
    <s v="ESE SAGRADO CORAZON DE JESUS QUIMBAYA "/>
    <s v="HSCQ"/>
    <n v="39091"/>
    <s v="HSCQ39091"/>
    <s v="890001006_HSCQ39091"/>
    <d v="2022-02-13T04:52:00"/>
    <s v="23/02/2022 04:52:56 p.m."/>
    <m/>
    <n v="65700"/>
    <n v="65700"/>
    <s v="COMFENALCO VALLE  SUBSIDIADO"/>
    <m/>
    <s v="COMFENALCO VALLE  SUBSIDIADO"/>
    <n v="1024502"/>
    <x v="0"/>
    <s v="N/A"/>
    <n v="0"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2">
        <item x="0"/>
        <item t="default"/>
      </items>
    </pivotField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  <pivotField numFmtId="14" showAll="0"/>
  </pivotFields>
  <rowFields count="1">
    <field x="15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uma de IPS Saldo Factura" fld="10" baseField="0" baseItem="0" numFmtId="165"/>
  </dataFields>
  <formats count="22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field="15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5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field="15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5" type="button" dataOnly="0" labelOnly="1" outline="0" axis="axisRow" fieldPosition="0"/>
    </format>
    <format dxfId="10">
      <pivotArea dataOnly="0" labelOnly="1" fieldPosition="0">
        <references count="1">
          <reference field="15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7"/>
  <sheetViews>
    <sheetView showGridLines="0" topLeftCell="A7" zoomScale="120" zoomScaleNormal="120" workbookViewId="0">
      <selection activeCell="B20" sqref="B20"/>
    </sheetView>
  </sheetViews>
  <sheetFormatPr baseColWidth="10" defaultColWidth="11.453125" defaultRowHeight="14.5" x14ac:dyDescent="0.35"/>
  <cols>
    <col min="2" max="2" width="9.54296875" customWidth="1"/>
    <col min="3" max="3" width="9" customWidth="1"/>
    <col min="4" max="4" width="8.81640625" customWidth="1"/>
    <col min="5" max="5" width="16.72656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890001006</v>
      </c>
      <c r="B2" s="5" t="s">
        <v>41</v>
      </c>
      <c r="C2" s="6" t="s">
        <v>12</v>
      </c>
      <c r="D2" s="6">
        <v>97376</v>
      </c>
      <c r="E2" s="7">
        <v>45240.462500000001</v>
      </c>
      <c r="F2" s="6" t="s">
        <v>13</v>
      </c>
      <c r="G2" s="8">
        <v>175220</v>
      </c>
      <c r="H2" s="6">
        <v>175220</v>
      </c>
      <c r="I2" s="6" t="s">
        <v>39</v>
      </c>
      <c r="J2" s="4"/>
      <c r="K2" s="6" t="s">
        <v>39</v>
      </c>
      <c r="L2" s="6">
        <v>1003201</v>
      </c>
    </row>
    <row r="3" spans="1:12" x14ac:dyDescent="0.35">
      <c r="A3" s="1">
        <v>890001006</v>
      </c>
      <c r="B3" s="5" t="s">
        <v>41</v>
      </c>
      <c r="C3" s="6" t="s">
        <v>12</v>
      </c>
      <c r="D3" s="6">
        <v>70424</v>
      </c>
      <c r="E3" s="7">
        <v>44992.213194444441</v>
      </c>
      <c r="F3" s="6" t="s">
        <v>14</v>
      </c>
      <c r="G3" s="8">
        <v>103600</v>
      </c>
      <c r="H3" s="6">
        <v>103600</v>
      </c>
      <c r="I3" s="6" t="s">
        <v>39</v>
      </c>
      <c r="J3" s="4"/>
      <c r="K3" s="6" t="s">
        <v>39</v>
      </c>
      <c r="L3" s="6">
        <v>1003201</v>
      </c>
    </row>
    <row r="4" spans="1:12" x14ac:dyDescent="0.35">
      <c r="A4" s="1">
        <v>890001006</v>
      </c>
      <c r="B4" s="5" t="s">
        <v>41</v>
      </c>
      <c r="C4" s="6" t="s">
        <v>12</v>
      </c>
      <c r="D4" s="6">
        <v>62351</v>
      </c>
      <c r="E4" s="7">
        <v>44923.456944444442</v>
      </c>
      <c r="F4" s="6" t="s">
        <v>15</v>
      </c>
      <c r="G4" s="8">
        <v>89300</v>
      </c>
      <c r="H4" s="6">
        <v>89300</v>
      </c>
      <c r="I4" s="6" t="s">
        <v>39</v>
      </c>
      <c r="J4" s="9"/>
      <c r="K4" s="6" t="s">
        <v>39</v>
      </c>
      <c r="L4" s="6">
        <v>1003201</v>
      </c>
    </row>
    <row r="5" spans="1:12" x14ac:dyDescent="0.35">
      <c r="A5" s="1">
        <v>890001006</v>
      </c>
      <c r="B5" s="5" t="s">
        <v>41</v>
      </c>
      <c r="C5" s="6" t="s">
        <v>12</v>
      </c>
      <c r="D5" s="6">
        <v>62230</v>
      </c>
      <c r="E5" s="7">
        <v>44923.041666666664</v>
      </c>
      <c r="F5" s="6" t="s">
        <v>16</v>
      </c>
      <c r="G5" s="8">
        <v>135950</v>
      </c>
      <c r="H5" s="6">
        <v>135950</v>
      </c>
      <c r="I5" s="6" t="s">
        <v>39</v>
      </c>
      <c r="J5" s="9"/>
      <c r="K5" s="6" t="s">
        <v>39</v>
      </c>
      <c r="L5" s="6">
        <v>1003201</v>
      </c>
    </row>
    <row r="6" spans="1:12" x14ac:dyDescent="0.35">
      <c r="A6" s="1">
        <v>890001006</v>
      </c>
      <c r="B6" s="5" t="s">
        <v>41</v>
      </c>
      <c r="C6" s="6" t="s">
        <v>12</v>
      </c>
      <c r="D6" s="6">
        <v>54210</v>
      </c>
      <c r="E6" s="7">
        <v>44811.207638888889</v>
      </c>
      <c r="F6" s="6" t="s">
        <v>17</v>
      </c>
      <c r="G6" s="8">
        <v>77400</v>
      </c>
      <c r="H6" s="6">
        <v>77400</v>
      </c>
      <c r="I6" s="6" t="s">
        <v>39</v>
      </c>
      <c r="J6" s="9"/>
      <c r="K6" s="6" t="s">
        <v>39</v>
      </c>
      <c r="L6" s="6">
        <v>1003201</v>
      </c>
    </row>
    <row r="7" spans="1:12" x14ac:dyDescent="0.35">
      <c r="A7" s="1">
        <v>890001006</v>
      </c>
      <c r="B7" s="5" t="s">
        <v>41</v>
      </c>
      <c r="C7" s="6" t="s">
        <v>12</v>
      </c>
      <c r="D7" s="6">
        <v>47313</v>
      </c>
      <c r="E7" s="7">
        <v>44708.286805555559</v>
      </c>
      <c r="F7" s="6" t="s">
        <v>18</v>
      </c>
      <c r="G7" s="8">
        <v>139000</v>
      </c>
      <c r="H7" s="6">
        <v>139000</v>
      </c>
      <c r="I7" s="6" t="s">
        <v>39</v>
      </c>
      <c r="J7" s="9"/>
      <c r="K7" s="6" t="s">
        <v>39</v>
      </c>
      <c r="L7" s="6">
        <v>1003201</v>
      </c>
    </row>
    <row r="8" spans="1:12" x14ac:dyDescent="0.35">
      <c r="A8" s="1">
        <v>890001006</v>
      </c>
      <c r="B8" s="5" t="s">
        <v>41</v>
      </c>
      <c r="C8" s="6" t="s">
        <v>12</v>
      </c>
      <c r="D8" s="6">
        <v>44551</v>
      </c>
      <c r="E8" s="7">
        <v>44668.504861111112</v>
      </c>
      <c r="F8" s="6" t="s">
        <v>19</v>
      </c>
      <c r="G8" s="8">
        <v>67900</v>
      </c>
      <c r="H8" s="6">
        <v>67900</v>
      </c>
      <c r="I8" s="6" t="s">
        <v>39</v>
      </c>
      <c r="J8" s="9"/>
      <c r="K8" s="6" t="s">
        <v>39</v>
      </c>
      <c r="L8" s="6">
        <v>1003201</v>
      </c>
    </row>
    <row r="9" spans="1:12" x14ac:dyDescent="0.35">
      <c r="A9" s="1">
        <v>890001006</v>
      </c>
      <c r="B9" s="5" t="s">
        <v>41</v>
      </c>
      <c r="C9" s="6" t="s">
        <v>12</v>
      </c>
      <c r="D9" s="6">
        <v>43418</v>
      </c>
      <c r="E9" s="7">
        <v>44651.04583333333</v>
      </c>
      <c r="F9" s="6" t="s">
        <v>20</v>
      </c>
      <c r="G9" s="8">
        <v>65700</v>
      </c>
      <c r="H9" s="6">
        <v>65700</v>
      </c>
      <c r="I9" s="6" t="s">
        <v>39</v>
      </c>
      <c r="J9" s="9"/>
      <c r="K9" s="6" t="s">
        <v>39</v>
      </c>
      <c r="L9" s="6">
        <v>1003201</v>
      </c>
    </row>
    <row r="10" spans="1:12" x14ac:dyDescent="0.35">
      <c r="A10" s="1">
        <v>890001006</v>
      </c>
      <c r="B10" s="5" t="s">
        <v>41</v>
      </c>
      <c r="C10" s="6" t="s">
        <v>12</v>
      </c>
      <c r="D10" s="6">
        <v>41878</v>
      </c>
      <c r="E10" s="7">
        <v>44633.370833333334</v>
      </c>
      <c r="F10" s="6" t="s">
        <v>21</v>
      </c>
      <c r="G10" s="8">
        <v>139100</v>
      </c>
      <c r="H10" s="6">
        <v>139100</v>
      </c>
      <c r="I10" s="6" t="s">
        <v>39</v>
      </c>
      <c r="J10" s="9"/>
      <c r="K10" s="6" t="s">
        <v>39</v>
      </c>
      <c r="L10" s="6">
        <v>1003201</v>
      </c>
    </row>
    <row r="11" spans="1:12" x14ac:dyDescent="0.35">
      <c r="A11" s="1">
        <v>890001006</v>
      </c>
      <c r="B11" s="5" t="s">
        <v>41</v>
      </c>
      <c r="C11" s="6" t="s">
        <v>12</v>
      </c>
      <c r="D11" s="6">
        <v>41437</v>
      </c>
      <c r="E11" s="7">
        <v>44628.450694444444</v>
      </c>
      <c r="F11" s="6" t="s">
        <v>22</v>
      </c>
      <c r="G11" s="8">
        <v>152350</v>
      </c>
      <c r="H11" s="6">
        <v>152350</v>
      </c>
      <c r="I11" s="6" t="s">
        <v>39</v>
      </c>
      <c r="J11" s="9"/>
      <c r="K11" s="6" t="s">
        <v>39</v>
      </c>
      <c r="L11" s="6">
        <v>1003201</v>
      </c>
    </row>
    <row r="12" spans="1:12" x14ac:dyDescent="0.35">
      <c r="A12" s="1">
        <v>890001006</v>
      </c>
      <c r="B12" s="5" t="s">
        <v>41</v>
      </c>
      <c r="C12" s="6" t="s">
        <v>12</v>
      </c>
      <c r="D12" s="6">
        <v>36575</v>
      </c>
      <c r="E12" s="7">
        <v>44575.47152777778</v>
      </c>
      <c r="F12" s="6" t="s">
        <v>23</v>
      </c>
      <c r="G12" s="8">
        <v>72600</v>
      </c>
      <c r="H12" s="6">
        <v>72600</v>
      </c>
      <c r="I12" s="6" t="s">
        <v>39</v>
      </c>
      <c r="J12" s="9"/>
      <c r="K12" s="6" t="s">
        <v>39</v>
      </c>
      <c r="L12" s="6">
        <v>1003201</v>
      </c>
    </row>
    <row r="13" spans="1:12" x14ac:dyDescent="0.35">
      <c r="A13" s="1">
        <v>890001006</v>
      </c>
      <c r="B13" s="5" t="s">
        <v>41</v>
      </c>
      <c r="C13" s="6" t="s">
        <v>12</v>
      </c>
      <c r="D13" s="6">
        <v>36439</v>
      </c>
      <c r="E13" s="7">
        <v>44574.352777777778</v>
      </c>
      <c r="F13" s="6" t="s">
        <v>24</v>
      </c>
      <c r="G13" s="8">
        <v>66550</v>
      </c>
      <c r="H13" s="6">
        <v>66550</v>
      </c>
      <c r="I13" s="6" t="s">
        <v>39</v>
      </c>
      <c r="J13" s="9"/>
      <c r="K13" s="6" t="s">
        <v>39</v>
      </c>
      <c r="L13" s="6">
        <v>1003201</v>
      </c>
    </row>
    <row r="14" spans="1:12" x14ac:dyDescent="0.35">
      <c r="A14" s="1">
        <v>890001006</v>
      </c>
      <c r="B14" s="5" t="s">
        <v>41</v>
      </c>
      <c r="C14" s="6" t="s">
        <v>12</v>
      </c>
      <c r="D14" s="6">
        <v>29611</v>
      </c>
      <c r="E14" s="7">
        <v>44499.347222222219</v>
      </c>
      <c r="F14" s="6" t="s">
        <v>25</v>
      </c>
      <c r="G14" s="8">
        <v>63250</v>
      </c>
      <c r="H14" s="6">
        <v>63250</v>
      </c>
      <c r="I14" s="6" t="s">
        <v>39</v>
      </c>
      <c r="J14" s="9"/>
      <c r="K14" s="6" t="s">
        <v>39</v>
      </c>
      <c r="L14" s="6">
        <v>1003201</v>
      </c>
    </row>
    <row r="15" spans="1:12" x14ac:dyDescent="0.35">
      <c r="A15" s="1">
        <v>890001006</v>
      </c>
      <c r="B15" s="5" t="s">
        <v>41</v>
      </c>
      <c r="C15" s="6" t="s">
        <v>12</v>
      </c>
      <c r="D15" s="6">
        <v>22738</v>
      </c>
      <c r="E15" s="7">
        <v>44416.331250000003</v>
      </c>
      <c r="F15" s="6" t="s">
        <v>26</v>
      </c>
      <c r="G15" s="8">
        <v>126400</v>
      </c>
      <c r="H15" s="6">
        <v>126400</v>
      </c>
      <c r="I15" s="6" t="s">
        <v>39</v>
      </c>
      <c r="J15" s="9"/>
      <c r="K15" s="6" t="s">
        <v>39</v>
      </c>
      <c r="L15" s="6">
        <v>1003201</v>
      </c>
    </row>
    <row r="16" spans="1:12" x14ac:dyDescent="0.35">
      <c r="A16" s="1">
        <v>890001006</v>
      </c>
      <c r="B16" s="5" t="s">
        <v>41</v>
      </c>
      <c r="C16" s="6" t="s">
        <v>12</v>
      </c>
      <c r="D16" s="6">
        <v>127535</v>
      </c>
      <c r="E16" s="7">
        <v>45532.240972222222</v>
      </c>
      <c r="F16" s="6" t="s">
        <v>27</v>
      </c>
      <c r="G16" s="8">
        <v>75763</v>
      </c>
      <c r="H16" s="6">
        <v>75763</v>
      </c>
      <c r="I16" s="6" t="s">
        <v>40</v>
      </c>
      <c r="J16" s="9"/>
      <c r="K16" s="6" t="s">
        <v>40</v>
      </c>
      <c r="L16" s="6">
        <v>1024502</v>
      </c>
    </row>
    <row r="17" spans="1:12" x14ac:dyDescent="0.35">
      <c r="A17" s="1">
        <v>890001006</v>
      </c>
      <c r="B17" s="5" t="s">
        <v>41</v>
      </c>
      <c r="C17" s="6" t="s">
        <v>12</v>
      </c>
      <c r="D17" s="6">
        <v>126448</v>
      </c>
      <c r="E17" s="7">
        <v>45523.193055555559</v>
      </c>
      <c r="F17" s="6" t="s">
        <v>28</v>
      </c>
      <c r="G17" s="8">
        <v>179454</v>
      </c>
      <c r="H17" s="6">
        <v>179454</v>
      </c>
      <c r="I17" s="6" t="s">
        <v>40</v>
      </c>
      <c r="J17" s="9"/>
      <c r="K17" s="6" t="s">
        <v>40</v>
      </c>
      <c r="L17" s="6">
        <v>1024502</v>
      </c>
    </row>
    <row r="18" spans="1:12" x14ac:dyDescent="0.35">
      <c r="A18" s="1">
        <v>890001006</v>
      </c>
      <c r="B18" s="5" t="s">
        <v>41</v>
      </c>
      <c r="C18" s="6" t="s">
        <v>12</v>
      </c>
      <c r="D18" s="6">
        <v>126136</v>
      </c>
      <c r="E18" s="7">
        <v>45519.209027777775</v>
      </c>
      <c r="F18" s="6" t="s">
        <v>29</v>
      </c>
      <c r="G18" s="8">
        <v>161280</v>
      </c>
      <c r="H18" s="6">
        <v>161280</v>
      </c>
      <c r="I18" s="6" t="s">
        <v>40</v>
      </c>
      <c r="J18" s="9"/>
      <c r="K18" s="6" t="s">
        <v>40</v>
      </c>
      <c r="L18" s="6">
        <v>1024502</v>
      </c>
    </row>
    <row r="19" spans="1:12" x14ac:dyDescent="0.35">
      <c r="A19" s="1">
        <v>890001006</v>
      </c>
      <c r="B19" s="5" t="s">
        <v>41</v>
      </c>
      <c r="C19" s="6" t="s">
        <v>12</v>
      </c>
      <c r="D19" s="6">
        <v>124971</v>
      </c>
      <c r="E19" s="7">
        <v>45512.213888888888</v>
      </c>
      <c r="F19" s="6" t="s">
        <v>30</v>
      </c>
      <c r="G19" s="8">
        <v>7800</v>
      </c>
      <c r="H19" s="6">
        <v>7800</v>
      </c>
      <c r="I19" s="6" t="s">
        <v>40</v>
      </c>
      <c r="J19" s="9"/>
      <c r="K19" s="6" t="s">
        <v>40</v>
      </c>
      <c r="L19" s="6">
        <v>1024502</v>
      </c>
    </row>
    <row r="20" spans="1:12" x14ac:dyDescent="0.35">
      <c r="A20" s="1">
        <v>890001006</v>
      </c>
      <c r="B20" s="5" t="s">
        <v>41</v>
      </c>
      <c r="C20" s="6" t="s">
        <v>12</v>
      </c>
      <c r="D20" s="6">
        <v>124969</v>
      </c>
      <c r="E20" s="7">
        <v>45512.196527777778</v>
      </c>
      <c r="F20" s="6" t="s">
        <v>31</v>
      </c>
      <c r="G20" s="8">
        <v>7800</v>
      </c>
      <c r="H20" s="6">
        <v>7800</v>
      </c>
      <c r="I20" s="6" t="s">
        <v>40</v>
      </c>
      <c r="J20" s="9"/>
      <c r="K20" s="6" t="s">
        <v>40</v>
      </c>
      <c r="L20" s="6">
        <v>1024502</v>
      </c>
    </row>
    <row r="21" spans="1:12" x14ac:dyDescent="0.35">
      <c r="A21" s="1">
        <v>890001006</v>
      </c>
      <c r="B21" s="5" t="s">
        <v>41</v>
      </c>
      <c r="C21" s="6" t="s">
        <v>12</v>
      </c>
      <c r="D21" s="6">
        <v>111272</v>
      </c>
      <c r="E21" s="7">
        <v>45385.215277777781</v>
      </c>
      <c r="F21" s="6" t="s">
        <v>32</v>
      </c>
      <c r="G21" s="8">
        <v>78500</v>
      </c>
      <c r="H21" s="6">
        <v>78500</v>
      </c>
      <c r="I21" s="6" t="s">
        <v>40</v>
      </c>
      <c r="J21" s="9"/>
      <c r="K21" s="6" t="s">
        <v>40</v>
      </c>
      <c r="L21" s="6">
        <v>1024502</v>
      </c>
    </row>
    <row r="22" spans="1:12" x14ac:dyDescent="0.35">
      <c r="A22" s="1">
        <v>890001006</v>
      </c>
      <c r="B22" s="5" t="s">
        <v>41</v>
      </c>
      <c r="C22" s="6" t="s">
        <v>12</v>
      </c>
      <c r="D22" s="6">
        <v>110404</v>
      </c>
      <c r="E22" s="7">
        <v>45372.480555555558</v>
      </c>
      <c r="F22" s="6" t="s">
        <v>33</v>
      </c>
      <c r="G22" s="8">
        <v>85400</v>
      </c>
      <c r="H22" s="6">
        <v>85400</v>
      </c>
      <c r="I22" s="6" t="s">
        <v>40</v>
      </c>
      <c r="J22" s="9"/>
      <c r="K22" s="6" t="s">
        <v>40</v>
      </c>
      <c r="L22" s="6">
        <v>1024502</v>
      </c>
    </row>
    <row r="23" spans="1:12" x14ac:dyDescent="0.35">
      <c r="A23" s="1">
        <v>890001006</v>
      </c>
      <c r="B23" s="5" t="s">
        <v>41</v>
      </c>
      <c r="C23" s="6" t="s">
        <v>12</v>
      </c>
      <c r="D23" s="6">
        <v>93203</v>
      </c>
      <c r="E23" s="7">
        <v>45202.401388888888</v>
      </c>
      <c r="F23" s="6" t="s">
        <v>34</v>
      </c>
      <c r="G23" s="8">
        <v>7000</v>
      </c>
      <c r="H23" s="6">
        <v>7000</v>
      </c>
      <c r="I23" s="6" t="s">
        <v>40</v>
      </c>
      <c r="J23" s="9"/>
      <c r="K23" s="6" t="s">
        <v>40</v>
      </c>
      <c r="L23" s="6">
        <v>1024502</v>
      </c>
    </row>
    <row r="24" spans="1:12" x14ac:dyDescent="0.35">
      <c r="A24" s="1">
        <v>890001006</v>
      </c>
      <c r="B24" s="5" t="s">
        <v>41</v>
      </c>
      <c r="C24" s="6" t="s">
        <v>12</v>
      </c>
      <c r="D24" s="6">
        <v>84067</v>
      </c>
      <c r="E24" s="7">
        <v>45121.429166666669</v>
      </c>
      <c r="F24" s="6" t="s">
        <v>35</v>
      </c>
      <c r="G24" s="8">
        <v>168525</v>
      </c>
      <c r="H24" s="6">
        <v>168525</v>
      </c>
      <c r="I24" s="6" t="s">
        <v>40</v>
      </c>
      <c r="J24" s="9"/>
      <c r="K24" s="6" t="s">
        <v>40</v>
      </c>
      <c r="L24" s="6">
        <v>1024502</v>
      </c>
    </row>
    <row r="25" spans="1:12" x14ac:dyDescent="0.35">
      <c r="A25" s="1">
        <v>890001006</v>
      </c>
      <c r="B25" s="5" t="s">
        <v>41</v>
      </c>
      <c r="C25" s="6" t="s">
        <v>12</v>
      </c>
      <c r="D25" s="6">
        <v>73528</v>
      </c>
      <c r="E25" s="7">
        <v>45020.460416666669</v>
      </c>
      <c r="F25" s="6" t="s">
        <v>36</v>
      </c>
      <c r="G25" s="8">
        <v>21000</v>
      </c>
      <c r="H25" s="6">
        <v>21000</v>
      </c>
      <c r="I25" s="6" t="s">
        <v>40</v>
      </c>
      <c r="J25" s="9"/>
      <c r="K25" s="6" t="s">
        <v>40</v>
      </c>
      <c r="L25" s="6">
        <v>1024502</v>
      </c>
    </row>
    <row r="26" spans="1:12" x14ac:dyDescent="0.35">
      <c r="A26" s="1">
        <v>890001006</v>
      </c>
      <c r="B26" s="5" t="s">
        <v>41</v>
      </c>
      <c r="C26" s="6" t="s">
        <v>12</v>
      </c>
      <c r="D26" s="6">
        <v>51754</v>
      </c>
      <c r="E26" s="7">
        <v>44776.449305555558</v>
      </c>
      <c r="F26" s="6" t="s">
        <v>37</v>
      </c>
      <c r="G26" s="8">
        <v>24000</v>
      </c>
      <c r="H26" s="6">
        <v>24000</v>
      </c>
      <c r="I26" s="6" t="s">
        <v>40</v>
      </c>
      <c r="J26" s="9"/>
      <c r="K26" s="6" t="s">
        <v>40</v>
      </c>
      <c r="L26" s="6">
        <v>1024502</v>
      </c>
    </row>
    <row r="27" spans="1:12" x14ac:dyDescent="0.35">
      <c r="A27" s="1">
        <v>890001006</v>
      </c>
      <c r="B27" s="5" t="s">
        <v>41</v>
      </c>
      <c r="C27" s="6" t="s">
        <v>12</v>
      </c>
      <c r="D27" s="6">
        <v>39091</v>
      </c>
      <c r="E27" s="7">
        <v>44605.202777777777</v>
      </c>
      <c r="F27" s="6" t="s">
        <v>38</v>
      </c>
      <c r="G27" s="8">
        <v>65700</v>
      </c>
      <c r="H27" s="6">
        <v>65700</v>
      </c>
      <c r="I27" s="6" t="s">
        <v>40</v>
      </c>
      <c r="J27" s="9"/>
      <c r="K27" s="6" t="s">
        <v>40</v>
      </c>
      <c r="L27" s="6">
        <v>1024502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21.08984375" bestFit="1" customWidth="1"/>
    <col min="2" max="2" width="13.26953125" bestFit="1" customWidth="1"/>
    <col min="3" max="3" width="15.08984375" style="12" customWidth="1"/>
  </cols>
  <sheetData>
    <row r="2" spans="1:3" ht="15" thickBot="1" x14ac:dyDescent="0.4"/>
    <row r="3" spans="1:3" s="30" customFormat="1" ht="29.5" customHeight="1" thickBot="1" x14ac:dyDescent="0.4">
      <c r="A3" s="34" t="s">
        <v>132</v>
      </c>
      <c r="B3" s="35" t="s">
        <v>135</v>
      </c>
      <c r="C3" s="36" t="s">
        <v>134</v>
      </c>
    </row>
    <row r="4" spans="1:3" ht="15" thickBot="1" x14ac:dyDescent="0.4">
      <c r="A4" s="32" t="s">
        <v>131</v>
      </c>
      <c r="B4" s="33">
        <v>26</v>
      </c>
      <c r="C4" s="31">
        <v>2356542</v>
      </c>
    </row>
    <row r="5" spans="1:3" ht="15" thickBot="1" x14ac:dyDescent="0.4">
      <c r="A5" s="37" t="s">
        <v>133</v>
      </c>
      <c r="B5" s="38">
        <v>26</v>
      </c>
      <c r="C5" s="39">
        <v>2356542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8"/>
  <sheetViews>
    <sheetView showGridLines="0" topLeftCell="A2" zoomScale="80" zoomScaleNormal="80" workbookViewId="0">
      <selection activeCell="B3" sqref="B3"/>
    </sheetView>
  </sheetViews>
  <sheetFormatPr baseColWidth="10" defaultColWidth="11.453125" defaultRowHeight="14.5" x14ac:dyDescent="0.35"/>
  <cols>
    <col min="2" max="2" width="40.453125" bestFit="1" customWidth="1"/>
    <col min="3" max="3" width="9" customWidth="1"/>
    <col min="4" max="4" width="8.81640625" customWidth="1"/>
    <col min="5" max="5" width="11.81640625" bestFit="1" customWidth="1"/>
    <col min="6" max="6" width="22.26953125" bestFit="1" customWidth="1"/>
    <col min="7" max="7" width="16.7265625" style="21" bestFit="1" customWidth="1"/>
    <col min="8" max="9" width="14.7265625" style="21" customWidth="1"/>
    <col min="10" max="10" width="9.1796875" style="12" bestFit="1" customWidth="1"/>
    <col min="11" max="11" width="10.453125" style="12" bestFit="1" customWidth="1"/>
    <col min="12" max="12" width="15.7265625" bestFit="1" customWidth="1"/>
    <col min="13" max="13" width="11.453125" customWidth="1"/>
    <col min="14" max="14" width="15.1796875" customWidth="1"/>
    <col min="16" max="16" width="22.7265625" customWidth="1"/>
    <col min="37" max="37" width="13.54296875" customWidth="1"/>
  </cols>
  <sheetData>
    <row r="1" spans="1:48" s="15" customFormat="1" x14ac:dyDescent="0.35">
      <c r="G1" s="18"/>
      <c r="H1" s="18"/>
      <c r="I1" s="18"/>
      <c r="J1" s="16"/>
      <c r="K1" s="16">
        <f>SUBTOTAL(9,K3:K28)</f>
        <v>2356542</v>
      </c>
      <c r="R1" s="16">
        <f>SUBTOTAL(9,R3:R28)</f>
        <v>0</v>
      </c>
      <c r="V1" s="16">
        <f t="shared" ref="V1:AJ1" si="0">SUBTOTAL(9,V3:V28)</f>
        <v>0</v>
      </c>
      <c r="W1" s="16">
        <f t="shared" si="0"/>
        <v>0</v>
      </c>
      <c r="X1" s="16">
        <f t="shared" si="0"/>
        <v>0</v>
      </c>
      <c r="Y1" s="16">
        <f t="shared" si="0"/>
        <v>0</v>
      </c>
      <c r="Z1" s="16">
        <f t="shared" si="0"/>
        <v>0</v>
      </c>
      <c r="AA1" s="16">
        <f t="shared" si="0"/>
        <v>0</v>
      </c>
      <c r="AB1" s="16">
        <f t="shared" si="0"/>
        <v>0</v>
      </c>
      <c r="AC1" s="16">
        <f t="shared" si="0"/>
        <v>0</v>
      </c>
      <c r="AD1" s="16">
        <f t="shared" si="0"/>
        <v>0</v>
      </c>
      <c r="AE1" s="16">
        <f t="shared" si="0"/>
        <v>0</v>
      </c>
      <c r="AF1" s="16">
        <f t="shared" si="0"/>
        <v>0</v>
      </c>
      <c r="AG1" s="16">
        <f t="shared" si="0"/>
        <v>0</v>
      </c>
      <c r="AH1" s="16">
        <f t="shared" si="0"/>
        <v>0</v>
      </c>
      <c r="AI1" s="16">
        <f t="shared" si="0"/>
        <v>0</v>
      </c>
      <c r="AJ1" s="16">
        <f t="shared" si="0"/>
        <v>0</v>
      </c>
      <c r="AO1" s="16">
        <f t="shared" ref="AO1:AQ1" si="1">SUBTOTAL(9,AO3:AO28)</f>
        <v>0</v>
      </c>
      <c r="AP1" s="16">
        <f t="shared" si="1"/>
        <v>0</v>
      </c>
      <c r="AQ1" s="16">
        <f t="shared" si="1"/>
        <v>0</v>
      </c>
    </row>
    <row r="2" spans="1:48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42</v>
      </c>
      <c r="F2" s="11" t="s">
        <v>69</v>
      </c>
      <c r="G2" s="19" t="s">
        <v>4</v>
      </c>
      <c r="H2" s="19" t="s">
        <v>5</v>
      </c>
      <c r="I2" s="22" t="s">
        <v>99</v>
      </c>
      <c r="J2" s="13" t="s">
        <v>6</v>
      </c>
      <c r="K2" s="14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17" t="s">
        <v>96</v>
      </c>
      <c r="Q2" s="2" t="s">
        <v>97</v>
      </c>
      <c r="R2" s="10" t="s">
        <v>100</v>
      </c>
      <c r="S2" s="10" t="s">
        <v>101</v>
      </c>
      <c r="T2" s="23" t="s">
        <v>102</v>
      </c>
      <c r="U2" s="23" t="s">
        <v>103</v>
      </c>
      <c r="V2" s="24" t="s">
        <v>104</v>
      </c>
      <c r="W2" s="24" t="s">
        <v>105</v>
      </c>
      <c r="X2" s="24" t="s">
        <v>106</v>
      </c>
      <c r="Y2" s="24" t="s">
        <v>107</v>
      </c>
      <c r="Z2" s="24" t="s">
        <v>108</v>
      </c>
      <c r="AA2" s="24" t="s">
        <v>109</v>
      </c>
      <c r="AB2" s="24" t="s">
        <v>110</v>
      </c>
      <c r="AC2" s="24" t="s">
        <v>111</v>
      </c>
      <c r="AD2" s="24" t="s">
        <v>112</v>
      </c>
      <c r="AE2" s="25" t="s">
        <v>113</v>
      </c>
      <c r="AF2" s="25" t="s">
        <v>114</v>
      </c>
      <c r="AG2" s="26" t="s">
        <v>115</v>
      </c>
      <c r="AH2" s="26" t="s">
        <v>116</v>
      </c>
      <c r="AI2" s="26" t="s">
        <v>117</v>
      </c>
      <c r="AJ2" s="26" t="s">
        <v>118</v>
      </c>
      <c r="AK2" s="26" t="s">
        <v>119</v>
      </c>
      <c r="AL2" s="26" t="s">
        <v>120</v>
      </c>
      <c r="AM2" s="26" t="s">
        <v>121</v>
      </c>
      <c r="AN2" s="26" t="s">
        <v>122</v>
      </c>
      <c r="AO2" s="25" t="s">
        <v>123</v>
      </c>
      <c r="AP2" s="27" t="s">
        <v>124</v>
      </c>
      <c r="AQ2" s="27" t="s">
        <v>125</v>
      </c>
      <c r="AR2" s="27" t="s">
        <v>126</v>
      </c>
      <c r="AS2" s="27" t="s">
        <v>127</v>
      </c>
      <c r="AT2" s="27" t="s">
        <v>128</v>
      </c>
      <c r="AU2" s="27" t="s">
        <v>129</v>
      </c>
      <c r="AV2" s="2" t="s">
        <v>130</v>
      </c>
    </row>
    <row r="3" spans="1:48" x14ac:dyDescent="0.35">
      <c r="A3" s="1">
        <v>890001006</v>
      </c>
      <c r="B3" s="5" t="s">
        <v>41</v>
      </c>
      <c r="C3" s="6" t="s">
        <v>12</v>
      </c>
      <c r="D3" s="6">
        <v>97376</v>
      </c>
      <c r="E3" s="6" t="s">
        <v>43</v>
      </c>
      <c r="F3" s="6" t="s">
        <v>70</v>
      </c>
      <c r="G3" s="20">
        <v>45240.462500000001</v>
      </c>
      <c r="H3" s="20" t="s">
        <v>13</v>
      </c>
      <c r="I3" s="20"/>
      <c r="J3" s="8">
        <v>175220</v>
      </c>
      <c r="K3" s="8">
        <v>175220</v>
      </c>
      <c r="L3" s="6" t="s">
        <v>39</v>
      </c>
      <c r="M3" s="4"/>
      <c r="N3" s="6" t="s">
        <v>39</v>
      </c>
      <c r="O3" s="6">
        <v>1003201</v>
      </c>
      <c r="P3" s="1" t="s">
        <v>131</v>
      </c>
      <c r="Q3" s="1" t="s">
        <v>98</v>
      </c>
      <c r="R3" s="29">
        <v>0</v>
      </c>
      <c r="S3" s="1"/>
      <c r="T3" s="1"/>
      <c r="U3" s="1"/>
      <c r="V3" s="29">
        <v>0</v>
      </c>
      <c r="W3" s="29">
        <v>0</v>
      </c>
      <c r="X3" s="29">
        <v>0</v>
      </c>
      <c r="Y3" s="29">
        <v>0</v>
      </c>
      <c r="Z3" s="29">
        <v>0</v>
      </c>
      <c r="AA3" s="29">
        <v>0</v>
      </c>
      <c r="AB3" s="29">
        <v>0</v>
      </c>
      <c r="AC3" s="29">
        <v>0</v>
      </c>
      <c r="AD3" s="29">
        <v>0</v>
      </c>
      <c r="AE3" s="29">
        <v>0</v>
      </c>
      <c r="AF3" s="29">
        <v>0</v>
      </c>
      <c r="AG3" s="29">
        <v>0</v>
      </c>
      <c r="AH3" s="29">
        <v>0</v>
      </c>
      <c r="AI3" s="29">
        <v>0</v>
      </c>
      <c r="AJ3" s="29">
        <v>0</v>
      </c>
      <c r="AK3" s="1"/>
      <c r="AL3" s="1"/>
      <c r="AM3" s="1"/>
      <c r="AN3" s="1"/>
      <c r="AO3" s="29">
        <v>0</v>
      </c>
      <c r="AP3" s="29">
        <v>0</v>
      </c>
      <c r="AQ3" s="29">
        <v>0</v>
      </c>
      <c r="AR3" s="1"/>
      <c r="AS3" s="1"/>
      <c r="AT3" s="1"/>
      <c r="AU3" s="29">
        <v>0</v>
      </c>
      <c r="AV3" s="28">
        <v>45596</v>
      </c>
    </row>
    <row r="4" spans="1:48" x14ac:dyDescent="0.35">
      <c r="A4" s="1">
        <v>890001006</v>
      </c>
      <c r="B4" s="5" t="s">
        <v>41</v>
      </c>
      <c r="C4" s="6" t="s">
        <v>12</v>
      </c>
      <c r="D4" s="6">
        <v>70424</v>
      </c>
      <c r="E4" s="6" t="s">
        <v>44</v>
      </c>
      <c r="F4" s="6" t="s">
        <v>71</v>
      </c>
      <c r="G4" s="20">
        <v>44992.213194444441</v>
      </c>
      <c r="H4" s="20" t="s">
        <v>14</v>
      </c>
      <c r="I4" s="20"/>
      <c r="J4" s="8">
        <v>103600</v>
      </c>
      <c r="K4" s="8">
        <v>103600</v>
      </c>
      <c r="L4" s="6" t="s">
        <v>39</v>
      </c>
      <c r="M4" s="4"/>
      <c r="N4" s="6" t="s">
        <v>39</v>
      </c>
      <c r="O4" s="6">
        <v>1003201</v>
      </c>
      <c r="P4" s="1" t="s">
        <v>131</v>
      </c>
      <c r="Q4" s="1" t="s">
        <v>98</v>
      </c>
      <c r="R4" s="29">
        <v>0</v>
      </c>
      <c r="S4" s="1"/>
      <c r="T4" s="1"/>
      <c r="U4" s="1"/>
      <c r="V4" s="29">
        <v>0</v>
      </c>
      <c r="W4" s="29">
        <v>0</v>
      </c>
      <c r="X4" s="29">
        <v>0</v>
      </c>
      <c r="Y4" s="29">
        <v>0</v>
      </c>
      <c r="Z4" s="29">
        <v>0</v>
      </c>
      <c r="AA4" s="29">
        <v>0</v>
      </c>
      <c r="AB4" s="29">
        <v>0</v>
      </c>
      <c r="AC4" s="29">
        <v>0</v>
      </c>
      <c r="AD4" s="29">
        <v>0</v>
      </c>
      <c r="AE4" s="29">
        <v>0</v>
      </c>
      <c r="AF4" s="29">
        <v>0</v>
      </c>
      <c r="AG4" s="29">
        <v>0</v>
      </c>
      <c r="AH4" s="29">
        <v>0</v>
      </c>
      <c r="AI4" s="29">
        <v>0</v>
      </c>
      <c r="AJ4" s="29">
        <v>0</v>
      </c>
      <c r="AK4" s="1"/>
      <c r="AL4" s="1"/>
      <c r="AM4" s="1"/>
      <c r="AN4" s="1"/>
      <c r="AO4" s="29">
        <v>0</v>
      </c>
      <c r="AP4" s="29">
        <v>0</v>
      </c>
      <c r="AQ4" s="29">
        <v>0</v>
      </c>
      <c r="AR4" s="1"/>
      <c r="AS4" s="1"/>
      <c r="AT4" s="1"/>
      <c r="AU4" s="29">
        <v>0</v>
      </c>
      <c r="AV4" s="28">
        <v>45596</v>
      </c>
    </row>
    <row r="5" spans="1:48" x14ac:dyDescent="0.35">
      <c r="A5" s="1">
        <v>890001006</v>
      </c>
      <c r="B5" s="5" t="s">
        <v>41</v>
      </c>
      <c r="C5" s="6" t="s">
        <v>12</v>
      </c>
      <c r="D5" s="6">
        <v>62351</v>
      </c>
      <c r="E5" s="6" t="s">
        <v>45</v>
      </c>
      <c r="F5" s="6" t="s">
        <v>72</v>
      </c>
      <c r="G5" s="20">
        <v>44923.456944444442</v>
      </c>
      <c r="H5" s="20" t="s">
        <v>15</v>
      </c>
      <c r="I5" s="20"/>
      <c r="J5" s="8">
        <v>89300</v>
      </c>
      <c r="K5" s="8">
        <v>89300</v>
      </c>
      <c r="L5" s="6" t="s">
        <v>39</v>
      </c>
      <c r="M5" s="9"/>
      <c r="N5" s="6" t="s">
        <v>39</v>
      </c>
      <c r="O5" s="6">
        <v>1003201</v>
      </c>
      <c r="P5" s="1" t="s">
        <v>131</v>
      </c>
      <c r="Q5" s="1" t="s">
        <v>98</v>
      </c>
      <c r="R5" s="29">
        <v>0</v>
      </c>
      <c r="S5" s="1"/>
      <c r="T5" s="1"/>
      <c r="U5" s="1"/>
      <c r="V5" s="29">
        <v>0</v>
      </c>
      <c r="W5" s="29">
        <v>0</v>
      </c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1"/>
      <c r="AL5" s="1"/>
      <c r="AM5" s="1"/>
      <c r="AN5" s="1"/>
      <c r="AO5" s="29">
        <v>0</v>
      </c>
      <c r="AP5" s="29">
        <v>0</v>
      </c>
      <c r="AQ5" s="29">
        <v>0</v>
      </c>
      <c r="AR5" s="1"/>
      <c r="AS5" s="1"/>
      <c r="AT5" s="1"/>
      <c r="AU5" s="29">
        <v>0</v>
      </c>
      <c r="AV5" s="28">
        <v>45596</v>
      </c>
    </row>
    <row r="6" spans="1:48" x14ac:dyDescent="0.35">
      <c r="A6" s="1">
        <v>890001006</v>
      </c>
      <c r="B6" s="5" t="s">
        <v>41</v>
      </c>
      <c r="C6" s="6" t="s">
        <v>12</v>
      </c>
      <c r="D6" s="6">
        <v>62230</v>
      </c>
      <c r="E6" s="6" t="s">
        <v>46</v>
      </c>
      <c r="F6" s="6" t="s">
        <v>73</v>
      </c>
      <c r="G6" s="20">
        <v>44923.041666666664</v>
      </c>
      <c r="H6" s="20" t="s">
        <v>16</v>
      </c>
      <c r="I6" s="20"/>
      <c r="J6" s="8">
        <v>135950</v>
      </c>
      <c r="K6" s="8">
        <v>135950</v>
      </c>
      <c r="L6" s="6" t="s">
        <v>39</v>
      </c>
      <c r="M6" s="9"/>
      <c r="N6" s="6" t="s">
        <v>39</v>
      </c>
      <c r="O6" s="6">
        <v>1003201</v>
      </c>
      <c r="P6" s="1" t="s">
        <v>131</v>
      </c>
      <c r="Q6" s="1" t="s">
        <v>98</v>
      </c>
      <c r="R6" s="29">
        <v>0</v>
      </c>
      <c r="S6" s="1"/>
      <c r="T6" s="1"/>
      <c r="U6" s="1"/>
      <c r="V6" s="29">
        <v>0</v>
      </c>
      <c r="W6" s="29">
        <v>0</v>
      </c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1"/>
      <c r="AL6" s="1"/>
      <c r="AM6" s="1"/>
      <c r="AN6" s="1"/>
      <c r="AO6" s="29">
        <v>0</v>
      </c>
      <c r="AP6" s="29">
        <v>0</v>
      </c>
      <c r="AQ6" s="29">
        <v>0</v>
      </c>
      <c r="AR6" s="1"/>
      <c r="AS6" s="1"/>
      <c r="AT6" s="1"/>
      <c r="AU6" s="29">
        <v>0</v>
      </c>
      <c r="AV6" s="28">
        <v>45596</v>
      </c>
    </row>
    <row r="7" spans="1:48" x14ac:dyDescent="0.35">
      <c r="A7" s="1">
        <v>890001006</v>
      </c>
      <c r="B7" s="5" t="s">
        <v>41</v>
      </c>
      <c r="C7" s="6" t="s">
        <v>12</v>
      </c>
      <c r="D7" s="6">
        <v>54210</v>
      </c>
      <c r="E7" s="6" t="s">
        <v>47</v>
      </c>
      <c r="F7" s="6" t="s">
        <v>74</v>
      </c>
      <c r="G7" s="20">
        <v>44811.207638888889</v>
      </c>
      <c r="H7" s="20" t="s">
        <v>17</v>
      </c>
      <c r="I7" s="20"/>
      <c r="J7" s="8">
        <v>77400</v>
      </c>
      <c r="K7" s="8">
        <v>77400</v>
      </c>
      <c r="L7" s="6" t="s">
        <v>39</v>
      </c>
      <c r="M7" s="9"/>
      <c r="N7" s="6" t="s">
        <v>39</v>
      </c>
      <c r="O7" s="6">
        <v>1003201</v>
      </c>
      <c r="P7" s="1" t="s">
        <v>131</v>
      </c>
      <c r="Q7" s="1" t="s">
        <v>98</v>
      </c>
      <c r="R7" s="29">
        <v>0</v>
      </c>
      <c r="S7" s="1"/>
      <c r="T7" s="1"/>
      <c r="U7" s="1"/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1"/>
      <c r="AL7" s="1"/>
      <c r="AM7" s="1"/>
      <c r="AN7" s="1"/>
      <c r="AO7" s="29">
        <v>0</v>
      </c>
      <c r="AP7" s="29">
        <v>0</v>
      </c>
      <c r="AQ7" s="29">
        <v>0</v>
      </c>
      <c r="AR7" s="1"/>
      <c r="AS7" s="1"/>
      <c r="AT7" s="1"/>
      <c r="AU7" s="29">
        <v>0</v>
      </c>
      <c r="AV7" s="28">
        <v>45596</v>
      </c>
    </row>
    <row r="8" spans="1:48" x14ac:dyDescent="0.35">
      <c r="A8" s="1">
        <v>890001006</v>
      </c>
      <c r="B8" s="5" t="s">
        <v>41</v>
      </c>
      <c r="C8" s="6" t="s">
        <v>12</v>
      </c>
      <c r="D8" s="6">
        <v>47313</v>
      </c>
      <c r="E8" s="6" t="s">
        <v>48</v>
      </c>
      <c r="F8" s="6" t="s">
        <v>75</v>
      </c>
      <c r="G8" s="20">
        <v>44708.286805555559</v>
      </c>
      <c r="H8" s="20" t="s">
        <v>18</v>
      </c>
      <c r="I8" s="20"/>
      <c r="J8" s="8">
        <v>139000</v>
      </c>
      <c r="K8" s="8">
        <v>139000</v>
      </c>
      <c r="L8" s="6" t="s">
        <v>39</v>
      </c>
      <c r="M8" s="9"/>
      <c r="N8" s="6" t="s">
        <v>39</v>
      </c>
      <c r="O8" s="6">
        <v>1003201</v>
      </c>
      <c r="P8" s="1" t="s">
        <v>131</v>
      </c>
      <c r="Q8" s="1" t="s">
        <v>98</v>
      </c>
      <c r="R8" s="29">
        <v>0</v>
      </c>
      <c r="S8" s="1"/>
      <c r="T8" s="1"/>
      <c r="U8" s="1"/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1"/>
      <c r="AL8" s="1"/>
      <c r="AM8" s="1"/>
      <c r="AN8" s="1"/>
      <c r="AO8" s="29">
        <v>0</v>
      </c>
      <c r="AP8" s="29">
        <v>0</v>
      </c>
      <c r="AQ8" s="29">
        <v>0</v>
      </c>
      <c r="AR8" s="1"/>
      <c r="AS8" s="1"/>
      <c r="AT8" s="1"/>
      <c r="AU8" s="29">
        <v>0</v>
      </c>
      <c r="AV8" s="28">
        <v>45596</v>
      </c>
    </row>
    <row r="9" spans="1:48" x14ac:dyDescent="0.35">
      <c r="A9" s="1">
        <v>890001006</v>
      </c>
      <c r="B9" s="5" t="s">
        <v>41</v>
      </c>
      <c r="C9" s="6" t="s">
        <v>12</v>
      </c>
      <c r="D9" s="6">
        <v>44551</v>
      </c>
      <c r="E9" s="6" t="s">
        <v>49</v>
      </c>
      <c r="F9" s="6" t="s">
        <v>76</v>
      </c>
      <c r="G9" s="20">
        <v>44668.504861111112</v>
      </c>
      <c r="H9" s="20" t="s">
        <v>19</v>
      </c>
      <c r="I9" s="20"/>
      <c r="J9" s="8">
        <v>67900</v>
      </c>
      <c r="K9" s="8">
        <v>67900</v>
      </c>
      <c r="L9" s="6" t="s">
        <v>39</v>
      </c>
      <c r="M9" s="9"/>
      <c r="N9" s="6" t="s">
        <v>39</v>
      </c>
      <c r="O9" s="6">
        <v>1003201</v>
      </c>
      <c r="P9" s="1" t="s">
        <v>131</v>
      </c>
      <c r="Q9" s="1" t="s">
        <v>98</v>
      </c>
      <c r="R9" s="29">
        <v>0</v>
      </c>
      <c r="S9" s="1"/>
      <c r="T9" s="1"/>
      <c r="U9" s="1"/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1"/>
      <c r="AL9" s="1"/>
      <c r="AM9" s="1"/>
      <c r="AN9" s="1"/>
      <c r="AO9" s="29">
        <v>0</v>
      </c>
      <c r="AP9" s="29">
        <v>0</v>
      </c>
      <c r="AQ9" s="29">
        <v>0</v>
      </c>
      <c r="AR9" s="1"/>
      <c r="AS9" s="1"/>
      <c r="AT9" s="1"/>
      <c r="AU9" s="29">
        <v>0</v>
      </c>
      <c r="AV9" s="28">
        <v>45596</v>
      </c>
    </row>
    <row r="10" spans="1:48" x14ac:dyDescent="0.35">
      <c r="A10" s="1">
        <v>890001006</v>
      </c>
      <c r="B10" s="5" t="s">
        <v>41</v>
      </c>
      <c r="C10" s="6" t="s">
        <v>12</v>
      </c>
      <c r="D10" s="6">
        <v>43418</v>
      </c>
      <c r="E10" s="6" t="s">
        <v>50</v>
      </c>
      <c r="F10" s="6" t="s">
        <v>77</v>
      </c>
      <c r="G10" s="20">
        <v>44651.04583333333</v>
      </c>
      <c r="H10" s="20" t="s">
        <v>20</v>
      </c>
      <c r="I10" s="20"/>
      <c r="J10" s="8">
        <v>65700</v>
      </c>
      <c r="K10" s="8">
        <v>65700</v>
      </c>
      <c r="L10" s="6" t="s">
        <v>39</v>
      </c>
      <c r="M10" s="9"/>
      <c r="N10" s="6" t="s">
        <v>39</v>
      </c>
      <c r="O10" s="6">
        <v>1003201</v>
      </c>
      <c r="P10" s="1" t="s">
        <v>131</v>
      </c>
      <c r="Q10" s="1" t="s">
        <v>98</v>
      </c>
      <c r="R10" s="29">
        <v>0</v>
      </c>
      <c r="S10" s="1"/>
      <c r="T10" s="1"/>
      <c r="U10" s="1"/>
      <c r="V10" s="29">
        <v>0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1"/>
      <c r="AL10" s="1"/>
      <c r="AM10" s="1"/>
      <c r="AN10" s="1"/>
      <c r="AO10" s="29">
        <v>0</v>
      </c>
      <c r="AP10" s="29">
        <v>0</v>
      </c>
      <c r="AQ10" s="29">
        <v>0</v>
      </c>
      <c r="AR10" s="1"/>
      <c r="AS10" s="1"/>
      <c r="AT10" s="1"/>
      <c r="AU10" s="29">
        <v>0</v>
      </c>
      <c r="AV10" s="28">
        <v>45596</v>
      </c>
    </row>
    <row r="11" spans="1:48" x14ac:dyDescent="0.35">
      <c r="A11" s="1">
        <v>890001006</v>
      </c>
      <c r="B11" s="5" t="s">
        <v>41</v>
      </c>
      <c r="C11" s="6" t="s">
        <v>12</v>
      </c>
      <c r="D11" s="6">
        <v>41878</v>
      </c>
      <c r="E11" s="6" t="s">
        <v>51</v>
      </c>
      <c r="F11" s="6" t="s">
        <v>78</v>
      </c>
      <c r="G11" s="20">
        <v>44633.370833333334</v>
      </c>
      <c r="H11" s="20" t="s">
        <v>21</v>
      </c>
      <c r="I11" s="20"/>
      <c r="J11" s="8">
        <v>139100</v>
      </c>
      <c r="K11" s="8">
        <v>139100</v>
      </c>
      <c r="L11" s="6" t="s">
        <v>39</v>
      </c>
      <c r="M11" s="9"/>
      <c r="N11" s="6" t="s">
        <v>39</v>
      </c>
      <c r="O11" s="6">
        <v>1003201</v>
      </c>
      <c r="P11" s="1" t="s">
        <v>131</v>
      </c>
      <c r="Q11" s="1" t="s">
        <v>98</v>
      </c>
      <c r="R11" s="29">
        <v>0</v>
      </c>
      <c r="S11" s="1"/>
      <c r="T11" s="1"/>
      <c r="U11" s="1"/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1"/>
      <c r="AL11" s="1"/>
      <c r="AM11" s="1"/>
      <c r="AN11" s="1"/>
      <c r="AO11" s="29">
        <v>0</v>
      </c>
      <c r="AP11" s="29">
        <v>0</v>
      </c>
      <c r="AQ11" s="29">
        <v>0</v>
      </c>
      <c r="AR11" s="1"/>
      <c r="AS11" s="1"/>
      <c r="AT11" s="1"/>
      <c r="AU11" s="29">
        <v>0</v>
      </c>
      <c r="AV11" s="28">
        <v>45596</v>
      </c>
    </row>
    <row r="12" spans="1:48" x14ac:dyDescent="0.35">
      <c r="A12" s="1">
        <v>890001006</v>
      </c>
      <c r="B12" s="5" t="s">
        <v>41</v>
      </c>
      <c r="C12" s="6" t="s">
        <v>12</v>
      </c>
      <c r="D12" s="6">
        <v>41437</v>
      </c>
      <c r="E12" s="6" t="s">
        <v>52</v>
      </c>
      <c r="F12" s="6" t="s">
        <v>79</v>
      </c>
      <c r="G12" s="20">
        <v>44628.450694444444</v>
      </c>
      <c r="H12" s="20" t="s">
        <v>22</v>
      </c>
      <c r="I12" s="20"/>
      <c r="J12" s="8">
        <v>152350</v>
      </c>
      <c r="K12" s="8">
        <v>152350</v>
      </c>
      <c r="L12" s="6" t="s">
        <v>39</v>
      </c>
      <c r="M12" s="9"/>
      <c r="N12" s="6" t="s">
        <v>39</v>
      </c>
      <c r="O12" s="6">
        <v>1003201</v>
      </c>
      <c r="P12" s="1" t="s">
        <v>131</v>
      </c>
      <c r="Q12" s="1" t="s">
        <v>98</v>
      </c>
      <c r="R12" s="29">
        <v>0</v>
      </c>
      <c r="S12" s="1"/>
      <c r="T12" s="1"/>
      <c r="U12" s="1"/>
      <c r="V12" s="29">
        <v>0</v>
      </c>
      <c r="W12" s="29">
        <v>0</v>
      </c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1"/>
      <c r="AL12" s="1"/>
      <c r="AM12" s="1"/>
      <c r="AN12" s="1"/>
      <c r="AO12" s="29">
        <v>0</v>
      </c>
      <c r="AP12" s="29">
        <v>0</v>
      </c>
      <c r="AQ12" s="29">
        <v>0</v>
      </c>
      <c r="AR12" s="1"/>
      <c r="AS12" s="1"/>
      <c r="AT12" s="1"/>
      <c r="AU12" s="29">
        <v>0</v>
      </c>
      <c r="AV12" s="28">
        <v>45596</v>
      </c>
    </row>
    <row r="13" spans="1:48" x14ac:dyDescent="0.35">
      <c r="A13" s="1">
        <v>890001006</v>
      </c>
      <c r="B13" s="5" t="s">
        <v>41</v>
      </c>
      <c r="C13" s="6" t="s">
        <v>12</v>
      </c>
      <c r="D13" s="6">
        <v>36575</v>
      </c>
      <c r="E13" s="6" t="s">
        <v>53</v>
      </c>
      <c r="F13" s="6" t="s">
        <v>80</v>
      </c>
      <c r="G13" s="20">
        <v>44575.47152777778</v>
      </c>
      <c r="H13" s="20" t="s">
        <v>23</v>
      </c>
      <c r="I13" s="20"/>
      <c r="J13" s="8">
        <v>72600</v>
      </c>
      <c r="K13" s="8">
        <v>72600</v>
      </c>
      <c r="L13" s="6" t="s">
        <v>39</v>
      </c>
      <c r="M13" s="9"/>
      <c r="N13" s="6" t="s">
        <v>39</v>
      </c>
      <c r="O13" s="6">
        <v>1003201</v>
      </c>
      <c r="P13" s="1" t="s">
        <v>131</v>
      </c>
      <c r="Q13" s="1" t="s">
        <v>98</v>
      </c>
      <c r="R13" s="29">
        <v>0</v>
      </c>
      <c r="S13" s="1"/>
      <c r="T13" s="1"/>
      <c r="U13" s="1"/>
      <c r="V13" s="29">
        <v>0</v>
      </c>
      <c r="W13" s="29">
        <v>0</v>
      </c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1"/>
      <c r="AL13" s="1"/>
      <c r="AM13" s="1"/>
      <c r="AN13" s="1"/>
      <c r="AO13" s="29">
        <v>0</v>
      </c>
      <c r="AP13" s="29">
        <v>0</v>
      </c>
      <c r="AQ13" s="29">
        <v>0</v>
      </c>
      <c r="AR13" s="1"/>
      <c r="AS13" s="1"/>
      <c r="AT13" s="1"/>
      <c r="AU13" s="29">
        <v>0</v>
      </c>
      <c r="AV13" s="28">
        <v>45596</v>
      </c>
    </row>
    <row r="14" spans="1:48" x14ac:dyDescent="0.35">
      <c r="A14" s="1">
        <v>890001006</v>
      </c>
      <c r="B14" s="5" t="s">
        <v>41</v>
      </c>
      <c r="C14" s="6" t="s">
        <v>12</v>
      </c>
      <c r="D14" s="6">
        <v>36439</v>
      </c>
      <c r="E14" s="6" t="s">
        <v>54</v>
      </c>
      <c r="F14" s="6" t="s">
        <v>81</v>
      </c>
      <c r="G14" s="20">
        <v>44574.352777777778</v>
      </c>
      <c r="H14" s="20" t="s">
        <v>24</v>
      </c>
      <c r="I14" s="20"/>
      <c r="J14" s="8">
        <v>66550</v>
      </c>
      <c r="K14" s="8">
        <v>66550</v>
      </c>
      <c r="L14" s="6" t="s">
        <v>39</v>
      </c>
      <c r="M14" s="9"/>
      <c r="N14" s="6" t="s">
        <v>39</v>
      </c>
      <c r="O14" s="6">
        <v>1003201</v>
      </c>
      <c r="P14" s="1" t="s">
        <v>131</v>
      </c>
      <c r="Q14" s="1" t="s">
        <v>98</v>
      </c>
      <c r="R14" s="29">
        <v>0</v>
      </c>
      <c r="S14" s="1"/>
      <c r="T14" s="1"/>
      <c r="U14" s="1"/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1"/>
      <c r="AL14" s="1"/>
      <c r="AM14" s="1"/>
      <c r="AN14" s="1"/>
      <c r="AO14" s="29">
        <v>0</v>
      </c>
      <c r="AP14" s="29">
        <v>0</v>
      </c>
      <c r="AQ14" s="29">
        <v>0</v>
      </c>
      <c r="AR14" s="1"/>
      <c r="AS14" s="1"/>
      <c r="AT14" s="1"/>
      <c r="AU14" s="29">
        <v>0</v>
      </c>
      <c r="AV14" s="28">
        <v>45596</v>
      </c>
    </row>
    <row r="15" spans="1:48" x14ac:dyDescent="0.35">
      <c r="A15" s="1">
        <v>890001006</v>
      </c>
      <c r="B15" s="5" t="s">
        <v>41</v>
      </c>
      <c r="C15" s="6" t="s">
        <v>12</v>
      </c>
      <c r="D15" s="6">
        <v>29611</v>
      </c>
      <c r="E15" s="6" t="s">
        <v>55</v>
      </c>
      <c r="F15" s="6" t="s">
        <v>82</v>
      </c>
      <c r="G15" s="20">
        <v>44499.347222222219</v>
      </c>
      <c r="H15" s="20" t="s">
        <v>25</v>
      </c>
      <c r="I15" s="20"/>
      <c r="J15" s="8">
        <v>63250</v>
      </c>
      <c r="K15" s="8">
        <v>63250</v>
      </c>
      <c r="L15" s="6" t="s">
        <v>39</v>
      </c>
      <c r="M15" s="9"/>
      <c r="N15" s="6" t="s">
        <v>39</v>
      </c>
      <c r="O15" s="6">
        <v>1003201</v>
      </c>
      <c r="P15" s="1" t="s">
        <v>131</v>
      </c>
      <c r="Q15" s="1" t="s">
        <v>98</v>
      </c>
      <c r="R15" s="29">
        <v>0</v>
      </c>
      <c r="S15" s="1"/>
      <c r="T15" s="1"/>
      <c r="U15" s="1"/>
      <c r="V15" s="29">
        <v>0</v>
      </c>
      <c r="W15" s="29">
        <v>0</v>
      </c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1"/>
      <c r="AL15" s="1"/>
      <c r="AM15" s="1"/>
      <c r="AN15" s="1"/>
      <c r="AO15" s="29">
        <v>0</v>
      </c>
      <c r="AP15" s="29">
        <v>0</v>
      </c>
      <c r="AQ15" s="29">
        <v>0</v>
      </c>
      <c r="AR15" s="1"/>
      <c r="AS15" s="1"/>
      <c r="AT15" s="1"/>
      <c r="AU15" s="29">
        <v>0</v>
      </c>
      <c r="AV15" s="28">
        <v>45596</v>
      </c>
    </row>
    <row r="16" spans="1:48" x14ac:dyDescent="0.35">
      <c r="A16" s="1">
        <v>890001006</v>
      </c>
      <c r="B16" s="5" t="s">
        <v>41</v>
      </c>
      <c r="C16" s="6" t="s">
        <v>12</v>
      </c>
      <c r="D16" s="6">
        <v>22738</v>
      </c>
      <c r="E16" s="6" t="s">
        <v>56</v>
      </c>
      <c r="F16" s="6" t="s">
        <v>83</v>
      </c>
      <c r="G16" s="20">
        <v>44416.331250000003</v>
      </c>
      <c r="H16" s="20" t="s">
        <v>26</v>
      </c>
      <c r="I16" s="20"/>
      <c r="J16" s="8">
        <v>126400</v>
      </c>
      <c r="K16" s="8">
        <v>126400</v>
      </c>
      <c r="L16" s="6" t="s">
        <v>39</v>
      </c>
      <c r="M16" s="9"/>
      <c r="N16" s="6" t="s">
        <v>39</v>
      </c>
      <c r="O16" s="6">
        <v>1003201</v>
      </c>
      <c r="P16" s="1" t="s">
        <v>131</v>
      </c>
      <c r="Q16" s="1" t="s">
        <v>98</v>
      </c>
      <c r="R16" s="29">
        <v>0</v>
      </c>
      <c r="S16" s="1"/>
      <c r="T16" s="1"/>
      <c r="U16" s="1"/>
      <c r="V16" s="29">
        <v>0</v>
      </c>
      <c r="W16" s="29">
        <v>0</v>
      </c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1"/>
      <c r="AL16" s="1"/>
      <c r="AM16" s="1"/>
      <c r="AN16" s="1"/>
      <c r="AO16" s="29">
        <v>0</v>
      </c>
      <c r="AP16" s="29">
        <v>0</v>
      </c>
      <c r="AQ16" s="29">
        <v>0</v>
      </c>
      <c r="AR16" s="1"/>
      <c r="AS16" s="1"/>
      <c r="AT16" s="1"/>
      <c r="AU16" s="29">
        <v>0</v>
      </c>
      <c r="AV16" s="28">
        <v>45596</v>
      </c>
    </row>
    <row r="17" spans="1:48" x14ac:dyDescent="0.35">
      <c r="A17" s="1">
        <v>890001006</v>
      </c>
      <c r="B17" s="5" t="s">
        <v>41</v>
      </c>
      <c r="C17" s="6" t="s">
        <v>12</v>
      </c>
      <c r="D17" s="6">
        <v>127535</v>
      </c>
      <c r="E17" s="6" t="s">
        <v>57</v>
      </c>
      <c r="F17" s="6" t="s">
        <v>84</v>
      </c>
      <c r="G17" s="20">
        <v>45532.240972222222</v>
      </c>
      <c r="H17" s="20" t="s">
        <v>27</v>
      </c>
      <c r="I17" s="20"/>
      <c r="J17" s="8">
        <v>75763</v>
      </c>
      <c r="K17" s="8">
        <v>75763</v>
      </c>
      <c r="L17" s="6" t="s">
        <v>40</v>
      </c>
      <c r="M17" s="9"/>
      <c r="N17" s="6" t="s">
        <v>40</v>
      </c>
      <c r="O17" s="6">
        <v>1024502</v>
      </c>
      <c r="P17" s="1" t="s">
        <v>131</v>
      </c>
      <c r="Q17" s="1" t="s">
        <v>98</v>
      </c>
      <c r="R17" s="29">
        <v>0</v>
      </c>
      <c r="S17" s="1"/>
      <c r="T17" s="1"/>
      <c r="U17" s="1"/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1"/>
      <c r="AL17" s="1"/>
      <c r="AM17" s="1"/>
      <c r="AN17" s="1"/>
      <c r="AO17" s="29">
        <v>0</v>
      </c>
      <c r="AP17" s="29">
        <v>0</v>
      </c>
      <c r="AQ17" s="29">
        <v>0</v>
      </c>
      <c r="AR17" s="1"/>
      <c r="AS17" s="1"/>
      <c r="AT17" s="1"/>
      <c r="AU17" s="29">
        <v>0</v>
      </c>
      <c r="AV17" s="28">
        <v>45596</v>
      </c>
    </row>
    <row r="18" spans="1:48" x14ac:dyDescent="0.35">
      <c r="A18" s="1">
        <v>890001006</v>
      </c>
      <c r="B18" s="5" t="s">
        <v>41</v>
      </c>
      <c r="C18" s="6" t="s">
        <v>12</v>
      </c>
      <c r="D18" s="6">
        <v>126448</v>
      </c>
      <c r="E18" s="6" t="s">
        <v>58</v>
      </c>
      <c r="F18" s="6" t="s">
        <v>85</v>
      </c>
      <c r="G18" s="20">
        <v>45523.193055555559</v>
      </c>
      <c r="H18" s="20" t="s">
        <v>28</v>
      </c>
      <c r="I18" s="20"/>
      <c r="J18" s="8">
        <v>179454</v>
      </c>
      <c r="K18" s="8">
        <v>179454</v>
      </c>
      <c r="L18" s="6" t="s">
        <v>40</v>
      </c>
      <c r="M18" s="9"/>
      <c r="N18" s="6" t="s">
        <v>40</v>
      </c>
      <c r="O18" s="6">
        <v>1024502</v>
      </c>
      <c r="P18" s="1" t="s">
        <v>131</v>
      </c>
      <c r="Q18" s="1" t="s">
        <v>98</v>
      </c>
      <c r="R18" s="29">
        <v>0</v>
      </c>
      <c r="S18" s="1"/>
      <c r="T18" s="1"/>
      <c r="U18" s="1"/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1"/>
      <c r="AL18" s="1"/>
      <c r="AM18" s="1"/>
      <c r="AN18" s="1"/>
      <c r="AO18" s="29">
        <v>0</v>
      </c>
      <c r="AP18" s="29">
        <v>0</v>
      </c>
      <c r="AQ18" s="29">
        <v>0</v>
      </c>
      <c r="AR18" s="1"/>
      <c r="AS18" s="1"/>
      <c r="AT18" s="1"/>
      <c r="AU18" s="29">
        <v>0</v>
      </c>
      <c r="AV18" s="28">
        <v>45596</v>
      </c>
    </row>
    <row r="19" spans="1:48" x14ac:dyDescent="0.35">
      <c r="A19" s="1">
        <v>890001006</v>
      </c>
      <c r="B19" s="5" t="s">
        <v>41</v>
      </c>
      <c r="C19" s="6" t="s">
        <v>12</v>
      </c>
      <c r="D19" s="6">
        <v>126136</v>
      </c>
      <c r="E19" s="6" t="s">
        <v>59</v>
      </c>
      <c r="F19" s="6" t="s">
        <v>86</v>
      </c>
      <c r="G19" s="20">
        <v>45519.209027777775</v>
      </c>
      <c r="H19" s="20" t="s">
        <v>29</v>
      </c>
      <c r="I19" s="20"/>
      <c r="J19" s="8">
        <v>161280</v>
      </c>
      <c r="K19" s="8">
        <v>161280</v>
      </c>
      <c r="L19" s="6" t="s">
        <v>40</v>
      </c>
      <c r="M19" s="9"/>
      <c r="N19" s="6" t="s">
        <v>40</v>
      </c>
      <c r="O19" s="6">
        <v>1024502</v>
      </c>
      <c r="P19" s="1" t="s">
        <v>131</v>
      </c>
      <c r="Q19" s="1" t="s">
        <v>98</v>
      </c>
      <c r="R19" s="29">
        <v>0</v>
      </c>
      <c r="S19" s="1"/>
      <c r="T19" s="1"/>
      <c r="U19" s="1"/>
      <c r="V19" s="29">
        <v>0</v>
      </c>
      <c r="W19" s="29">
        <v>0</v>
      </c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1"/>
      <c r="AL19" s="1"/>
      <c r="AM19" s="1"/>
      <c r="AN19" s="1"/>
      <c r="AO19" s="29">
        <v>0</v>
      </c>
      <c r="AP19" s="29">
        <v>0</v>
      </c>
      <c r="AQ19" s="29">
        <v>0</v>
      </c>
      <c r="AR19" s="1"/>
      <c r="AS19" s="1"/>
      <c r="AT19" s="1"/>
      <c r="AU19" s="29">
        <v>0</v>
      </c>
      <c r="AV19" s="28">
        <v>45596</v>
      </c>
    </row>
    <row r="20" spans="1:48" x14ac:dyDescent="0.35">
      <c r="A20" s="1">
        <v>890001006</v>
      </c>
      <c r="B20" s="5" t="s">
        <v>41</v>
      </c>
      <c r="C20" s="6" t="s">
        <v>12</v>
      </c>
      <c r="D20" s="6">
        <v>124971</v>
      </c>
      <c r="E20" s="6" t="s">
        <v>60</v>
      </c>
      <c r="F20" s="6" t="s">
        <v>87</v>
      </c>
      <c r="G20" s="20">
        <v>45512.213888888888</v>
      </c>
      <c r="H20" s="20" t="s">
        <v>30</v>
      </c>
      <c r="I20" s="20"/>
      <c r="J20" s="8">
        <v>7800</v>
      </c>
      <c r="K20" s="8">
        <v>7800</v>
      </c>
      <c r="L20" s="6" t="s">
        <v>40</v>
      </c>
      <c r="M20" s="9"/>
      <c r="N20" s="6" t="s">
        <v>40</v>
      </c>
      <c r="O20" s="6">
        <v>1024502</v>
      </c>
      <c r="P20" s="1" t="s">
        <v>131</v>
      </c>
      <c r="Q20" s="1" t="s">
        <v>98</v>
      </c>
      <c r="R20" s="29">
        <v>0</v>
      </c>
      <c r="S20" s="1"/>
      <c r="T20" s="1"/>
      <c r="U20" s="1"/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1"/>
      <c r="AL20" s="1"/>
      <c r="AM20" s="1"/>
      <c r="AN20" s="1"/>
      <c r="AO20" s="29">
        <v>0</v>
      </c>
      <c r="AP20" s="29">
        <v>0</v>
      </c>
      <c r="AQ20" s="29">
        <v>0</v>
      </c>
      <c r="AR20" s="1"/>
      <c r="AS20" s="1"/>
      <c r="AT20" s="1"/>
      <c r="AU20" s="29">
        <v>0</v>
      </c>
      <c r="AV20" s="28">
        <v>45596</v>
      </c>
    </row>
    <row r="21" spans="1:48" x14ac:dyDescent="0.35">
      <c r="A21" s="1">
        <v>890001006</v>
      </c>
      <c r="B21" s="5" t="s">
        <v>41</v>
      </c>
      <c r="C21" s="6" t="s">
        <v>12</v>
      </c>
      <c r="D21" s="6">
        <v>124969</v>
      </c>
      <c r="E21" s="6" t="s">
        <v>61</v>
      </c>
      <c r="F21" s="6" t="s">
        <v>88</v>
      </c>
      <c r="G21" s="20">
        <v>45512.196527777778</v>
      </c>
      <c r="H21" s="20" t="s">
        <v>31</v>
      </c>
      <c r="I21" s="20"/>
      <c r="J21" s="8">
        <v>7800</v>
      </c>
      <c r="K21" s="8">
        <v>7800</v>
      </c>
      <c r="L21" s="6" t="s">
        <v>40</v>
      </c>
      <c r="M21" s="9"/>
      <c r="N21" s="6" t="s">
        <v>40</v>
      </c>
      <c r="O21" s="6">
        <v>1024502</v>
      </c>
      <c r="P21" s="1" t="s">
        <v>131</v>
      </c>
      <c r="Q21" s="1" t="s">
        <v>98</v>
      </c>
      <c r="R21" s="29">
        <v>0</v>
      </c>
      <c r="S21" s="1"/>
      <c r="T21" s="1"/>
      <c r="U21" s="1"/>
      <c r="V21" s="29">
        <v>0</v>
      </c>
      <c r="W21" s="29">
        <v>0</v>
      </c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1"/>
      <c r="AL21" s="1"/>
      <c r="AM21" s="1"/>
      <c r="AN21" s="1"/>
      <c r="AO21" s="29">
        <v>0</v>
      </c>
      <c r="AP21" s="29">
        <v>0</v>
      </c>
      <c r="AQ21" s="29">
        <v>0</v>
      </c>
      <c r="AR21" s="1"/>
      <c r="AS21" s="1"/>
      <c r="AT21" s="1"/>
      <c r="AU21" s="29">
        <v>0</v>
      </c>
      <c r="AV21" s="28">
        <v>45596</v>
      </c>
    </row>
    <row r="22" spans="1:48" x14ac:dyDescent="0.35">
      <c r="A22" s="1">
        <v>890001006</v>
      </c>
      <c r="B22" s="5" t="s">
        <v>41</v>
      </c>
      <c r="C22" s="6" t="s">
        <v>12</v>
      </c>
      <c r="D22" s="6">
        <v>111272</v>
      </c>
      <c r="E22" s="6" t="s">
        <v>62</v>
      </c>
      <c r="F22" s="6" t="s">
        <v>89</v>
      </c>
      <c r="G22" s="20">
        <v>45385.215277777781</v>
      </c>
      <c r="H22" s="20" t="s">
        <v>32</v>
      </c>
      <c r="I22" s="20"/>
      <c r="J22" s="8">
        <v>78500</v>
      </c>
      <c r="K22" s="8">
        <v>78500</v>
      </c>
      <c r="L22" s="6" t="s">
        <v>40</v>
      </c>
      <c r="M22" s="9"/>
      <c r="N22" s="6" t="s">
        <v>40</v>
      </c>
      <c r="O22" s="6">
        <v>1024502</v>
      </c>
      <c r="P22" s="1" t="s">
        <v>131</v>
      </c>
      <c r="Q22" s="1" t="s">
        <v>98</v>
      </c>
      <c r="R22" s="29">
        <v>0</v>
      </c>
      <c r="S22" s="1"/>
      <c r="T22" s="1"/>
      <c r="U22" s="1"/>
      <c r="V22" s="29">
        <v>0</v>
      </c>
      <c r="W22" s="29">
        <v>0</v>
      </c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9">
        <v>0</v>
      </c>
      <c r="AD22" s="29">
        <v>0</v>
      </c>
      <c r="AE22" s="29">
        <v>0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1"/>
      <c r="AL22" s="1"/>
      <c r="AM22" s="1"/>
      <c r="AN22" s="1"/>
      <c r="AO22" s="29">
        <v>0</v>
      </c>
      <c r="AP22" s="29">
        <v>0</v>
      </c>
      <c r="AQ22" s="29">
        <v>0</v>
      </c>
      <c r="AR22" s="1"/>
      <c r="AS22" s="1"/>
      <c r="AT22" s="1"/>
      <c r="AU22" s="29">
        <v>0</v>
      </c>
      <c r="AV22" s="28">
        <v>45596</v>
      </c>
    </row>
    <row r="23" spans="1:48" x14ac:dyDescent="0.35">
      <c r="A23" s="1">
        <v>890001006</v>
      </c>
      <c r="B23" s="5" t="s">
        <v>41</v>
      </c>
      <c r="C23" s="6" t="s">
        <v>12</v>
      </c>
      <c r="D23" s="6">
        <v>110404</v>
      </c>
      <c r="E23" s="6" t="s">
        <v>63</v>
      </c>
      <c r="F23" s="6" t="s">
        <v>90</v>
      </c>
      <c r="G23" s="20">
        <v>45372.480555555558</v>
      </c>
      <c r="H23" s="20" t="s">
        <v>33</v>
      </c>
      <c r="I23" s="20"/>
      <c r="J23" s="8">
        <v>85400</v>
      </c>
      <c r="K23" s="8">
        <v>85400</v>
      </c>
      <c r="L23" s="6" t="s">
        <v>40</v>
      </c>
      <c r="M23" s="9"/>
      <c r="N23" s="6" t="s">
        <v>40</v>
      </c>
      <c r="O23" s="6">
        <v>1024502</v>
      </c>
      <c r="P23" s="1" t="s">
        <v>131</v>
      </c>
      <c r="Q23" s="1" t="s">
        <v>98</v>
      </c>
      <c r="R23" s="29">
        <v>0</v>
      </c>
      <c r="S23" s="1"/>
      <c r="T23" s="1"/>
      <c r="U23" s="1"/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  <c r="AI23" s="29">
        <v>0</v>
      </c>
      <c r="AJ23" s="29">
        <v>0</v>
      </c>
      <c r="AK23" s="1"/>
      <c r="AL23" s="1"/>
      <c r="AM23" s="1"/>
      <c r="AN23" s="1"/>
      <c r="AO23" s="29">
        <v>0</v>
      </c>
      <c r="AP23" s="29">
        <v>0</v>
      </c>
      <c r="AQ23" s="29">
        <v>0</v>
      </c>
      <c r="AR23" s="1"/>
      <c r="AS23" s="1"/>
      <c r="AT23" s="1"/>
      <c r="AU23" s="29">
        <v>0</v>
      </c>
      <c r="AV23" s="28">
        <v>45596</v>
      </c>
    </row>
    <row r="24" spans="1:48" x14ac:dyDescent="0.35">
      <c r="A24" s="1">
        <v>890001006</v>
      </c>
      <c r="B24" s="5" t="s">
        <v>41</v>
      </c>
      <c r="C24" s="6" t="s">
        <v>12</v>
      </c>
      <c r="D24" s="6">
        <v>93203</v>
      </c>
      <c r="E24" s="6" t="s">
        <v>64</v>
      </c>
      <c r="F24" s="6" t="s">
        <v>91</v>
      </c>
      <c r="G24" s="20">
        <v>45202.401388888888</v>
      </c>
      <c r="H24" s="20" t="s">
        <v>34</v>
      </c>
      <c r="I24" s="20"/>
      <c r="J24" s="8">
        <v>7000</v>
      </c>
      <c r="K24" s="8">
        <v>7000</v>
      </c>
      <c r="L24" s="6" t="s">
        <v>40</v>
      </c>
      <c r="M24" s="9"/>
      <c r="N24" s="6" t="s">
        <v>40</v>
      </c>
      <c r="O24" s="6">
        <v>1024502</v>
      </c>
      <c r="P24" s="1" t="s">
        <v>131</v>
      </c>
      <c r="Q24" s="1" t="s">
        <v>98</v>
      </c>
      <c r="R24" s="29">
        <v>0</v>
      </c>
      <c r="S24" s="1"/>
      <c r="T24" s="1"/>
      <c r="U24" s="1"/>
      <c r="V24" s="29">
        <v>0</v>
      </c>
      <c r="W24" s="29">
        <v>0</v>
      </c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1"/>
      <c r="AL24" s="1"/>
      <c r="AM24" s="1"/>
      <c r="AN24" s="1"/>
      <c r="AO24" s="29">
        <v>0</v>
      </c>
      <c r="AP24" s="29">
        <v>0</v>
      </c>
      <c r="AQ24" s="29">
        <v>0</v>
      </c>
      <c r="AR24" s="1"/>
      <c r="AS24" s="1"/>
      <c r="AT24" s="1"/>
      <c r="AU24" s="29">
        <v>0</v>
      </c>
      <c r="AV24" s="28">
        <v>45596</v>
      </c>
    </row>
    <row r="25" spans="1:48" x14ac:dyDescent="0.35">
      <c r="A25" s="1">
        <v>890001006</v>
      </c>
      <c r="B25" s="5" t="s">
        <v>41</v>
      </c>
      <c r="C25" s="6" t="s">
        <v>12</v>
      </c>
      <c r="D25" s="6">
        <v>84067</v>
      </c>
      <c r="E25" s="6" t="s">
        <v>65</v>
      </c>
      <c r="F25" s="6" t="s">
        <v>92</v>
      </c>
      <c r="G25" s="20">
        <v>45121.429166666669</v>
      </c>
      <c r="H25" s="20" t="s">
        <v>35</v>
      </c>
      <c r="I25" s="20"/>
      <c r="J25" s="8">
        <v>168525</v>
      </c>
      <c r="K25" s="8">
        <v>168525</v>
      </c>
      <c r="L25" s="6" t="s">
        <v>40</v>
      </c>
      <c r="M25" s="9"/>
      <c r="N25" s="6" t="s">
        <v>40</v>
      </c>
      <c r="O25" s="6">
        <v>1024502</v>
      </c>
      <c r="P25" s="1" t="s">
        <v>131</v>
      </c>
      <c r="Q25" s="1" t="s">
        <v>98</v>
      </c>
      <c r="R25" s="29">
        <v>0</v>
      </c>
      <c r="S25" s="1"/>
      <c r="T25" s="1"/>
      <c r="U25" s="1"/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0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1"/>
      <c r="AL25" s="1"/>
      <c r="AM25" s="1"/>
      <c r="AN25" s="1"/>
      <c r="AO25" s="29">
        <v>0</v>
      </c>
      <c r="AP25" s="29">
        <v>0</v>
      </c>
      <c r="AQ25" s="29">
        <v>0</v>
      </c>
      <c r="AR25" s="1"/>
      <c r="AS25" s="1"/>
      <c r="AT25" s="1"/>
      <c r="AU25" s="29">
        <v>0</v>
      </c>
      <c r="AV25" s="28">
        <v>45596</v>
      </c>
    </row>
    <row r="26" spans="1:48" x14ac:dyDescent="0.35">
      <c r="A26" s="1">
        <v>890001006</v>
      </c>
      <c r="B26" s="5" t="s">
        <v>41</v>
      </c>
      <c r="C26" s="6" t="s">
        <v>12</v>
      </c>
      <c r="D26" s="6">
        <v>73528</v>
      </c>
      <c r="E26" s="6" t="s">
        <v>66</v>
      </c>
      <c r="F26" s="6" t="s">
        <v>93</v>
      </c>
      <c r="G26" s="20">
        <v>45020.460416666669</v>
      </c>
      <c r="H26" s="20" t="s">
        <v>36</v>
      </c>
      <c r="I26" s="20"/>
      <c r="J26" s="8">
        <v>21000</v>
      </c>
      <c r="K26" s="8">
        <v>21000</v>
      </c>
      <c r="L26" s="6" t="s">
        <v>40</v>
      </c>
      <c r="M26" s="9"/>
      <c r="N26" s="6" t="s">
        <v>40</v>
      </c>
      <c r="O26" s="6">
        <v>1024502</v>
      </c>
      <c r="P26" s="1" t="s">
        <v>131</v>
      </c>
      <c r="Q26" s="1" t="s">
        <v>98</v>
      </c>
      <c r="R26" s="29">
        <v>0</v>
      </c>
      <c r="S26" s="1"/>
      <c r="T26" s="1"/>
      <c r="U26" s="1"/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1"/>
      <c r="AL26" s="1"/>
      <c r="AM26" s="1"/>
      <c r="AN26" s="1"/>
      <c r="AO26" s="29">
        <v>0</v>
      </c>
      <c r="AP26" s="29">
        <v>0</v>
      </c>
      <c r="AQ26" s="29">
        <v>0</v>
      </c>
      <c r="AR26" s="1"/>
      <c r="AS26" s="1"/>
      <c r="AT26" s="1"/>
      <c r="AU26" s="29">
        <v>0</v>
      </c>
      <c r="AV26" s="28">
        <v>45596</v>
      </c>
    </row>
    <row r="27" spans="1:48" x14ac:dyDescent="0.35">
      <c r="A27" s="1">
        <v>890001006</v>
      </c>
      <c r="B27" s="5" t="s">
        <v>41</v>
      </c>
      <c r="C27" s="6" t="s">
        <v>12</v>
      </c>
      <c r="D27" s="6">
        <v>51754</v>
      </c>
      <c r="E27" s="6" t="s">
        <v>67</v>
      </c>
      <c r="F27" s="6" t="s">
        <v>94</v>
      </c>
      <c r="G27" s="20">
        <v>44776.449305555558</v>
      </c>
      <c r="H27" s="20" t="s">
        <v>37</v>
      </c>
      <c r="I27" s="20"/>
      <c r="J27" s="8">
        <v>24000</v>
      </c>
      <c r="K27" s="8">
        <v>24000</v>
      </c>
      <c r="L27" s="6" t="s">
        <v>40</v>
      </c>
      <c r="M27" s="9"/>
      <c r="N27" s="6" t="s">
        <v>40</v>
      </c>
      <c r="O27" s="6">
        <v>1024502</v>
      </c>
      <c r="P27" s="1" t="s">
        <v>131</v>
      </c>
      <c r="Q27" s="1" t="s">
        <v>98</v>
      </c>
      <c r="R27" s="29">
        <v>0</v>
      </c>
      <c r="S27" s="1"/>
      <c r="T27" s="1"/>
      <c r="U27" s="1"/>
      <c r="V27" s="29">
        <v>0</v>
      </c>
      <c r="W27" s="29">
        <v>0</v>
      </c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1"/>
      <c r="AL27" s="1"/>
      <c r="AM27" s="1"/>
      <c r="AN27" s="1"/>
      <c r="AO27" s="29">
        <v>0</v>
      </c>
      <c r="AP27" s="29">
        <v>0</v>
      </c>
      <c r="AQ27" s="29">
        <v>0</v>
      </c>
      <c r="AR27" s="1"/>
      <c r="AS27" s="1"/>
      <c r="AT27" s="1"/>
      <c r="AU27" s="29">
        <v>0</v>
      </c>
      <c r="AV27" s="28">
        <v>45596</v>
      </c>
    </row>
    <row r="28" spans="1:48" x14ac:dyDescent="0.35">
      <c r="A28" s="1">
        <v>890001006</v>
      </c>
      <c r="B28" s="5" t="s">
        <v>41</v>
      </c>
      <c r="C28" s="6" t="s">
        <v>12</v>
      </c>
      <c r="D28" s="6">
        <v>39091</v>
      </c>
      <c r="E28" s="6" t="s">
        <v>68</v>
      </c>
      <c r="F28" s="6" t="s">
        <v>95</v>
      </c>
      <c r="G28" s="20">
        <v>44605.202777777777</v>
      </c>
      <c r="H28" s="20" t="s">
        <v>38</v>
      </c>
      <c r="I28" s="20"/>
      <c r="J28" s="8">
        <v>65700</v>
      </c>
      <c r="K28" s="8">
        <v>65700</v>
      </c>
      <c r="L28" s="6" t="s">
        <v>40</v>
      </c>
      <c r="M28" s="9"/>
      <c r="N28" s="6" t="s">
        <v>40</v>
      </c>
      <c r="O28" s="6">
        <v>1024502</v>
      </c>
      <c r="P28" s="1" t="s">
        <v>131</v>
      </c>
      <c r="Q28" s="1" t="s">
        <v>98</v>
      </c>
      <c r="R28" s="29">
        <v>0</v>
      </c>
      <c r="S28" s="1"/>
      <c r="T28" s="1"/>
      <c r="U28" s="1"/>
      <c r="V28" s="29">
        <v>0</v>
      </c>
      <c r="W28" s="29">
        <v>0</v>
      </c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1"/>
      <c r="AL28" s="1"/>
      <c r="AM28" s="1"/>
      <c r="AN28" s="1"/>
      <c r="AO28" s="29">
        <v>0</v>
      </c>
      <c r="AP28" s="29">
        <v>0</v>
      </c>
      <c r="AQ28" s="29">
        <v>0</v>
      </c>
      <c r="AR28" s="1"/>
      <c r="AS28" s="1"/>
      <c r="AT28" s="1"/>
      <c r="AU28" s="29">
        <v>0</v>
      </c>
      <c r="AV28" s="28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R1 V1:AJ1 AO1:A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D36" sqref="D36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136</v>
      </c>
      <c r="E2" s="44"/>
      <c r="F2" s="44"/>
      <c r="G2" s="44"/>
      <c r="H2" s="44"/>
      <c r="I2" s="45"/>
      <c r="J2" s="46" t="s">
        <v>137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138</v>
      </c>
      <c r="E4" s="44"/>
      <c r="F4" s="44"/>
      <c r="G4" s="44"/>
      <c r="H4" s="44"/>
      <c r="I4" s="45"/>
      <c r="J4" s="46" t="s">
        <v>139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162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161</v>
      </c>
      <c r="J11" s="60"/>
    </row>
    <row r="12" spans="2:10" ht="13" x14ac:dyDescent="0.3">
      <c r="B12" s="59"/>
      <c r="C12" s="61" t="s">
        <v>160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165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163</v>
      </c>
      <c r="D16" s="62"/>
      <c r="G16" s="64"/>
      <c r="H16" s="66" t="s">
        <v>140</v>
      </c>
      <c r="I16" s="66" t="s">
        <v>141</v>
      </c>
      <c r="J16" s="60"/>
    </row>
    <row r="17" spans="2:14" ht="13" x14ac:dyDescent="0.3">
      <c r="B17" s="59"/>
      <c r="C17" s="61" t="s">
        <v>142</v>
      </c>
      <c r="D17" s="61"/>
      <c r="E17" s="61"/>
      <c r="F17" s="61"/>
      <c r="G17" s="64"/>
      <c r="H17" s="67">
        <v>26</v>
      </c>
      <c r="I17" s="68">
        <v>2356542</v>
      </c>
      <c r="J17" s="60"/>
    </row>
    <row r="18" spans="2:14" x14ac:dyDescent="0.25">
      <c r="B18" s="59"/>
      <c r="C18" s="40" t="s">
        <v>143</v>
      </c>
      <c r="G18" s="64"/>
      <c r="H18" s="70">
        <v>0</v>
      </c>
      <c r="I18" s="71">
        <v>0</v>
      </c>
      <c r="J18" s="60"/>
    </row>
    <row r="19" spans="2:14" x14ac:dyDescent="0.25">
      <c r="B19" s="59"/>
      <c r="C19" s="40" t="s">
        <v>144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145</v>
      </c>
      <c r="H20" s="72">
        <v>26</v>
      </c>
      <c r="I20" s="73">
        <v>2356542</v>
      </c>
      <c r="J20" s="60"/>
    </row>
    <row r="21" spans="2:14" x14ac:dyDescent="0.25">
      <c r="B21" s="59"/>
      <c r="C21" s="40" t="s">
        <v>146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147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148</v>
      </c>
      <c r="D23" s="61"/>
      <c r="E23" s="61"/>
      <c r="F23" s="61"/>
      <c r="H23" s="77">
        <f>H18+H19+H20+H21+H22</f>
        <v>26</v>
      </c>
      <c r="I23" s="78">
        <f>I18+I19+I20+I21+I22</f>
        <v>2356542</v>
      </c>
      <c r="J23" s="60"/>
    </row>
    <row r="24" spans="2:14" x14ac:dyDescent="0.25">
      <c r="B24" s="59"/>
      <c r="C24" s="40" t="s">
        <v>149</v>
      </c>
      <c r="H24" s="72">
        <v>0</v>
      </c>
      <c r="I24" s="73">
        <v>0</v>
      </c>
      <c r="J24" s="60"/>
    </row>
    <row r="25" spans="2:14" ht="13" thickBot="1" x14ac:dyDescent="0.3">
      <c r="B25" s="59"/>
      <c r="C25" s="40" t="s">
        <v>150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151</v>
      </c>
      <c r="D26" s="61"/>
      <c r="E26" s="61"/>
      <c r="F26" s="61"/>
      <c r="H26" s="77">
        <f>H24+H25</f>
        <v>0</v>
      </c>
      <c r="I26" s="78">
        <f>I24+I25</f>
        <v>0</v>
      </c>
      <c r="J26" s="60"/>
    </row>
    <row r="27" spans="2:14" ht="13.5" thickBot="1" x14ac:dyDescent="0.35">
      <c r="B27" s="59"/>
      <c r="C27" s="64" t="s">
        <v>152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153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154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26</v>
      </c>
      <c r="I31" s="71">
        <f>I23+I26+I28</f>
        <v>2356542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155</v>
      </c>
      <c r="D38" s="86"/>
      <c r="E38" s="64"/>
      <c r="F38" s="64"/>
      <c r="G38" s="64"/>
      <c r="H38" s="93" t="s">
        <v>156</v>
      </c>
      <c r="I38" s="86"/>
      <c r="J38" s="82"/>
    </row>
    <row r="39" spans="2:10" ht="13" x14ac:dyDescent="0.3">
      <c r="B39" s="59"/>
      <c r="C39" s="79" t="s">
        <v>164</v>
      </c>
      <c r="D39" s="64"/>
      <c r="E39" s="64"/>
      <c r="F39" s="64"/>
      <c r="G39" s="64"/>
      <c r="H39" s="79" t="s">
        <v>157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158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159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2" sqref="E2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9"/>
      <c r="B1" s="100"/>
      <c r="C1" s="101" t="s">
        <v>166</v>
      </c>
      <c r="D1" s="102"/>
      <c r="E1" s="102"/>
      <c r="F1" s="102"/>
      <c r="G1" s="102"/>
      <c r="H1" s="103"/>
      <c r="I1" s="104" t="s">
        <v>137</v>
      </c>
    </row>
    <row r="2" spans="1:9" ht="53.5" customHeight="1" thickBot="1" x14ac:dyDescent="0.4">
      <c r="A2" s="105"/>
      <c r="B2" s="106"/>
      <c r="C2" s="107" t="s">
        <v>167</v>
      </c>
      <c r="D2" s="108"/>
      <c r="E2" s="108"/>
      <c r="F2" s="108"/>
      <c r="G2" s="108"/>
      <c r="H2" s="109"/>
      <c r="I2" s="110" t="s">
        <v>168</v>
      </c>
    </row>
    <row r="3" spans="1:9" x14ac:dyDescent="0.35">
      <c r="A3" s="111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11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11"/>
      <c r="B5" s="61" t="s">
        <v>162</v>
      </c>
      <c r="C5" s="112"/>
      <c r="D5" s="113"/>
      <c r="E5" s="64"/>
      <c r="F5" s="64"/>
      <c r="G5" s="64"/>
      <c r="H5" s="64"/>
      <c r="I5" s="82"/>
    </row>
    <row r="6" spans="1:9" x14ac:dyDescent="0.35">
      <c r="A6" s="111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11"/>
      <c r="B7" s="61" t="s">
        <v>161</v>
      </c>
      <c r="C7" s="64"/>
      <c r="D7" s="64"/>
      <c r="E7" s="64"/>
      <c r="F7" s="64"/>
      <c r="G7" s="64"/>
      <c r="H7" s="64"/>
      <c r="I7" s="82"/>
    </row>
    <row r="8" spans="1:9" x14ac:dyDescent="0.35">
      <c r="A8" s="111"/>
      <c r="B8" s="61" t="s">
        <v>160</v>
      </c>
      <c r="C8" s="64"/>
      <c r="D8" s="64"/>
      <c r="E8" s="64"/>
      <c r="F8" s="64"/>
      <c r="G8" s="64"/>
      <c r="H8" s="64"/>
      <c r="I8" s="82"/>
    </row>
    <row r="9" spans="1:9" x14ac:dyDescent="0.35">
      <c r="A9" s="111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11"/>
      <c r="B10" s="64" t="s">
        <v>169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11"/>
      <c r="B11" s="114"/>
      <c r="C11" s="64"/>
      <c r="D11" s="64"/>
      <c r="E11" s="64"/>
      <c r="F11" s="64"/>
      <c r="G11" s="64"/>
      <c r="H11" s="64"/>
      <c r="I11" s="82"/>
    </row>
    <row r="12" spans="1:9" x14ac:dyDescent="0.35">
      <c r="A12" s="111"/>
      <c r="B12" s="40" t="s">
        <v>163</v>
      </c>
      <c r="C12" s="113"/>
      <c r="D12" s="64"/>
      <c r="E12" s="64"/>
      <c r="F12" s="64"/>
      <c r="G12" s="66" t="s">
        <v>170</v>
      </c>
      <c r="H12" s="66" t="s">
        <v>171</v>
      </c>
      <c r="I12" s="82"/>
    </row>
    <row r="13" spans="1:9" x14ac:dyDescent="0.35">
      <c r="A13" s="111"/>
      <c r="B13" s="79" t="s">
        <v>142</v>
      </c>
      <c r="C13" s="79"/>
      <c r="D13" s="79"/>
      <c r="E13" s="79"/>
      <c r="F13" s="64"/>
      <c r="G13" s="115">
        <f>G19</f>
        <v>26</v>
      </c>
      <c r="H13" s="116">
        <f>H19</f>
        <v>2356542</v>
      </c>
      <c r="I13" s="82"/>
    </row>
    <row r="14" spans="1:9" x14ac:dyDescent="0.35">
      <c r="A14" s="111"/>
      <c r="B14" s="64" t="s">
        <v>143</v>
      </c>
      <c r="C14" s="64"/>
      <c r="D14" s="64"/>
      <c r="E14" s="64"/>
      <c r="F14" s="64"/>
      <c r="G14" s="117">
        <v>0</v>
      </c>
      <c r="H14" s="118">
        <v>0</v>
      </c>
      <c r="I14" s="82"/>
    </row>
    <row r="15" spans="1:9" x14ac:dyDescent="0.35">
      <c r="A15" s="111"/>
      <c r="B15" s="64" t="s">
        <v>144</v>
      </c>
      <c r="C15" s="64"/>
      <c r="D15" s="64"/>
      <c r="E15" s="64"/>
      <c r="F15" s="64"/>
      <c r="G15" s="117">
        <v>0</v>
      </c>
      <c r="H15" s="118">
        <v>0</v>
      </c>
      <c r="I15" s="82"/>
    </row>
    <row r="16" spans="1:9" x14ac:dyDescent="0.35">
      <c r="A16" s="111"/>
      <c r="B16" s="64" t="s">
        <v>145</v>
      </c>
      <c r="C16" s="64"/>
      <c r="D16" s="64"/>
      <c r="E16" s="64"/>
      <c r="F16" s="64"/>
      <c r="G16" s="117">
        <v>26</v>
      </c>
      <c r="H16" s="118">
        <v>2356542</v>
      </c>
      <c r="I16" s="82"/>
    </row>
    <row r="17" spans="1:9" x14ac:dyDescent="0.35">
      <c r="A17" s="111"/>
      <c r="B17" s="64" t="s">
        <v>146</v>
      </c>
      <c r="C17" s="64"/>
      <c r="D17" s="64"/>
      <c r="E17" s="64"/>
      <c r="F17" s="64"/>
      <c r="G17" s="117">
        <v>0</v>
      </c>
      <c r="H17" s="118">
        <v>0</v>
      </c>
      <c r="I17" s="82"/>
    </row>
    <row r="18" spans="1:9" x14ac:dyDescent="0.35">
      <c r="A18" s="111"/>
      <c r="B18" s="64" t="s">
        <v>172</v>
      </c>
      <c r="C18" s="64"/>
      <c r="D18" s="64"/>
      <c r="E18" s="64"/>
      <c r="F18" s="64"/>
      <c r="G18" s="119">
        <v>0</v>
      </c>
      <c r="H18" s="120">
        <v>0</v>
      </c>
      <c r="I18" s="82"/>
    </row>
    <row r="19" spans="1:9" x14ac:dyDescent="0.35">
      <c r="A19" s="111"/>
      <c r="B19" s="79" t="s">
        <v>173</v>
      </c>
      <c r="C19" s="79"/>
      <c r="D19" s="79"/>
      <c r="E19" s="79"/>
      <c r="F19" s="64"/>
      <c r="G19" s="117">
        <f>SUM(G14:G18)</f>
        <v>26</v>
      </c>
      <c r="H19" s="116">
        <f>(H14+H15+H16+H17+H18)</f>
        <v>2356542</v>
      </c>
      <c r="I19" s="82"/>
    </row>
    <row r="20" spans="1:9" ht="15" thickBot="1" x14ac:dyDescent="0.4">
      <c r="A20" s="111"/>
      <c r="B20" s="79"/>
      <c r="C20" s="79"/>
      <c r="D20" s="64"/>
      <c r="E20" s="64"/>
      <c r="F20" s="64"/>
      <c r="G20" s="121"/>
      <c r="H20" s="122"/>
      <c r="I20" s="82"/>
    </row>
    <row r="21" spans="1:9" ht="15" thickTop="1" x14ac:dyDescent="0.35">
      <c r="A21" s="111"/>
      <c r="B21" s="79"/>
      <c r="C21" s="79"/>
      <c r="D21" s="64"/>
      <c r="E21" s="64"/>
      <c r="F21" s="64"/>
      <c r="G21" s="86"/>
      <c r="H21" s="123"/>
      <c r="I21" s="82"/>
    </row>
    <row r="22" spans="1:9" x14ac:dyDescent="0.35">
      <c r="A22" s="111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11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11"/>
      <c r="B24" s="86" t="s">
        <v>174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11"/>
      <c r="B25" s="86" t="s">
        <v>175</v>
      </c>
      <c r="C25" s="86"/>
      <c r="D25" s="64"/>
      <c r="E25" s="64"/>
      <c r="F25" s="86" t="s">
        <v>176</v>
      </c>
      <c r="G25" s="86"/>
      <c r="H25" s="86"/>
      <c r="I25" s="82"/>
    </row>
    <row r="26" spans="1:9" x14ac:dyDescent="0.35">
      <c r="A26" s="111"/>
      <c r="B26" s="86" t="s">
        <v>177</v>
      </c>
      <c r="C26" s="86"/>
      <c r="D26" s="64"/>
      <c r="E26" s="64"/>
      <c r="F26" s="86" t="s">
        <v>178</v>
      </c>
      <c r="G26" s="86"/>
      <c r="H26" s="86"/>
      <c r="I26" s="82"/>
    </row>
    <row r="27" spans="1:9" x14ac:dyDescent="0.35">
      <c r="A27" s="111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11"/>
      <c r="B28" s="124" t="s">
        <v>179</v>
      </c>
      <c r="C28" s="124"/>
      <c r="D28" s="124"/>
      <c r="E28" s="124"/>
      <c r="F28" s="124"/>
      <c r="G28" s="124"/>
      <c r="H28" s="124"/>
      <c r="I28" s="82"/>
    </row>
    <row r="29" spans="1:9" ht="15" thickBot="1" x14ac:dyDescent="0.4">
      <c r="A29" s="125"/>
      <c r="B29" s="126"/>
      <c r="C29" s="126"/>
      <c r="D29" s="126"/>
      <c r="E29" s="126"/>
      <c r="F29" s="90"/>
      <c r="G29" s="90"/>
      <c r="H29" s="90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Paola Andrea Jimenez Prado</cp:lastModifiedBy>
  <cp:revision/>
  <cp:lastPrinted>2024-11-29T12:58:50Z</cp:lastPrinted>
  <dcterms:created xsi:type="dcterms:W3CDTF">2022-06-01T14:39:12Z</dcterms:created>
  <dcterms:modified xsi:type="dcterms:W3CDTF">2024-11-29T13:08:32Z</dcterms:modified>
  <cp:category/>
  <cp:contentStatus/>
</cp:coreProperties>
</file>