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901081281 URGETRAUM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S1" i="2"/>
  <c r="R1" i="2"/>
  <c r="P1" i="2"/>
  <c r="Q1" i="2"/>
  <c r="N1" i="2"/>
  <c r="M1" i="2"/>
  <c r="I31" i="3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<sst xmlns="http://schemas.openxmlformats.org/spreadsheetml/2006/main" count="170" uniqueCount="92">
  <si>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</si>
  <si>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</si>
  <si>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</si>
  <si>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</si>
  <si>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</si>
  <si>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</si>
  <si>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</si>
  <si>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</si>
  <si>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</si>
  <si>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</si>
  <si>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</si>
  <si>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</si>
  <si>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CALI</t>
  </si>
  <si>
    <t>URGETRAUMA SAN FERNANDO S.A.S</t>
  </si>
  <si>
    <t>09240</t>
  </si>
  <si>
    <t>09939</t>
  </si>
  <si>
    <t>09940</t>
  </si>
  <si>
    <t>09942</t>
  </si>
  <si>
    <t>ALF+FAC</t>
  </si>
  <si>
    <t>Llave</t>
  </si>
  <si>
    <t>901081281_19240</t>
  </si>
  <si>
    <t>901081281_19939</t>
  </si>
  <si>
    <t>901081281_19940</t>
  </si>
  <si>
    <t>901081281_19942</t>
  </si>
  <si>
    <t>901081281_67938</t>
  </si>
  <si>
    <t>901081281_68898</t>
  </si>
  <si>
    <t>901081281_610129</t>
  </si>
  <si>
    <t>901081281_611467</t>
  </si>
  <si>
    <t>901081281_611781</t>
  </si>
  <si>
    <t>901081281_612521</t>
  </si>
  <si>
    <t>901081281_613037</t>
  </si>
  <si>
    <t>901081281_616561</t>
  </si>
  <si>
    <t>901081281_617236</t>
  </si>
  <si>
    <t xml:space="preserve">Fecha de radicacion EPS </t>
  </si>
  <si>
    <t>Estado de Factura EPS Enero 24</t>
  </si>
  <si>
    <t>Valor Total Bruto</t>
  </si>
  <si>
    <t>Valor Devolucion</t>
  </si>
  <si>
    <t>Valor Radicado</t>
  </si>
  <si>
    <t>Valor Pagar</t>
  </si>
  <si>
    <t>Valor Glosa Aceptada</t>
  </si>
  <si>
    <t>Por pagar SA</t>
  </si>
  <si>
    <t>P. abiertas doc</t>
  </si>
  <si>
    <t>Fecha de corte</t>
  </si>
  <si>
    <t>FACTURA DEVUELTA</t>
  </si>
  <si>
    <t>Observacion objeccion</t>
  </si>
  <si>
    <t>FACTURA PENDIENTE EN PROGRAMACION DE PAGO</t>
  </si>
  <si>
    <t>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</si>
  <si>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AUT: SE OBJETA FACTURA, NO SE EVIDENCIA AUTORIZACION PARA ELSERVICIO PRESTADO, POR FAVOR SOLICITAR AUTORIZACION AL CORRE capautorizaciones@epsdelagente.com.co, los correos donde solicitan AUTORIZACIONES están errados.    Nancy</t>
  </si>
  <si>
    <t>AUT: SE OBJETA FACTURA, NO SE EVIDENCIA AUTORIZACION PARAEL SERVICIO PRESTADO, POR FAVOR SOLICITAR AUTORIZACION PARA DAR TRAMITE DE PAGO. CORREO AUT:capautorizaciones@epsdelagen te.com.co  lineas 018000186974 y 4856270.             NANCY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</si>
  <si>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</si>
  <si>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</si>
  <si>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</si>
  <si>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</si>
  <si>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</si>
  <si>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</si>
  <si>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</si>
  <si>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</si>
  <si>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</si>
  <si>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</si>
  <si>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</si>
  <si>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</si>
  <si>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</si>
  <si>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</si>
  <si>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</si>
  <si>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</si>
  <si>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</si>
  <si>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</si>
  <si>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</si>
  <si>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</si>
  <si>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</si>
  <si>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</si>
  <si>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</si>
  <si>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</si>
  <si>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</si>
  <si>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</si>
  <si>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</si>
  <si>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</si>
  <si>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</si>
  <si>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</si>
  <si>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</si>
  <si>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</si>
  <si>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</si>
  <si>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</si>
  <si>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</si>
  <si>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URGETRAUMA SAN FERNANDO S.A.S</t>
  </si>
  <si>
    <t>NIT: 901081281</t>
  </si>
  <si>
    <t>Santiago de Cali, Enero 24 del 2024</t>
  </si>
  <si>
    <t>Con Corte al dia: 31/12/2023</t>
  </si>
  <si>
    <t>SANTIAGO DE CALI, 24 ENERO DEL 2024</t>
  </si>
  <si>
    <t>A continuacion me permito remitir nuestra respuesta al estado de cartera presentado en la fecha: 23/01/2024</t>
  </si>
  <si>
    <t>Jesús Antonio Merlano Blanco</t>
  </si>
  <si>
    <t>Ejecutivo Cartera POS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</si>
</sst>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1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 applyAlignment="1" applyProtection="1">
      <alignment horizontal="right"/>
      <protection locked="0"/>
    </xf>
    <xf numFmtId="0" fontId="1" fillId="2" borderId="3" xfId="0" applyFont="1" applyFill="1" applyBorder="1" applyAlignment="1">
      <alignment horizontal="center"/>
    </xf>
    <xf numFmtId="49" fontId="5" fillId="0" borderId="0" xfId="0" applyNumberFormat="1" applyFont="1" applyAlignment="1" applyProtection="1">
      <alignment horizontal="right"/>
      <protection locked="0"/>
    </xf>
    <xf numFmtId="49" fontId="5" fillId="0" borderId="2" xfId="0" applyNumberFormat="1" applyFont="1" applyBorder="1" applyAlignment="1" applyProtection="1">
      <alignment horizontal="right"/>
      <protection locked="0"/>
    </xf>
    <xf numFmtId="0" fontId="5" fillId="0" borderId="2" xfId="0" applyFont="1" applyBorder="1" applyProtection="1">
      <protection locked="0"/>
    </xf>
    <xf numFmtId="0" fontId="0" fillId="0" borderId="0" xfId="0" applyFont="1"/>
    <xf numFmtId="0" fontId="0" fillId="0" borderId="1" xfId="0" applyFont="1" applyBorder="1" applyAlignment="1" applyProtection="1">
      <alignment horizontal="right"/>
      <protection locked="0"/>
    </xf>
    <xf numFmtId="0" fontId="0" fillId="0" borderId="1" xfId="0" applyFont="1" applyBorder="1"/>
    <xf numFmtId="14" fontId="0" fillId="0" borderId="1" xfId="0" applyNumberFormat="1" applyFont="1" applyBorder="1" applyAlignment="1" applyProtection="1">
      <alignment horizontal="center" vertical="center"/>
      <protection locked="0"/>
    </xf>
    <xf numFmtId="165" fontId="0" fillId="0" borderId="1" xfId="1" applyNumberFormat="1" applyFont="1" applyBorder="1" applyProtection="1">
      <protection locked="0"/>
    </xf>
    <xf numFmtId="0" fontId="0" fillId="0" borderId="1" xfId="0" applyNumberFormat="1" applyFont="1" applyBorder="1" applyAlignment="1" applyProtection="1">
      <alignment horizontal="right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6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14" fontId="0" fillId="0" borderId="1" xfId="0" applyNumberFormat="1" applyFont="1" applyBorder="1"/>
    <xf numFmtId="165" fontId="6" fillId="7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8" fillId="0" borderId="9" xfId="3" applyFont="1" applyBorder="1"/>
    <xf numFmtId="0" fontId="8" fillId="0" borderId="10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0" fontId="10" fillId="0" borderId="0" xfId="4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171" fontId="8" fillId="0" borderId="0" xfId="2" applyNumberFormat="1" applyFont="1"/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0" fontId="8" fillId="0" borderId="0" xfId="4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1" fontId="8" fillId="0" borderId="0" xfId="3" applyNumberFormat="1" applyFont="1"/>
    <xf numFmtId="170" fontId="8" fillId="0" borderId="12" xfId="4" applyNumberFormat="1" applyFont="1" applyBorder="1" applyAlignment="1">
      <alignment horizontal="center"/>
    </xf>
    <xf numFmtId="171" fontId="8" fillId="0" borderId="12" xfId="2" applyNumberFormat="1" applyFont="1" applyBorder="1" applyAlignment="1">
      <alignment horizontal="right"/>
    </xf>
    <xf numFmtId="170" fontId="9" fillId="0" borderId="0" xfId="2" applyNumberFormat="1" applyFont="1" applyAlignment="1">
      <alignment horizontal="right"/>
    </xf>
    <xf numFmtId="171" fontId="9" fillId="0" borderId="0" xfId="2" applyNumberFormat="1" applyFont="1" applyAlignment="1">
      <alignment horizontal="right"/>
    </xf>
    <xf numFmtId="0" fontId="10" fillId="0" borderId="0" xfId="3" applyFont="1"/>
    <xf numFmtId="170" fontId="7" fillId="0" borderId="12" xfId="4" applyNumberFormat="1" applyFont="1" applyBorder="1" applyAlignment="1">
      <alignment horizontal="center"/>
    </xf>
    <xf numFmtId="171" fontId="7" fillId="0" borderId="12" xfId="2" applyNumberFormat="1" applyFont="1" applyBorder="1" applyAlignment="1">
      <alignment horizontal="right"/>
    </xf>
    <xf numFmtId="0" fontId="7" fillId="0" borderId="10" xfId="3" applyFont="1" applyBorder="1"/>
    <xf numFmtId="170" fontId="7" fillId="0" borderId="0" xfId="2" applyNumberFormat="1" applyFont="1" applyAlignment="1">
      <alignment horizontal="right"/>
    </xf>
    <xf numFmtId="170" fontId="10" fillId="0" borderId="16" xfId="4" applyNumberFormat="1" applyFont="1" applyBorder="1" applyAlignment="1">
      <alignment horizontal="center"/>
    </xf>
    <xf numFmtId="171" fontId="10" fillId="0" borderId="16" xfId="2" applyNumberFormat="1" applyFont="1" applyBorder="1" applyAlignment="1">
      <alignment horizontal="right"/>
    </xf>
    <xf numFmtId="172" fontId="7" fillId="0" borderId="0" xfId="3" applyNumberFormat="1" applyFont="1"/>
    <xf numFmtId="169" fontId="7" fillId="0" borderId="0" xfId="4" applyFont="1"/>
    <xf numFmtId="171" fontId="7" fillId="0" borderId="0" xfId="2" applyNumberFormat="1" applyFont="1"/>
    <xf numFmtId="172" fontId="10" fillId="0" borderId="12" xfId="3" applyNumberFormat="1" applyFont="1" applyBorder="1"/>
    <xf numFmtId="172" fontId="7" fillId="0" borderId="12" xfId="3" applyNumberFormat="1" applyFont="1" applyBorder="1"/>
    <xf numFmtId="169" fontId="10" fillId="0" borderId="12" xfId="4" applyFont="1" applyBorder="1"/>
    <xf numFmtId="171" fontId="7" fillId="0" borderId="12" xfId="2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1" xfId="3" applyFont="1" applyBorder="1"/>
    <xf numFmtId="0" fontId="8" fillId="0" borderId="12" xfId="3" applyFont="1" applyBorder="1"/>
    <xf numFmtId="172" fontId="8" fillId="0" borderId="12" xfId="3" applyNumberFormat="1" applyFont="1" applyBorder="1"/>
    <xf numFmtId="0" fontId="8" fillId="0" borderId="13" xfId="3" applyFont="1" applyBorder="1"/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5" applyNumberFormat="1" applyFont="1" applyAlignment="1">
      <alignment horizontal="center"/>
    </xf>
    <xf numFmtId="173" fontId="9" fillId="0" borderId="0" xfId="5" applyNumberFormat="1" applyFont="1" applyAlignment="1">
      <alignment horizontal="right"/>
    </xf>
    <xf numFmtId="0" fontId="8" fillId="0" borderId="0" xfId="5" applyNumberFormat="1" applyFont="1" applyAlignment="1">
      <alignment horizontal="center"/>
    </xf>
    <xf numFmtId="173" fontId="8" fillId="0" borderId="0" xfId="5" applyNumberFormat="1" applyFont="1" applyAlignment="1">
      <alignment horizontal="right"/>
    </xf>
    <xf numFmtId="0" fontId="8" fillId="0" borderId="4" xfId="5" applyNumberFormat="1" applyFont="1" applyBorder="1" applyAlignment="1">
      <alignment horizontal="center"/>
    </xf>
    <xf numFmtId="173" fontId="8" fillId="0" borderId="4" xfId="5" applyNumberFormat="1" applyFont="1" applyBorder="1" applyAlignment="1">
      <alignment horizontal="right"/>
    </xf>
    <xf numFmtId="167" fontId="8" fillId="0" borderId="16" xfId="5" applyNumberFormat="1" applyFont="1" applyBorder="1" applyAlignment="1">
      <alignment horizontal="center"/>
    </xf>
    <xf numFmtId="173" fontId="8" fillId="0" borderId="16" xfId="5" applyNumberFormat="1" applyFont="1" applyBorder="1" applyAlignment="1">
      <alignment horizontal="right"/>
    </xf>
    <xf numFmtId="0" fontId="0" fillId="0" borderId="0" xfId="3" applyFont="1"/>
    <xf numFmtId="172" fontId="8" fillId="0" borderId="0" xfId="3" applyNumberFormat="1" applyFont="1"/>
    <xf numFmtId="172" fontId="8" fillId="0" borderId="0" xfId="3" applyNumberFormat="1" applyFont="1" applyAlignment="1">
      <alignment horizontal="right"/>
    </xf>
    <xf numFmtId="172" fontId="9" fillId="0" borderId="12" xfId="3" applyNumberFormat="1" applyFont="1" applyBorder="1"/>
    <xf numFmtId="172" fontId="9" fillId="0" borderId="0" xfId="3" applyNumberFormat="1" applyFont="1"/>
    <xf numFmtId="0" fontId="0" fillId="0" borderId="1" xfId="0" applyFont="1" applyBorder="1" applyProtection="1">
      <protection locked="0"/>
    </xf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1.7265625" customWidth="1"/>
    <col min="7" max="7" width="10.4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9">
        <v>901081281</v>
      </c>
      <c r="B2" s="9" t="s">
        <v>13</v>
      </c>
      <c r="C2" s="10">
        <v>1</v>
      </c>
      <c r="D2" s="12" t="s">
        <v>14</v>
      </c>
      <c r="E2" s="5">
        <v>43557</v>
      </c>
      <c r="F2" s="5">
        <v>43866</v>
      </c>
      <c r="G2" s="6">
        <v>66320</v>
      </c>
      <c r="H2" s="7">
        <v>46424</v>
      </c>
      <c r="I2" s="11" t="s">
        <v>11</v>
      </c>
      <c r="J2" s="11" t="s">
        <v>12</v>
      </c>
      <c r="K2" s="11"/>
    </row>
    <row r="3" spans="1:11" x14ac:dyDescent="0.35">
      <c r="A3" s="9">
        <v>901081281</v>
      </c>
      <c r="B3" s="9" t="s">
        <v>13</v>
      </c>
      <c r="C3" s="8">
        <v>1</v>
      </c>
      <c r="D3" s="13" t="s">
        <v>15</v>
      </c>
      <c r="E3" s="5">
        <v>43630</v>
      </c>
      <c r="F3" s="5">
        <v>43866</v>
      </c>
      <c r="G3" s="6">
        <v>68912</v>
      </c>
      <c r="H3" s="7">
        <v>48238.400000000001</v>
      </c>
      <c r="I3" s="11" t="s">
        <v>11</v>
      </c>
      <c r="J3" s="11" t="s">
        <v>12</v>
      </c>
      <c r="K3" s="1"/>
    </row>
    <row r="4" spans="1:11" x14ac:dyDescent="0.35">
      <c r="A4" s="9">
        <v>901081281</v>
      </c>
      <c r="B4" s="9" t="s">
        <v>13</v>
      </c>
      <c r="C4" s="8">
        <v>1</v>
      </c>
      <c r="D4" s="13" t="s">
        <v>16</v>
      </c>
      <c r="E4" s="5">
        <v>43630</v>
      </c>
      <c r="F4" s="5">
        <v>43866</v>
      </c>
      <c r="G4" s="6">
        <v>147260</v>
      </c>
      <c r="H4" s="7">
        <v>103082</v>
      </c>
      <c r="I4" s="11" t="s">
        <v>11</v>
      </c>
      <c r="J4" s="11" t="s">
        <v>12</v>
      </c>
      <c r="K4" s="1"/>
    </row>
    <row r="5" spans="1:11" x14ac:dyDescent="0.35">
      <c r="A5" s="9">
        <v>901081281</v>
      </c>
      <c r="B5" s="9" t="s">
        <v>13</v>
      </c>
      <c r="C5" s="8">
        <v>1</v>
      </c>
      <c r="D5" s="13" t="s">
        <v>17</v>
      </c>
      <c r="E5" s="5">
        <v>43630</v>
      </c>
      <c r="F5" s="5">
        <v>43866</v>
      </c>
      <c r="G5" s="6">
        <v>71333</v>
      </c>
      <c r="H5" s="7">
        <v>49933.100000000006</v>
      </c>
      <c r="I5" s="11" t="s">
        <v>11</v>
      </c>
      <c r="J5" s="11" t="s">
        <v>12</v>
      </c>
      <c r="K5" s="1"/>
    </row>
    <row r="6" spans="1:11" x14ac:dyDescent="0.35">
      <c r="A6" s="9">
        <v>901081281</v>
      </c>
      <c r="B6" s="9" t="s">
        <v>13</v>
      </c>
      <c r="C6" s="8">
        <v>6</v>
      </c>
      <c r="D6" s="14">
        <v>7938</v>
      </c>
      <c r="E6" s="5">
        <v>44498</v>
      </c>
      <c r="F6" s="5">
        <v>44599</v>
      </c>
      <c r="G6" s="6">
        <v>414763</v>
      </c>
      <c r="H6" s="7">
        <v>290334.09999999998</v>
      </c>
      <c r="I6" s="11" t="s">
        <v>11</v>
      </c>
      <c r="J6" s="11" t="s">
        <v>12</v>
      </c>
      <c r="K6" s="1"/>
    </row>
    <row r="7" spans="1:11" x14ac:dyDescent="0.35">
      <c r="A7" s="9">
        <v>901081281</v>
      </c>
      <c r="B7" s="9" t="s">
        <v>13</v>
      </c>
      <c r="C7" s="8">
        <v>6</v>
      </c>
      <c r="D7" s="14">
        <v>8898</v>
      </c>
      <c r="E7" s="5">
        <v>44579</v>
      </c>
      <c r="F7" s="5">
        <v>44603</v>
      </c>
      <c r="G7" s="6">
        <v>301454</v>
      </c>
      <c r="H7" s="7">
        <v>211017.8</v>
      </c>
      <c r="I7" s="11" t="s">
        <v>11</v>
      </c>
      <c r="J7" s="11" t="s">
        <v>12</v>
      </c>
      <c r="K7" s="1"/>
    </row>
    <row r="8" spans="1:11" x14ac:dyDescent="0.35">
      <c r="A8" s="9">
        <v>901081281</v>
      </c>
      <c r="B8" s="9" t="s">
        <v>13</v>
      </c>
      <c r="C8" s="8">
        <v>6</v>
      </c>
      <c r="D8" s="14">
        <v>10129</v>
      </c>
      <c r="E8" s="5">
        <v>44635</v>
      </c>
      <c r="F8" s="5">
        <v>44701</v>
      </c>
      <c r="G8" s="6">
        <v>170022</v>
      </c>
      <c r="H8" s="7">
        <v>170022</v>
      </c>
      <c r="I8" s="11" t="s">
        <v>11</v>
      </c>
      <c r="J8" s="11" t="s">
        <v>12</v>
      </c>
      <c r="K8" s="1"/>
    </row>
    <row r="9" spans="1:11" x14ac:dyDescent="0.35">
      <c r="A9" s="9">
        <v>901081281</v>
      </c>
      <c r="B9" s="9" t="s">
        <v>13</v>
      </c>
      <c r="C9" s="8">
        <v>6</v>
      </c>
      <c r="D9" s="14">
        <v>11467</v>
      </c>
      <c r="E9" s="5">
        <v>44699</v>
      </c>
      <c r="F9" s="5">
        <v>44733</v>
      </c>
      <c r="G9" s="6">
        <v>234562</v>
      </c>
      <c r="H9" s="7">
        <v>234562</v>
      </c>
      <c r="I9" s="11" t="s">
        <v>11</v>
      </c>
      <c r="J9" s="11" t="s">
        <v>12</v>
      </c>
      <c r="K9" s="1"/>
    </row>
    <row r="10" spans="1:11" x14ac:dyDescent="0.35">
      <c r="A10" s="9">
        <v>901081281</v>
      </c>
      <c r="B10" s="9" t="s">
        <v>13</v>
      </c>
      <c r="C10" s="8">
        <v>6</v>
      </c>
      <c r="D10" s="14">
        <v>11781</v>
      </c>
      <c r="E10" s="5">
        <v>44712</v>
      </c>
      <c r="F10" s="5">
        <v>44733</v>
      </c>
      <c r="G10" s="6">
        <v>330435</v>
      </c>
      <c r="H10" s="7">
        <v>231304.5</v>
      </c>
      <c r="I10" s="11" t="s">
        <v>11</v>
      </c>
      <c r="J10" s="11" t="s">
        <v>12</v>
      </c>
      <c r="K10" s="1"/>
    </row>
    <row r="11" spans="1:11" x14ac:dyDescent="0.35">
      <c r="A11" s="9">
        <v>901081281</v>
      </c>
      <c r="B11" s="9" t="s">
        <v>13</v>
      </c>
      <c r="C11" s="8">
        <v>6</v>
      </c>
      <c r="D11" s="14">
        <v>12521</v>
      </c>
      <c r="E11" s="5">
        <v>44753</v>
      </c>
      <c r="F11" s="5">
        <v>44755</v>
      </c>
      <c r="G11" s="6">
        <v>1040692</v>
      </c>
      <c r="H11" s="7">
        <v>728484.4</v>
      </c>
      <c r="I11" s="11" t="s">
        <v>11</v>
      </c>
      <c r="J11" s="11" t="s">
        <v>12</v>
      </c>
      <c r="K11" s="1"/>
    </row>
    <row r="12" spans="1:11" x14ac:dyDescent="0.35">
      <c r="A12" s="9">
        <v>901081281</v>
      </c>
      <c r="B12" s="9" t="s">
        <v>13</v>
      </c>
      <c r="C12" s="8">
        <v>6</v>
      </c>
      <c r="D12" s="14">
        <v>13037</v>
      </c>
      <c r="E12" s="5">
        <v>44769</v>
      </c>
      <c r="F12" s="5">
        <v>44840</v>
      </c>
      <c r="G12" s="6">
        <v>831709</v>
      </c>
      <c r="H12" s="7">
        <v>831709</v>
      </c>
      <c r="I12" s="11" t="s">
        <v>11</v>
      </c>
      <c r="J12" s="11" t="s">
        <v>12</v>
      </c>
      <c r="K12" s="1"/>
    </row>
    <row r="13" spans="1:11" x14ac:dyDescent="0.35">
      <c r="A13" s="9">
        <v>901081281</v>
      </c>
      <c r="B13" s="9" t="s">
        <v>13</v>
      </c>
      <c r="C13" s="8">
        <v>6</v>
      </c>
      <c r="D13" s="14">
        <v>16561</v>
      </c>
      <c r="E13" s="5">
        <v>44951</v>
      </c>
      <c r="F13" s="5">
        <v>45033</v>
      </c>
      <c r="G13" s="6">
        <v>218540</v>
      </c>
      <c r="H13" s="7">
        <v>218540</v>
      </c>
      <c r="I13" s="11" t="s">
        <v>11</v>
      </c>
      <c r="J13" s="11" t="s">
        <v>12</v>
      </c>
      <c r="K13" s="1"/>
    </row>
    <row r="14" spans="1:11" x14ac:dyDescent="0.35">
      <c r="A14" s="9">
        <v>901081281</v>
      </c>
      <c r="B14" s="9" t="s">
        <v>13</v>
      </c>
      <c r="C14" s="8">
        <v>6</v>
      </c>
      <c r="D14" s="14">
        <v>17236</v>
      </c>
      <c r="E14" s="5">
        <v>44999</v>
      </c>
      <c r="F14" s="5">
        <v>45033</v>
      </c>
      <c r="G14" s="6">
        <v>217732</v>
      </c>
      <c r="H14" s="7">
        <v>217732</v>
      </c>
      <c r="I14" s="4" t="s">
        <v>11</v>
      </c>
      <c r="J14" s="4" t="s">
        <v>12</v>
      </c>
      <c r="K14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showGridLines="0" zoomScale="80" zoomScaleNormal="80" workbookViewId="0">
      <selection activeCell="D13" sqref="D13"/>
    </sheetView>
  </sheetViews>
  <sheetFormatPr baseColWidth="10" defaultRowHeight="14.5" x14ac:dyDescent="0.35"/>
  <cols>
    <col min="1" max="1" width="10.90625" style="15"/>
    <col min="2" max="2" width="32.1796875" style="15" bestFit="1" customWidth="1"/>
    <col min="3" max="3" width="9" style="15" customWidth="1"/>
    <col min="4" max="5" width="8.81640625" style="15" customWidth="1"/>
    <col min="6" max="6" width="17.453125" style="15" bestFit="1" customWidth="1"/>
    <col min="7" max="7" width="10.81640625" style="15" bestFit="1" customWidth="1"/>
    <col min="8" max="9" width="11.7265625" style="15" customWidth="1"/>
    <col min="10" max="10" width="10.453125" style="15" customWidth="1"/>
    <col min="11" max="11" width="12.7265625" style="24" bestFit="1" customWidth="1"/>
    <col min="12" max="12" width="45.1796875" style="15" bestFit="1" customWidth="1"/>
    <col min="13" max="13" width="12.7265625" style="24" bestFit="1" customWidth="1"/>
    <col min="14" max="14" width="11.08984375" style="24" bestFit="1" customWidth="1"/>
    <col min="15" max="15" width="13.26953125" style="24" customWidth="1"/>
    <col min="16" max="16" width="11.6328125" style="24" bestFit="1" customWidth="1"/>
    <col min="17" max="17" width="12.7265625" style="24" bestFit="1" customWidth="1"/>
    <col min="18" max="18" width="11.08984375" style="24" bestFit="1" customWidth="1"/>
    <col min="19" max="19" width="10.90625" style="24"/>
    <col min="20" max="20" width="13.6328125" style="15" bestFit="1" customWidth="1"/>
    <col min="21" max="16384" width="10.90625" style="15"/>
  </cols>
  <sheetData>
    <row r="1" spans="1:21" s="30" customFormat="1" x14ac:dyDescent="0.35">
      <c r="K1" s="31">
        <f>SUBTOTAL(9,K3:K15)</f>
        <v>3381383.3</v>
      </c>
      <c r="M1" s="31">
        <f t="shared" ref="M1:S1" si="0">SUBTOTAL(9,M3:M15)</f>
        <v>4113734</v>
      </c>
      <c r="N1" s="31">
        <f t="shared" si="0"/>
        <v>1267981</v>
      </c>
      <c r="O1" s="31"/>
      <c r="P1" s="31">
        <f>SUBTOTAL(9,P3:P15)</f>
        <v>732351</v>
      </c>
      <c r="Q1" s="31">
        <f t="shared" si="0"/>
        <v>4113734</v>
      </c>
      <c r="R1" s="31">
        <f t="shared" si="0"/>
        <v>2113402</v>
      </c>
      <c r="S1" s="31">
        <f t="shared" si="0"/>
        <v>2113402</v>
      </c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21" t="s">
        <v>19</v>
      </c>
      <c r="G2" s="2" t="s">
        <v>2</v>
      </c>
      <c r="H2" s="2" t="s">
        <v>3</v>
      </c>
      <c r="I2" s="22" t="s">
        <v>33</v>
      </c>
      <c r="J2" s="2" t="s">
        <v>4</v>
      </c>
      <c r="K2" s="25" t="s">
        <v>5</v>
      </c>
      <c r="L2" s="23" t="s">
        <v>34</v>
      </c>
      <c r="M2" s="27" t="s">
        <v>35</v>
      </c>
      <c r="N2" s="33" t="s">
        <v>36</v>
      </c>
      <c r="O2" s="33" t="s">
        <v>44</v>
      </c>
      <c r="P2" s="27" t="s">
        <v>39</v>
      </c>
      <c r="Q2" s="27" t="s">
        <v>37</v>
      </c>
      <c r="R2" s="27" t="s">
        <v>38</v>
      </c>
      <c r="S2" s="29" t="s">
        <v>40</v>
      </c>
      <c r="T2" s="23" t="s">
        <v>41</v>
      </c>
      <c r="U2" s="2" t="s">
        <v>42</v>
      </c>
    </row>
    <row r="3" spans="1:21" ht="14" customHeight="1" x14ac:dyDescent="0.35">
      <c r="A3" s="17">
        <v>901081281</v>
      </c>
      <c r="B3" s="17" t="s">
        <v>13</v>
      </c>
      <c r="C3" s="16">
        <v>1</v>
      </c>
      <c r="D3" s="20">
        <v>9240</v>
      </c>
      <c r="E3" s="20">
        <v>19240</v>
      </c>
      <c r="F3" s="20" t="s">
        <v>20</v>
      </c>
      <c r="G3" s="18">
        <v>43557</v>
      </c>
      <c r="H3" s="18">
        <v>43866</v>
      </c>
      <c r="I3" s="18">
        <v>43888</v>
      </c>
      <c r="J3" s="19">
        <v>66320</v>
      </c>
      <c r="K3" s="19">
        <v>46424</v>
      </c>
      <c r="L3" s="26" t="s">
        <v>45</v>
      </c>
      <c r="M3" s="28">
        <v>66320</v>
      </c>
      <c r="N3" s="28">
        <v>0</v>
      </c>
      <c r="O3" s="28"/>
      <c r="P3" s="28">
        <v>19896</v>
      </c>
      <c r="Q3" s="28">
        <v>66320</v>
      </c>
      <c r="R3" s="28">
        <v>46424</v>
      </c>
      <c r="S3" s="28">
        <v>46424</v>
      </c>
      <c r="T3" s="17">
        <v>1910487845</v>
      </c>
      <c r="U3" s="32">
        <v>45291</v>
      </c>
    </row>
    <row r="4" spans="1:21" x14ac:dyDescent="0.35">
      <c r="A4" s="17">
        <v>901081281</v>
      </c>
      <c r="B4" s="17" t="s">
        <v>13</v>
      </c>
      <c r="C4" s="16">
        <v>1</v>
      </c>
      <c r="D4" s="20">
        <v>9939</v>
      </c>
      <c r="E4" s="20">
        <v>19939</v>
      </c>
      <c r="F4" s="20" t="s">
        <v>21</v>
      </c>
      <c r="G4" s="18">
        <v>43630</v>
      </c>
      <c r="H4" s="18">
        <v>43866</v>
      </c>
      <c r="I4" s="18">
        <v>43888</v>
      </c>
      <c r="J4" s="19">
        <v>68912</v>
      </c>
      <c r="K4" s="19">
        <v>48238.400000000001</v>
      </c>
      <c r="L4" s="26" t="s">
        <v>45</v>
      </c>
      <c r="M4" s="28">
        <v>68912</v>
      </c>
      <c r="N4" s="28">
        <v>0</v>
      </c>
      <c r="O4" s="28"/>
      <c r="P4" s="28">
        <v>20674</v>
      </c>
      <c r="Q4" s="28">
        <v>68912</v>
      </c>
      <c r="R4" s="28">
        <v>48238</v>
      </c>
      <c r="S4" s="28">
        <v>48238</v>
      </c>
      <c r="T4" s="17">
        <v>1910487844</v>
      </c>
      <c r="U4" s="32">
        <v>45291</v>
      </c>
    </row>
    <row r="5" spans="1:21" x14ac:dyDescent="0.35">
      <c r="A5" s="17">
        <v>901081281</v>
      </c>
      <c r="B5" s="17" t="s">
        <v>13</v>
      </c>
      <c r="C5" s="16">
        <v>1</v>
      </c>
      <c r="D5" s="20">
        <v>9940</v>
      </c>
      <c r="E5" s="20">
        <v>19940</v>
      </c>
      <c r="F5" s="20" t="s">
        <v>22</v>
      </c>
      <c r="G5" s="18">
        <v>43630</v>
      </c>
      <c r="H5" s="18">
        <v>43866</v>
      </c>
      <c r="I5" s="18">
        <v>43888</v>
      </c>
      <c r="J5" s="19">
        <v>147260</v>
      </c>
      <c r="K5" s="19">
        <v>103082</v>
      </c>
      <c r="L5" s="26" t="s">
        <v>45</v>
      </c>
      <c r="M5" s="28">
        <v>147260</v>
      </c>
      <c r="N5" s="28">
        <v>0</v>
      </c>
      <c r="O5" s="28"/>
      <c r="P5" s="28">
        <v>44178</v>
      </c>
      <c r="Q5" s="28">
        <v>147260</v>
      </c>
      <c r="R5" s="28">
        <v>103082</v>
      </c>
      <c r="S5" s="28">
        <v>103082</v>
      </c>
      <c r="T5" s="17">
        <v>1910487842</v>
      </c>
      <c r="U5" s="32">
        <v>45291</v>
      </c>
    </row>
    <row r="6" spans="1:21" x14ac:dyDescent="0.35">
      <c r="A6" s="17">
        <v>901081281</v>
      </c>
      <c r="B6" s="17" t="s">
        <v>13</v>
      </c>
      <c r="C6" s="16">
        <v>1</v>
      </c>
      <c r="D6" s="20">
        <v>9942</v>
      </c>
      <c r="E6" s="20">
        <v>19942</v>
      </c>
      <c r="F6" s="20" t="s">
        <v>23</v>
      </c>
      <c r="G6" s="18">
        <v>43630</v>
      </c>
      <c r="H6" s="18">
        <v>43866</v>
      </c>
      <c r="I6" s="18">
        <v>43888</v>
      </c>
      <c r="J6" s="19">
        <v>71333</v>
      </c>
      <c r="K6" s="19">
        <v>49933.100000000006</v>
      </c>
      <c r="L6" s="26" t="s">
        <v>45</v>
      </c>
      <c r="M6" s="28">
        <v>71333</v>
      </c>
      <c r="N6" s="28">
        <v>0</v>
      </c>
      <c r="O6" s="28"/>
      <c r="P6" s="28">
        <v>21400</v>
      </c>
      <c r="Q6" s="28">
        <v>71333</v>
      </c>
      <c r="R6" s="28">
        <v>49933</v>
      </c>
      <c r="S6" s="28">
        <v>49933</v>
      </c>
      <c r="T6" s="17">
        <v>1910487843</v>
      </c>
      <c r="U6" s="32">
        <v>45291</v>
      </c>
    </row>
    <row r="7" spans="1:21" x14ac:dyDescent="0.35">
      <c r="A7" s="17">
        <v>901081281</v>
      </c>
      <c r="B7" s="17" t="s">
        <v>13</v>
      </c>
      <c r="C7" s="16">
        <v>6</v>
      </c>
      <c r="D7" s="111">
        <v>7938</v>
      </c>
      <c r="E7" s="20">
        <v>67938</v>
      </c>
      <c r="F7" s="20" t="s">
        <v>24</v>
      </c>
      <c r="G7" s="18">
        <v>44498</v>
      </c>
      <c r="H7" s="18">
        <v>44599</v>
      </c>
      <c r="I7" s="18">
        <v>44600</v>
      </c>
      <c r="J7" s="19">
        <v>414763</v>
      </c>
      <c r="K7" s="19">
        <v>290334.09999999998</v>
      </c>
      <c r="L7" s="26" t="s">
        <v>45</v>
      </c>
      <c r="M7" s="28">
        <v>414763</v>
      </c>
      <c r="N7" s="28">
        <v>0</v>
      </c>
      <c r="O7" s="28"/>
      <c r="P7" s="28">
        <v>124429</v>
      </c>
      <c r="Q7" s="28">
        <v>414763</v>
      </c>
      <c r="R7" s="28">
        <v>290334</v>
      </c>
      <c r="S7" s="28">
        <v>290334</v>
      </c>
      <c r="T7" s="17">
        <v>1910487839</v>
      </c>
      <c r="U7" s="32">
        <v>45291</v>
      </c>
    </row>
    <row r="8" spans="1:21" x14ac:dyDescent="0.35">
      <c r="A8" s="17">
        <v>901081281</v>
      </c>
      <c r="B8" s="17" t="s">
        <v>13</v>
      </c>
      <c r="C8" s="16">
        <v>6</v>
      </c>
      <c r="D8" s="111">
        <v>8898</v>
      </c>
      <c r="E8" s="20">
        <v>68898</v>
      </c>
      <c r="F8" s="20" t="s">
        <v>25</v>
      </c>
      <c r="G8" s="18">
        <v>44579</v>
      </c>
      <c r="H8" s="18">
        <v>44603</v>
      </c>
      <c r="I8" s="18">
        <v>44611</v>
      </c>
      <c r="J8" s="19">
        <v>301454</v>
      </c>
      <c r="K8" s="19">
        <v>211017.8</v>
      </c>
      <c r="L8" s="26" t="s">
        <v>45</v>
      </c>
      <c r="M8" s="28">
        <v>301454</v>
      </c>
      <c r="N8" s="28">
        <v>0</v>
      </c>
      <c r="O8" s="28"/>
      <c r="P8" s="28">
        <v>90436</v>
      </c>
      <c r="Q8" s="28">
        <v>301454</v>
      </c>
      <c r="R8" s="28">
        <v>211018</v>
      </c>
      <c r="S8" s="28">
        <v>211018</v>
      </c>
      <c r="T8" s="17">
        <v>1910487841</v>
      </c>
      <c r="U8" s="32">
        <v>45291</v>
      </c>
    </row>
    <row r="9" spans="1:21" x14ac:dyDescent="0.35">
      <c r="A9" s="17">
        <v>901081281</v>
      </c>
      <c r="B9" s="17" t="s">
        <v>13</v>
      </c>
      <c r="C9" s="16">
        <v>6</v>
      </c>
      <c r="D9" s="111">
        <v>10129</v>
      </c>
      <c r="E9" s="20">
        <v>610129</v>
      </c>
      <c r="F9" s="20" t="s">
        <v>26</v>
      </c>
      <c r="G9" s="18">
        <v>44635</v>
      </c>
      <c r="H9" s="18">
        <v>44701</v>
      </c>
      <c r="I9" s="18">
        <v>44700</v>
      </c>
      <c r="J9" s="19">
        <v>170022</v>
      </c>
      <c r="K9" s="19">
        <v>170022</v>
      </c>
      <c r="L9" s="26" t="s">
        <v>45</v>
      </c>
      <c r="M9" s="28">
        <v>170022</v>
      </c>
      <c r="N9" s="28">
        <v>0</v>
      </c>
      <c r="O9" s="28"/>
      <c r="P9" s="28">
        <v>0</v>
      </c>
      <c r="Q9" s="28">
        <v>170022</v>
      </c>
      <c r="R9" s="28">
        <v>170022</v>
      </c>
      <c r="S9" s="28">
        <v>170022</v>
      </c>
      <c r="T9" s="17">
        <v>1222230312</v>
      </c>
      <c r="U9" s="32">
        <v>45291</v>
      </c>
    </row>
    <row r="10" spans="1:21" x14ac:dyDescent="0.35">
      <c r="A10" s="17">
        <v>901081281</v>
      </c>
      <c r="B10" s="17" t="s">
        <v>13</v>
      </c>
      <c r="C10" s="16">
        <v>6</v>
      </c>
      <c r="D10" s="111">
        <v>11467</v>
      </c>
      <c r="E10" s="20">
        <v>611467</v>
      </c>
      <c r="F10" s="20" t="s">
        <v>27</v>
      </c>
      <c r="G10" s="18">
        <v>44699</v>
      </c>
      <c r="H10" s="18">
        <v>44733</v>
      </c>
      <c r="I10" s="18">
        <v>44754</v>
      </c>
      <c r="J10" s="19">
        <v>234562</v>
      </c>
      <c r="K10" s="19">
        <v>234562</v>
      </c>
      <c r="L10" s="26" t="s">
        <v>45</v>
      </c>
      <c r="M10" s="28">
        <v>234562</v>
      </c>
      <c r="N10" s="28">
        <v>0</v>
      </c>
      <c r="O10" s="28"/>
      <c r="P10" s="28">
        <v>0</v>
      </c>
      <c r="Q10" s="28">
        <v>234562</v>
      </c>
      <c r="R10" s="28">
        <v>234562</v>
      </c>
      <c r="S10" s="28">
        <v>234562</v>
      </c>
      <c r="T10" s="17">
        <v>1222230396</v>
      </c>
      <c r="U10" s="32">
        <v>45291</v>
      </c>
    </row>
    <row r="11" spans="1:21" x14ac:dyDescent="0.35">
      <c r="A11" s="17">
        <v>901081281</v>
      </c>
      <c r="B11" s="17" t="s">
        <v>13</v>
      </c>
      <c r="C11" s="16">
        <v>6</v>
      </c>
      <c r="D11" s="111">
        <v>11781</v>
      </c>
      <c r="E11" s="20">
        <v>611781</v>
      </c>
      <c r="F11" s="20" t="s">
        <v>28</v>
      </c>
      <c r="G11" s="18">
        <v>44712</v>
      </c>
      <c r="H11" s="18">
        <v>44733</v>
      </c>
      <c r="I11" s="18">
        <v>44754</v>
      </c>
      <c r="J11" s="19">
        <v>330435</v>
      </c>
      <c r="K11" s="19">
        <v>231304.5</v>
      </c>
      <c r="L11" s="26" t="s">
        <v>45</v>
      </c>
      <c r="M11" s="28">
        <v>330435</v>
      </c>
      <c r="N11" s="28">
        <v>0</v>
      </c>
      <c r="O11" s="28"/>
      <c r="P11" s="28">
        <v>99130</v>
      </c>
      <c r="Q11" s="28">
        <v>330435</v>
      </c>
      <c r="R11" s="28">
        <v>231305</v>
      </c>
      <c r="S11" s="28">
        <v>231305</v>
      </c>
      <c r="T11" s="17">
        <v>1910487840</v>
      </c>
      <c r="U11" s="32">
        <v>45291</v>
      </c>
    </row>
    <row r="12" spans="1:21" x14ac:dyDescent="0.35">
      <c r="A12" s="17">
        <v>901081281</v>
      </c>
      <c r="B12" s="17" t="s">
        <v>13</v>
      </c>
      <c r="C12" s="16">
        <v>6</v>
      </c>
      <c r="D12" s="111">
        <v>12521</v>
      </c>
      <c r="E12" s="20">
        <v>612521</v>
      </c>
      <c r="F12" s="20" t="s">
        <v>29</v>
      </c>
      <c r="G12" s="18">
        <v>44753</v>
      </c>
      <c r="H12" s="18">
        <v>44755</v>
      </c>
      <c r="I12" s="18">
        <v>44755</v>
      </c>
      <c r="J12" s="19">
        <v>1040692</v>
      </c>
      <c r="K12" s="19">
        <v>728484.4</v>
      </c>
      <c r="L12" s="26" t="s">
        <v>45</v>
      </c>
      <c r="M12" s="28">
        <v>1040692</v>
      </c>
      <c r="N12" s="28">
        <v>0</v>
      </c>
      <c r="O12" s="28"/>
      <c r="P12" s="28">
        <v>312208</v>
      </c>
      <c r="Q12" s="28">
        <v>1040692</v>
      </c>
      <c r="R12" s="28">
        <v>728484</v>
      </c>
      <c r="S12" s="28">
        <v>728484</v>
      </c>
      <c r="T12" s="17">
        <v>1910487838</v>
      </c>
      <c r="U12" s="32">
        <v>45291</v>
      </c>
    </row>
    <row r="13" spans="1:21" x14ac:dyDescent="0.35">
      <c r="A13" s="17">
        <v>901081281</v>
      </c>
      <c r="B13" s="17" t="s">
        <v>13</v>
      </c>
      <c r="C13" s="16">
        <v>6</v>
      </c>
      <c r="D13" s="111">
        <v>13037</v>
      </c>
      <c r="E13" s="20">
        <v>613037</v>
      </c>
      <c r="F13" s="20" t="s">
        <v>30</v>
      </c>
      <c r="G13" s="18">
        <v>44769</v>
      </c>
      <c r="H13" s="18">
        <v>44840</v>
      </c>
      <c r="I13" s="18">
        <v>44840</v>
      </c>
      <c r="J13" s="19">
        <v>831709</v>
      </c>
      <c r="K13" s="19">
        <v>831709</v>
      </c>
      <c r="L13" s="26" t="s">
        <v>43</v>
      </c>
      <c r="M13" s="28">
        <v>831709</v>
      </c>
      <c r="N13" s="28">
        <v>831709</v>
      </c>
      <c r="O13" s="28" t="s">
        <v>46</v>
      </c>
      <c r="P13" s="28">
        <v>0</v>
      </c>
      <c r="Q13" s="28">
        <v>831709</v>
      </c>
      <c r="R13" s="28">
        <v>0</v>
      </c>
      <c r="S13" s="28">
        <v>0</v>
      </c>
      <c r="T13" s="17"/>
      <c r="U13" s="32">
        <v>45291</v>
      </c>
    </row>
    <row r="14" spans="1:21" x14ac:dyDescent="0.35">
      <c r="A14" s="17">
        <v>901081281</v>
      </c>
      <c r="B14" s="17" t="s">
        <v>13</v>
      </c>
      <c r="C14" s="16">
        <v>6</v>
      </c>
      <c r="D14" s="111">
        <v>16561</v>
      </c>
      <c r="E14" s="20">
        <v>616561</v>
      </c>
      <c r="F14" s="20" t="s">
        <v>31</v>
      </c>
      <c r="G14" s="18">
        <v>44951</v>
      </c>
      <c r="H14" s="18">
        <v>45033</v>
      </c>
      <c r="I14" s="18">
        <v>45033</v>
      </c>
      <c r="J14" s="19">
        <v>218540</v>
      </c>
      <c r="K14" s="19">
        <v>218540</v>
      </c>
      <c r="L14" s="26" t="s">
        <v>43</v>
      </c>
      <c r="M14" s="28">
        <v>218540</v>
      </c>
      <c r="N14" s="28">
        <v>218540</v>
      </c>
      <c r="O14" s="28" t="s">
        <v>47</v>
      </c>
      <c r="P14" s="28">
        <v>0</v>
      </c>
      <c r="Q14" s="28">
        <v>218540</v>
      </c>
      <c r="R14" s="28">
        <v>0</v>
      </c>
      <c r="S14" s="28">
        <v>0</v>
      </c>
      <c r="T14" s="17"/>
      <c r="U14" s="32">
        <v>45291</v>
      </c>
    </row>
    <row r="15" spans="1:21" x14ac:dyDescent="0.35">
      <c r="A15" s="17">
        <v>901081281</v>
      </c>
      <c r="B15" s="17" t="s">
        <v>13</v>
      </c>
      <c r="C15" s="16">
        <v>6</v>
      </c>
      <c r="D15" s="111">
        <v>17236</v>
      </c>
      <c r="E15" s="20">
        <v>617236</v>
      </c>
      <c r="F15" s="20" t="s">
        <v>32</v>
      </c>
      <c r="G15" s="18">
        <v>44999</v>
      </c>
      <c r="H15" s="18">
        <v>45033</v>
      </c>
      <c r="I15" s="18">
        <v>45033</v>
      </c>
      <c r="J15" s="19">
        <v>217732</v>
      </c>
      <c r="K15" s="19">
        <v>217732</v>
      </c>
      <c r="L15" s="26" t="s">
        <v>43</v>
      </c>
      <c r="M15" s="28">
        <v>217732</v>
      </c>
      <c r="N15" s="28">
        <v>217732</v>
      </c>
      <c r="O15" s="28" t="s">
        <v>48</v>
      </c>
      <c r="P15" s="28">
        <v>0</v>
      </c>
      <c r="Q15" s="28">
        <v>217732</v>
      </c>
      <c r="R15" s="28">
        <v>0</v>
      </c>
      <c r="S15" s="28">
        <v>0</v>
      </c>
      <c r="T15" s="17"/>
      <c r="U15" s="32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K2:K15 J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8" sqref="H18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49</v>
      </c>
      <c r="E2" s="38"/>
      <c r="F2" s="38"/>
      <c r="G2" s="38"/>
      <c r="H2" s="38"/>
      <c r="I2" s="39"/>
      <c r="J2" s="40" t="s">
        <v>50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51</v>
      </c>
      <c r="E4" s="38"/>
      <c r="F4" s="38"/>
      <c r="G4" s="38"/>
      <c r="H4" s="38"/>
      <c r="I4" s="39"/>
      <c r="J4" s="40" t="s">
        <v>52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86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84</v>
      </c>
      <c r="J11" s="54"/>
    </row>
    <row r="12" spans="2:10" ht="13" x14ac:dyDescent="0.3">
      <c r="B12" s="53"/>
      <c r="C12" s="55" t="s">
        <v>85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89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87</v>
      </c>
      <c r="D16" s="56"/>
      <c r="G16" s="58"/>
      <c r="H16" s="60" t="s">
        <v>53</v>
      </c>
      <c r="I16" s="60" t="s">
        <v>54</v>
      </c>
      <c r="J16" s="54"/>
    </row>
    <row r="17" spans="2:14" ht="13" x14ac:dyDescent="0.3">
      <c r="B17" s="53"/>
      <c r="C17" s="55" t="s">
        <v>55</v>
      </c>
      <c r="D17" s="55"/>
      <c r="E17" s="55"/>
      <c r="F17" s="55"/>
      <c r="G17" s="58"/>
      <c r="H17" s="61">
        <v>13</v>
      </c>
      <c r="I17" s="62">
        <v>3381383.3</v>
      </c>
      <c r="J17" s="54"/>
    </row>
    <row r="18" spans="2:14" x14ac:dyDescent="0.25">
      <c r="B18" s="53"/>
      <c r="C18" s="34" t="s">
        <v>56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57</v>
      </c>
      <c r="G19" s="58"/>
      <c r="H19" s="64">
        <v>3</v>
      </c>
      <c r="I19" s="65">
        <v>1267981</v>
      </c>
      <c r="J19" s="54"/>
    </row>
    <row r="20" spans="2:14" x14ac:dyDescent="0.25">
      <c r="B20" s="53"/>
      <c r="C20" s="34" t="s">
        <v>58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59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60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61</v>
      </c>
      <c r="D23" s="55"/>
      <c r="E23" s="55"/>
      <c r="F23" s="55"/>
      <c r="H23" s="71">
        <f>H18+H19+H20+H21+H22</f>
        <v>3</v>
      </c>
      <c r="I23" s="72">
        <f>I18+I19+I20+I21+I22</f>
        <v>1267981</v>
      </c>
      <c r="J23" s="54"/>
    </row>
    <row r="24" spans="2:14" x14ac:dyDescent="0.25">
      <c r="B24" s="53"/>
      <c r="C24" s="34" t="s">
        <v>62</v>
      </c>
      <c r="H24" s="66">
        <v>10</v>
      </c>
      <c r="I24" s="67">
        <v>2113402.2999999998</v>
      </c>
      <c r="J24" s="54"/>
    </row>
    <row r="25" spans="2:14" ht="13" thickBot="1" x14ac:dyDescent="0.3">
      <c r="B25" s="53"/>
      <c r="C25" s="34" t="s">
        <v>63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64</v>
      </c>
      <c r="D26" s="55"/>
      <c r="E26" s="55"/>
      <c r="F26" s="55"/>
      <c r="H26" s="71">
        <f>H24+H25</f>
        <v>10</v>
      </c>
      <c r="I26" s="72">
        <f>I24+I25</f>
        <v>2113402.2999999998</v>
      </c>
      <c r="J26" s="54"/>
    </row>
    <row r="27" spans="2:14" ht="13.5" thickBot="1" x14ac:dyDescent="0.35">
      <c r="B27" s="53"/>
      <c r="C27" s="58" t="s">
        <v>65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66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67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13</v>
      </c>
      <c r="I31" s="65">
        <f>I23+I26+I28</f>
        <v>3381383.3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90</v>
      </c>
      <c r="D38" s="80"/>
      <c r="E38" s="58"/>
      <c r="F38" s="58"/>
      <c r="G38" s="58"/>
      <c r="H38" s="87" t="s">
        <v>68</v>
      </c>
      <c r="I38" s="80"/>
      <c r="J38" s="76"/>
    </row>
    <row r="39" spans="2:10" ht="13" x14ac:dyDescent="0.3">
      <c r="B39" s="53"/>
      <c r="C39" s="73" t="s">
        <v>91</v>
      </c>
      <c r="D39" s="58"/>
      <c r="E39" s="58"/>
      <c r="F39" s="58"/>
      <c r="G39" s="58"/>
      <c r="H39" s="73" t="s">
        <v>69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70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71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72</v>
      </c>
      <c r="E2" s="38"/>
      <c r="F2" s="38"/>
      <c r="G2" s="38"/>
      <c r="H2" s="38"/>
      <c r="I2" s="39"/>
      <c r="J2" s="40" t="s">
        <v>50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73</v>
      </c>
    </row>
    <row r="5" spans="2:10 16102:16105" ht="13" x14ac:dyDescent="0.25">
      <c r="B5" s="41"/>
      <c r="C5" s="42"/>
      <c r="D5" s="93" t="s">
        <v>74</v>
      </c>
      <c r="E5" s="94"/>
      <c r="F5" s="94"/>
      <c r="G5" s="94"/>
      <c r="H5" s="94"/>
      <c r="I5" s="95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75</v>
      </c>
      <c r="WUJ6" s="34" t="s">
        <v>76</v>
      </c>
      <c r="WUK6" s="57">
        <f ca="1">+TODAY()</f>
        <v>45315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88</v>
      </c>
      <c r="D9" s="57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84</v>
      </c>
      <c r="J11" s="54"/>
    </row>
    <row r="12" spans="2:10 16102:16105" ht="13" x14ac:dyDescent="0.3">
      <c r="B12" s="53"/>
      <c r="C12" s="55" t="s">
        <v>85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77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96" t="s">
        <v>78</v>
      </c>
      <c r="D16" s="56"/>
      <c r="H16" s="97" t="s">
        <v>79</v>
      </c>
      <c r="I16" s="97" t="s">
        <v>80</v>
      </c>
      <c r="J16" s="54"/>
    </row>
    <row r="17" spans="2:10" ht="13" x14ac:dyDescent="0.3">
      <c r="B17" s="53"/>
      <c r="C17" s="55" t="s">
        <v>55</v>
      </c>
      <c r="D17" s="55"/>
      <c r="E17" s="55"/>
      <c r="F17" s="55"/>
      <c r="H17" s="98">
        <v>3</v>
      </c>
      <c r="I17" s="99">
        <v>1267981</v>
      </c>
      <c r="J17" s="54"/>
    </row>
    <row r="18" spans="2:10" x14ac:dyDescent="0.25">
      <c r="B18" s="53"/>
      <c r="C18" s="34" t="s">
        <v>56</v>
      </c>
      <c r="H18" s="100">
        <v>0</v>
      </c>
      <c r="I18" s="101">
        <v>0</v>
      </c>
      <c r="J18" s="54"/>
    </row>
    <row r="19" spans="2:10" x14ac:dyDescent="0.25">
      <c r="B19" s="53"/>
      <c r="C19" s="34" t="s">
        <v>57</v>
      </c>
      <c r="H19" s="100">
        <v>3</v>
      </c>
      <c r="I19" s="101">
        <v>1267981</v>
      </c>
      <c r="J19" s="54"/>
    </row>
    <row r="20" spans="2:10" x14ac:dyDescent="0.25">
      <c r="B20" s="53"/>
      <c r="C20" s="34" t="s">
        <v>58</v>
      </c>
      <c r="H20" s="100">
        <v>0</v>
      </c>
      <c r="I20" s="101">
        <v>0</v>
      </c>
      <c r="J20" s="54"/>
    </row>
    <row r="21" spans="2:10" x14ac:dyDescent="0.25">
      <c r="B21" s="53"/>
      <c r="C21" s="34" t="s">
        <v>59</v>
      </c>
      <c r="H21" s="100">
        <v>0</v>
      </c>
      <c r="I21" s="101">
        <v>0</v>
      </c>
      <c r="J21" s="54"/>
    </row>
    <row r="22" spans="2:10" x14ac:dyDescent="0.25">
      <c r="B22" s="53"/>
      <c r="C22" s="34" t="s">
        <v>81</v>
      </c>
      <c r="H22" s="102">
        <v>0</v>
      </c>
      <c r="I22" s="103">
        <v>0</v>
      </c>
      <c r="J22" s="54"/>
    </row>
    <row r="23" spans="2:10" ht="13" x14ac:dyDescent="0.3">
      <c r="B23" s="53"/>
      <c r="C23" s="55" t="s">
        <v>82</v>
      </c>
      <c r="D23" s="55"/>
      <c r="E23" s="55"/>
      <c r="F23" s="55"/>
      <c r="H23" s="100">
        <f>SUM(H18:H22)</f>
        <v>3</v>
      </c>
      <c r="I23" s="99">
        <f>(I18+I19+I20+I21+I22)</f>
        <v>1267981</v>
      </c>
      <c r="J23" s="54"/>
    </row>
    <row r="24" spans="2:10" ht="13.5" thickBot="1" x14ac:dyDescent="0.35">
      <c r="B24" s="53"/>
      <c r="C24" s="55"/>
      <c r="D24" s="55"/>
      <c r="H24" s="104"/>
      <c r="I24" s="105"/>
      <c r="J24" s="54"/>
    </row>
    <row r="25" spans="2:10" ht="15" thickTop="1" x14ac:dyDescent="0.35">
      <c r="B25" s="53"/>
      <c r="C25" s="55"/>
      <c r="D25" s="55"/>
      <c r="F25" s="106"/>
      <c r="H25" s="107"/>
      <c r="I25" s="108"/>
      <c r="J25" s="54"/>
    </row>
    <row r="26" spans="2:10" ht="13" x14ac:dyDescent="0.3">
      <c r="B26" s="53"/>
      <c r="C26" s="55"/>
      <c r="D26" s="55"/>
      <c r="H26" s="107"/>
      <c r="I26" s="108"/>
      <c r="J26" s="54"/>
    </row>
    <row r="27" spans="2:10" ht="13" x14ac:dyDescent="0.3">
      <c r="B27" s="53"/>
      <c r="C27" s="55"/>
      <c r="D27" s="55"/>
      <c r="H27" s="107"/>
      <c r="I27" s="108"/>
      <c r="J27" s="54"/>
    </row>
    <row r="28" spans="2:10" x14ac:dyDescent="0.25">
      <c r="B28" s="53"/>
      <c r="G28" s="107"/>
      <c r="H28" s="107"/>
      <c r="I28" s="107"/>
      <c r="J28" s="54"/>
    </row>
    <row r="29" spans="2:10" ht="13.5" thickBot="1" x14ac:dyDescent="0.35">
      <c r="B29" s="53"/>
      <c r="C29" s="91"/>
      <c r="D29" s="91"/>
      <c r="G29" s="109" t="s">
        <v>69</v>
      </c>
      <c r="H29" s="91"/>
      <c r="I29" s="107"/>
      <c r="J29" s="54"/>
    </row>
    <row r="30" spans="2:10" ht="13" x14ac:dyDescent="0.3">
      <c r="B30" s="53"/>
      <c r="C30" s="110" t="s">
        <v>13</v>
      </c>
      <c r="D30" s="107"/>
      <c r="G30" s="110" t="s">
        <v>83</v>
      </c>
      <c r="H30" s="107"/>
      <c r="I30" s="107"/>
      <c r="J30" s="54"/>
    </row>
    <row r="31" spans="2:10" ht="18.75" customHeight="1" thickBot="1" x14ac:dyDescent="0.3">
      <c r="B31" s="89"/>
      <c r="C31" s="90"/>
      <c r="D31" s="90"/>
      <c r="E31" s="90"/>
      <c r="F31" s="90"/>
      <c r="G31" s="91"/>
      <c r="H31" s="91"/>
      <c r="I31" s="91"/>
      <c r="J31" s="9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2024-01-24T19:45:29Z</cp:lastPrinted>
  <dcterms:created xsi:type="dcterms:W3CDTF">2022-06-01T14:39:12Z</dcterms:created>
  <dcterms:modified xsi:type="dcterms:W3CDTF">2024-01-24T19:47:28Z</dcterms:modified>
</cp:coreProperties>
</file>