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901451087 SOLUCIONES MEDICAS Y DE DIAGNOSTICO ZOMAC S.A.S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FACTURA'!$A$2:$R$13</definedName>
  </definedNames>
  <calcPr calcId="152511"/>
</workbook>
</file>

<file path=xl/calcChain.xml><?xml version="1.0" encoding="utf-8"?>
<calcChain xmlns="http://schemas.openxmlformats.org/spreadsheetml/2006/main">
  <c r="K1" i="2" l="1"/>
  <c r="M1" i="2" l="1"/>
  <c r="H1" i="2"/>
  <c r="G1" i="2"/>
  <c r="I28" i="3"/>
  <c r="H28" i="3"/>
  <c r="I26" i="3"/>
  <c r="H26" i="3"/>
  <c r="I23" i="3"/>
  <c r="H23" i="3"/>
  <c r="H30" i="3" l="1"/>
  <c r="I30" i="3"/>
  <c r="G13" i="1"/>
</calcChain>
</file>

<file path=xl/sharedStrings.xml><?xml version="1.0" encoding="utf-8"?>
<sst xmlns="http://schemas.openxmlformats.org/spreadsheetml/2006/main" count="241" uniqueCount="117">
  <si>
    <t>Numero Radicado</t>
  </si>
  <si>
    <t>Numero Factura</t>
  </si>
  <si>
    <t>Estado Factura</t>
  </si>
  <si>
    <t>Fecha Ingreso</t>
  </si>
  <si>
    <t>Fecha Radicacion</t>
  </si>
  <si>
    <t>Fecha Finalizacion</t>
  </si>
  <si>
    <t>Valor</t>
  </si>
  <si>
    <t>Dias Radicacion</t>
  </si>
  <si>
    <t>Departamento</t>
  </si>
  <si>
    <t>Municipio</t>
  </si>
  <si>
    <t>Tipo Contrato</t>
  </si>
  <si>
    <t>Nombre Proveedor</t>
  </si>
  <si>
    <t>Documento Proveedor</t>
  </si>
  <si>
    <t>Plan</t>
  </si>
  <si>
    <t>Tipo Factura</t>
  </si>
  <si>
    <t>Tipos Servicios</t>
  </si>
  <si>
    <t>Fecha última glosa por parte de IPS</t>
  </si>
  <si>
    <t>Fecha última respuesta glosa por parte de la EPS</t>
  </si>
  <si>
    <t>5100875</t>
  </si>
  <si>
    <t>FE5917</t>
  </si>
  <si>
    <t>Para respuesta prestador</t>
  </si>
  <si>
    <t>VALLE DEL CAUCA</t>
  </si>
  <si>
    <t>BUENAVENTURA</t>
  </si>
  <si>
    <t>Demanda</t>
  </si>
  <si>
    <t>SOLUCIONES MEDICAS Y DE DIAGNOSTICO ZOMAC S.A.S</t>
  </si>
  <si>
    <t>NI 901451087</t>
  </si>
  <si>
    <t>MRS</t>
  </si>
  <si>
    <t>Pago por evento</t>
  </si>
  <si>
    <t>Exámenes de laboratorio, imágenes y otras ayudas diagnósticas ambulatorias</t>
  </si>
  <si>
    <t>5100876</t>
  </si>
  <si>
    <t>FE5918</t>
  </si>
  <si>
    <t>RC</t>
  </si>
  <si>
    <t>5100877</t>
  </si>
  <si>
    <t>FE5919</t>
  </si>
  <si>
    <t>Radicada</t>
  </si>
  <si>
    <t>5100878</t>
  </si>
  <si>
    <t>FE5920</t>
  </si>
  <si>
    <t>5100879</t>
  </si>
  <si>
    <t>FE5921</t>
  </si>
  <si>
    <t>5125003</t>
  </si>
  <si>
    <t>FE6082</t>
  </si>
  <si>
    <t>5125037</t>
  </si>
  <si>
    <t>FE6083</t>
  </si>
  <si>
    <t>5129327</t>
  </si>
  <si>
    <t>FE5431</t>
  </si>
  <si>
    <t>5135971</t>
  </si>
  <si>
    <t>FE6184</t>
  </si>
  <si>
    <t>5145342</t>
  </si>
  <si>
    <t>FE6218</t>
  </si>
  <si>
    <t>5145909</t>
  </si>
  <si>
    <t>FE6219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</si>
  <si>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</si>
  <si>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</si>
  <si>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</si>
  <si>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</si>
  <si>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</si>
  <si>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</si>
  <si>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</si>
  <si>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</si>
  <si>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</si>
  <si>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</si>
  <si>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</si>
  <si>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</si>
  <si>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</si>
  <si>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</si>
  <si>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</si>
  <si>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</si>
  <si>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</si>
  <si>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</si>
  <si>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A continuacion me permito remitir nuestra respuesta al estado de cartera presentado en la fecha: 16/01/2024</t>
  </si>
  <si>
    <t>Con Corte al dia :31/12/2023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</si>
  <si>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</si>
  <si>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</si>
  <si>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</si>
  <si>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</si>
  <si>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</si>
  <si>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</si>
  <si>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</si>
  <si>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</si>
  <si>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</si>
  <si>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</si>
  <si>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</si>
  <si>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</si>
  <si>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</si>
  <si>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</si>
  <si>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</si>
  <si>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</si>
  <si>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</si>
  <si>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ZOMAC</t>
  </si>
  <si>
    <t>901451087_FE5917</t>
  </si>
  <si>
    <t>901451087_FE5918</t>
  </si>
  <si>
    <t>901451087_FE5919</t>
  </si>
  <si>
    <t>901451087_FE5920</t>
  </si>
  <si>
    <t>901451087_FE5921</t>
  </si>
  <si>
    <t>901451087_FE6082</t>
  </si>
  <si>
    <t>901451087_FE6083</t>
  </si>
  <si>
    <t>901451087_FE5431</t>
  </si>
  <si>
    <t>901451087_FE6184</t>
  </si>
  <si>
    <t>901451087_FE6218</t>
  </si>
  <si>
    <t>901451087_FE6219</t>
  </si>
  <si>
    <t xml:space="preserve">Señores : SOLUCIONES MEDICAS Y DE DIAGNOSTICO ZOMAC </t>
  </si>
  <si>
    <t>NIT: 901451087</t>
  </si>
  <si>
    <t>Valor Glosa</t>
  </si>
  <si>
    <t>Obejción</t>
  </si>
  <si>
    <t>AUT 122300063206 anulada por redireccionamiento solicitado por el prestador. Favor validar autorizaciones en aplicativo BOXALUD con los 4 dígitos de verificación en el ítem No. prescripción de los servicios ambulatorios en el cual encontraran las novedades</t>
  </si>
  <si>
    <t>Para auditoria de pertinencia</t>
  </si>
  <si>
    <t>FACTURA PENDIENTE EN PROGRAMACION DE PAGO - GLOSA PENDIENTE POR CONCILIAR</t>
  </si>
  <si>
    <t>Se realiza objeción por recibo de pago compartido no recaudado en servicio</t>
  </si>
  <si>
    <t>FACTURA DEVUELTA</t>
  </si>
  <si>
    <t>Se realiza devolución de factura, al validar soportes adjuntos se evidencia que estos no corresponden a la factura radicada. Por favor anexar soportes correctos para continuar con el proceso de auditoría.</t>
  </si>
  <si>
    <t>Devuelta</t>
  </si>
  <si>
    <t>SANTIAGO DE CALI , ENERO 19 DE 2024</t>
  </si>
  <si>
    <t>ESTADO EPS ENERO 19</t>
  </si>
  <si>
    <t>Se realiza glosa, usuario corresponde a régimen contributivo y se relacionan en factura de origen subsidiado, se debe refacturar para continuar el proceso de auditoría. CC 38472604-JOANA PATRICIA URBANO PAZ</t>
  </si>
  <si>
    <t>Victor Molina</t>
  </si>
  <si>
    <t>Gerente - Solmedicas del Valle</t>
  </si>
  <si>
    <t xml:space="preserve">3138306180 Victor Molina - Gerente.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</si>
</sst>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_-&quot;$&quot;* #,##0_-;\-&quot;$&quot;* #,##0_-;_-&quot;$&quot;* &quot;-&quot;_-;_-@_-"/>
    <numFmt numFmtId="165" formatCode="dd/mmm/yyyy"/>
    <numFmt numFmtId="166" formatCode="&quot;dd/MMM/yyyy&quot;"/>
    <numFmt numFmtId="167" formatCode="[$$-240A]\ #,##0;\-[$$-240A]\ #,##0;[$$-240A]\ #,##0;@"/>
    <numFmt numFmtId="168" formatCode="_-* #,##0.00_-;\-* #,##0.00_-;_-* &quot;-&quot;??_-;_-@_-"/>
    <numFmt numFmtId="169" formatCode="_-* #,##0_-;\-* #,##0_-;_-* &quot;-&quot;??_-;_-@_-"/>
    <numFmt numFmtId="170" formatCode="&quot;$&quot;\ #,##0;[Red]&quot;$&quot;\ #,##0"/>
    <numFmt numFmtId="171" formatCode="&quot;$&quot;\ #,##0"/>
    <numFmt numFmtId="172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sz val="9"/>
      <color rgb="FFFFFFFF"/>
      <name val="Times New Roman"/>
      <family val="1"/>
    </font>
    <font>
      <sz val="9"/>
      <color rgb="FF000000"/>
      <name val="Times New Roman"/>
      <family val="1"/>
    </font>
    <font>
      <sz val="9"/>
      <color rgb="FF00610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FFC7CE"/>
      </patternFill>
    </fill>
    <fill>
      <patternFill patternType="solid">
        <fgColor rgb="FFFFFFFF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7" fillId="0" borderId="0"/>
  </cellStyleXfs>
  <cellXfs count="89">
    <xf numFmtId="0" fontId="0" fillId="0" borderId="0" xfId="0"/>
    <xf numFmtId="0" fontId="1" fillId="2" borderId="1" xfId="0" applyFont="1" applyFill="1" applyBorder="1" applyAlignment="1">
      <alignment horizontal="center" vertical="center" wrapText="1" shrinkToFit="1" readingOrder="1"/>
    </xf>
    <xf numFmtId="49" fontId="2" fillId="3" borderId="1" xfId="0" applyNumberFormat="1" applyFont="1" applyFill="1" applyBorder="1" applyAlignment="1">
      <alignment horizontal="left" vertical="center" wrapText="1" shrinkToFit="1" readingOrder="1"/>
    </xf>
    <xf numFmtId="165" fontId="2" fillId="3" borderId="1" xfId="0" applyNumberFormat="1" applyFont="1" applyFill="1" applyBorder="1" applyAlignment="1">
      <alignment horizontal="left" vertical="center" wrapText="1" shrinkToFit="1" readingOrder="1"/>
    </xf>
    <xf numFmtId="166" fontId="2" fillId="3" borderId="1" xfId="0" applyNumberFormat="1" applyFont="1" applyFill="1" applyBorder="1" applyAlignment="1">
      <alignment horizontal="left" vertical="center" wrapText="1" shrinkToFit="1" readingOrder="1"/>
    </xf>
    <xf numFmtId="167" fontId="2" fillId="3" borderId="1" xfId="0" applyNumberFormat="1" applyFont="1" applyFill="1" applyBorder="1" applyAlignment="1">
      <alignment horizontal="right" vertical="center" wrapText="1" shrinkToFit="1" readingOrder="1"/>
    </xf>
    <xf numFmtId="0" fontId="2" fillId="3" borderId="1" xfId="0" applyFont="1" applyFill="1" applyBorder="1" applyAlignment="1">
      <alignment horizontal="right" vertical="center" wrapText="1" shrinkToFit="1" readingOrder="1"/>
    </xf>
    <xf numFmtId="0" fontId="2" fillId="3" borderId="1" xfId="0" applyFont="1" applyFill="1" applyBorder="1" applyAlignment="1">
      <alignment horizontal="left" vertical="center" wrapText="1" shrinkToFit="1" readingOrder="1"/>
    </xf>
    <xf numFmtId="22" fontId="2" fillId="3" borderId="1" xfId="0" applyNumberFormat="1" applyFont="1" applyFill="1" applyBorder="1" applyAlignment="1">
      <alignment horizontal="left" vertical="center" wrapText="1" shrinkToFit="1" readingOrder="1"/>
    </xf>
    <xf numFmtId="0" fontId="2" fillId="4" borderId="1" xfId="0" applyFont="1" applyFill="1" applyBorder="1" applyAlignment="1">
      <alignment horizontal="left" vertical="center" wrapText="1" shrinkToFit="1" readingOrder="1"/>
    </xf>
    <xf numFmtId="49" fontId="2" fillId="4" borderId="1" xfId="0" applyNumberFormat="1" applyFont="1" applyFill="1" applyBorder="1" applyAlignment="1">
      <alignment horizontal="left" vertical="center" wrapText="1" shrinkToFit="1" readingOrder="1"/>
    </xf>
    <xf numFmtId="165" fontId="2" fillId="4" borderId="1" xfId="0" applyNumberFormat="1" applyFont="1" applyFill="1" applyBorder="1" applyAlignment="1">
      <alignment horizontal="left" vertical="center" wrapText="1" shrinkToFit="1" readingOrder="1"/>
    </xf>
    <xf numFmtId="166" fontId="2" fillId="4" borderId="1" xfId="0" applyNumberFormat="1" applyFont="1" applyFill="1" applyBorder="1" applyAlignment="1">
      <alignment horizontal="left" vertical="center" wrapText="1" shrinkToFit="1" readingOrder="1"/>
    </xf>
    <xf numFmtId="167" fontId="2" fillId="4" borderId="1" xfId="0" applyNumberFormat="1" applyFont="1" applyFill="1" applyBorder="1" applyAlignment="1">
      <alignment horizontal="right" vertical="center" wrapText="1" shrinkToFit="1" readingOrder="1"/>
    </xf>
    <xf numFmtId="0" fontId="2" fillId="4" borderId="1" xfId="0" applyFont="1" applyFill="1" applyBorder="1" applyAlignment="1">
      <alignment horizontal="right" vertical="center" wrapText="1" shrinkToFit="1" readingOrder="1"/>
    </xf>
    <xf numFmtId="49" fontId="3" fillId="5" borderId="1" xfId="0" applyNumberFormat="1" applyFont="1" applyFill="1" applyBorder="1" applyAlignment="1">
      <alignment horizontal="left" vertical="center" wrapText="1" shrinkToFit="1" readingOrder="1"/>
    </xf>
    <xf numFmtId="165" fontId="3" fillId="5" borderId="1" xfId="0" applyNumberFormat="1" applyFont="1" applyFill="1" applyBorder="1" applyAlignment="1">
      <alignment horizontal="left" vertical="center" wrapText="1" shrinkToFit="1" readingOrder="1"/>
    </xf>
    <xf numFmtId="166" fontId="3" fillId="5" borderId="1" xfId="0" applyNumberFormat="1" applyFont="1" applyFill="1" applyBorder="1" applyAlignment="1">
      <alignment horizontal="left" vertical="center" wrapText="1" shrinkToFit="1" readingOrder="1"/>
    </xf>
    <xf numFmtId="167" fontId="3" fillId="5" borderId="1" xfId="0" applyNumberFormat="1" applyFont="1" applyFill="1" applyBorder="1" applyAlignment="1">
      <alignment horizontal="right" vertical="center" wrapText="1" shrinkToFit="1" readingOrder="1"/>
    </xf>
    <xf numFmtId="0" fontId="3" fillId="5" borderId="1" xfId="0" applyFont="1" applyFill="1" applyBorder="1" applyAlignment="1">
      <alignment horizontal="right" vertical="center" wrapText="1" shrinkToFit="1" readingOrder="1"/>
    </xf>
    <xf numFmtId="0" fontId="3" fillId="5" borderId="1" xfId="0" applyFont="1" applyFill="1" applyBorder="1" applyAlignment="1">
      <alignment horizontal="left" vertical="center" wrapText="1" shrinkToFit="1" readingOrder="1"/>
    </xf>
    <xf numFmtId="164" fontId="0" fillId="0" borderId="0" xfId="1" applyFont="1"/>
    <xf numFmtId="164" fontId="0" fillId="0" borderId="0" xfId="0" applyNumberFormat="1"/>
    <xf numFmtId="167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169" fontId="5" fillId="6" borderId="2" xfId="3" applyNumberFormat="1" applyFont="1" applyFill="1" applyBorder="1" applyAlignment="1">
      <alignment horizontal="center" vertical="center" wrapText="1"/>
    </xf>
    <xf numFmtId="0" fontId="0" fillId="0" borderId="2" xfId="0" applyNumberFormat="1" applyBorder="1"/>
    <xf numFmtId="0" fontId="6" fillId="0" borderId="2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8" fillId="0" borderId="0" xfId="4" applyFont="1"/>
    <xf numFmtId="0" fontId="8" fillId="0" borderId="3" xfId="4" applyFont="1" applyBorder="1" applyAlignment="1">
      <alignment horizontal="centerContinuous"/>
    </xf>
    <xf numFmtId="0" fontId="8" fillId="0" borderId="4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8" xfId="4" applyFont="1" applyBorder="1" applyAlignment="1">
      <alignment horizontal="centerContinuous" vertical="center"/>
    </xf>
    <xf numFmtId="0" fontId="9" fillId="0" borderId="13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/>
    </xf>
    <xf numFmtId="0" fontId="8" fillId="0" borderId="11" xfId="4" applyFont="1" applyBorder="1" applyAlignment="1">
      <alignment horizontal="centerContinuous"/>
    </xf>
    <xf numFmtId="0" fontId="8" fillId="0" borderId="7" xfId="4" applyFont="1" applyBorder="1"/>
    <xf numFmtId="0" fontId="8" fillId="0" borderId="8" xfId="4" applyFont="1" applyBorder="1"/>
    <xf numFmtId="0" fontId="9" fillId="0" borderId="0" xfId="4" applyFont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" fontId="9" fillId="0" borderId="0" xfId="4" applyNumberFormat="1" applyFont="1" applyAlignment="1">
      <alignment horizontal="center"/>
    </xf>
    <xf numFmtId="1" fontId="8" fillId="0" borderId="0" xfId="4" applyNumberFormat="1" applyFont="1" applyAlignment="1">
      <alignment horizontal="center"/>
    </xf>
    <xf numFmtId="170" fontId="8" fillId="0" borderId="0" xfId="4" applyNumberFormat="1" applyFont="1" applyAlignment="1">
      <alignment horizontal="right"/>
    </xf>
    <xf numFmtId="171" fontId="8" fillId="0" borderId="0" xfId="4" applyNumberFormat="1" applyFont="1" applyAlignment="1">
      <alignment horizontal="right"/>
    </xf>
    <xf numFmtId="1" fontId="8" fillId="0" borderId="10" xfId="4" applyNumberFormat="1" applyFont="1" applyBorder="1" applyAlignment="1">
      <alignment horizontal="center"/>
    </xf>
    <xf numFmtId="170" fontId="8" fillId="0" borderId="10" xfId="4" applyNumberFormat="1" applyFont="1" applyBorder="1" applyAlignment="1">
      <alignment horizontal="right"/>
    </xf>
    <xf numFmtId="170" fontId="9" fillId="0" borderId="0" xfId="4" applyNumberFormat="1" applyFont="1" applyAlignment="1">
      <alignment horizontal="right"/>
    </xf>
    <xf numFmtId="0" fontId="8" fillId="0" borderId="0" xfId="4" applyFont="1" applyAlignment="1">
      <alignment horizontal="center"/>
    </xf>
    <xf numFmtId="1" fontId="9" fillId="0" borderId="14" xfId="4" applyNumberFormat="1" applyFont="1" applyBorder="1" applyAlignment="1">
      <alignment horizontal="center"/>
    </xf>
    <xf numFmtId="170" fontId="9" fillId="0" borderId="14" xfId="4" applyNumberFormat="1" applyFont="1" applyBorder="1" applyAlignment="1">
      <alignment horizontal="right"/>
    </xf>
    <xf numFmtId="170" fontId="8" fillId="0" borderId="0" xfId="4" applyNumberFormat="1" applyFont="1"/>
    <xf numFmtId="170" fontId="8" fillId="0" borderId="10" xfId="4" applyNumberFormat="1" applyFont="1" applyBorder="1"/>
    <xf numFmtId="170" fontId="9" fillId="0" borderId="10" xfId="4" applyNumberFormat="1" applyFont="1" applyBorder="1"/>
    <xf numFmtId="170" fontId="9" fillId="0" borderId="0" xfId="4" applyNumberFormat="1" applyFont="1"/>
    <xf numFmtId="0" fontId="8" fillId="0" borderId="9" xfId="4" applyFont="1" applyBorder="1"/>
    <xf numFmtId="0" fontId="8" fillId="0" borderId="10" xfId="4" applyFont="1" applyBorder="1"/>
    <xf numFmtId="0" fontId="8" fillId="0" borderId="11" xfId="4" applyFont="1" applyBorder="1"/>
    <xf numFmtId="0" fontId="0" fillId="0" borderId="2" xfId="0" applyBorder="1"/>
    <xf numFmtId="14" fontId="0" fillId="0" borderId="2" xfId="0" applyNumberFormat="1" applyBorder="1"/>
    <xf numFmtId="172" fontId="0" fillId="0" borderId="0" xfId="2" applyNumberFormat="1" applyFont="1"/>
    <xf numFmtId="172" fontId="5" fillId="0" borderId="2" xfId="2" applyNumberFormat="1" applyFont="1" applyBorder="1" applyAlignment="1">
      <alignment horizontal="center" vertical="center" wrapText="1"/>
    </xf>
    <xf numFmtId="172" fontId="0" fillId="0" borderId="2" xfId="2" applyNumberFormat="1" applyFont="1" applyBorder="1"/>
    <xf numFmtId="0" fontId="5" fillId="0" borderId="0" xfId="0" applyFont="1"/>
    <xf numFmtId="14" fontId="5" fillId="0" borderId="0" xfId="0" applyNumberFormat="1" applyFont="1"/>
    <xf numFmtId="172" fontId="5" fillId="0" borderId="0" xfId="2" applyNumberFormat="1" applyFont="1"/>
    <xf numFmtId="0" fontId="5" fillId="7" borderId="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3" fontId="0" fillId="0" borderId="2" xfId="0" applyNumberFormat="1" applyBorder="1"/>
    <xf numFmtId="0" fontId="5" fillId="0" borderId="2" xfId="0" applyFont="1" applyFill="1" applyBorder="1" applyAlignment="1">
      <alignment horizontal="center" vertical="center" wrapText="1"/>
    </xf>
    <xf numFmtId="172" fontId="5" fillId="8" borderId="2" xfId="2" applyNumberFormat="1" applyFont="1" applyFill="1" applyBorder="1" applyAlignment="1">
      <alignment horizontal="center" vertical="center" wrapText="1"/>
    </xf>
    <xf numFmtId="171" fontId="9" fillId="0" borderId="0" xfId="4" applyNumberFormat="1" applyFont="1" applyAlignment="1">
      <alignment horizontal="right"/>
    </xf>
    <xf numFmtId="172" fontId="5" fillId="0" borderId="0" xfId="0" applyNumberFormat="1" applyFont="1"/>
    <xf numFmtId="0" fontId="10" fillId="0" borderId="0" xfId="4" applyFont="1" applyAlignment="1">
      <alignment horizontal="center" vertical="center" wrapText="1"/>
    </xf>
  </cellXfs>
  <cellStyles count="5">
    <cellStyle name="Millares" xfId="2" builtinId="3"/>
    <cellStyle name="Millares 2" xfId="3"/>
    <cellStyle name="Moneda [0]" xfId="1" builtinId="7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22"/>
  <sheetViews>
    <sheetView topLeftCell="A7" workbookViewId="0">
      <selection activeCell="G2" sqref="G2:G12"/>
    </sheetView>
  </sheetViews>
  <sheetFormatPr baseColWidth="10" defaultRowHeight="14.5" x14ac:dyDescent="0.35"/>
  <cols>
    <col min="1" max="1" width="14.26953125" customWidth="1"/>
    <col min="2" max="2" width="12.81640625" customWidth="1"/>
    <col min="3" max="3" width="21.54296875" customWidth="1"/>
    <col min="4" max="4" width="11.26953125" customWidth="1"/>
    <col min="5" max="5" width="14" customWidth="1"/>
    <col min="6" max="6" width="14.81640625" customWidth="1"/>
    <col min="7" max="7" width="12.453125" customWidth="1"/>
    <col min="8" max="8" width="13" customWidth="1"/>
    <col min="9" max="9" width="17.81640625" customWidth="1"/>
    <col min="10" max="10" width="16" customWidth="1"/>
    <col min="11" max="11" width="11.26953125" customWidth="1"/>
    <col min="12" max="12" width="38.81640625" customWidth="1"/>
    <col min="13" max="13" width="17.54296875" customWidth="1"/>
    <col min="14" max="14" width="4.7265625" customWidth="1"/>
    <col min="15" max="15" width="12.81640625" customWidth="1"/>
    <col min="16" max="16" width="38.26953125" customWidth="1"/>
    <col min="17" max="17" width="27.26953125" customWidth="1"/>
    <col min="18" max="18" width="37" customWidth="1"/>
  </cols>
  <sheetData>
    <row r="1" spans="1:18" ht="13.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ht="24.75" customHeight="1" x14ac:dyDescent="0.35">
      <c r="A2" s="2" t="s">
        <v>18</v>
      </c>
      <c r="B2" s="2" t="s">
        <v>19</v>
      </c>
      <c r="C2" s="2" t="s">
        <v>20</v>
      </c>
      <c r="D2" s="3">
        <v>45233.305298533953</v>
      </c>
      <c r="E2" s="3">
        <v>45245.291666666664</v>
      </c>
      <c r="F2" s="4"/>
      <c r="G2" s="5">
        <v>4543882</v>
      </c>
      <c r="H2" s="6">
        <v>62</v>
      </c>
      <c r="I2" s="2" t="s">
        <v>21</v>
      </c>
      <c r="J2" s="2" t="s">
        <v>22</v>
      </c>
      <c r="K2" s="2" t="s">
        <v>23</v>
      </c>
      <c r="L2" s="2" t="s">
        <v>24</v>
      </c>
      <c r="M2" s="2" t="s">
        <v>25</v>
      </c>
      <c r="N2" s="2" t="s">
        <v>26</v>
      </c>
      <c r="O2" s="2" t="s">
        <v>27</v>
      </c>
      <c r="P2" s="2" t="s">
        <v>28</v>
      </c>
      <c r="Q2" s="7"/>
      <c r="R2" s="8">
        <v>45288.420563113425</v>
      </c>
    </row>
    <row r="3" spans="1:18" ht="24.75" customHeight="1" x14ac:dyDescent="0.35">
      <c r="A3" s="2" t="s">
        <v>29</v>
      </c>
      <c r="B3" s="2" t="s">
        <v>30</v>
      </c>
      <c r="C3" s="2" t="s">
        <v>20</v>
      </c>
      <c r="D3" s="3">
        <v>45233.305335300924</v>
      </c>
      <c r="E3" s="3">
        <v>45245.369404895835</v>
      </c>
      <c r="F3" s="4"/>
      <c r="G3" s="5">
        <v>4649036</v>
      </c>
      <c r="H3" s="6">
        <v>62</v>
      </c>
      <c r="I3" s="2" t="s">
        <v>21</v>
      </c>
      <c r="J3" s="2" t="s">
        <v>22</v>
      </c>
      <c r="K3" s="2" t="s">
        <v>23</v>
      </c>
      <c r="L3" s="2" t="s">
        <v>24</v>
      </c>
      <c r="M3" s="2" t="s">
        <v>25</v>
      </c>
      <c r="N3" s="2" t="s">
        <v>31</v>
      </c>
      <c r="O3" s="2" t="s">
        <v>27</v>
      </c>
      <c r="P3" s="2" t="s">
        <v>28</v>
      </c>
      <c r="Q3" s="7"/>
      <c r="R3" s="8">
        <v>45288.630641631942</v>
      </c>
    </row>
    <row r="4" spans="1:18" ht="24.75" customHeight="1" x14ac:dyDescent="0.35">
      <c r="A4" s="2" t="s">
        <v>32</v>
      </c>
      <c r="B4" s="2" t="s">
        <v>33</v>
      </c>
      <c r="C4" s="2" t="s">
        <v>34</v>
      </c>
      <c r="D4" s="3">
        <v>45233.305372299379</v>
      </c>
      <c r="E4" s="3">
        <v>45245.369404895835</v>
      </c>
      <c r="F4" s="4"/>
      <c r="G4" s="5">
        <v>5299945</v>
      </c>
      <c r="H4" s="6">
        <v>62</v>
      </c>
      <c r="I4" s="2" t="s">
        <v>21</v>
      </c>
      <c r="J4" s="2" t="s">
        <v>22</v>
      </c>
      <c r="K4" s="2" t="s">
        <v>23</v>
      </c>
      <c r="L4" s="2" t="s">
        <v>24</v>
      </c>
      <c r="M4" s="2" t="s">
        <v>25</v>
      </c>
      <c r="N4" s="2"/>
      <c r="O4" s="2" t="s">
        <v>27</v>
      </c>
      <c r="P4" s="2" t="s">
        <v>28</v>
      </c>
      <c r="Q4" s="7"/>
      <c r="R4" s="7"/>
    </row>
    <row r="5" spans="1:18" ht="24.75" customHeight="1" x14ac:dyDescent="0.35">
      <c r="A5" s="2" t="s">
        <v>35</v>
      </c>
      <c r="B5" s="2" t="s">
        <v>36</v>
      </c>
      <c r="C5" s="2" t="s">
        <v>34</v>
      </c>
      <c r="D5" s="3">
        <v>45233.305425694445</v>
      </c>
      <c r="E5" s="3">
        <v>45245.369404895835</v>
      </c>
      <c r="F5" s="4"/>
      <c r="G5" s="5">
        <v>5313868</v>
      </c>
      <c r="H5" s="6">
        <v>62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/>
      <c r="O5" s="2" t="s">
        <v>27</v>
      </c>
      <c r="P5" s="2" t="s">
        <v>28</v>
      </c>
      <c r="Q5" s="7"/>
      <c r="R5" s="7"/>
    </row>
    <row r="6" spans="1:18" ht="24.75" customHeight="1" x14ac:dyDescent="0.35">
      <c r="A6" s="2" t="s">
        <v>37</v>
      </c>
      <c r="B6" s="2" t="s">
        <v>38</v>
      </c>
      <c r="C6" s="2" t="s">
        <v>34</v>
      </c>
      <c r="D6" s="3">
        <v>45233.305458371913</v>
      </c>
      <c r="E6" s="3">
        <v>45245.369404895835</v>
      </c>
      <c r="F6" s="4"/>
      <c r="G6" s="5">
        <v>4920484</v>
      </c>
      <c r="H6" s="6">
        <v>62</v>
      </c>
      <c r="I6" s="2" t="s">
        <v>21</v>
      </c>
      <c r="J6" s="2" t="s">
        <v>22</v>
      </c>
      <c r="K6" s="2" t="s">
        <v>23</v>
      </c>
      <c r="L6" s="2" t="s">
        <v>24</v>
      </c>
      <c r="M6" s="2" t="s">
        <v>25</v>
      </c>
      <c r="N6" s="2"/>
      <c r="O6" s="2" t="s">
        <v>27</v>
      </c>
      <c r="P6" s="2" t="s">
        <v>28</v>
      </c>
      <c r="Q6" s="7"/>
      <c r="R6" s="7"/>
    </row>
    <row r="7" spans="1:18" ht="24.75" customHeight="1" x14ac:dyDescent="0.35">
      <c r="A7" s="2" t="s">
        <v>39</v>
      </c>
      <c r="B7" s="2" t="s">
        <v>40</v>
      </c>
      <c r="C7" s="2" t="s">
        <v>34</v>
      </c>
      <c r="D7" s="3">
        <v>45271.267847569441</v>
      </c>
      <c r="E7" s="3">
        <v>45272.633737962962</v>
      </c>
      <c r="F7" s="4"/>
      <c r="G7" s="5">
        <v>8811979</v>
      </c>
      <c r="H7" s="6">
        <v>34</v>
      </c>
      <c r="I7" s="2" t="s">
        <v>21</v>
      </c>
      <c r="J7" s="2" t="s">
        <v>22</v>
      </c>
      <c r="K7" s="2" t="s">
        <v>23</v>
      </c>
      <c r="L7" s="2" t="s">
        <v>24</v>
      </c>
      <c r="M7" s="2" t="s">
        <v>25</v>
      </c>
      <c r="N7" s="2"/>
      <c r="O7" s="2" t="s">
        <v>27</v>
      </c>
      <c r="P7" s="2" t="s">
        <v>28</v>
      </c>
      <c r="Q7" s="7"/>
      <c r="R7" s="7"/>
    </row>
    <row r="8" spans="1:18" ht="24.75" customHeight="1" x14ac:dyDescent="0.35">
      <c r="A8" s="2" t="s">
        <v>41</v>
      </c>
      <c r="B8" s="2" t="s">
        <v>42</v>
      </c>
      <c r="C8" s="2" t="s">
        <v>34</v>
      </c>
      <c r="D8" s="3">
        <v>45271.285660532405</v>
      </c>
      <c r="E8" s="3">
        <v>45272.643622766205</v>
      </c>
      <c r="F8" s="4"/>
      <c r="G8" s="5">
        <v>657643</v>
      </c>
      <c r="H8" s="6">
        <v>34</v>
      </c>
      <c r="I8" s="2" t="s">
        <v>21</v>
      </c>
      <c r="J8" s="2" t="s">
        <v>22</v>
      </c>
      <c r="K8" s="2" t="s">
        <v>23</v>
      </c>
      <c r="L8" s="2" t="s">
        <v>24</v>
      </c>
      <c r="M8" s="2" t="s">
        <v>25</v>
      </c>
      <c r="N8" s="2"/>
      <c r="O8" s="2" t="s">
        <v>27</v>
      </c>
      <c r="P8" s="2" t="s">
        <v>28</v>
      </c>
      <c r="Q8" s="7"/>
      <c r="R8" s="7"/>
    </row>
    <row r="9" spans="1:18" ht="24.75" customHeight="1" x14ac:dyDescent="0.35">
      <c r="A9" s="2" t="s">
        <v>43</v>
      </c>
      <c r="B9" s="2" t="s">
        <v>44</v>
      </c>
      <c r="C9" s="2" t="s">
        <v>34</v>
      </c>
      <c r="D9" s="3">
        <v>45275.485572530859</v>
      </c>
      <c r="E9" s="3">
        <v>45275.49373480324</v>
      </c>
      <c r="F9" s="4"/>
      <c r="G9" s="5">
        <v>4015466</v>
      </c>
      <c r="H9" s="6">
        <v>32</v>
      </c>
      <c r="I9" s="2" t="s">
        <v>21</v>
      </c>
      <c r="J9" s="2" t="s">
        <v>22</v>
      </c>
      <c r="K9" s="2" t="s">
        <v>23</v>
      </c>
      <c r="L9" s="2" t="s">
        <v>24</v>
      </c>
      <c r="M9" s="2" t="s">
        <v>25</v>
      </c>
      <c r="N9" s="2"/>
      <c r="O9" s="2" t="s">
        <v>27</v>
      </c>
      <c r="P9" s="2" t="s">
        <v>28</v>
      </c>
      <c r="Q9" s="7"/>
      <c r="R9" s="7"/>
    </row>
    <row r="10" spans="1:18" ht="24.75" customHeight="1" x14ac:dyDescent="0.35">
      <c r="A10" s="15" t="s">
        <v>45</v>
      </c>
      <c r="B10" s="15" t="s">
        <v>46</v>
      </c>
      <c r="C10" s="15" t="s">
        <v>34</v>
      </c>
      <c r="D10" s="16">
        <v>45289.542224266974</v>
      </c>
      <c r="E10" s="16">
        <v>45293.291666666664</v>
      </c>
      <c r="F10" s="17"/>
      <c r="G10" s="18">
        <v>4346685</v>
      </c>
      <c r="H10" s="19">
        <v>14</v>
      </c>
      <c r="I10" s="15" t="s">
        <v>21</v>
      </c>
      <c r="J10" s="15" t="s">
        <v>22</v>
      </c>
      <c r="K10" s="15" t="s">
        <v>23</v>
      </c>
      <c r="L10" s="15" t="s">
        <v>24</v>
      </c>
      <c r="M10" s="15" t="s">
        <v>25</v>
      </c>
      <c r="N10" s="15"/>
      <c r="O10" s="15" t="s">
        <v>27</v>
      </c>
      <c r="P10" s="15" t="s">
        <v>28</v>
      </c>
      <c r="Q10" s="20"/>
      <c r="R10" s="20"/>
    </row>
    <row r="11" spans="1:18" ht="24.75" customHeight="1" x14ac:dyDescent="0.35">
      <c r="A11" s="15" t="s">
        <v>47</v>
      </c>
      <c r="B11" s="15" t="s">
        <v>48</v>
      </c>
      <c r="C11" s="15" t="s">
        <v>34</v>
      </c>
      <c r="D11" s="16">
        <v>45304.750288001545</v>
      </c>
      <c r="E11" s="16">
        <v>45306.291666666664</v>
      </c>
      <c r="F11" s="17"/>
      <c r="G11" s="18">
        <v>6283879</v>
      </c>
      <c r="H11" s="19">
        <v>1</v>
      </c>
      <c r="I11" s="15" t="s">
        <v>21</v>
      </c>
      <c r="J11" s="15" t="s">
        <v>22</v>
      </c>
      <c r="K11" s="15" t="s">
        <v>23</v>
      </c>
      <c r="L11" s="15" t="s">
        <v>24</v>
      </c>
      <c r="M11" s="15" t="s">
        <v>25</v>
      </c>
      <c r="N11" s="15"/>
      <c r="O11" s="15" t="s">
        <v>27</v>
      </c>
      <c r="P11" s="15" t="s">
        <v>28</v>
      </c>
      <c r="Q11" s="20"/>
      <c r="R11" s="20"/>
    </row>
    <row r="12" spans="1:18" ht="24.75" customHeight="1" x14ac:dyDescent="0.35">
      <c r="A12" s="10" t="s">
        <v>49</v>
      </c>
      <c r="B12" s="10" t="s">
        <v>50</v>
      </c>
      <c r="C12" s="10" t="s">
        <v>34</v>
      </c>
      <c r="D12" s="11">
        <v>45306.563042476853</v>
      </c>
      <c r="E12" s="11">
        <v>45306.584164548607</v>
      </c>
      <c r="F12" s="12"/>
      <c r="G12" s="13">
        <v>3094497</v>
      </c>
      <c r="H12" s="14">
        <v>0</v>
      </c>
      <c r="I12" s="10" t="s">
        <v>21</v>
      </c>
      <c r="J12" s="10" t="s">
        <v>22</v>
      </c>
      <c r="K12" s="10" t="s">
        <v>23</v>
      </c>
      <c r="L12" s="10" t="s">
        <v>24</v>
      </c>
      <c r="M12" s="10" t="s">
        <v>25</v>
      </c>
      <c r="N12" s="10"/>
      <c r="O12" s="10" t="s">
        <v>27</v>
      </c>
      <c r="P12" s="10" t="s">
        <v>28</v>
      </c>
      <c r="Q12" s="9"/>
      <c r="R12" s="9"/>
    </row>
    <row r="13" spans="1:18" x14ac:dyDescent="0.35">
      <c r="G13" s="23">
        <f>SUM(G2:G12)</f>
        <v>51937364</v>
      </c>
    </row>
    <row r="14" spans="1:18" x14ac:dyDescent="0.35">
      <c r="G14" s="21"/>
    </row>
    <row r="15" spans="1:18" x14ac:dyDescent="0.35">
      <c r="G15" s="21"/>
    </row>
    <row r="16" spans="1:18" x14ac:dyDescent="0.35">
      <c r="G16" s="21"/>
    </row>
    <row r="17" spans="7:7" x14ac:dyDescent="0.35">
      <c r="G17" s="21"/>
    </row>
    <row r="18" spans="7:7" x14ac:dyDescent="0.35">
      <c r="G18" s="21"/>
    </row>
    <row r="19" spans="7:7" x14ac:dyDescent="0.35">
      <c r="G19" s="21"/>
    </row>
    <row r="20" spans="7:7" x14ac:dyDescent="0.35">
      <c r="G20" s="21"/>
    </row>
    <row r="21" spans="7:7" x14ac:dyDescent="0.35">
      <c r="G21" s="21"/>
    </row>
    <row r="22" spans="7:7" x14ac:dyDescent="0.35">
      <c r="G22" s="22"/>
    </row>
  </sheetData>
  <pageMargins left="1" right="1" top="1" bottom="1" header="0.3" footer="0.3"/>
  <pageSetup orientation="portrait"/>
  <ignoredErrors>
    <ignoredError sqref="A1:R4 A7:R10 A11:R12 A6:R6 A5:K5 M5:R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showGridLines="0" zoomScale="73" zoomScaleNormal="73" workbookViewId="0">
      <selection activeCell="F3" sqref="F3"/>
    </sheetView>
  </sheetViews>
  <sheetFormatPr baseColWidth="10" defaultRowHeight="14.5" x14ac:dyDescent="0.35"/>
  <cols>
    <col min="1" max="1" width="12.54296875" bestFit="1" customWidth="1"/>
    <col min="2" max="2" width="9.1796875" bestFit="1" customWidth="1"/>
    <col min="3" max="3" width="14.6328125" bestFit="1" customWidth="1"/>
    <col min="4" max="4" width="16.81640625" bestFit="1" customWidth="1"/>
    <col min="5" max="5" width="10.90625" style="30" customWidth="1"/>
    <col min="6" max="6" width="14" bestFit="1" customWidth="1"/>
    <col min="7" max="8" width="15.08984375" style="75" bestFit="1" customWidth="1"/>
    <col min="9" max="9" width="75.08984375" bestFit="1" customWidth="1"/>
    <col min="10" max="10" width="25.08984375" bestFit="1" customWidth="1"/>
    <col min="11" max="11" width="12.54296875" style="75" bestFit="1" customWidth="1"/>
    <col min="13" max="13" width="13.54296875" bestFit="1" customWidth="1"/>
    <col min="14" max="14" width="13.81640625" bestFit="1" customWidth="1"/>
    <col min="15" max="15" width="13.453125" bestFit="1" customWidth="1"/>
    <col min="16" max="17" width="13.1796875" bestFit="1" customWidth="1"/>
  </cols>
  <sheetData>
    <row r="1" spans="1:18" s="78" customFormat="1" x14ac:dyDescent="0.35">
      <c r="E1" s="79"/>
      <c r="G1" s="80">
        <f>SUBTOTAL(9,G3:G13)</f>
        <v>51937364</v>
      </c>
      <c r="H1" s="80">
        <f>SUBTOTAL(9,H3:H13)</f>
        <v>51937364</v>
      </c>
      <c r="I1" s="87"/>
      <c r="K1" s="80">
        <f>SUBTOTAL(9,K3:K13)</f>
        <v>4428026</v>
      </c>
      <c r="M1" s="80">
        <f>SUBTOTAL(9,M3:M13)</f>
        <v>8306034</v>
      </c>
    </row>
    <row r="2" spans="1:18" ht="29" x14ac:dyDescent="0.35">
      <c r="A2" s="24" t="s">
        <v>51</v>
      </c>
      <c r="B2" s="24" t="s">
        <v>52</v>
      </c>
      <c r="C2" s="24" t="s">
        <v>1</v>
      </c>
      <c r="D2" s="81" t="s">
        <v>53</v>
      </c>
      <c r="E2" s="25" t="s">
        <v>54</v>
      </c>
      <c r="F2" s="25" t="s">
        <v>55</v>
      </c>
      <c r="G2" s="76" t="s">
        <v>56</v>
      </c>
      <c r="H2" s="76" t="s">
        <v>57</v>
      </c>
      <c r="I2" s="26" t="s">
        <v>112</v>
      </c>
      <c r="J2" s="84" t="s">
        <v>58</v>
      </c>
      <c r="K2" s="85" t="s">
        <v>102</v>
      </c>
      <c r="L2" s="82" t="s">
        <v>103</v>
      </c>
      <c r="M2" s="27" t="s">
        <v>59</v>
      </c>
      <c r="N2" s="27" t="s">
        <v>60</v>
      </c>
      <c r="O2" s="27" t="s">
        <v>61</v>
      </c>
      <c r="P2" s="27" t="s">
        <v>62</v>
      </c>
      <c r="Q2" s="27" t="s">
        <v>63</v>
      </c>
      <c r="R2" s="27" t="s">
        <v>64</v>
      </c>
    </row>
    <row r="3" spans="1:18" x14ac:dyDescent="0.35">
      <c r="A3" s="28">
        <v>901451087</v>
      </c>
      <c r="B3" s="29" t="s">
        <v>88</v>
      </c>
      <c r="C3" s="73" t="s">
        <v>19</v>
      </c>
      <c r="D3" s="73" t="s">
        <v>89</v>
      </c>
      <c r="E3" s="74">
        <v>45233.305298533953</v>
      </c>
      <c r="F3" s="74">
        <v>45245</v>
      </c>
      <c r="G3" s="77">
        <v>4543882</v>
      </c>
      <c r="H3" s="77">
        <v>4543882</v>
      </c>
      <c r="I3" s="73" t="s">
        <v>106</v>
      </c>
      <c r="J3" s="73" t="s">
        <v>20</v>
      </c>
      <c r="K3" s="77">
        <v>149135</v>
      </c>
      <c r="L3" s="73" t="s">
        <v>104</v>
      </c>
      <c r="M3" s="83">
        <v>4394747</v>
      </c>
      <c r="N3" s="73">
        <v>1222356197</v>
      </c>
      <c r="O3" s="73"/>
      <c r="P3" s="73"/>
      <c r="Q3" s="73"/>
      <c r="R3" s="74">
        <v>45291</v>
      </c>
    </row>
    <row r="4" spans="1:18" x14ac:dyDescent="0.35">
      <c r="A4" s="28">
        <v>901451087</v>
      </c>
      <c r="B4" s="29" t="s">
        <v>88</v>
      </c>
      <c r="C4" s="73" t="s">
        <v>30</v>
      </c>
      <c r="D4" s="73" t="s">
        <v>90</v>
      </c>
      <c r="E4" s="74">
        <v>45233.305335300924</v>
      </c>
      <c r="F4" s="74">
        <v>45245</v>
      </c>
      <c r="G4" s="77">
        <v>4649036</v>
      </c>
      <c r="H4" s="77">
        <v>4649036</v>
      </c>
      <c r="I4" s="73" t="s">
        <v>106</v>
      </c>
      <c r="J4" s="73" t="s">
        <v>20</v>
      </c>
      <c r="K4" s="77">
        <v>737749</v>
      </c>
      <c r="L4" s="73" t="s">
        <v>107</v>
      </c>
      <c r="M4" s="83">
        <v>3911287</v>
      </c>
      <c r="N4" s="73">
        <v>1222356203</v>
      </c>
      <c r="O4" s="73"/>
      <c r="P4" s="73"/>
      <c r="Q4" s="73"/>
      <c r="R4" s="74">
        <v>45291</v>
      </c>
    </row>
    <row r="5" spans="1:18" x14ac:dyDescent="0.35">
      <c r="A5" s="28">
        <v>901451087</v>
      </c>
      <c r="B5" s="29" t="s">
        <v>88</v>
      </c>
      <c r="C5" s="73" t="s">
        <v>33</v>
      </c>
      <c r="D5" s="73" t="s">
        <v>91</v>
      </c>
      <c r="E5" s="74">
        <v>45233.305372299379</v>
      </c>
      <c r="F5" s="74">
        <v>45245</v>
      </c>
      <c r="G5" s="77">
        <v>5299945</v>
      </c>
      <c r="H5" s="77">
        <v>5299945</v>
      </c>
      <c r="I5" s="73" t="s">
        <v>106</v>
      </c>
      <c r="J5" s="73" t="s">
        <v>20</v>
      </c>
      <c r="K5" s="77">
        <v>554966</v>
      </c>
      <c r="L5" s="73" t="s">
        <v>107</v>
      </c>
      <c r="M5" s="77">
        <v>0</v>
      </c>
      <c r="N5" s="73"/>
      <c r="O5" s="73"/>
      <c r="P5" s="73"/>
      <c r="Q5" s="73"/>
      <c r="R5" s="74">
        <v>45291</v>
      </c>
    </row>
    <row r="6" spans="1:18" x14ac:dyDescent="0.35">
      <c r="A6" s="28">
        <v>901451087</v>
      </c>
      <c r="B6" s="29" t="s">
        <v>88</v>
      </c>
      <c r="C6" s="73" t="s">
        <v>36</v>
      </c>
      <c r="D6" s="73" t="s">
        <v>92</v>
      </c>
      <c r="E6" s="74">
        <v>45233.305425694445</v>
      </c>
      <c r="F6" s="74">
        <v>45245</v>
      </c>
      <c r="G6" s="77">
        <v>5313868</v>
      </c>
      <c r="H6" s="77">
        <v>5313868</v>
      </c>
      <c r="I6" s="73" t="s">
        <v>106</v>
      </c>
      <c r="J6" s="73" t="s">
        <v>105</v>
      </c>
      <c r="K6" s="77">
        <v>653119</v>
      </c>
      <c r="L6" s="73" t="s">
        <v>107</v>
      </c>
      <c r="M6" s="77">
        <v>0</v>
      </c>
      <c r="N6" s="73"/>
      <c r="O6" s="73"/>
      <c r="P6" s="73"/>
      <c r="Q6" s="73"/>
      <c r="R6" s="74">
        <v>45291</v>
      </c>
    </row>
    <row r="7" spans="1:18" x14ac:dyDescent="0.35">
      <c r="A7" s="28">
        <v>901451087</v>
      </c>
      <c r="B7" s="29" t="s">
        <v>88</v>
      </c>
      <c r="C7" s="73" t="s">
        <v>38</v>
      </c>
      <c r="D7" s="73" t="s">
        <v>93</v>
      </c>
      <c r="E7" s="74">
        <v>45233.305458371913</v>
      </c>
      <c r="F7" s="74">
        <v>45245</v>
      </c>
      <c r="G7" s="77">
        <v>4920484</v>
      </c>
      <c r="H7" s="77">
        <v>4920484</v>
      </c>
      <c r="I7" s="73" t="s">
        <v>106</v>
      </c>
      <c r="J7" s="73" t="s">
        <v>20</v>
      </c>
      <c r="K7" s="77">
        <v>412000</v>
      </c>
      <c r="L7" s="73" t="s">
        <v>107</v>
      </c>
      <c r="M7" s="77">
        <v>0</v>
      </c>
      <c r="N7" s="73"/>
      <c r="O7" s="73"/>
      <c r="P7" s="73"/>
      <c r="Q7" s="73"/>
      <c r="R7" s="74">
        <v>45291</v>
      </c>
    </row>
    <row r="8" spans="1:18" x14ac:dyDescent="0.35">
      <c r="A8" s="28">
        <v>901451087</v>
      </c>
      <c r="B8" s="29" t="s">
        <v>88</v>
      </c>
      <c r="C8" s="73" t="s">
        <v>40</v>
      </c>
      <c r="D8" s="73" t="s">
        <v>94</v>
      </c>
      <c r="E8" s="74">
        <v>45271.267847569441</v>
      </c>
      <c r="F8" s="74">
        <v>45272</v>
      </c>
      <c r="G8" s="77">
        <v>8811979</v>
      </c>
      <c r="H8" s="77">
        <v>8811979</v>
      </c>
      <c r="I8" s="73" t="s">
        <v>106</v>
      </c>
      <c r="J8" s="73" t="s">
        <v>105</v>
      </c>
      <c r="K8" s="77">
        <v>1848901</v>
      </c>
      <c r="L8" s="73" t="s">
        <v>107</v>
      </c>
      <c r="M8" s="77">
        <v>0</v>
      </c>
      <c r="N8" s="73"/>
      <c r="O8" s="73"/>
      <c r="P8" s="73"/>
      <c r="Q8" s="73"/>
      <c r="R8" s="74">
        <v>45291</v>
      </c>
    </row>
    <row r="9" spans="1:18" x14ac:dyDescent="0.35">
      <c r="A9" s="28">
        <v>901451087</v>
      </c>
      <c r="B9" s="29" t="s">
        <v>88</v>
      </c>
      <c r="C9" s="73" t="s">
        <v>42</v>
      </c>
      <c r="D9" s="73" t="s">
        <v>95</v>
      </c>
      <c r="E9" s="74">
        <v>45271.285660532405</v>
      </c>
      <c r="F9" s="74">
        <v>45272</v>
      </c>
      <c r="G9" s="77">
        <v>657643</v>
      </c>
      <c r="H9" s="77">
        <v>657643</v>
      </c>
      <c r="I9" s="73" t="s">
        <v>106</v>
      </c>
      <c r="J9" s="73" t="s">
        <v>105</v>
      </c>
      <c r="K9" s="77">
        <v>72156</v>
      </c>
      <c r="L9" s="73" t="s">
        <v>113</v>
      </c>
      <c r="M9" s="77">
        <v>0</v>
      </c>
      <c r="N9" s="73"/>
      <c r="O9" s="73"/>
      <c r="P9" s="73"/>
      <c r="Q9" s="73"/>
      <c r="R9" s="74">
        <v>45291</v>
      </c>
    </row>
    <row r="10" spans="1:18" x14ac:dyDescent="0.35">
      <c r="A10" s="28">
        <v>901451087</v>
      </c>
      <c r="B10" s="29" t="s">
        <v>88</v>
      </c>
      <c r="C10" s="73" t="s">
        <v>44</v>
      </c>
      <c r="D10" s="73" t="s">
        <v>96</v>
      </c>
      <c r="E10" s="74">
        <v>45275.485572530859</v>
      </c>
      <c r="F10" s="74">
        <v>45275</v>
      </c>
      <c r="G10" s="77">
        <v>4015466</v>
      </c>
      <c r="H10" s="77">
        <v>4015466</v>
      </c>
      <c r="I10" s="73" t="s">
        <v>108</v>
      </c>
      <c r="J10" s="73" t="s">
        <v>110</v>
      </c>
      <c r="K10" s="77">
        <v>0</v>
      </c>
      <c r="L10" s="73" t="s">
        <v>109</v>
      </c>
      <c r="M10" s="77">
        <v>0</v>
      </c>
      <c r="N10" s="73"/>
      <c r="O10" s="73"/>
      <c r="P10" s="73"/>
      <c r="Q10" s="73"/>
      <c r="R10" s="74">
        <v>45291</v>
      </c>
    </row>
    <row r="11" spans="1:18" x14ac:dyDescent="0.35">
      <c r="A11" s="28">
        <v>901451087</v>
      </c>
      <c r="B11" s="29" t="s">
        <v>88</v>
      </c>
      <c r="C11" s="73" t="s">
        <v>46</v>
      </c>
      <c r="D11" s="73" t="s">
        <v>97</v>
      </c>
      <c r="E11" s="74">
        <v>45289.542224266974</v>
      </c>
      <c r="F11" s="74">
        <v>45293</v>
      </c>
      <c r="G11" s="77">
        <v>4346685</v>
      </c>
      <c r="H11" s="77">
        <v>4346685</v>
      </c>
      <c r="I11" s="73" t="s">
        <v>80</v>
      </c>
      <c r="J11" s="73" t="s">
        <v>105</v>
      </c>
      <c r="K11" s="77">
        <v>0</v>
      </c>
      <c r="L11" s="73"/>
      <c r="M11" s="77">
        <v>0</v>
      </c>
      <c r="N11" s="73"/>
      <c r="O11" s="73"/>
      <c r="P11" s="73"/>
      <c r="Q11" s="73"/>
      <c r="R11" s="74">
        <v>45291</v>
      </c>
    </row>
    <row r="12" spans="1:18" x14ac:dyDescent="0.35">
      <c r="A12" s="28">
        <v>901451087</v>
      </c>
      <c r="B12" s="29" t="s">
        <v>88</v>
      </c>
      <c r="C12" s="73" t="s">
        <v>48</v>
      </c>
      <c r="D12" s="73" t="s">
        <v>98</v>
      </c>
      <c r="E12" s="74">
        <v>45304.750288001545</v>
      </c>
      <c r="F12" s="74">
        <v>45306</v>
      </c>
      <c r="G12" s="77">
        <v>6283879</v>
      </c>
      <c r="H12" s="77">
        <v>6283879</v>
      </c>
      <c r="I12" s="73" t="s">
        <v>80</v>
      </c>
      <c r="J12" s="73" t="s">
        <v>105</v>
      </c>
      <c r="K12" s="77">
        <v>0</v>
      </c>
      <c r="L12" s="73"/>
      <c r="M12" s="77">
        <v>0</v>
      </c>
      <c r="N12" s="73"/>
      <c r="O12" s="73"/>
      <c r="P12" s="73"/>
      <c r="Q12" s="73"/>
      <c r="R12" s="74">
        <v>45291</v>
      </c>
    </row>
    <row r="13" spans="1:18" x14ac:dyDescent="0.35">
      <c r="A13" s="28">
        <v>901451087</v>
      </c>
      <c r="B13" s="29" t="s">
        <v>88</v>
      </c>
      <c r="C13" s="73" t="s">
        <v>50</v>
      </c>
      <c r="D13" s="73" t="s">
        <v>99</v>
      </c>
      <c r="E13" s="74">
        <v>45306.563042476853</v>
      </c>
      <c r="F13" s="74">
        <v>45306</v>
      </c>
      <c r="G13" s="77">
        <v>3094497</v>
      </c>
      <c r="H13" s="77">
        <v>3094497</v>
      </c>
      <c r="I13" s="73" t="s">
        <v>80</v>
      </c>
      <c r="J13" s="73" t="s">
        <v>105</v>
      </c>
      <c r="K13" s="77">
        <v>0</v>
      </c>
      <c r="L13" s="73"/>
      <c r="M13" s="77">
        <v>0</v>
      </c>
      <c r="N13" s="73"/>
      <c r="O13" s="73"/>
      <c r="P13" s="73"/>
      <c r="Q13" s="73"/>
      <c r="R13" s="74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1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tabSelected="1" topLeftCell="A13" zoomScale="90" zoomScaleNormal="90" zoomScaleSheetLayoutView="100" workbookViewId="0">
      <selection activeCell="N30" sqref="N30"/>
    </sheetView>
  </sheetViews>
  <sheetFormatPr baseColWidth="10" defaultRowHeight="12.5" x14ac:dyDescent="0.25"/>
  <cols>
    <col min="1" max="1" width="1" style="31" customWidth="1"/>
    <col min="2" max="2" width="10.90625" style="31"/>
    <col min="3" max="3" width="17.54296875" style="31" customWidth="1"/>
    <col min="4" max="4" width="11.54296875" style="31" customWidth="1"/>
    <col min="5" max="8" width="10.90625" style="31"/>
    <col min="9" max="9" width="22.54296875" style="31" customWidth="1"/>
    <col min="10" max="10" width="14" style="31" customWidth="1"/>
    <col min="11" max="11" width="1.7265625" style="31" customWidth="1"/>
    <col min="12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2"/>
      <c r="C2" s="33"/>
      <c r="D2" s="34" t="s">
        <v>65</v>
      </c>
      <c r="E2" s="35"/>
      <c r="F2" s="35"/>
      <c r="G2" s="35"/>
      <c r="H2" s="35"/>
      <c r="I2" s="36"/>
      <c r="J2" s="37" t="s">
        <v>66</v>
      </c>
    </row>
    <row r="3" spans="2:10" ht="13.5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" ht="13" x14ac:dyDescent="0.25">
      <c r="B4" s="38"/>
      <c r="C4" s="39"/>
      <c r="D4" s="34" t="s">
        <v>67</v>
      </c>
      <c r="E4" s="35"/>
      <c r="F4" s="35"/>
      <c r="G4" s="35"/>
      <c r="H4" s="35"/>
      <c r="I4" s="36"/>
      <c r="J4" s="37" t="s">
        <v>68</v>
      </c>
    </row>
    <row r="5" spans="2:10" ht="13" x14ac:dyDescent="0.25">
      <c r="B5" s="38"/>
      <c r="C5" s="39"/>
      <c r="D5" s="44"/>
      <c r="E5" s="45"/>
      <c r="F5" s="45"/>
      <c r="G5" s="45"/>
      <c r="H5" s="45"/>
      <c r="I5" s="46"/>
      <c r="J5" s="47"/>
    </row>
    <row r="6" spans="2:10" ht="13.5" thickBot="1" x14ac:dyDescent="0.3">
      <c r="B6" s="48"/>
      <c r="C6" s="49"/>
      <c r="D6" s="40"/>
      <c r="E6" s="41"/>
      <c r="F6" s="41"/>
      <c r="G6" s="41"/>
      <c r="H6" s="41"/>
      <c r="I6" s="42"/>
      <c r="J6" s="43"/>
    </row>
    <row r="7" spans="2:10" x14ac:dyDescent="0.25">
      <c r="B7" s="50"/>
      <c r="J7" s="51"/>
    </row>
    <row r="8" spans="2:10" x14ac:dyDescent="0.25">
      <c r="B8" s="50"/>
      <c r="J8" s="51"/>
    </row>
    <row r="9" spans="2:10" ht="13" x14ac:dyDescent="0.3">
      <c r="B9" s="50"/>
      <c r="C9" s="52" t="s">
        <v>111</v>
      </c>
      <c r="E9" s="53"/>
      <c r="J9" s="51"/>
    </row>
    <row r="10" spans="2:10" x14ac:dyDescent="0.25">
      <c r="B10" s="50"/>
      <c r="J10" s="51"/>
    </row>
    <row r="11" spans="2:10" ht="13" x14ac:dyDescent="0.3">
      <c r="B11" s="50"/>
      <c r="C11" s="52" t="s">
        <v>100</v>
      </c>
      <c r="J11" s="51"/>
    </row>
    <row r="12" spans="2:10" ht="13" x14ac:dyDescent="0.3">
      <c r="B12" s="50"/>
      <c r="C12" s="52" t="s">
        <v>101</v>
      </c>
      <c r="J12" s="51"/>
    </row>
    <row r="13" spans="2:10" x14ac:dyDescent="0.25">
      <c r="B13" s="50"/>
      <c r="J13" s="51"/>
    </row>
    <row r="14" spans="2:10" x14ac:dyDescent="0.25">
      <c r="B14" s="50"/>
      <c r="C14" s="31" t="s">
        <v>69</v>
      </c>
      <c r="J14" s="51"/>
    </row>
    <row r="15" spans="2:10" x14ac:dyDescent="0.25">
      <c r="B15" s="50"/>
      <c r="C15" s="54"/>
      <c r="J15" s="51"/>
    </row>
    <row r="16" spans="2:10" ht="13" x14ac:dyDescent="0.3">
      <c r="B16" s="50"/>
      <c r="C16" s="31" t="s">
        <v>70</v>
      </c>
      <c r="D16" s="53"/>
      <c r="H16" s="55" t="s">
        <v>71</v>
      </c>
      <c r="I16" s="55" t="s">
        <v>6</v>
      </c>
      <c r="J16" s="51"/>
    </row>
    <row r="17" spans="2:10" ht="13" x14ac:dyDescent="0.3">
      <c r="B17" s="50"/>
      <c r="C17" s="52" t="s">
        <v>72</v>
      </c>
      <c r="D17" s="52"/>
      <c r="E17" s="52"/>
      <c r="F17" s="52"/>
      <c r="H17" s="56">
        <v>11</v>
      </c>
      <c r="I17" s="86">
        <v>51937364</v>
      </c>
      <c r="J17" s="51"/>
    </row>
    <row r="18" spans="2:10" x14ac:dyDescent="0.25">
      <c r="B18" s="50"/>
      <c r="C18" s="31" t="s">
        <v>73</v>
      </c>
      <c r="H18" s="57">
        <v>0</v>
      </c>
      <c r="I18" s="58">
        <v>0</v>
      </c>
      <c r="J18" s="51"/>
    </row>
    <row r="19" spans="2:10" x14ac:dyDescent="0.25">
      <c r="B19" s="50"/>
      <c r="C19" s="31" t="s">
        <v>74</v>
      </c>
      <c r="H19" s="57">
        <v>1</v>
      </c>
      <c r="I19" s="58">
        <v>4015466</v>
      </c>
      <c r="J19" s="51"/>
    </row>
    <row r="20" spans="2:10" x14ac:dyDescent="0.25">
      <c r="B20" s="50"/>
      <c r="C20" s="31" t="s">
        <v>75</v>
      </c>
      <c r="H20" s="57">
        <v>0</v>
      </c>
      <c r="I20" s="59">
        <v>0</v>
      </c>
      <c r="J20" s="51"/>
    </row>
    <row r="21" spans="2:10" x14ac:dyDescent="0.25">
      <c r="B21" s="50"/>
      <c r="C21" s="31" t="s">
        <v>76</v>
      </c>
      <c r="H21" s="57">
        <v>0</v>
      </c>
      <c r="I21" s="58">
        <v>0</v>
      </c>
      <c r="J21" s="51"/>
    </row>
    <row r="22" spans="2:10" ht="13" thickBot="1" x14ac:dyDescent="0.3">
      <c r="B22" s="50"/>
      <c r="C22" s="31" t="s">
        <v>77</v>
      </c>
      <c r="H22" s="60">
        <v>7</v>
      </c>
      <c r="I22" s="61">
        <v>4428026</v>
      </c>
      <c r="J22" s="51"/>
    </row>
    <row r="23" spans="2:10" ht="13" x14ac:dyDescent="0.3">
      <c r="B23" s="50"/>
      <c r="C23" s="52" t="s">
        <v>78</v>
      </c>
      <c r="D23" s="52"/>
      <c r="E23" s="52"/>
      <c r="F23" s="52"/>
      <c r="H23" s="56">
        <f>H18+H19+H20+H21+H22</f>
        <v>8</v>
      </c>
      <c r="I23" s="62">
        <f>I18+I19+I20+I21+I22</f>
        <v>8443492</v>
      </c>
      <c r="J23" s="51"/>
    </row>
    <row r="24" spans="2:10" x14ac:dyDescent="0.25">
      <c r="B24" s="50"/>
      <c r="C24" s="31" t="s">
        <v>79</v>
      </c>
      <c r="H24" s="57">
        <v>0</v>
      </c>
      <c r="I24" s="58">
        <v>29768811</v>
      </c>
      <c r="J24" s="51"/>
    </row>
    <row r="25" spans="2:10" ht="13" thickBot="1" x14ac:dyDescent="0.3">
      <c r="B25" s="50"/>
      <c r="C25" s="31" t="s">
        <v>80</v>
      </c>
      <c r="H25" s="60">
        <v>3</v>
      </c>
      <c r="I25" s="61">
        <v>13725061</v>
      </c>
      <c r="J25" s="51"/>
    </row>
    <row r="26" spans="2:10" ht="13" x14ac:dyDescent="0.3">
      <c r="B26" s="50"/>
      <c r="C26" s="52" t="s">
        <v>81</v>
      </c>
      <c r="D26" s="52"/>
      <c r="E26" s="52"/>
      <c r="F26" s="52"/>
      <c r="H26" s="56">
        <f>H24+H25</f>
        <v>3</v>
      </c>
      <c r="I26" s="62">
        <f>I24+I25</f>
        <v>43493872</v>
      </c>
      <c r="J26" s="51"/>
    </row>
    <row r="27" spans="2:10" ht="13.5" thickBot="1" x14ac:dyDescent="0.35">
      <c r="B27" s="50"/>
      <c r="C27" s="31" t="s">
        <v>82</v>
      </c>
      <c r="D27" s="52"/>
      <c r="E27" s="52"/>
      <c r="F27" s="52"/>
      <c r="H27" s="60">
        <v>0</v>
      </c>
      <c r="I27" s="61">
        <v>0</v>
      </c>
      <c r="J27" s="51"/>
    </row>
    <row r="28" spans="2:10" ht="13" x14ac:dyDescent="0.3">
      <c r="B28" s="50"/>
      <c r="C28" s="52" t="s">
        <v>83</v>
      </c>
      <c r="D28" s="52"/>
      <c r="E28" s="52"/>
      <c r="F28" s="52"/>
      <c r="H28" s="57">
        <f>H27</f>
        <v>0</v>
      </c>
      <c r="I28" s="58">
        <f>I27</f>
        <v>0</v>
      </c>
      <c r="J28" s="51"/>
    </row>
    <row r="29" spans="2:10" ht="13" x14ac:dyDescent="0.3">
      <c r="B29" s="50"/>
      <c r="C29" s="52"/>
      <c r="D29" s="52"/>
      <c r="E29" s="52"/>
      <c r="F29" s="52"/>
      <c r="H29" s="63"/>
      <c r="I29" s="62"/>
      <c r="J29" s="51"/>
    </row>
    <row r="30" spans="2:10" ht="13.5" thickBot="1" x14ac:dyDescent="0.35">
      <c r="B30" s="50"/>
      <c r="C30" s="52" t="s">
        <v>84</v>
      </c>
      <c r="D30" s="52"/>
      <c r="H30" s="64">
        <f>H23+H26+H28</f>
        <v>11</v>
      </c>
      <c r="I30" s="65">
        <f>I23+I26+I28</f>
        <v>51937364</v>
      </c>
      <c r="J30" s="51"/>
    </row>
    <row r="31" spans="2:10" ht="13.5" thickTop="1" x14ac:dyDescent="0.3">
      <c r="B31" s="50"/>
      <c r="C31" s="52"/>
      <c r="D31" s="52"/>
      <c r="H31" s="66"/>
      <c r="I31" s="58"/>
      <c r="J31" s="51"/>
    </row>
    <row r="32" spans="2:10" x14ac:dyDescent="0.25">
      <c r="B32" s="50"/>
      <c r="G32" s="66"/>
      <c r="H32" s="66"/>
      <c r="I32" s="66"/>
      <c r="J32" s="51"/>
    </row>
    <row r="33" spans="2:13" x14ac:dyDescent="0.25">
      <c r="B33" s="50"/>
      <c r="G33" s="66"/>
      <c r="H33" s="66"/>
      <c r="I33" s="66"/>
      <c r="J33" s="51"/>
      <c r="M33" s="31" t="s">
        <v>116</v>
      </c>
    </row>
    <row r="34" spans="2:13" x14ac:dyDescent="0.25">
      <c r="B34" s="50"/>
      <c r="G34" s="66"/>
      <c r="H34" s="66"/>
      <c r="I34" s="66"/>
      <c r="J34" s="51"/>
    </row>
    <row r="35" spans="2:13" ht="13.5" thickBot="1" x14ac:dyDescent="0.35">
      <c r="B35" s="50"/>
      <c r="C35" s="68" t="s">
        <v>114</v>
      </c>
      <c r="D35" s="67"/>
      <c r="G35" s="68" t="s">
        <v>85</v>
      </c>
      <c r="H35" s="67"/>
      <c r="I35" s="66"/>
      <c r="J35" s="51"/>
    </row>
    <row r="36" spans="2:13" ht="4.5" customHeight="1" x14ac:dyDescent="0.25">
      <c r="B36" s="50"/>
      <c r="C36" s="66"/>
      <c r="D36" s="66"/>
      <c r="G36" s="66"/>
      <c r="H36" s="66"/>
      <c r="I36" s="66"/>
      <c r="J36" s="51"/>
    </row>
    <row r="37" spans="2:13" ht="13" x14ac:dyDescent="0.3">
      <c r="B37" s="50"/>
      <c r="C37" s="52" t="s">
        <v>115</v>
      </c>
      <c r="G37" s="69" t="s">
        <v>86</v>
      </c>
      <c r="H37" s="66"/>
      <c r="I37" s="66"/>
      <c r="J37" s="51"/>
    </row>
    <row r="38" spans="2:13" x14ac:dyDescent="0.25">
      <c r="B38" s="50"/>
      <c r="C38" s="88" t="s">
        <v>87</v>
      </c>
      <c r="D38" s="88"/>
      <c r="E38" s="88"/>
      <c r="F38" s="88"/>
      <c r="G38" s="88"/>
      <c r="H38" s="88"/>
      <c r="I38" s="88"/>
      <c r="J38" s="51"/>
    </row>
    <row r="39" spans="2:13" ht="12.75" customHeight="1" x14ac:dyDescent="0.25">
      <c r="B39" s="50"/>
      <c r="C39" s="88"/>
      <c r="D39" s="88"/>
      <c r="E39" s="88"/>
      <c r="F39" s="88"/>
      <c r="G39" s="88"/>
      <c r="H39" s="88"/>
      <c r="I39" s="88"/>
      <c r="J39" s="51"/>
    </row>
    <row r="40" spans="2:13" ht="18.75" customHeight="1" thickBot="1" x14ac:dyDescent="0.3">
      <c r="B40" s="70"/>
      <c r="C40" s="71"/>
      <c r="D40" s="71"/>
      <c r="E40" s="71"/>
      <c r="F40" s="71"/>
      <c r="G40" s="67"/>
      <c r="H40" s="67"/>
      <c r="I40" s="67"/>
      <c r="J40" s="72"/>
    </row>
  </sheetData>
  <mergeCells count="1">
    <mergeCell ref="C38:I39"/>
  </mergeCells>
  <pageMargins left="0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2024-01-19T14:35:11Z</cp:lastPrinted>
  <dcterms:created xsi:type="dcterms:W3CDTF">2024-01-16T18:04:10Z</dcterms:created>
  <dcterms:modified xsi:type="dcterms:W3CDTF">2024-01-23T20:13:05Z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20.2.4.0</vt:lpwstr>
  </property>
</Properties>
</file>