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789B557E-93D5-45F1-8BF5-3E960EA1A272}" xr6:coauthVersionLast="47" xr6:coauthVersionMax="47" xr10:uidLastSave="{00000000-0000-0000-0000-000000000000}"/>
  <bookViews>
    <workbookView xWindow="-120" yWindow="-120" windowWidth="20730" windowHeight="11160" xr2:uid="{6876DD10-C7A5-4C8D-9F57-B82A281EFB19}"/>
  </bookViews>
  <sheets>
    <sheet name="Estados de Carter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" l="1"/>
  <c r="K4" i="1"/>
  <c r="J4" i="1"/>
  <c r="D3" i="1"/>
  <c r="H6" i="1" l="1"/>
</calcChain>
</file>

<file path=xl/sharedStrings.xml><?xml version="1.0" encoding="utf-8"?>
<sst xmlns="http://schemas.openxmlformats.org/spreadsheetml/2006/main" count="50" uniqueCount="43">
  <si>
    <t>FECHA</t>
  </si>
  <si>
    <t>PERIODO RECLAMADO</t>
  </si>
  <si>
    <t>desde</t>
  </si>
  <si>
    <t>hasta</t>
  </si>
  <si>
    <t>NIT</t>
  </si>
  <si>
    <t>891.901.041-1</t>
  </si>
  <si>
    <t>NOMBRE IPS</t>
  </si>
  <si>
    <t>HOSPITAL LOCAL OBANDO ESE</t>
  </si>
  <si>
    <t>NOMBRE EPS</t>
  </si>
  <si>
    <t>CONTACTO</t>
  </si>
  <si>
    <t>Jose Alejandro Ibito Henao</t>
  </si>
  <si>
    <t>SALDO RECLAMADO</t>
  </si>
  <si>
    <t>CANTIDAD FACTURAS</t>
  </si>
  <si>
    <t>CARGO</t>
  </si>
  <si>
    <t>ANALISTA DE CARTERA</t>
  </si>
  <si>
    <t>CORREO</t>
  </si>
  <si>
    <t>carterahospitalobando@gmail.com</t>
  </si>
  <si>
    <t>OTROS CORREOS NECESARIOS</t>
  </si>
  <si>
    <t>TELEFONO 01</t>
  </si>
  <si>
    <t>TELEFONO 02</t>
  </si>
  <si>
    <t>-</t>
  </si>
  <si>
    <t>RESPONSABLE AREA</t>
  </si>
  <si>
    <t>DIEGO FERNANDO AGUADO MURIEL</t>
  </si>
  <si>
    <t>Código: OP-FR-018</t>
  </si>
  <si>
    <t xml:space="preserve">Aprobación: 01-08-2020              </t>
  </si>
  <si>
    <t>Versión 1</t>
  </si>
  <si>
    <t>No. FACTURA GLOBAL</t>
  </si>
  <si>
    <t>VALOR CUENTA GLOBAL</t>
  </si>
  <si>
    <t>PREFIJO</t>
  </si>
  <si>
    <t>NUMERO FACTURA</t>
  </si>
  <si>
    <t>No. FACTURA POR USUARIO CON PREFIJO</t>
  </si>
  <si>
    <t>FECHA FACTURA</t>
  </si>
  <si>
    <t>FECHA RADICADO</t>
  </si>
  <si>
    <t>Suma de VALOR FACTURA</t>
  </si>
  <si>
    <t>Suma de VALOR SALDO</t>
  </si>
  <si>
    <t>HLO</t>
  </si>
  <si>
    <t>HLO36166</t>
  </si>
  <si>
    <t>HLO52197</t>
  </si>
  <si>
    <t>HLO66185</t>
  </si>
  <si>
    <t>HLO68695</t>
  </si>
  <si>
    <t>HLO45468</t>
  </si>
  <si>
    <t>HLO73377</t>
  </si>
  <si>
    <t>COMFENALCO VALLE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</si>
</sst>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[$-F800]dddd\,\ mmmm\ dd\,\ yyyy"/>
    <numFmt numFmtId="168" formatCode="_-* #,##0_-;\-* #,##0_-;_-* &quot;-&quot;??_-;_-@_-"/>
    <numFmt numFmtId="169" formatCode="dd/mm/yyyy;@"/>
    <numFmt numFmtId="170" formatCode="_-&quot;$&quot;* #,##0_-;\-&quot;$&quot;* #,##0_-;_-&quot;$&quot;* &quot;-&quot;_-;_-@_-"/>
    <numFmt numFmtId="171" formatCode="m/d/yyyy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00B0F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color rgb="FF555555"/>
      <name val="Arial"/>
      <family val="2"/>
    </font>
    <font>
      <u/>
      <sz val="12"/>
      <color theme="10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3" tint="-0.499984740745262"/>
        <bgColor indexed="64"/>
      </patternFill>
    </fill>
  </fills>
  <borders count="32">
    <border>
      <left/>
      <right/>
      <top/>
      <bottom/>
      <diagonal/>
    </border>
    <border>
      <left style="thick">
        <color theme="4" tint="-0.499984740745262"/>
      </left>
      <right/>
      <top style="thick">
        <color theme="4" tint="-0.499984740745262"/>
      </top>
      <bottom/>
      <diagonal/>
    </border>
    <border>
      <left/>
      <right/>
      <top style="thick">
        <color theme="4" tint="-0.499984740745262"/>
      </top>
      <bottom/>
      <diagonal/>
    </border>
    <border>
      <left/>
      <right style="thick">
        <color theme="4" tint="-0.499984740745262"/>
      </right>
      <top style="thick">
        <color theme="4" tint="-0.499984740745262"/>
      </top>
      <bottom/>
      <diagonal/>
    </border>
    <border>
      <left style="thick">
        <color theme="4" tint="-0.499984740745262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theme="4" tint="-0.499984740745262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72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5" fillId="3" borderId="5" xfId="0" applyFont="1" applyFill="1" applyBorder="1" applyAlignment="1">
      <alignment vertical="center"/>
    </xf>
    <xf numFmtId="168" fontId="5" fillId="2" borderId="7" xfId="4" applyNumberFormat="1" applyFont="1" applyFill="1" applyBorder="1" applyAlignment="1">
      <alignment vertical="center"/>
    </xf>
    <xf numFmtId="169" fontId="5" fillId="3" borderId="9" xfId="0" applyNumberFormat="1" applyFont="1" applyFill="1" applyBorder="1" applyAlignment="1">
      <alignment horizontal="center" vertical="center"/>
    </xf>
    <xf numFmtId="169" fontId="5" fillId="3" borderId="10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vertical="center"/>
    </xf>
    <xf numFmtId="0" fontId="5" fillId="3" borderId="12" xfId="0" applyFont="1" applyFill="1" applyBorder="1" applyAlignment="1">
      <alignment vertical="center"/>
    </xf>
    <xf numFmtId="3" fontId="7" fillId="3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14" fontId="8" fillId="2" borderId="16" xfId="0" applyNumberFormat="1" applyFont="1" applyFill="1" applyBorder="1" applyAlignment="1">
      <alignment horizontal="center" vertical="center"/>
    </xf>
    <xf numFmtId="14" fontId="8" fillId="2" borderId="17" xfId="0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4" fillId="2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2" fillId="4" borderId="20" xfId="0" applyFont="1" applyFill="1" applyBorder="1" applyAlignment="1">
      <alignment vertical="center"/>
    </xf>
    <xf numFmtId="0" fontId="7" fillId="3" borderId="0" xfId="0" applyFont="1" applyFill="1" applyAlignment="1">
      <alignment vertical="center"/>
    </xf>
    <xf numFmtId="0" fontId="3" fillId="3" borderId="0" xfId="3" applyNumberFormat="1" applyFill="1" applyAlignment="1">
      <alignment vertical="center"/>
    </xf>
    <xf numFmtId="0" fontId="0" fillId="2" borderId="26" xfId="0" applyFill="1" applyBorder="1" applyAlignment="1">
      <alignment horizontal="left" vertical="center"/>
    </xf>
    <xf numFmtId="0" fontId="5" fillId="3" borderId="26" xfId="0" applyFont="1" applyFill="1" applyBorder="1" applyAlignment="1">
      <alignment horizontal="right" vertical="center"/>
    </xf>
    <xf numFmtId="0" fontId="15" fillId="5" borderId="2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1" fontId="17" fillId="0" borderId="25" xfId="0" applyNumberFormat="1" applyFont="1" applyBorder="1" applyAlignment="1">
      <alignment horizontal="center" vertical="center" wrapText="1"/>
    </xf>
    <xf numFmtId="170" fontId="17" fillId="0" borderId="25" xfId="5" applyFont="1" applyFill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164" fontId="4" fillId="0" borderId="0" xfId="2" applyFont="1" applyFill="1" applyAlignment="1">
      <alignment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14" fontId="4" fillId="0" borderId="0" xfId="0" applyNumberFormat="1" applyFont="1" applyAlignment="1">
      <alignment vertical="center"/>
    </xf>
    <xf numFmtId="0" fontId="13" fillId="3" borderId="2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4" fillId="2" borderId="26" xfId="3" applyFont="1" applyFill="1" applyBorder="1" applyAlignment="1">
      <alignment horizontal="center" vertical="center"/>
    </xf>
    <xf numFmtId="0" fontId="14" fillId="2" borderId="27" xfId="3" applyFont="1" applyFill="1" applyBorder="1" applyAlignment="1">
      <alignment horizontal="center" vertical="center"/>
    </xf>
    <xf numFmtId="1" fontId="4" fillId="2" borderId="26" xfId="0" applyNumberFormat="1" applyFont="1" applyFill="1" applyBorder="1" applyAlignment="1">
      <alignment horizontal="left" vertical="center"/>
    </xf>
    <xf numFmtId="1" fontId="4" fillId="2" borderId="26" xfId="0" applyNumberFormat="1" applyFont="1" applyFill="1" applyBorder="1" applyAlignment="1">
      <alignment horizontal="center" vertical="center"/>
    </xf>
    <xf numFmtId="1" fontId="4" fillId="2" borderId="27" xfId="0" applyNumberFormat="1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/>
    </xf>
    <xf numFmtId="0" fontId="15" fillId="5" borderId="30" xfId="0" applyFont="1" applyFill="1" applyBorder="1" applyAlignment="1">
      <alignment horizontal="center" vertical="center"/>
    </xf>
    <xf numFmtId="167" fontId="4" fillId="2" borderId="6" xfId="0" applyNumberFormat="1" applyFont="1" applyFill="1" applyBorder="1" applyAlignment="1">
      <alignment horizontal="left" vertical="center"/>
    </xf>
    <xf numFmtId="167" fontId="4" fillId="2" borderId="7" xfId="0" applyNumberFormat="1" applyFont="1" applyFill="1" applyBorder="1" applyAlignment="1">
      <alignment horizontal="left" vertical="center"/>
    </xf>
    <xf numFmtId="168" fontId="6" fillId="3" borderId="6" xfId="4" applyNumberFormat="1" applyFont="1" applyFill="1" applyBorder="1" applyAlignment="1">
      <alignment horizontal="center" vertical="center"/>
    </xf>
    <xf numFmtId="168" fontId="6" fillId="3" borderId="7" xfId="4" applyNumberFormat="1" applyFont="1" applyFill="1" applyBorder="1" applyAlignment="1">
      <alignment horizontal="center" vertical="center"/>
    </xf>
    <xf numFmtId="168" fontId="6" fillId="3" borderId="8" xfId="4" applyNumberFormat="1" applyFont="1" applyFill="1" applyBorder="1" applyAlignment="1">
      <alignment horizontal="center" vertical="center"/>
    </xf>
    <xf numFmtId="168" fontId="6" fillId="3" borderId="13" xfId="4" applyNumberFormat="1" applyFont="1" applyFill="1" applyBorder="1" applyAlignment="1">
      <alignment horizontal="center" vertical="center"/>
    </xf>
    <xf numFmtId="168" fontId="6" fillId="3" borderId="14" xfId="4" applyNumberFormat="1" applyFont="1" applyFill="1" applyBorder="1" applyAlignment="1">
      <alignment horizontal="center" vertical="center"/>
    </xf>
    <xf numFmtId="168" fontId="6" fillId="3" borderId="15" xfId="4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165" fontId="10" fillId="2" borderId="21" xfId="1" applyFont="1" applyFill="1" applyBorder="1" applyAlignment="1">
      <alignment horizontal="center" vertical="center"/>
    </xf>
    <xf numFmtId="165" fontId="10" fillId="2" borderId="22" xfId="1" applyFont="1" applyFill="1" applyBorder="1" applyAlignment="1">
      <alignment horizontal="center" vertical="center"/>
    </xf>
    <xf numFmtId="165" fontId="10" fillId="2" borderId="13" xfId="1" applyFont="1" applyFill="1" applyBorder="1" applyAlignment="1">
      <alignment horizontal="center" vertical="center"/>
    </xf>
    <xf numFmtId="165" fontId="10" fillId="2" borderId="15" xfId="1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3" fontId="11" fillId="2" borderId="24" xfId="1" applyNumberFormat="1" applyFont="1" applyFill="1" applyBorder="1" applyAlignment="1">
      <alignment horizontal="center" vertical="center"/>
    </xf>
    <xf numFmtId="3" fontId="11" fillId="2" borderId="27" xfId="1" applyNumberFormat="1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0" fontId="4" fillId="0" borderId="0" xfId="0" applyNumberFormat="1" applyFont="1" applyFill="1" applyAlignment="1">
      <alignment vertical="center"/>
    </xf>
    <xf numFmtId="171" fontId="4" fillId="0" borderId="0" xfId="0" applyNumberFormat="1" applyFont="1" applyFill="1" applyAlignment="1">
      <alignment vertical="center"/>
    </xf>
  </cellXfs>
  <cellStyles count="6">
    <cellStyle name="Hipervínculo" xfId="3" builtinId="8"/>
    <cellStyle name="Millares 3 2" xfId="4" xr:uid="{15F7F42D-B368-4602-82E1-310F2FE83758}"/>
    <cellStyle name="Moneda" xfId="1" builtinId="4"/>
    <cellStyle name="Moneda [0]" xfId="2" builtinId="7"/>
    <cellStyle name="Moneda [0] 2 2" xfId="5" xr:uid="{53C1E5CE-7972-485E-9B9B-5A69567CDF1F}"/>
    <cellStyle name="Normal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71" formatCode="m/d/yyyy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71" formatCode="m/d/yyyy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1" formatCode="m/d/yyyy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1" formatCode="m/d/yyyy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border outline="0"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213AEC-D21F-4128-90EC-2347A76BB7A6}" name="Tabla2" displayName="Tabla2" ref="C12:K19" totalsRowCount="1" headerRowDxfId="21" dataDxfId="20" tableBorderDxfId="19">
  <tableColumns count="9">
    <tableColumn id="1" xr3:uid="{190F8119-683C-4C91-B4BB-F616023E5C81}" name="No. FACTURA GLOBAL" dataDxfId="18" totalsRowDxfId="8"/>
    <tableColumn id="2" xr3:uid="{65DE7427-050A-48A6-A129-F5B74FA6F4C0}" name="VALOR CUENTA GLOBAL" dataDxfId="17" totalsRowDxfId="7"/>
    <tableColumn id="3" xr3:uid="{1F4944D2-2BA8-4FA5-A905-0F5F3462E32B}" name="PREFIJO" dataDxfId="16" totalsRowDxfId="6"/>
    <tableColumn id="4" xr3:uid="{AB6DC75A-488E-4C51-97BD-5FF76AB56FCC}" name="NUMERO FACTURA" dataDxfId="15" totalsRowDxfId="5"/>
    <tableColumn id="5" xr3:uid="{F8A8D2D0-957C-40E0-B0D9-A0D2F2F882AD}" name="No. FACTURA POR USUARIO CON PREFIJO" dataDxfId="14" totalsRowDxfId="4"/>
    <tableColumn id="6" xr3:uid="{12806529-97B3-48C9-AABB-CA561091C13F}" name="FECHA FACTURA" dataDxfId="13" totalsRowDxfId="3"/>
    <tableColumn id="7" xr3:uid="{2367A9A3-1361-4A78-A935-3E929760C325}" name="FECHA RADICADO" dataDxfId="12" totalsRowDxfId="2"/>
    <tableColumn id="8" xr3:uid="{ADE0374A-2B37-42D1-A90B-A52446DD3B40}" name="Suma de VALOR FACTURA" dataDxfId="11" totalsRowDxfId="1" dataCellStyle="Moneda [0]" totalsRowCellStyle="Moneda [0]"/>
    <tableColumn id="9" xr3:uid="{BEA3DC0A-B37E-47C1-BD35-A27D7DABF1A8}" name="Suma de VALOR SALDO" dataDxfId="10" totalsRowDxfId="0" dataCellStyle="Moneda [0]" totalsRowCellStyle="Moneda [0]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hyperlink" Target="mailto:carterahospitaloband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25E29-3E86-409A-877C-4097C708E854}">
  <dimension ref="A1:M19"/>
  <sheetViews>
    <sheetView tabSelected="1" topLeftCell="D4" workbookViewId="0">
      <selection activeCell="H6" sqref="H6:I7"/>
    </sheetView>
  </sheetViews>
  <sheetFormatPr baseColWidth="10" defaultRowHeight="15" x14ac:dyDescent="0.25"/>
  <cols>
    <col min="1" max="2" width="2.7109375" customWidth="1"/>
    <col min="3" max="11" width="21.7109375" customWidth="1"/>
    <col min="12" max="13" width="2.7109375" customWidth="1"/>
  </cols>
  <sheetData>
    <row r="1" spans="1:13" ht="16.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7.25" thickTop="1" thickBot="1" x14ac:dyDescent="0.3">
      <c r="A2" s="1"/>
      <c r="B2" s="2"/>
      <c r="C2" s="3"/>
      <c r="D2" s="4"/>
      <c r="E2" s="4"/>
      <c r="F2" s="4"/>
      <c r="G2" s="4"/>
      <c r="H2" s="4"/>
      <c r="I2" s="4"/>
      <c r="J2" s="4"/>
      <c r="K2" s="4"/>
      <c r="L2" s="5"/>
      <c r="M2" s="1"/>
    </row>
    <row r="3" spans="1:13" ht="15.75" x14ac:dyDescent="0.25">
      <c r="A3" s="1"/>
      <c r="B3" s="6"/>
      <c r="C3" s="7" t="s">
        <v>0</v>
      </c>
      <c r="D3" s="50">
        <f ca="1">TODAY()</f>
        <v>45334</v>
      </c>
      <c r="E3" s="51"/>
      <c r="F3" s="8"/>
      <c r="G3" s="52" t="s">
        <v>1</v>
      </c>
      <c r="H3" s="53"/>
      <c r="I3" s="54"/>
      <c r="J3" s="9" t="s">
        <v>2</v>
      </c>
      <c r="K3" s="10" t="s">
        <v>3</v>
      </c>
      <c r="L3" s="11"/>
      <c r="M3" s="1"/>
    </row>
    <row r="4" spans="1:13" ht="18.75" x14ac:dyDescent="0.25">
      <c r="A4" s="1"/>
      <c r="B4" s="6"/>
      <c r="C4" s="12" t="s">
        <v>4</v>
      </c>
      <c r="D4" s="13" t="s">
        <v>5</v>
      </c>
      <c r="E4" s="14"/>
      <c r="F4" s="14"/>
      <c r="G4" s="55"/>
      <c r="H4" s="56"/>
      <c r="I4" s="57"/>
      <c r="J4" s="15">
        <f>MIN(I13:I100000)</f>
        <v>44820</v>
      </c>
      <c r="K4" s="16">
        <f>MAX(I13:I100000)</f>
        <v>45261</v>
      </c>
      <c r="L4" s="11"/>
      <c r="M4" s="1"/>
    </row>
    <row r="5" spans="1:13" ht="21" x14ac:dyDescent="0.25">
      <c r="A5" s="1"/>
      <c r="B5" s="6"/>
      <c r="C5" s="12" t="s">
        <v>6</v>
      </c>
      <c r="D5" s="17" t="s">
        <v>7</v>
      </c>
      <c r="E5" s="14"/>
      <c r="F5" s="18"/>
      <c r="G5" s="19" t="s">
        <v>8</v>
      </c>
      <c r="H5" s="20" t="s">
        <v>42</v>
      </c>
      <c r="I5" s="20"/>
      <c r="J5" s="20"/>
      <c r="K5" s="21"/>
      <c r="L5" s="11"/>
      <c r="M5" s="1"/>
    </row>
    <row r="6" spans="1:13" ht="18.75" x14ac:dyDescent="0.25">
      <c r="A6" s="1"/>
      <c r="B6" s="6"/>
      <c r="C6" s="12" t="s">
        <v>9</v>
      </c>
      <c r="D6" s="22" t="s">
        <v>10</v>
      </c>
      <c r="E6" s="14"/>
      <c r="F6" s="14"/>
      <c r="G6" s="58" t="s">
        <v>11</v>
      </c>
      <c r="H6" s="60">
        <f>SUM(K13:K100000)</f>
        <v>602550</v>
      </c>
      <c r="I6" s="61"/>
      <c r="J6" s="64" t="s">
        <v>12</v>
      </c>
      <c r="K6" s="66">
        <f>COUNT(K13:K100000)</f>
        <v>6</v>
      </c>
      <c r="L6" s="11"/>
      <c r="M6" s="1"/>
    </row>
    <row r="7" spans="1:13" ht="15.75" x14ac:dyDescent="0.25">
      <c r="A7" s="1"/>
      <c r="B7" s="6"/>
      <c r="C7" s="12" t="s">
        <v>13</v>
      </c>
      <c r="D7" s="68" t="s">
        <v>14</v>
      </c>
      <c r="E7" s="69"/>
      <c r="F7" s="14"/>
      <c r="G7" s="59"/>
      <c r="H7" s="62"/>
      <c r="I7" s="63"/>
      <c r="J7" s="65"/>
      <c r="K7" s="67"/>
      <c r="L7" s="11"/>
      <c r="M7" s="1"/>
    </row>
    <row r="8" spans="1:13" ht="15.75" x14ac:dyDescent="0.25">
      <c r="A8" s="1"/>
      <c r="B8" s="6"/>
      <c r="C8" s="12" t="s">
        <v>15</v>
      </c>
      <c r="D8" s="23" t="s">
        <v>16</v>
      </c>
      <c r="E8" s="14"/>
      <c r="F8" s="18"/>
      <c r="G8" s="39" t="s">
        <v>17</v>
      </c>
      <c r="H8" s="39"/>
      <c r="I8" s="39"/>
      <c r="J8" s="39"/>
      <c r="K8" s="40"/>
      <c r="L8" s="11"/>
      <c r="M8" s="1"/>
    </row>
    <row r="9" spans="1:13" ht="15.75" x14ac:dyDescent="0.25">
      <c r="A9" s="1"/>
      <c r="B9" s="6"/>
      <c r="C9" s="12" t="s">
        <v>18</v>
      </c>
      <c r="D9" s="24">
        <v>3145901289</v>
      </c>
      <c r="E9" s="25" t="s">
        <v>19</v>
      </c>
      <c r="F9" s="24" t="s">
        <v>20</v>
      </c>
      <c r="G9" s="41" t="s">
        <v>20</v>
      </c>
      <c r="H9" s="41"/>
      <c r="I9" s="41"/>
      <c r="J9" s="41"/>
      <c r="K9" s="42"/>
      <c r="L9" s="11"/>
      <c r="M9" s="1"/>
    </row>
    <row r="10" spans="1:13" ht="15.75" x14ac:dyDescent="0.25">
      <c r="A10" s="1"/>
      <c r="B10" s="6"/>
      <c r="C10" s="12" t="s">
        <v>21</v>
      </c>
      <c r="D10" s="43" t="s">
        <v>22</v>
      </c>
      <c r="E10" s="43"/>
      <c r="F10" s="43"/>
      <c r="G10" s="44" t="s">
        <v>20</v>
      </c>
      <c r="H10" s="44"/>
      <c r="I10" s="44"/>
      <c r="J10" s="44"/>
      <c r="K10" s="45"/>
      <c r="L10" s="11"/>
      <c r="M10" s="1"/>
    </row>
    <row r="11" spans="1:13" ht="16.5" thickBot="1" x14ac:dyDescent="0.3">
      <c r="A11" s="1"/>
      <c r="B11" s="6"/>
      <c r="C11" s="46" t="s">
        <v>23</v>
      </c>
      <c r="D11" s="47"/>
      <c r="E11" s="47" t="s">
        <v>24</v>
      </c>
      <c r="F11" s="47"/>
      <c r="G11" s="26" t="s">
        <v>25</v>
      </c>
      <c r="H11" s="26"/>
      <c r="I11" s="48"/>
      <c r="J11" s="48"/>
      <c r="K11" s="49"/>
      <c r="L11" s="11"/>
      <c r="M11" s="1"/>
    </row>
    <row r="12" spans="1:13" ht="51" x14ac:dyDescent="0.25">
      <c r="A12" s="27"/>
      <c r="B12" s="28"/>
      <c r="C12" s="29" t="s">
        <v>26</v>
      </c>
      <c r="D12" s="29" t="s">
        <v>27</v>
      </c>
      <c r="E12" s="30" t="s">
        <v>28</v>
      </c>
      <c r="F12" s="30" t="s">
        <v>29</v>
      </c>
      <c r="G12" s="30" t="s">
        <v>30</v>
      </c>
      <c r="H12" s="30" t="s">
        <v>31</v>
      </c>
      <c r="I12" s="31" t="s">
        <v>32</v>
      </c>
      <c r="J12" s="29" t="s">
        <v>33</v>
      </c>
      <c r="K12" s="32" t="s">
        <v>34</v>
      </c>
      <c r="L12" s="33"/>
      <c r="M12" s="27"/>
    </row>
    <row r="13" spans="1:13" ht="15.75" x14ac:dyDescent="0.25">
      <c r="A13" s="1"/>
      <c r="B13" s="1"/>
      <c r="C13" s="35">
        <v>8802</v>
      </c>
      <c r="D13" s="35">
        <v>53600</v>
      </c>
      <c r="E13" s="35" t="s">
        <v>35</v>
      </c>
      <c r="F13" s="35">
        <v>36166</v>
      </c>
      <c r="G13" s="35" t="s">
        <v>36</v>
      </c>
      <c r="H13" s="36">
        <v>44777</v>
      </c>
      <c r="I13" s="36">
        <v>44820</v>
      </c>
      <c r="J13" s="35">
        <v>809900</v>
      </c>
      <c r="K13" s="35">
        <v>56100</v>
      </c>
      <c r="L13" s="1"/>
      <c r="M13" s="1"/>
    </row>
    <row r="14" spans="1:13" ht="15.75" x14ac:dyDescent="0.25">
      <c r="C14" s="37">
        <v>9022</v>
      </c>
      <c r="D14" s="37">
        <v>91500</v>
      </c>
      <c r="E14" s="37" t="s">
        <v>35</v>
      </c>
      <c r="F14" s="37">
        <v>52197</v>
      </c>
      <c r="G14" s="37" t="s">
        <v>37</v>
      </c>
      <c r="H14" s="38">
        <v>44984</v>
      </c>
      <c r="I14" s="38">
        <v>44995</v>
      </c>
      <c r="J14" s="34">
        <v>91500</v>
      </c>
      <c r="K14" s="34">
        <v>91500</v>
      </c>
    </row>
    <row r="15" spans="1:13" ht="15.75" x14ac:dyDescent="0.25">
      <c r="C15" s="37">
        <v>9249</v>
      </c>
      <c r="D15" s="37">
        <v>239250</v>
      </c>
      <c r="E15" s="37" t="s">
        <v>35</v>
      </c>
      <c r="F15" s="37">
        <v>66185</v>
      </c>
      <c r="G15" s="37" t="s">
        <v>38</v>
      </c>
      <c r="H15" s="38">
        <v>45156</v>
      </c>
      <c r="I15" s="38">
        <v>45170</v>
      </c>
      <c r="J15" s="34">
        <v>239250</v>
      </c>
      <c r="K15" s="34">
        <v>239250</v>
      </c>
    </row>
    <row r="16" spans="1:13" ht="15.75" x14ac:dyDescent="0.25">
      <c r="C16" s="37">
        <v>9274</v>
      </c>
      <c r="D16" s="37">
        <v>75900</v>
      </c>
      <c r="E16" s="37" t="s">
        <v>35</v>
      </c>
      <c r="F16" s="37">
        <v>68695</v>
      </c>
      <c r="G16" s="37" t="s">
        <v>39</v>
      </c>
      <c r="H16" s="38">
        <v>45187</v>
      </c>
      <c r="I16" s="38">
        <v>45201</v>
      </c>
      <c r="J16" s="34">
        <v>75900</v>
      </c>
      <c r="K16" s="34">
        <v>75900</v>
      </c>
    </row>
    <row r="17" spans="3:11" ht="15.75" x14ac:dyDescent="0.25">
      <c r="C17" s="37">
        <v>8894</v>
      </c>
      <c r="D17" s="37">
        <v>400</v>
      </c>
      <c r="E17" s="37" t="s">
        <v>35</v>
      </c>
      <c r="F17" s="37">
        <v>45468</v>
      </c>
      <c r="G17" s="37" t="s">
        <v>40</v>
      </c>
      <c r="H17" s="38">
        <v>44895</v>
      </c>
      <c r="I17" s="38">
        <v>45261</v>
      </c>
      <c r="J17" s="34">
        <v>66100</v>
      </c>
      <c r="K17" s="34">
        <v>400</v>
      </c>
    </row>
    <row r="18" spans="3:11" ht="15.75" x14ac:dyDescent="0.25">
      <c r="C18" s="37">
        <v>9349</v>
      </c>
      <c r="D18" s="37">
        <v>139400</v>
      </c>
      <c r="E18" s="37" t="s">
        <v>35</v>
      </c>
      <c r="F18" s="37">
        <v>73377</v>
      </c>
      <c r="G18" s="37" t="s">
        <v>41</v>
      </c>
      <c r="H18" s="38">
        <v>45244</v>
      </c>
      <c r="I18" s="38">
        <v>45261</v>
      </c>
      <c r="J18" s="34">
        <v>139400</v>
      </c>
      <c r="K18" s="34">
        <v>139400</v>
      </c>
    </row>
    <row r="19" spans="3:11" ht="15.75" x14ac:dyDescent="0.25">
      <c r="C19" s="70"/>
      <c r="D19" s="70"/>
      <c r="E19" s="70"/>
      <c r="F19" s="70"/>
      <c r="G19" s="70"/>
      <c r="H19" s="71"/>
      <c r="I19" s="71"/>
      <c r="J19" s="34"/>
      <c r="K19" s="34"/>
    </row>
  </sheetData>
  <mergeCells count="14">
    <mergeCell ref="K6:K7"/>
    <mergeCell ref="D7:E7"/>
    <mergeCell ref="D3:E3"/>
    <mergeCell ref="G3:I4"/>
    <mergeCell ref="G6:G7"/>
    <mergeCell ref="H6:I7"/>
    <mergeCell ref="J6:J7"/>
    <mergeCell ref="G8:K8"/>
    <mergeCell ref="G9:K9"/>
    <mergeCell ref="D10:F10"/>
    <mergeCell ref="G10:K10"/>
    <mergeCell ref="C11:D11"/>
    <mergeCell ref="E11:F11"/>
    <mergeCell ref="I11:K11"/>
  </mergeCells>
  <conditionalFormatting sqref="G9:K10">
    <cfRule type="cellIs" dxfId="9" priority="1" operator="equal">
      <formula>0</formula>
    </cfRule>
  </conditionalFormatting>
  <hyperlinks>
    <hyperlink ref="D8" r:id="rId1" xr:uid="{9E86F1EC-9649-4426-800E-69F79E6BAC4E}"/>
  </hyperlinks>
  <pageMargins left="0.7" right="0.7" top="0.75" bottom="0.75" header="0.3" footer="0.3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Estados de Cartera</vt:lpstr>
    </vt:vector>
  </TitlesOfParts>
  <Company>MiEmpresa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viajero 1</dc:creator>
  <cp:lastModifiedBy>Stefany Arana Garcia</cp:lastModifiedBy>
  <dcterms:created xsi:type="dcterms:W3CDTF">2024-01-22T18:26:02Z</dcterms:created>
  <dcterms:modified xsi:type="dcterms:W3CDTF">2024-02-12T18:20:46Z</dcterms:modified>
</cp:coreProperties>
</file>