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939936 SOMER S.A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  <sheet name="CIRCULAR 030" sheetId="5" r:id="rId4"/>
  </sheets>
  <definedNames>
    <definedName name="_xlnm._FilterDatabase" localSheetId="1" hidden="1">'ESTADO DE CADA FACTURA'!$A$2:$U$50</definedName>
    <definedName name="_xlnm._FilterDatabase" localSheetId="0" hidden="1">'INFO IPS'!$B$7:$G$7</definedName>
  </definedNames>
  <calcPr calcId="152511"/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 l="1"/>
  <c r="H28" i="4"/>
  <c r="I26" i="4"/>
  <c r="H26" i="4"/>
  <c r="I23" i="4"/>
  <c r="H23" i="4"/>
  <c r="H31" i="4" s="1"/>
  <c r="I31" i="4" l="1"/>
  <c r="P41" i="3"/>
  <c r="R1" i="3"/>
  <c r="P1" i="3"/>
  <c r="O1" i="3" l="1"/>
  <c r="N1" i="3"/>
  <c r="M1" i="3"/>
  <c r="L1" i="3"/>
  <c r="J1" i="3"/>
  <c r="G56" i="2" l="1"/>
</calcChain>
</file>

<file path=xl/sharedStrings.xml><?xml version="1.0" encoding="utf-8"?>
<sst xmlns="http://schemas.openxmlformats.org/spreadsheetml/2006/main" count="240" uniqueCount="123">
  <si>
    <t>FECHA FACTURA</t>
  </si>
  <si>
    <t>FECHA DE RADICACION</t>
  </si>
  <si>
    <t>VALOR INICIAL</t>
  </si>
  <si>
    <t>SALDO</t>
  </si>
  <si>
    <t>SOCIEDAD MEDICA RIONEGRO - CLINICA SOMER S.A</t>
  </si>
  <si>
    <t>NIT. 890939936</t>
  </si>
  <si>
    <t>CARTERA RADICADA ADEUDADA POR LA ENTIDAD</t>
  </si>
  <si>
    <t>FACTURA</t>
  </si>
  <si>
    <t>N° RADICADO</t>
  </si>
  <si>
    <t>ESTADO DE CUENTA CON CORTE AL 31 DE ENERO DE 2024</t>
  </si>
  <si>
    <t>C.C.F. COMFENALCO VALLE DEL CAUCA</t>
  </si>
  <si>
    <t>NIT. 890303093</t>
  </si>
  <si>
    <t>NIT</t>
  </si>
  <si>
    <t>PRESTADOR</t>
  </si>
  <si>
    <t>SOCIEDAD MEDICA RIONEGRO S.A. SOMER S.A.</t>
  </si>
  <si>
    <t>SALDO IPS</t>
  </si>
  <si>
    <t>Llave</t>
  </si>
  <si>
    <t>890939936_4927838</t>
  </si>
  <si>
    <t>890939936_4930344</t>
  </si>
  <si>
    <t>890939936_4952876</t>
  </si>
  <si>
    <t>890939936_4987495</t>
  </si>
  <si>
    <t>890939936_5001686</t>
  </si>
  <si>
    <t>890939936_5002308</t>
  </si>
  <si>
    <t>890939936_5007819</t>
  </si>
  <si>
    <t>890939936_5013983</t>
  </si>
  <si>
    <t>890939936_5022213</t>
  </si>
  <si>
    <t>890939936_5025858</t>
  </si>
  <si>
    <t>890939936_5055891</t>
  </si>
  <si>
    <t>890939936_5068152</t>
  </si>
  <si>
    <t>890939936_5080791</t>
  </si>
  <si>
    <t>890939936_5084059</t>
  </si>
  <si>
    <t>890939936_5084808</t>
  </si>
  <si>
    <t>890939936_5089011</t>
  </si>
  <si>
    <t>890939936_5089919</t>
  </si>
  <si>
    <t>890939936_5092381</t>
  </si>
  <si>
    <t>890939936_5100604</t>
  </si>
  <si>
    <t>890939936_5100837</t>
  </si>
  <si>
    <t>890939936_5102593</t>
  </si>
  <si>
    <t>890939936_5103213</t>
  </si>
  <si>
    <t>890939936_5109056</t>
  </si>
  <si>
    <t>890939936_5120288</t>
  </si>
  <si>
    <t>890939936_5142692</t>
  </si>
  <si>
    <t>890939936_5143986</t>
  </si>
  <si>
    <t>890939936_5148379</t>
  </si>
  <si>
    <t>890939936_5151257</t>
  </si>
  <si>
    <t>890939936_5155537</t>
  </si>
  <si>
    <t>890939936_5162817</t>
  </si>
  <si>
    <t>890939936_5169309</t>
  </si>
  <si>
    <t>890939936_5187321</t>
  </si>
  <si>
    <t>890939936_5199117</t>
  </si>
  <si>
    <t>890939936_5200261</t>
  </si>
  <si>
    <t>890939936_5213177</t>
  </si>
  <si>
    <t>890939936_5216190</t>
  </si>
  <si>
    <t>890939936_5224233</t>
  </si>
  <si>
    <t>890939936_5224728</t>
  </si>
  <si>
    <t>890939936_5231490</t>
  </si>
  <si>
    <t>890939936_5248865</t>
  </si>
  <si>
    <t>890939936_5262314</t>
  </si>
  <si>
    <t>890939936_5267538</t>
  </si>
  <si>
    <t>890939936_5272897</t>
  </si>
  <si>
    <t>890939936_5299518</t>
  </si>
  <si>
    <t>890939936_5317249</t>
  </si>
  <si>
    <t>890939936_5320004</t>
  </si>
  <si>
    <t>890939936_5325841</t>
  </si>
  <si>
    <t>890939936_5340149</t>
  </si>
  <si>
    <t>FECHA FACTURA IPS</t>
  </si>
  <si>
    <t xml:space="preserve">Fecha de radicacion EPS </t>
  </si>
  <si>
    <t>VALOR INICIAL IPS</t>
  </si>
  <si>
    <t>FECHA DE RADICACION IPS</t>
  </si>
  <si>
    <t>Estado de Factura EPS Febrero 19</t>
  </si>
  <si>
    <t>Valor Total Bruto</t>
  </si>
  <si>
    <t>Valor Radicado</t>
  </si>
  <si>
    <t>Valor Glosa Aceptada</t>
  </si>
  <si>
    <t>Valor Pagar</t>
  </si>
  <si>
    <t>Por pagar SAP</t>
  </si>
  <si>
    <t>P abiertas Doc</t>
  </si>
  <si>
    <t>Valor compensacion SAP</t>
  </si>
  <si>
    <t xml:space="preserve">Doc compensacion </t>
  </si>
  <si>
    <t>Fecha de compensacion</t>
  </si>
  <si>
    <t>24.08.2023</t>
  </si>
  <si>
    <t>Fecha de corte</t>
  </si>
  <si>
    <t>FACTURA ACEPTADA POR LA IPS</t>
  </si>
  <si>
    <t>FACTURA EN PROCESO INTERNO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</si>
  <si>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</si>
  <si>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</si>
  <si>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</si>
  <si>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</si>
  <si>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</si>
  <si>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</si>
  <si>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</si>
  <si>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</si>
  <si>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</si>
  <si>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</si>
  <si>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</si>
  <si>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</si>
  <si>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</si>
  <si>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</si>
  <si>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</si>
  <si>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</si>
  <si>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</si>
  <si>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</si>
  <si>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</si>
  <si>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</si>
  <si>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</si>
  <si>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</si>
  <si>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</si>
  <si>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</si>
  <si>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</si>
  <si>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</si>
  <si>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</si>
  <si>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</si>
  <si>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</si>
  <si>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</si>
  <si>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</si>
  <si>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</si>
  <si>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</si>
  <si>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SOCIEDAD MEDICA RIONEGRO S.A. SOMER S.A.</t>
  </si>
  <si>
    <t>NIT: 890939936</t>
  </si>
  <si>
    <t>Santiago de Cali, Febrero 19 del 2024</t>
  </si>
  <si>
    <t>Con Corte al dia: 31/01/2024</t>
  </si>
  <si>
    <t>Luz Dary Alvarez</t>
  </si>
  <si>
    <t>Auxiliar de cartera</t>
  </si>
  <si>
    <t>A continuacion me permito remitir nuestra respuesta al estado de cartera presentado en la fecha: 05/02/2024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</si>
</sst>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ahoma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169" fontId="1" fillId="0" borderId="0" applyFont="0" applyFill="0" applyBorder="0" applyAlignment="0" applyProtection="0"/>
  </cellStyleXfs>
  <cellXfs count="112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18" fillId="33" borderId="10" xfId="0" applyFont="1" applyFill="1" applyBorder="1" applyAlignment="1">
      <alignment horizontal="center" vertical="center" wrapText="1"/>
    </xf>
    <xf numFmtId="165" fontId="18" fillId="33" borderId="10" xfId="0" applyNumberFormat="1" applyFont="1" applyFill="1" applyBorder="1" applyAlignment="1">
      <alignment horizontal="center" vertical="center" wrapText="1"/>
    </xf>
    <xf numFmtId="165" fontId="18" fillId="33" borderId="10" xfId="47" applyNumberFormat="1" applyFont="1" applyFill="1" applyBorder="1" applyAlignment="1">
      <alignment horizontal="center" vertical="center" wrapText="1"/>
    </xf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0" fillId="0" borderId="10" xfId="0" applyBorder="1" applyAlignment="1">
      <alignment vertical="center"/>
    </xf>
    <xf numFmtId="0" fontId="20" fillId="0" borderId="10" xfId="0" applyFont="1" applyBorder="1" applyAlignment="1" applyProtection="1">
      <alignment horizontal="left" vertical="center"/>
      <protection locked="0"/>
    </xf>
    <xf numFmtId="0" fontId="0" fillId="0" borderId="10" xfId="0" applyBorder="1"/>
    <xf numFmtId="0" fontId="18" fillId="0" borderId="10" xfId="0" applyFont="1" applyFill="1" applyBorder="1" applyAlignment="1">
      <alignment horizontal="center" vertical="center" wrapText="1"/>
    </xf>
    <xf numFmtId="165" fontId="18" fillId="0" borderId="10" xfId="47" applyNumberFormat="1" applyFont="1" applyFill="1" applyBorder="1" applyAlignment="1">
      <alignment horizontal="center" vertical="center" wrapText="1"/>
    </xf>
    <xf numFmtId="164" fontId="18" fillId="0" borderId="10" xfId="48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1" fillId="35" borderId="10" xfId="0" applyFont="1" applyFill="1" applyBorder="1" applyAlignment="1">
      <alignment horizontal="center" vertical="center" wrapText="1"/>
    </xf>
    <xf numFmtId="14" fontId="18" fillId="0" borderId="10" xfId="0" applyNumberFormat="1" applyFont="1" applyFill="1" applyBorder="1" applyAlignment="1">
      <alignment horizontal="center" vertical="center" wrapText="1"/>
    </xf>
    <xf numFmtId="14" fontId="18" fillId="34" borderId="10" xfId="0" applyNumberFormat="1" applyFont="1" applyFill="1" applyBorder="1" applyAlignment="1">
      <alignment horizontal="center" vertical="center" wrapText="1"/>
    </xf>
    <xf numFmtId="164" fontId="18" fillId="36" borderId="10" xfId="48" applyNumberFormat="1" applyFont="1" applyFill="1" applyBorder="1" applyAlignment="1">
      <alignment horizontal="center" vertical="center" wrapText="1"/>
    </xf>
    <xf numFmtId="0" fontId="22" fillId="37" borderId="10" xfId="0" applyFont="1" applyFill="1" applyBorder="1" applyAlignment="1">
      <alignment horizontal="center" vertical="center" wrapText="1"/>
    </xf>
    <xf numFmtId="167" fontId="23" fillId="0" borderId="10" xfId="56" applyNumberFormat="1" applyFont="1" applyBorder="1" applyAlignment="1">
      <alignment horizontal="center" vertical="center" wrapText="1"/>
    </xf>
    <xf numFmtId="167" fontId="0" fillId="0" borderId="0" xfId="56" applyNumberFormat="1" applyFont="1"/>
    <xf numFmtId="167" fontId="0" fillId="0" borderId="10" xfId="56" applyNumberFormat="1" applyFont="1" applyBorder="1"/>
    <xf numFmtId="167" fontId="16" fillId="0" borderId="0" xfId="56" applyNumberFormat="1" applyFont="1"/>
    <xf numFmtId="167" fontId="22" fillId="37" borderId="10" xfId="56" applyNumberFormat="1" applyFont="1" applyFill="1" applyBorder="1" applyAlignment="1">
      <alignment horizontal="center" vertical="center" wrapText="1"/>
    </xf>
    <xf numFmtId="0" fontId="16" fillId="38" borderId="10" xfId="0" applyFont="1" applyFill="1" applyBorder="1" applyAlignment="1">
      <alignment horizontal="center" vertical="center" wrapText="1"/>
    </xf>
    <xf numFmtId="14" fontId="0" fillId="0" borderId="10" xfId="0" applyNumberFormat="1" applyBorder="1"/>
    <xf numFmtId="3" fontId="0" fillId="0" borderId="0" xfId="0" applyNumberFormat="1"/>
    <xf numFmtId="0" fontId="25" fillId="0" borderId="0" xfId="57" applyFont="1"/>
    <xf numFmtId="0" fontId="25" fillId="0" borderId="12" xfId="57" applyFont="1" applyBorder="1" applyAlignment="1">
      <alignment horizontal="centerContinuous"/>
    </xf>
    <xf numFmtId="0" fontId="25" fillId="0" borderId="13" xfId="57" applyFont="1" applyBorder="1" applyAlignment="1">
      <alignment horizontal="centerContinuous"/>
    </xf>
    <xf numFmtId="0" fontId="26" fillId="0" borderId="12" xfId="57" applyFont="1" applyBorder="1" applyAlignment="1">
      <alignment horizontal="centerContinuous" vertical="center"/>
    </xf>
    <xf numFmtId="0" fontId="26" fillId="0" borderId="14" xfId="57" applyFont="1" applyBorder="1" applyAlignment="1">
      <alignment horizontal="centerContinuous" vertical="center"/>
    </xf>
    <xf numFmtId="0" fontId="26" fillId="0" borderId="13" xfId="57" applyFont="1" applyBorder="1" applyAlignment="1">
      <alignment horizontal="centerContinuous" vertical="center"/>
    </xf>
    <xf numFmtId="0" fontId="26" fillId="0" borderId="15" xfId="57" applyFont="1" applyBorder="1" applyAlignment="1">
      <alignment horizontal="centerContinuous" vertical="center"/>
    </xf>
    <xf numFmtId="0" fontId="25" fillId="0" borderId="16" xfId="57" applyFont="1" applyBorder="1" applyAlignment="1">
      <alignment horizontal="centerContinuous"/>
    </xf>
    <xf numFmtId="0" fontId="25" fillId="0" borderId="17" xfId="57" applyFont="1" applyBorder="1" applyAlignment="1">
      <alignment horizontal="centerContinuous"/>
    </xf>
    <xf numFmtId="0" fontId="26" fillId="0" borderId="18" xfId="57" applyFont="1" applyBorder="1" applyAlignment="1">
      <alignment horizontal="centerContinuous" vertical="center"/>
    </xf>
    <xf numFmtId="0" fontId="26" fillId="0" borderId="19" xfId="57" applyFont="1" applyBorder="1" applyAlignment="1">
      <alignment horizontal="centerContinuous" vertical="center"/>
    </xf>
    <xf numFmtId="0" fontId="26" fillId="0" borderId="20" xfId="57" applyFont="1" applyBorder="1" applyAlignment="1">
      <alignment horizontal="centerContinuous" vertical="center"/>
    </xf>
    <xf numFmtId="0" fontId="26" fillId="0" borderId="21" xfId="57" applyFont="1" applyBorder="1" applyAlignment="1">
      <alignment horizontal="centerContinuous" vertical="center"/>
    </xf>
    <xf numFmtId="0" fontId="26" fillId="0" borderId="16" xfId="57" applyFont="1" applyBorder="1" applyAlignment="1">
      <alignment horizontal="centerContinuous" vertical="center"/>
    </xf>
    <xf numFmtId="0" fontId="26" fillId="0" borderId="0" xfId="57" applyFont="1" applyAlignment="1">
      <alignment horizontal="centerContinuous" vertical="center"/>
    </xf>
    <xf numFmtId="0" fontId="26" fillId="0" borderId="17" xfId="57" applyFont="1" applyBorder="1" applyAlignment="1">
      <alignment horizontal="centerContinuous" vertical="center"/>
    </xf>
    <xf numFmtId="0" fontId="26" fillId="0" borderId="22" xfId="57" applyFont="1" applyBorder="1" applyAlignment="1">
      <alignment horizontal="centerContinuous" vertical="center"/>
    </xf>
    <xf numFmtId="0" fontId="25" fillId="0" borderId="18" xfId="57" applyFont="1" applyBorder="1" applyAlignment="1">
      <alignment horizontal="centerContinuous"/>
    </xf>
    <xf numFmtId="0" fontId="25" fillId="0" borderId="20" xfId="57" applyFont="1" applyBorder="1" applyAlignment="1">
      <alignment horizontal="centerContinuous"/>
    </xf>
    <xf numFmtId="0" fontId="25" fillId="0" borderId="16" xfId="57" applyFont="1" applyBorder="1"/>
    <xf numFmtId="0" fontId="25" fillId="0" borderId="17" xfId="57" applyFont="1" applyBorder="1"/>
    <xf numFmtId="0" fontId="26" fillId="0" borderId="0" xfId="57" applyFont="1"/>
    <xf numFmtId="14" fontId="25" fillId="0" borderId="0" xfId="57" applyNumberFormat="1" applyFont="1"/>
    <xf numFmtId="168" fontId="25" fillId="0" borderId="0" xfId="57" applyNumberFormat="1" applyFont="1"/>
    <xf numFmtId="0" fontId="24" fillId="0" borderId="0" xfId="57" applyFont="1"/>
    <xf numFmtId="14" fontId="25" fillId="0" borderId="0" xfId="57" applyNumberFormat="1" applyFont="1" applyAlignment="1">
      <alignment horizontal="left"/>
    </xf>
    <xf numFmtId="0" fontId="27" fillId="0" borderId="0" xfId="57" applyFont="1" applyAlignment="1">
      <alignment horizontal="center"/>
    </xf>
    <xf numFmtId="170" fontId="27" fillId="0" borderId="0" xfId="58" applyNumberFormat="1" applyFont="1" applyAlignment="1">
      <alignment horizontal="center"/>
    </xf>
    <xf numFmtId="164" fontId="27" fillId="0" borderId="0" xfId="1" applyNumberFormat="1" applyFont="1" applyAlignment="1">
      <alignment horizontal="right"/>
    </xf>
    <xf numFmtId="164" fontId="25" fillId="0" borderId="0" xfId="1" applyNumberFormat="1" applyFont="1"/>
    <xf numFmtId="170" fontId="24" fillId="0" borderId="0" xfId="58" applyNumberFormat="1" applyFont="1" applyAlignment="1">
      <alignment horizontal="center"/>
    </xf>
    <xf numFmtId="164" fontId="24" fillId="0" borderId="0" xfId="1" applyNumberFormat="1" applyFont="1" applyAlignment="1">
      <alignment horizontal="right"/>
    </xf>
    <xf numFmtId="170" fontId="25" fillId="0" borderId="0" xfId="58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64" fontId="25" fillId="0" borderId="0" xfId="57" applyNumberFormat="1" applyFont="1"/>
    <xf numFmtId="170" fontId="25" fillId="0" borderId="19" xfId="58" applyNumberFormat="1" applyFont="1" applyBorder="1" applyAlignment="1">
      <alignment horizontal="center"/>
    </xf>
    <xf numFmtId="164" fontId="25" fillId="0" borderId="19" xfId="1" applyNumberFormat="1" applyFont="1" applyBorder="1" applyAlignment="1">
      <alignment horizontal="right"/>
    </xf>
    <xf numFmtId="170" fontId="26" fillId="0" borderId="0" xfId="1" applyNumberFormat="1" applyFont="1" applyAlignment="1">
      <alignment horizontal="right"/>
    </xf>
    <xf numFmtId="164" fontId="26" fillId="0" borderId="0" xfId="1" applyNumberFormat="1" applyFont="1" applyAlignment="1">
      <alignment horizontal="right"/>
    </xf>
    <xf numFmtId="0" fontId="27" fillId="0" borderId="0" xfId="57" applyFont="1"/>
    <xf numFmtId="170" fontId="24" fillId="0" borderId="19" xfId="58" applyNumberFormat="1" applyFont="1" applyBorder="1" applyAlignment="1">
      <alignment horizontal="center"/>
    </xf>
    <xf numFmtId="164" fontId="24" fillId="0" borderId="19" xfId="1" applyNumberFormat="1" applyFont="1" applyBorder="1" applyAlignment="1">
      <alignment horizontal="right"/>
    </xf>
    <xf numFmtId="0" fontId="24" fillId="0" borderId="17" xfId="57" applyFont="1" applyBorder="1"/>
    <xf numFmtId="170" fontId="24" fillId="0" borderId="0" xfId="1" applyNumberFormat="1" applyFont="1" applyAlignment="1">
      <alignment horizontal="right"/>
    </xf>
    <xf numFmtId="170" fontId="27" fillId="0" borderId="23" xfId="58" applyNumberFormat="1" applyFont="1" applyBorder="1" applyAlignment="1">
      <alignment horizontal="center"/>
    </xf>
    <xf numFmtId="164" fontId="27" fillId="0" borderId="23" xfId="1" applyNumberFormat="1" applyFont="1" applyBorder="1" applyAlignment="1">
      <alignment horizontal="right"/>
    </xf>
    <xf numFmtId="171" fontId="24" fillId="0" borderId="0" xfId="57" applyNumberFormat="1" applyFont="1"/>
    <xf numFmtId="169" fontId="24" fillId="0" borderId="0" xfId="58" applyFont="1"/>
    <xf numFmtId="164" fontId="24" fillId="0" borderId="0" xfId="1" applyNumberFormat="1" applyFont="1"/>
    <xf numFmtId="171" fontId="27" fillId="0" borderId="19" xfId="57" applyNumberFormat="1" applyFont="1" applyBorder="1"/>
    <xf numFmtId="171" fontId="24" fillId="0" borderId="19" xfId="57" applyNumberFormat="1" applyFont="1" applyBorder="1"/>
    <xf numFmtId="169" fontId="27" fillId="0" borderId="19" xfId="58" applyFont="1" applyBorder="1"/>
    <xf numFmtId="164" fontId="24" fillId="0" borderId="19" xfId="1" applyNumberFormat="1" applyFont="1" applyBorder="1"/>
    <xf numFmtId="171" fontId="27" fillId="0" borderId="0" xfId="57" applyNumberFormat="1" applyFont="1"/>
    <xf numFmtId="0" fontId="25" fillId="0" borderId="18" xfId="57" applyFont="1" applyBorder="1"/>
    <xf numFmtId="0" fontId="25" fillId="0" borderId="19" xfId="57" applyFont="1" applyBorder="1"/>
    <xf numFmtId="171" fontId="25" fillId="0" borderId="19" xfId="57" applyNumberFormat="1" applyFont="1" applyBorder="1"/>
    <xf numFmtId="0" fontId="25" fillId="0" borderId="20" xfId="57" applyFont="1" applyBorder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28" fillId="0" borderId="0" xfId="57" applyFont="1" applyAlignment="1">
      <alignment horizontal="center" vertical="center" wrapText="1"/>
    </xf>
    <xf numFmtId="0" fontId="26" fillId="0" borderId="16" xfId="57" applyFont="1" applyBorder="1" applyAlignment="1">
      <alignment horizontal="center" vertical="center" wrapText="1"/>
    </xf>
    <xf numFmtId="0" fontId="26" fillId="0" borderId="0" xfId="57" applyFont="1" applyAlignment="1">
      <alignment horizontal="center" vertical="center" wrapText="1"/>
    </xf>
    <xf numFmtId="0" fontId="26" fillId="0" borderId="17" xfId="57" applyFont="1" applyBorder="1" applyAlignment="1">
      <alignment horizontal="center" vertical="center" wrapText="1"/>
    </xf>
    <xf numFmtId="0" fontId="26" fillId="0" borderId="0" xfId="57" applyFont="1" applyAlignment="1">
      <alignment horizontal="center"/>
    </xf>
    <xf numFmtId="0" fontId="26" fillId="0" borderId="0" xfId="56" applyNumberFormat="1" applyFont="1" applyAlignment="1">
      <alignment horizontal="center"/>
    </xf>
    <xf numFmtId="172" fontId="26" fillId="0" borderId="0" xfId="56" applyNumberFormat="1" applyFont="1" applyAlignment="1">
      <alignment horizontal="right"/>
    </xf>
    <xf numFmtId="0" fontId="25" fillId="0" borderId="0" xfId="56" applyNumberFormat="1" applyFont="1" applyAlignment="1">
      <alignment horizontal="center"/>
    </xf>
    <xf numFmtId="172" fontId="25" fillId="0" borderId="0" xfId="56" applyNumberFormat="1" applyFont="1" applyAlignment="1">
      <alignment horizontal="right"/>
    </xf>
    <xf numFmtId="0" fontId="25" fillId="0" borderId="11" xfId="56" applyNumberFormat="1" applyFont="1" applyBorder="1" applyAlignment="1">
      <alignment horizontal="center"/>
    </xf>
    <xf numFmtId="172" fontId="25" fillId="0" borderId="11" xfId="56" applyNumberFormat="1" applyFont="1" applyBorder="1" applyAlignment="1">
      <alignment horizontal="right"/>
    </xf>
    <xf numFmtId="167" fontId="25" fillId="0" borderId="23" xfId="56" applyNumberFormat="1" applyFont="1" applyBorder="1" applyAlignment="1">
      <alignment horizontal="center"/>
    </xf>
    <xf numFmtId="172" fontId="25" fillId="0" borderId="23" xfId="56" applyNumberFormat="1" applyFont="1" applyBorder="1" applyAlignment="1">
      <alignment horizontal="right"/>
    </xf>
    <xf numFmtId="0" fontId="0" fillId="0" borderId="0" xfId="57" applyFont="1"/>
    <xf numFmtId="171" fontId="25" fillId="0" borderId="0" xfId="57" applyNumberFormat="1" applyFont="1"/>
    <xf numFmtId="171" fontId="25" fillId="0" borderId="0" xfId="57" applyNumberFormat="1" applyFont="1" applyAlignment="1">
      <alignment horizontal="right"/>
    </xf>
    <xf numFmtId="171" fontId="26" fillId="0" borderId="19" xfId="57" applyNumberFormat="1" applyFont="1" applyBorder="1"/>
    <xf numFmtId="171" fontId="26" fillId="0" borderId="0" xfId="57" applyNumberFormat="1" applyFont="1"/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317912</xdr:colOff>
      <xdr:row>5</xdr:row>
      <xdr:rowOff>114299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EF429898-7A04-777B-1D1F-3C47EA23C5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13387" cy="11144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6"/>
  <sheetViews>
    <sheetView showGridLines="0" workbookViewId="0">
      <selection activeCell="B11" sqref="B11"/>
    </sheetView>
  </sheetViews>
  <sheetFormatPr baseColWidth="10" defaultRowHeight="14.5" x14ac:dyDescent="0.35"/>
  <cols>
    <col min="2" max="2" width="17" customWidth="1"/>
    <col min="3" max="3" width="17" style="1" customWidth="1"/>
    <col min="4" max="4" width="17" customWidth="1"/>
    <col min="5" max="5" width="17" style="1" customWidth="1"/>
    <col min="6" max="7" width="17" style="2" customWidth="1"/>
  </cols>
  <sheetData>
    <row r="1" spans="2:7" x14ac:dyDescent="0.35">
      <c r="B1" s="91" t="s">
        <v>4</v>
      </c>
      <c r="C1" s="91"/>
      <c r="D1" s="91"/>
      <c r="E1" s="91"/>
      <c r="F1" s="91"/>
      <c r="G1" s="91"/>
    </row>
    <row r="2" spans="2:7" x14ac:dyDescent="0.35">
      <c r="B2" s="91" t="s">
        <v>5</v>
      </c>
      <c r="C2" s="91"/>
      <c r="D2" s="91"/>
      <c r="E2" s="91"/>
      <c r="F2" s="91"/>
      <c r="G2" s="91"/>
    </row>
    <row r="3" spans="2:7" ht="18.5" x14ac:dyDescent="0.45">
      <c r="B3" s="92" t="s">
        <v>6</v>
      </c>
      <c r="C3" s="92"/>
      <c r="D3" s="92"/>
      <c r="E3" s="92"/>
      <c r="F3" s="92"/>
      <c r="G3" s="92"/>
    </row>
    <row r="4" spans="2:7" x14ac:dyDescent="0.35">
      <c r="B4" s="91" t="s">
        <v>9</v>
      </c>
      <c r="C4" s="91"/>
      <c r="D4" s="91"/>
      <c r="E4" s="91"/>
      <c r="F4" s="91"/>
      <c r="G4" s="91"/>
    </row>
    <row r="5" spans="2:7" x14ac:dyDescent="0.35">
      <c r="B5" s="93" t="s">
        <v>10</v>
      </c>
      <c r="C5" s="93"/>
      <c r="D5" s="93"/>
      <c r="E5" s="93"/>
      <c r="F5" s="93"/>
      <c r="G5" s="93"/>
    </row>
    <row r="6" spans="2:7" x14ac:dyDescent="0.35">
      <c r="B6" s="90" t="s">
        <v>11</v>
      </c>
      <c r="C6" s="90"/>
      <c r="D6" s="90"/>
      <c r="E6" s="90"/>
      <c r="F6" s="90"/>
      <c r="G6" s="90"/>
    </row>
    <row r="7" spans="2:7" ht="25" x14ac:dyDescent="0.35">
      <c r="B7" s="6" t="s">
        <v>7</v>
      </c>
      <c r="C7" s="7" t="s">
        <v>0</v>
      </c>
      <c r="D7" s="6" t="s">
        <v>8</v>
      </c>
      <c r="E7" s="8" t="s">
        <v>1</v>
      </c>
      <c r="F7" s="9" t="s">
        <v>2</v>
      </c>
      <c r="G7" s="9" t="s">
        <v>3</v>
      </c>
    </row>
    <row r="8" spans="2:7" ht="15" customHeight="1" x14ac:dyDescent="0.35">
      <c r="B8" s="3">
        <v>4927838</v>
      </c>
      <c r="C8" s="4">
        <v>44880.480671296296</v>
      </c>
      <c r="D8" s="3">
        <v>169952</v>
      </c>
      <c r="E8" s="4">
        <v>44939</v>
      </c>
      <c r="F8" s="5">
        <v>80700</v>
      </c>
      <c r="G8" s="5">
        <v>4789</v>
      </c>
    </row>
    <row r="9" spans="2:7" ht="15" customHeight="1" x14ac:dyDescent="0.35">
      <c r="B9" s="3">
        <v>4930344</v>
      </c>
      <c r="C9" s="4">
        <v>44882.461319444446</v>
      </c>
      <c r="D9" s="3">
        <v>169952</v>
      </c>
      <c r="E9" s="4">
        <v>44939</v>
      </c>
      <c r="F9" s="5">
        <v>118520</v>
      </c>
      <c r="G9" s="5">
        <v>7055</v>
      </c>
    </row>
    <row r="10" spans="2:7" ht="15" customHeight="1" x14ac:dyDescent="0.35">
      <c r="B10" s="3">
        <v>4952876</v>
      </c>
      <c r="C10" s="4">
        <v>44908.31527777778</v>
      </c>
      <c r="D10" s="3">
        <v>169952</v>
      </c>
      <c r="E10" s="4">
        <v>44939</v>
      </c>
      <c r="F10" s="5">
        <v>80700</v>
      </c>
      <c r="G10" s="5">
        <v>4789</v>
      </c>
    </row>
    <row r="11" spans="2:7" ht="15" customHeight="1" x14ac:dyDescent="0.35">
      <c r="B11" s="3">
        <v>4987495</v>
      </c>
      <c r="C11" s="4">
        <v>44946.094212962962</v>
      </c>
      <c r="D11" s="3">
        <v>172967</v>
      </c>
      <c r="E11" s="4">
        <v>44965</v>
      </c>
      <c r="F11" s="5">
        <v>123821</v>
      </c>
      <c r="G11" s="5">
        <v>11357</v>
      </c>
    </row>
    <row r="12" spans="2:7" ht="15" customHeight="1" x14ac:dyDescent="0.35">
      <c r="B12" s="3">
        <v>5001686</v>
      </c>
      <c r="C12" s="4">
        <v>44959.494618055556</v>
      </c>
      <c r="D12" s="3">
        <v>173682</v>
      </c>
      <c r="E12" s="4">
        <v>44965</v>
      </c>
      <c r="F12" s="5">
        <v>828362</v>
      </c>
      <c r="G12" s="5">
        <v>9400</v>
      </c>
    </row>
    <row r="13" spans="2:7" ht="15" customHeight="1" x14ac:dyDescent="0.35">
      <c r="B13" s="3">
        <v>5002308</v>
      </c>
      <c r="C13" s="4">
        <v>44960.330520833333</v>
      </c>
      <c r="D13" s="3">
        <v>173682</v>
      </c>
      <c r="E13" s="4">
        <v>44965</v>
      </c>
      <c r="F13" s="5">
        <v>67000</v>
      </c>
      <c r="G13" s="5">
        <v>20888</v>
      </c>
    </row>
    <row r="14" spans="2:7" ht="15" customHeight="1" x14ac:dyDescent="0.35">
      <c r="B14" s="3">
        <v>5007819</v>
      </c>
      <c r="C14" s="4">
        <v>44966.434733796297</v>
      </c>
      <c r="D14" s="3">
        <v>174246</v>
      </c>
      <c r="E14" s="4">
        <v>44971</v>
      </c>
      <c r="F14" s="5">
        <v>80713</v>
      </c>
      <c r="G14" s="5">
        <v>4802</v>
      </c>
    </row>
    <row r="15" spans="2:7" ht="15" customHeight="1" x14ac:dyDescent="0.35">
      <c r="B15" s="3">
        <v>5013983</v>
      </c>
      <c r="C15" s="4">
        <v>44972.406261574077</v>
      </c>
      <c r="D15" s="3">
        <v>175975</v>
      </c>
      <c r="E15" s="4">
        <v>45002</v>
      </c>
      <c r="F15" s="5">
        <v>65700</v>
      </c>
      <c r="G15" s="5">
        <v>14337</v>
      </c>
    </row>
    <row r="16" spans="2:7" ht="15" customHeight="1" x14ac:dyDescent="0.35">
      <c r="B16" s="3">
        <v>5022213</v>
      </c>
      <c r="C16" s="4">
        <v>44979.708981481483</v>
      </c>
      <c r="D16" s="3">
        <v>175975</v>
      </c>
      <c r="E16" s="4">
        <v>45002</v>
      </c>
      <c r="F16" s="5">
        <v>67000</v>
      </c>
      <c r="G16" s="5">
        <v>14500</v>
      </c>
    </row>
    <row r="17" spans="2:7" ht="15" customHeight="1" x14ac:dyDescent="0.35">
      <c r="B17" s="3">
        <v>5025858</v>
      </c>
      <c r="C17" s="4">
        <v>44984.391921296294</v>
      </c>
      <c r="D17" s="3">
        <v>175975</v>
      </c>
      <c r="E17" s="4">
        <v>45002</v>
      </c>
      <c r="F17" s="5">
        <v>57600</v>
      </c>
      <c r="G17" s="5">
        <v>12444</v>
      </c>
    </row>
    <row r="18" spans="2:7" ht="15" customHeight="1" x14ac:dyDescent="0.35">
      <c r="B18" s="3">
        <v>5055891</v>
      </c>
      <c r="C18" s="4">
        <v>45014.537094907406</v>
      </c>
      <c r="D18" s="3">
        <v>180401</v>
      </c>
      <c r="E18" s="4">
        <v>45065</v>
      </c>
      <c r="F18" s="5">
        <v>67000</v>
      </c>
      <c r="G18" s="5">
        <v>62834</v>
      </c>
    </row>
    <row r="19" spans="2:7" ht="15" customHeight="1" x14ac:dyDescent="0.35">
      <c r="B19" s="3">
        <v>5068152</v>
      </c>
      <c r="C19" s="4">
        <v>45028.469039351854</v>
      </c>
      <c r="D19" s="3">
        <v>180401</v>
      </c>
      <c r="E19" s="4">
        <v>45065</v>
      </c>
      <c r="F19" s="5">
        <v>34202</v>
      </c>
      <c r="G19" s="5">
        <v>30502</v>
      </c>
    </row>
    <row r="20" spans="2:7" ht="15" customHeight="1" x14ac:dyDescent="0.35">
      <c r="B20" s="3">
        <v>5080791</v>
      </c>
      <c r="C20" s="4">
        <v>45040.522743055553</v>
      </c>
      <c r="D20" s="3">
        <v>180401</v>
      </c>
      <c r="E20" s="4">
        <v>45065</v>
      </c>
      <c r="F20" s="5">
        <v>67000</v>
      </c>
      <c r="G20" s="5">
        <v>66900</v>
      </c>
    </row>
    <row r="21" spans="2:7" ht="15" customHeight="1" x14ac:dyDescent="0.35">
      <c r="B21" s="3">
        <v>5084059</v>
      </c>
      <c r="C21" s="4">
        <v>45042.676990740743</v>
      </c>
      <c r="D21" s="3">
        <v>180401</v>
      </c>
      <c r="E21" s="4">
        <v>45065</v>
      </c>
      <c r="F21" s="5">
        <v>80700</v>
      </c>
      <c r="G21" s="5">
        <v>80700</v>
      </c>
    </row>
    <row r="22" spans="2:7" ht="15" customHeight="1" x14ac:dyDescent="0.35">
      <c r="B22" s="3">
        <v>5084808</v>
      </c>
      <c r="C22" s="4">
        <v>45043.464479166665</v>
      </c>
      <c r="D22" s="3">
        <v>180401</v>
      </c>
      <c r="E22" s="4">
        <v>45065</v>
      </c>
      <c r="F22" s="5">
        <v>67000</v>
      </c>
      <c r="G22" s="5">
        <v>66900</v>
      </c>
    </row>
    <row r="23" spans="2:7" ht="15" customHeight="1" x14ac:dyDescent="0.35">
      <c r="B23" s="3">
        <v>5089011</v>
      </c>
      <c r="C23" s="4">
        <v>45048.692847222221</v>
      </c>
      <c r="D23" s="3">
        <v>181810</v>
      </c>
      <c r="E23" s="4">
        <v>45065</v>
      </c>
      <c r="F23" s="5">
        <v>80700</v>
      </c>
      <c r="G23" s="5">
        <v>80700</v>
      </c>
    </row>
    <row r="24" spans="2:7" ht="15" customHeight="1" x14ac:dyDescent="0.35">
      <c r="B24" s="3">
        <v>5089919</v>
      </c>
      <c r="C24" s="4">
        <v>45049.511666666665</v>
      </c>
      <c r="D24" s="3">
        <v>181810</v>
      </c>
      <c r="E24" s="4">
        <v>45065</v>
      </c>
      <c r="F24" s="5">
        <v>66800</v>
      </c>
      <c r="G24" s="5">
        <v>62700</v>
      </c>
    </row>
    <row r="25" spans="2:7" ht="15" customHeight="1" x14ac:dyDescent="0.35">
      <c r="B25" s="3">
        <v>5092381</v>
      </c>
      <c r="C25" s="4">
        <v>45051.457604166666</v>
      </c>
      <c r="D25" s="3">
        <v>181810</v>
      </c>
      <c r="E25" s="4">
        <v>45065</v>
      </c>
      <c r="F25" s="5">
        <v>21648</v>
      </c>
      <c r="G25" s="5">
        <v>17548</v>
      </c>
    </row>
    <row r="26" spans="2:7" ht="15" customHeight="1" x14ac:dyDescent="0.35">
      <c r="B26" s="3">
        <v>5100604</v>
      </c>
      <c r="C26" s="4">
        <v>45059.320127314815</v>
      </c>
      <c r="D26" s="3">
        <v>184407</v>
      </c>
      <c r="E26" s="4">
        <v>45126</v>
      </c>
      <c r="F26" s="5">
        <v>67000</v>
      </c>
      <c r="G26" s="5">
        <v>66934</v>
      </c>
    </row>
    <row r="27" spans="2:7" ht="15" customHeight="1" x14ac:dyDescent="0.35">
      <c r="B27" s="3">
        <v>5100837</v>
      </c>
      <c r="C27" s="4">
        <v>45059.4528125</v>
      </c>
      <c r="D27" s="3">
        <v>182689</v>
      </c>
      <c r="E27" s="4">
        <v>45126</v>
      </c>
      <c r="F27" s="5">
        <v>146417</v>
      </c>
      <c r="G27" s="5">
        <v>142315</v>
      </c>
    </row>
    <row r="28" spans="2:7" ht="15" customHeight="1" x14ac:dyDescent="0.35">
      <c r="B28" s="3">
        <v>5102593</v>
      </c>
      <c r="C28" s="4">
        <v>45062.294675925928</v>
      </c>
      <c r="D28" s="3">
        <v>181810</v>
      </c>
      <c r="E28" s="4">
        <v>45065</v>
      </c>
      <c r="F28" s="5">
        <v>67000</v>
      </c>
      <c r="G28" s="5">
        <v>62800</v>
      </c>
    </row>
    <row r="29" spans="2:7" ht="15" customHeight="1" x14ac:dyDescent="0.35">
      <c r="B29" s="3">
        <v>5103213</v>
      </c>
      <c r="C29" s="4">
        <v>45062.469189814816</v>
      </c>
      <c r="D29" s="3">
        <v>181810</v>
      </c>
      <c r="E29" s="4">
        <v>45065</v>
      </c>
      <c r="F29" s="5">
        <v>80700</v>
      </c>
      <c r="G29" s="5">
        <v>80700</v>
      </c>
    </row>
    <row r="30" spans="2:7" ht="15" customHeight="1" x14ac:dyDescent="0.35">
      <c r="B30" s="3">
        <v>5109056</v>
      </c>
      <c r="C30" s="4">
        <v>45069.394953703704</v>
      </c>
      <c r="D30" s="3">
        <v>182689</v>
      </c>
      <c r="E30" s="4">
        <v>45126</v>
      </c>
      <c r="F30" s="5">
        <v>67000</v>
      </c>
      <c r="G30" s="5">
        <v>62800</v>
      </c>
    </row>
    <row r="31" spans="2:7" ht="15" customHeight="1" x14ac:dyDescent="0.35">
      <c r="B31" s="3">
        <v>5120288</v>
      </c>
      <c r="C31" s="4">
        <v>45078.653020833335</v>
      </c>
      <c r="D31" s="3">
        <v>184407</v>
      </c>
      <c r="E31" s="4">
        <v>45126</v>
      </c>
      <c r="F31" s="5">
        <v>80700</v>
      </c>
      <c r="G31" s="5">
        <v>80700</v>
      </c>
    </row>
    <row r="32" spans="2:7" ht="15" customHeight="1" x14ac:dyDescent="0.35">
      <c r="B32" s="3">
        <v>5142692</v>
      </c>
      <c r="C32" s="4">
        <v>45103.558611111112</v>
      </c>
      <c r="D32" s="3">
        <v>185742</v>
      </c>
      <c r="E32" s="4">
        <v>45126</v>
      </c>
      <c r="F32" s="5">
        <v>80700</v>
      </c>
      <c r="G32" s="5">
        <v>76600</v>
      </c>
    </row>
    <row r="33" spans="2:7" ht="15" customHeight="1" x14ac:dyDescent="0.35">
      <c r="B33" s="3">
        <v>5143986</v>
      </c>
      <c r="C33" s="4">
        <v>45104.467175925929</v>
      </c>
      <c r="D33" s="3">
        <v>185742</v>
      </c>
      <c r="E33" s="4">
        <v>45126</v>
      </c>
      <c r="F33" s="5">
        <v>992290</v>
      </c>
      <c r="G33" s="5">
        <v>929190</v>
      </c>
    </row>
    <row r="34" spans="2:7" ht="15" customHeight="1" x14ac:dyDescent="0.35">
      <c r="B34" s="3">
        <v>5148379</v>
      </c>
      <c r="C34" s="4">
        <v>45107.52584490741</v>
      </c>
      <c r="D34" s="3">
        <v>187221</v>
      </c>
      <c r="E34" s="4">
        <v>45142</v>
      </c>
      <c r="F34" s="5">
        <v>160200</v>
      </c>
      <c r="G34" s="5">
        <v>143448</v>
      </c>
    </row>
    <row r="35" spans="2:7" ht="15" customHeight="1" x14ac:dyDescent="0.35">
      <c r="B35" s="3">
        <v>5151257</v>
      </c>
      <c r="C35" s="4">
        <v>45112.391238425924</v>
      </c>
      <c r="D35" s="3">
        <v>186811</v>
      </c>
      <c r="E35" s="4">
        <v>45124</v>
      </c>
      <c r="F35" s="5">
        <v>5879365</v>
      </c>
      <c r="G35" s="5">
        <v>5723565</v>
      </c>
    </row>
    <row r="36" spans="2:7" ht="15" customHeight="1" x14ac:dyDescent="0.35">
      <c r="B36" s="3">
        <v>5155537</v>
      </c>
      <c r="C36" s="4">
        <v>45117.349432870367</v>
      </c>
      <c r="D36" s="3">
        <v>187221</v>
      </c>
      <c r="E36" s="4">
        <v>45142</v>
      </c>
      <c r="F36" s="5">
        <v>35119</v>
      </c>
      <c r="G36" s="5">
        <v>31019</v>
      </c>
    </row>
    <row r="37" spans="2:7" ht="15" customHeight="1" x14ac:dyDescent="0.35">
      <c r="B37" s="3">
        <v>5162817</v>
      </c>
      <c r="C37" s="4">
        <v>45122.455868055556</v>
      </c>
      <c r="D37" s="3">
        <v>189704</v>
      </c>
      <c r="E37" s="4">
        <v>45177</v>
      </c>
      <c r="F37" s="5">
        <v>923500</v>
      </c>
      <c r="G37" s="5">
        <v>840300</v>
      </c>
    </row>
    <row r="38" spans="2:7" ht="15" customHeight="1" x14ac:dyDescent="0.35">
      <c r="B38" s="3">
        <v>5169309</v>
      </c>
      <c r="C38" s="4">
        <v>45129.388043981482</v>
      </c>
      <c r="D38" s="3">
        <v>189704</v>
      </c>
      <c r="E38" s="4">
        <v>45177</v>
      </c>
      <c r="F38" s="5">
        <v>122536</v>
      </c>
      <c r="G38" s="5">
        <v>92460</v>
      </c>
    </row>
    <row r="39" spans="2:7" ht="15" customHeight="1" x14ac:dyDescent="0.35">
      <c r="B39" s="3">
        <v>5187321</v>
      </c>
      <c r="C39" s="4">
        <v>45147.326574074075</v>
      </c>
      <c r="D39" s="3">
        <v>189704</v>
      </c>
      <c r="E39" s="4">
        <v>45177</v>
      </c>
      <c r="F39" s="5">
        <v>80700</v>
      </c>
      <c r="G39" s="5">
        <v>80700</v>
      </c>
    </row>
    <row r="40" spans="2:7" ht="15" customHeight="1" x14ac:dyDescent="0.35">
      <c r="B40" s="3">
        <v>5199117</v>
      </c>
      <c r="C40" s="4">
        <v>45156.73814814815</v>
      </c>
      <c r="D40" s="3">
        <v>191635</v>
      </c>
      <c r="E40" s="4">
        <v>45181</v>
      </c>
      <c r="F40" s="5">
        <v>3826068</v>
      </c>
      <c r="G40" s="5">
        <v>3521485</v>
      </c>
    </row>
    <row r="41" spans="2:7" ht="15" customHeight="1" x14ac:dyDescent="0.35">
      <c r="B41" s="3">
        <v>5200261</v>
      </c>
      <c r="C41" s="4">
        <v>45160.43037037037</v>
      </c>
      <c r="D41" s="3">
        <v>192618</v>
      </c>
      <c r="E41" s="4">
        <v>45202</v>
      </c>
      <c r="F41" s="5">
        <v>828362</v>
      </c>
      <c r="G41" s="5">
        <v>807230</v>
      </c>
    </row>
    <row r="42" spans="2:7" ht="15" customHeight="1" x14ac:dyDescent="0.35">
      <c r="B42" s="3">
        <v>5213177</v>
      </c>
      <c r="C42" s="4">
        <v>45170.412986111114</v>
      </c>
      <c r="D42" s="3">
        <v>201024</v>
      </c>
      <c r="E42" s="4">
        <v>45292</v>
      </c>
      <c r="F42" s="5">
        <v>67000</v>
      </c>
      <c r="G42" s="5">
        <v>62900</v>
      </c>
    </row>
    <row r="43" spans="2:7" ht="15" customHeight="1" x14ac:dyDescent="0.35">
      <c r="B43" s="3">
        <v>5216190</v>
      </c>
      <c r="C43" s="4">
        <v>45174.326851851853</v>
      </c>
      <c r="D43" s="3">
        <v>192618</v>
      </c>
      <c r="E43" s="4">
        <v>45202</v>
      </c>
      <c r="F43" s="5">
        <v>80700</v>
      </c>
      <c r="G43" s="5">
        <v>76600</v>
      </c>
    </row>
    <row r="44" spans="2:7" ht="15" customHeight="1" x14ac:dyDescent="0.35">
      <c r="B44" s="3">
        <v>5224233</v>
      </c>
      <c r="C44" s="4">
        <v>45181.406111111108</v>
      </c>
      <c r="D44" s="3">
        <v>192618</v>
      </c>
      <c r="E44" s="4">
        <v>45202</v>
      </c>
      <c r="F44" s="5">
        <v>58809</v>
      </c>
      <c r="G44" s="5">
        <v>54709</v>
      </c>
    </row>
    <row r="45" spans="2:7" ht="15" customHeight="1" x14ac:dyDescent="0.35">
      <c r="B45" s="3">
        <v>5224728</v>
      </c>
      <c r="C45" s="4">
        <v>45181.557708333334</v>
      </c>
      <c r="D45" s="3">
        <v>192618</v>
      </c>
      <c r="E45" s="4">
        <v>45202</v>
      </c>
      <c r="F45" s="5">
        <v>67000</v>
      </c>
      <c r="G45" s="5">
        <v>62900</v>
      </c>
    </row>
    <row r="46" spans="2:7" ht="15" customHeight="1" x14ac:dyDescent="0.35">
      <c r="B46" s="3">
        <v>5231490</v>
      </c>
      <c r="C46" s="4">
        <v>45188.448113425926</v>
      </c>
      <c r="D46" s="3">
        <v>192618</v>
      </c>
      <c r="E46" s="4">
        <v>45202</v>
      </c>
      <c r="F46" s="5">
        <v>566951</v>
      </c>
      <c r="G46" s="5">
        <v>507851</v>
      </c>
    </row>
    <row r="47" spans="2:7" ht="15" customHeight="1" x14ac:dyDescent="0.35">
      <c r="B47" s="3">
        <v>5248865</v>
      </c>
      <c r="C47" s="4">
        <v>45203.33153935185</v>
      </c>
      <c r="D47" s="3">
        <v>194916</v>
      </c>
      <c r="E47" s="4">
        <v>45231</v>
      </c>
      <c r="F47" s="5">
        <v>80700</v>
      </c>
      <c r="G47" s="5">
        <v>76600</v>
      </c>
    </row>
    <row r="48" spans="2:7" ht="15" customHeight="1" x14ac:dyDescent="0.35">
      <c r="B48" s="3">
        <v>5262314</v>
      </c>
      <c r="C48" s="4">
        <v>45217.331319444442</v>
      </c>
      <c r="D48" s="3">
        <v>195691</v>
      </c>
      <c r="E48" s="4">
        <v>45231</v>
      </c>
      <c r="F48" s="5">
        <v>67000</v>
      </c>
      <c r="G48" s="5">
        <v>50600</v>
      </c>
    </row>
    <row r="49" spans="2:7" ht="15" customHeight="1" x14ac:dyDescent="0.35">
      <c r="B49" s="3">
        <v>5267538</v>
      </c>
      <c r="C49" s="4">
        <v>45222.439050925925</v>
      </c>
      <c r="D49" s="3">
        <v>195874</v>
      </c>
      <c r="E49" s="4">
        <v>45237</v>
      </c>
      <c r="F49" s="5">
        <v>122800</v>
      </c>
      <c r="G49" s="5">
        <v>122800</v>
      </c>
    </row>
    <row r="50" spans="2:7" ht="15" customHeight="1" x14ac:dyDescent="0.35">
      <c r="B50" s="3">
        <v>5272897</v>
      </c>
      <c r="C50" s="4">
        <v>45225.602037037039</v>
      </c>
      <c r="D50" s="3">
        <v>196771</v>
      </c>
      <c r="E50" s="4">
        <v>45280</v>
      </c>
      <c r="F50" s="5">
        <v>67000</v>
      </c>
      <c r="G50" s="5">
        <v>62900</v>
      </c>
    </row>
    <row r="51" spans="2:7" ht="15" customHeight="1" x14ac:dyDescent="0.35">
      <c r="B51" s="3">
        <v>5299518</v>
      </c>
      <c r="C51" s="4">
        <v>45252.509259259263</v>
      </c>
      <c r="D51" s="3">
        <v>199034</v>
      </c>
      <c r="E51" s="4">
        <v>45292</v>
      </c>
      <c r="F51" s="5">
        <v>55350</v>
      </c>
      <c r="G51" s="5">
        <v>51250</v>
      </c>
    </row>
    <row r="52" spans="2:7" ht="15" customHeight="1" x14ac:dyDescent="0.35">
      <c r="B52" s="3">
        <v>5317249</v>
      </c>
      <c r="C52" s="4">
        <v>45271.304236111115</v>
      </c>
      <c r="D52" s="3">
        <v>200217</v>
      </c>
      <c r="E52" s="4">
        <v>45292</v>
      </c>
      <c r="F52" s="5">
        <v>67000</v>
      </c>
      <c r="G52" s="5">
        <v>67000</v>
      </c>
    </row>
    <row r="53" spans="2:7" ht="15" customHeight="1" x14ac:dyDescent="0.35">
      <c r="B53" s="3">
        <v>5320004</v>
      </c>
      <c r="C53" s="4">
        <v>45272.642546296294</v>
      </c>
      <c r="D53" s="3">
        <v>202935</v>
      </c>
      <c r="E53" s="4">
        <v>45300.322222222225</v>
      </c>
      <c r="F53" s="5">
        <v>184844</v>
      </c>
      <c r="G53" s="5">
        <v>176644</v>
      </c>
    </row>
    <row r="54" spans="2:7" ht="15" customHeight="1" x14ac:dyDescent="0.35">
      <c r="B54" s="3">
        <v>5325841</v>
      </c>
      <c r="C54" s="4">
        <v>45278.518900462965</v>
      </c>
      <c r="D54" s="3">
        <v>201708</v>
      </c>
      <c r="E54" s="4">
        <v>45294</v>
      </c>
      <c r="F54" s="5">
        <v>67000</v>
      </c>
      <c r="G54" s="5">
        <v>67000</v>
      </c>
    </row>
    <row r="55" spans="2:7" ht="15" customHeight="1" x14ac:dyDescent="0.35">
      <c r="B55" s="3">
        <v>5340149</v>
      </c>
      <c r="C55" s="4">
        <v>45294.476967592593</v>
      </c>
      <c r="D55" s="3">
        <v>202587</v>
      </c>
      <c r="E55" s="4">
        <v>45295</v>
      </c>
      <c r="F55" s="5">
        <v>357200</v>
      </c>
      <c r="G55" s="5">
        <v>319848</v>
      </c>
    </row>
    <row r="56" spans="2:7" x14ac:dyDescent="0.35">
      <c r="G56" s="10">
        <f>SUM(G8:G55)</f>
        <v>15074993</v>
      </c>
    </row>
  </sheetData>
  <mergeCells count="6"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showGridLines="0" zoomScale="80" zoomScaleNormal="80" workbookViewId="0">
      <selection activeCell="E2" sqref="E2"/>
    </sheetView>
  </sheetViews>
  <sheetFormatPr baseColWidth="10" defaultRowHeight="14.5" x14ac:dyDescent="0.35"/>
  <cols>
    <col min="2" max="2" width="40.453125" bestFit="1" customWidth="1"/>
    <col min="3" max="3" width="17" customWidth="1"/>
    <col min="4" max="4" width="18.54296875" bestFit="1" customWidth="1"/>
    <col min="5" max="6" width="17" style="1" customWidth="1"/>
    <col min="7" max="7" width="17" customWidth="1"/>
    <col min="8" max="8" width="19.26953125" style="1" customWidth="1"/>
    <col min="9" max="10" width="17" style="2" customWidth="1"/>
    <col min="11" max="11" width="45.453125" customWidth="1"/>
    <col min="12" max="13" width="14.1796875" style="25" bestFit="1" customWidth="1"/>
    <col min="14" max="14" width="11.6328125" style="25" bestFit="1" customWidth="1"/>
    <col min="15" max="15" width="14.1796875" style="25" bestFit="1" customWidth="1"/>
    <col min="16" max="16" width="11.54296875" style="25" bestFit="1" customWidth="1"/>
    <col min="17" max="17" width="13.1796875" bestFit="1" customWidth="1"/>
    <col min="18" max="18" width="18.26953125" customWidth="1"/>
    <col min="19" max="20" width="15.36328125" customWidth="1"/>
  </cols>
  <sheetData>
    <row r="1" spans="1:21" s="27" customFormat="1" x14ac:dyDescent="0.35">
      <c r="J1" s="27">
        <f>SUBTOTAL(9,J3:J50)</f>
        <v>15074993</v>
      </c>
      <c r="L1" s="27">
        <f t="shared" ref="L1:R1" si="0">SUBTOTAL(9,L3:L50)</f>
        <v>17268177</v>
      </c>
      <c r="M1" s="27">
        <f t="shared" si="0"/>
        <v>17268177</v>
      </c>
      <c r="N1" s="27">
        <f t="shared" si="0"/>
        <v>325162</v>
      </c>
      <c r="O1" s="27">
        <f t="shared" si="0"/>
        <v>17005915</v>
      </c>
      <c r="P1" s="27">
        <f t="shared" si="0"/>
        <v>2981453</v>
      </c>
      <c r="R1" s="27">
        <f t="shared" si="0"/>
        <v>1431255</v>
      </c>
    </row>
    <row r="2" spans="1:21" s="18" customFormat="1" ht="33" customHeight="1" x14ac:dyDescent="0.35">
      <c r="A2" s="17" t="s">
        <v>12</v>
      </c>
      <c r="B2" s="17" t="s">
        <v>13</v>
      </c>
      <c r="C2" s="14" t="s">
        <v>7</v>
      </c>
      <c r="D2" s="19" t="s">
        <v>16</v>
      </c>
      <c r="E2" s="20" t="s">
        <v>65</v>
      </c>
      <c r="F2" s="21" t="s">
        <v>66</v>
      </c>
      <c r="G2" s="14" t="s">
        <v>8</v>
      </c>
      <c r="H2" s="15" t="s">
        <v>68</v>
      </c>
      <c r="I2" s="16" t="s">
        <v>67</v>
      </c>
      <c r="J2" s="22" t="s">
        <v>15</v>
      </c>
      <c r="K2" s="23" t="s">
        <v>69</v>
      </c>
      <c r="L2" s="24" t="s">
        <v>70</v>
      </c>
      <c r="M2" s="24" t="s">
        <v>71</v>
      </c>
      <c r="N2" s="24" t="s">
        <v>72</v>
      </c>
      <c r="O2" s="24" t="s">
        <v>73</v>
      </c>
      <c r="P2" s="28" t="s">
        <v>74</v>
      </c>
      <c r="Q2" s="23" t="s">
        <v>75</v>
      </c>
      <c r="R2" s="29" t="s">
        <v>76</v>
      </c>
      <c r="S2" s="29" t="s">
        <v>77</v>
      </c>
      <c r="T2" s="29" t="s">
        <v>78</v>
      </c>
      <c r="U2" s="17" t="s">
        <v>80</v>
      </c>
    </row>
    <row r="3" spans="1:21" ht="15" customHeight="1" x14ac:dyDescent="0.35">
      <c r="A3" s="11">
        <v>890939936</v>
      </c>
      <c r="B3" s="12" t="s">
        <v>14</v>
      </c>
      <c r="C3" s="3">
        <v>4927838</v>
      </c>
      <c r="D3" s="3" t="s">
        <v>17</v>
      </c>
      <c r="E3" s="4">
        <v>44880.480671296296</v>
      </c>
      <c r="F3" s="4">
        <v>44939</v>
      </c>
      <c r="G3" s="3">
        <v>169952</v>
      </c>
      <c r="H3" s="4">
        <v>44939</v>
      </c>
      <c r="I3" s="5">
        <v>80700</v>
      </c>
      <c r="J3" s="5">
        <v>4789</v>
      </c>
      <c r="K3" s="13" t="s">
        <v>83</v>
      </c>
      <c r="L3" s="26">
        <v>80700</v>
      </c>
      <c r="M3" s="26">
        <v>80700</v>
      </c>
      <c r="N3" s="26">
        <v>0</v>
      </c>
      <c r="O3" s="26">
        <v>80700</v>
      </c>
      <c r="P3" s="26">
        <v>0</v>
      </c>
      <c r="Q3" s="13"/>
      <c r="R3" s="26">
        <v>75911</v>
      </c>
      <c r="S3" s="13">
        <v>2201421778</v>
      </c>
      <c r="T3" s="13" t="s">
        <v>79</v>
      </c>
      <c r="U3" s="30">
        <v>45322</v>
      </c>
    </row>
    <row r="4" spans="1:21" ht="15" customHeight="1" x14ac:dyDescent="0.35">
      <c r="A4" s="11">
        <v>890939936</v>
      </c>
      <c r="B4" s="12" t="s">
        <v>14</v>
      </c>
      <c r="C4" s="3">
        <v>4930344</v>
      </c>
      <c r="D4" s="3" t="s">
        <v>18</v>
      </c>
      <c r="E4" s="4">
        <v>44882.461319444446</v>
      </c>
      <c r="F4" s="4">
        <v>44939</v>
      </c>
      <c r="G4" s="3">
        <v>169952</v>
      </c>
      <c r="H4" s="4">
        <v>44939</v>
      </c>
      <c r="I4" s="5">
        <v>118520</v>
      </c>
      <c r="J4" s="5">
        <v>7055</v>
      </c>
      <c r="K4" s="13" t="s">
        <v>83</v>
      </c>
      <c r="L4" s="26">
        <v>118520</v>
      </c>
      <c r="M4" s="26">
        <v>118520</v>
      </c>
      <c r="N4" s="26">
        <v>0</v>
      </c>
      <c r="O4" s="26">
        <v>118520</v>
      </c>
      <c r="P4" s="26">
        <v>0</v>
      </c>
      <c r="Q4" s="13"/>
      <c r="R4" s="26">
        <v>98665</v>
      </c>
      <c r="S4" s="13">
        <v>2201421778</v>
      </c>
      <c r="T4" s="13" t="s">
        <v>79</v>
      </c>
      <c r="U4" s="30">
        <v>45322</v>
      </c>
    </row>
    <row r="5" spans="1:21" ht="15" customHeight="1" x14ac:dyDescent="0.35">
      <c r="A5" s="11">
        <v>890939936</v>
      </c>
      <c r="B5" s="12" t="s">
        <v>14</v>
      </c>
      <c r="C5" s="3">
        <v>4952876</v>
      </c>
      <c r="D5" s="3" t="s">
        <v>19</v>
      </c>
      <c r="E5" s="4">
        <v>44908.31527777778</v>
      </c>
      <c r="F5" s="4">
        <v>44939</v>
      </c>
      <c r="G5" s="3">
        <v>169952</v>
      </c>
      <c r="H5" s="4">
        <v>44939</v>
      </c>
      <c r="I5" s="5">
        <v>80700</v>
      </c>
      <c r="J5" s="5">
        <v>4789</v>
      </c>
      <c r="K5" s="13" t="s">
        <v>83</v>
      </c>
      <c r="L5" s="26">
        <v>80700</v>
      </c>
      <c r="M5" s="26">
        <v>80700</v>
      </c>
      <c r="N5" s="26">
        <v>0</v>
      </c>
      <c r="O5" s="26">
        <v>80700</v>
      </c>
      <c r="P5" s="26">
        <v>0</v>
      </c>
      <c r="Q5" s="13"/>
      <c r="R5" s="26">
        <v>72211</v>
      </c>
      <c r="S5" s="13">
        <v>2201421778</v>
      </c>
      <c r="T5" s="13" t="s">
        <v>79</v>
      </c>
      <c r="U5" s="30">
        <v>45322</v>
      </c>
    </row>
    <row r="6" spans="1:21" ht="15" customHeight="1" x14ac:dyDescent="0.35">
      <c r="A6" s="11">
        <v>890939936</v>
      </c>
      <c r="B6" s="12" t="s">
        <v>14</v>
      </c>
      <c r="C6" s="3">
        <v>4987495</v>
      </c>
      <c r="D6" s="3" t="s">
        <v>20</v>
      </c>
      <c r="E6" s="4">
        <v>44946.094212962962</v>
      </c>
      <c r="F6" s="4">
        <v>44978</v>
      </c>
      <c r="G6" s="3">
        <v>172967</v>
      </c>
      <c r="H6" s="4">
        <v>44965</v>
      </c>
      <c r="I6" s="5">
        <v>123821</v>
      </c>
      <c r="J6" s="5">
        <v>11357</v>
      </c>
      <c r="K6" s="13" t="s">
        <v>83</v>
      </c>
      <c r="L6" s="26">
        <v>123821</v>
      </c>
      <c r="M6" s="26">
        <v>123821</v>
      </c>
      <c r="N6" s="26">
        <v>0</v>
      </c>
      <c r="O6" s="26">
        <v>123821</v>
      </c>
      <c r="P6" s="26">
        <v>0</v>
      </c>
      <c r="Q6" s="13"/>
      <c r="R6" s="26">
        <v>108764</v>
      </c>
      <c r="S6" s="13">
        <v>2201421778</v>
      </c>
      <c r="T6" s="13" t="s">
        <v>79</v>
      </c>
      <c r="U6" s="30">
        <v>45322</v>
      </c>
    </row>
    <row r="7" spans="1:21" ht="15" customHeight="1" x14ac:dyDescent="0.35">
      <c r="A7" s="11">
        <v>890939936</v>
      </c>
      <c r="B7" s="12" t="s">
        <v>14</v>
      </c>
      <c r="C7" s="3">
        <v>5001686</v>
      </c>
      <c r="D7" s="3" t="s">
        <v>21</v>
      </c>
      <c r="E7" s="4">
        <v>44959.494618055556</v>
      </c>
      <c r="F7" s="4">
        <v>44978</v>
      </c>
      <c r="G7" s="3">
        <v>173682</v>
      </c>
      <c r="H7" s="4">
        <v>44965</v>
      </c>
      <c r="I7" s="5">
        <v>828362</v>
      </c>
      <c r="J7" s="5">
        <v>9400</v>
      </c>
      <c r="K7" s="13" t="s">
        <v>83</v>
      </c>
      <c r="L7" s="26">
        <v>828362</v>
      </c>
      <c r="M7" s="26">
        <v>828362</v>
      </c>
      <c r="N7" s="26">
        <v>0</v>
      </c>
      <c r="O7" s="26">
        <v>828362</v>
      </c>
      <c r="P7" s="26">
        <v>0</v>
      </c>
      <c r="Q7" s="13"/>
      <c r="R7" s="26">
        <v>818962</v>
      </c>
      <c r="S7" s="13">
        <v>2201421778</v>
      </c>
      <c r="T7" s="13" t="s">
        <v>79</v>
      </c>
      <c r="U7" s="30">
        <v>45322</v>
      </c>
    </row>
    <row r="8" spans="1:21" ht="15" customHeight="1" x14ac:dyDescent="0.35">
      <c r="A8" s="11">
        <v>890939936</v>
      </c>
      <c r="B8" s="12" t="s">
        <v>14</v>
      </c>
      <c r="C8" s="3">
        <v>5002308</v>
      </c>
      <c r="D8" s="3" t="s">
        <v>22</v>
      </c>
      <c r="E8" s="4">
        <v>44960.330520833333</v>
      </c>
      <c r="F8" s="4">
        <v>44978</v>
      </c>
      <c r="G8" s="3">
        <v>173682</v>
      </c>
      <c r="H8" s="4">
        <v>44965</v>
      </c>
      <c r="I8" s="5">
        <v>67000</v>
      </c>
      <c r="J8" s="5">
        <v>20888</v>
      </c>
      <c r="K8" s="13" t="s">
        <v>83</v>
      </c>
      <c r="L8" s="26">
        <v>67000</v>
      </c>
      <c r="M8" s="26">
        <v>67000</v>
      </c>
      <c r="N8" s="26">
        <v>0</v>
      </c>
      <c r="O8" s="26">
        <v>67000</v>
      </c>
      <c r="P8" s="26">
        <v>0</v>
      </c>
      <c r="Q8" s="13"/>
      <c r="R8" s="26">
        <v>46112</v>
      </c>
      <c r="S8" s="13">
        <v>2201421778</v>
      </c>
      <c r="T8" s="13" t="s">
        <v>79</v>
      </c>
      <c r="U8" s="30">
        <v>45322</v>
      </c>
    </row>
    <row r="9" spans="1:21" ht="15" customHeight="1" x14ac:dyDescent="0.35">
      <c r="A9" s="11">
        <v>890939936</v>
      </c>
      <c r="B9" s="12" t="s">
        <v>14</v>
      </c>
      <c r="C9" s="3">
        <v>5007819</v>
      </c>
      <c r="D9" s="3" t="s">
        <v>23</v>
      </c>
      <c r="E9" s="4">
        <v>44966.434733796297</v>
      </c>
      <c r="F9" s="4">
        <v>44978</v>
      </c>
      <c r="G9" s="3">
        <v>174246</v>
      </c>
      <c r="H9" s="4">
        <v>44971</v>
      </c>
      <c r="I9" s="5">
        <v>80713</v>
      </c>
      <c r="J9" s="5">
        <v>4802</v>
      </c>
      <c r="K9" s="13" t="s">
        <v>83</v>
      </c>
      <c r="L9" s="26">
        <v>80713</v>
      </c>
      <c r="M9" s="26">
        <v>80713</v>
      </c>
      <c r="N9" s="26">
        <v>0</v>
      </c>
      <c r="O9" s="26">
        <v>80713</v>
      </c>
      <c r="P9" s="26">
        <v>0</v>
      </c>
      <c r="Q9" s="13"/>
      <c r="R9" s="26">
        <v>71811</v>
      </c>
      <c r="S9" s="13">
        <v>2201421778</v>
      </c>
      <c r="T9" s="13" t="s">
        <v>79</v>
      </c>
      <c r="U9" s="30">
        <v>45322</v>
      </c>
    </row>
    <row r="10" spans="1:21" ht="15" customHeight="1" x14ac:dyDescent="0.35">
      <c r="A10" s="11">
        <v>890939936</v>
      </c>
      <c r="B10" s="12" t="s">
        <v>14</v>
      </c>
      <c r="C10" s="3">
        <v>5013983</v>
      </c>
      <c r="D10" s="3" t="s">
        <v>24</v>
      </c>
      <c r="E10" s="4">
        <v>44972.406261574077</v>
      </c>
      <c r="F10" s="4">
        <v>45097</v>
      </c>
      <c r="G10" s="3">
        <v>175975</v>
      </c>
      <c r="H10" s="4">
        <v>45002</v>
      </c>
      <c r="I10" s="5">
        <v>65700</v>
      </c>
      <c r="J10" s="5">
        <v>14337</v>
      </c>
      <c r="K10" s="13" t="s">
        <v>83</v>
      </c>
      <c r="L10" s="26">
        <v>65700</v>
      </c>
      <c r="M10" s="26">
        <v>65700</v>
      </c>
      <c r="N10" s="26">
        <v>0</v>
      </c>
      <c r="O10" s="26">
        <v>65700</v>
      </c>
      <c r="P10" s="26">
        <v>0</v>
      </c>
      <c r="Q10" s="13"/>
      <c r="R10" s="26">
        <v>45463</v>
      </c>
      <c r="S10" s="13">
        <v>2201421778</v>
      </c>
      <c r="T10" s="13" t="s">
        <v>79</v>
      </c>
      <c r="U10" s="30">
        <v>45322</v>
      </c>
    </row>
    <row r="11" spans="1:21" ht="15" customHeight="1" x14ac:dyDescent="0.35">
      <c r="A11" s="11">
        <v>890939936</v>
      </c>
      <c r="B11" s="12" t="s">
        <v>14</v>
      </c>
      <c r="C11" s="3">
        <v>5022213</v>
      </c>
      <c r="D11" s="3" t="s">
        <v>25</v>
      </c>
      <c r="E11" s="4">
        <v>44979.708981481483</v>
      </c>
      <c r="F11" s="4">
        <v>45097</v>
      </c>
      <c r="G11" s="3">
        <v>175975</v>
      </c>
      <c r="H11" s="4">
        <v>45002</v>
      </c>
      <c r="I11" s="5">
        <v>67000</v>
      </c>
      <c r="J11" s="5">
        <v>14500</v>
      </c>
      <c r="K11" s="13" t="s">
        <v>83</v>
      </c>
      <c r="L11" s="26">
        <v>67000</v>
      </c>
      <c r="M11" s="26">
        <v>67000</v>
      </c>
      <c r="N11" s="26">
        <v>100</v>
      </c>
      <c r="O11" s="26">
        <v>66900</v>
      </c>
      <c r="P11" s="26">
        <v>0</v>
      </c>
      <c r="Q11" s="13"/>
      <c r="R11" s="26">
        <v>52400</v>
      </c>
      <c r="S11" s="13">
        <v>2201421778</v>
      </c>
      <c r="T11" s="13" t="s">
        <v>79</v>
      </c>
      <c r="U11" s="30">
        <v>45322</v>
      </c>
    </row>
    <row r="12" spans="1:21" ht="15" customHeight="1" x14ac:dyDescent="0.35">
      <c r="A12" s="11">
        <v>890939936</v>
      </c>
      <c r="B12" s="12" t="s">
        <v>14</v>
      </c>
      <c r="C12" s="3">
        <v>5025858</v>
      </c>
      <c r="D12" s="3" t="s">
        <v>26</v>
      </c>
      <c r="E12" s="4">
        <v>44984.391921296294</v>
      </c>
      <c r="F12" s="4">
        <v>45097</v>
      </c>
      <c r="G12" s="3">
        <v>175975</v>
      </c>
      <c r="H12" s="4">
        <v>45002</v>
      </c>
      <c r="I12" s="5">
        <v>57600</v>
      </c>
      <c r="J12" s="5">
        <v>12444</v>
      </c>
      <c r="K12" s="13" t="s">
        <v>83</v>
      </c>
      <c r="L12" s="26">
        <v>57600</v>
      </c>
      <c r="M12" s="26">
        <v>57600</v>
      </c>
      <c r="N12" s="26">
        <v>100</v>
      </c>
      <c r="O12" s="26">
        <v>57500</v>
      </c>
      <c r="P12" s="26">
        <v>0</v>
      </c>
      <c r="Q12" s="13"/>
      <c r="R12" s="26">
        <v>40956</v>
      </c>
      <c r="S12" s="13">
        <v>2201421778</v>
      </c>
      <c r="T12" s="13" t="s">
        <v>79</v>
      </c>
      <c r="U12" s="30">
        <v>45322</v>
      </c>
    </row>
    <row r="13" spans="1:21" ht="15" customHeight="1" x14ac:dyDescent="0.35">
      <c r="A13" s="11">
        <v>890939936</v>
      </c>
      <c r="B13" s="12" t="s">
        <v>14</v>
      </c>
      <c r="C13" s="3">
        <v>5055891</v>
      </c>
      <c r="D13" s="3" t="s">
        <v>27</v>
      </c>
      <c r="E13" s="4">
        <v>45014.537094907406</v>
      </c>
      <c r="F13" s="4">
        <v>45139.676550925928</v>
      </c>
      <c r="G13" s="3">
        <v>180401</v>
      </c>
      <c r="H13" s="4">
        <v>45065</v>
      </c>
      <c r="I13" s="5">
        <v>67000</v>
      </c>
      <c r="J13" s="5">
        <v>62834</v>
      </c>
      <c r="K13" s="13" t="s">
        <v>83</v>
      </c>
      <c r="L13" s="26">
        <v>67000</v>
      </c>
      <c r="M13" s="26">
        <v>67000</v>
      </c>
      <c r="N13" s="26">
        <v>66</v>
      </c>
      <c r="O13" s="26">
        <v>66934</v>
      </c>
      <c r="P13" s="26">
        <v>0</v>
      </c>
      <c r="Q13" s="13"/>
      <c r="R13" s="26">
        <v>0</v>
      </c>
      <c r="S13" s="13"/>
      <c r="T13" s="13"/>
      <c r="U13" s="30">
        <v>45322</v>
      </c>
    </row>
    <row r="14" spans="1:21" ht="15" customHeight="1" x14ac:dyDescent="0.35">
      <c r="A14" s="11">
        <v>890939936</v>
      </c>
      <c r="B14" s="12" t="s">
        <v>14</v>
      </c>
      <c r="C14" s="3">
        <v>5068152</v>
      </c>
      <c r="D14" s="3" t="s">
        <v>28</v>
      </c>
      <c r="E14" s="4">
        <v>45028.469039351854</v>
      </c>
      <c r="F14" s="4">
        <v>45139.676961226854</v>
      </c>
      <c r="G14" s="3">
        <v>180401</v>
      </c>
      <c r="H14" s="4">
        <v>45065</v>
      </c>
      <c r="I14" s="5">
        <v>34202</v>
      </c>
      <c r="J14" s="5">
        <v>30502</v>
      </c>
      <c r="K14" s="13" t="s">
        <v>83</v>
      </c>
      <c r="L14" s="26">
        <v>34202</v>
      </c>
      <c r="M14" s="26">
        <v>34202</v>
      </c>
      <c r="N14" s="26">
        <v>0</v>
      </c>
      <c r="O14" s="26">
        <v>34202</v>
      </c>
      <c r="P14" s="26">
        <v>0</v>
      </c>
      <c r="Q14" s="13"/>
      <c r="R14" s="26">
        <v>0</v>
      </c>
      <c r="S14" s="13"/>
      <c r="T14" s="13"/>
      <c r="U14" s="30">
        <v>45322</v>
      </c>
    </row>
    <row r="15" spans="1:21" ht="15" customHeight="1" x14ac:dyDescent="0.35">
      <c r="A15" s="11">
        <v>890939936</v>
      </c>
      <c r="B15" s="12" t="s">
        <v>14</v>
      </c>
      <c r="C15" s="3">
        <v>5080791</v>
      </c>
      <c r="D15" s="3" t="s">
        <v>29</v>
      </c>
      <c r="E15" s="4">
        <v>45040.522743055553</v>
      </c>
      <c r="F15" s="4">
        <v>45139.677428124996</v>
      </c>
      <c r="G15" s="3">
        <v>180401</v>
      </c>
      <c r="H15" s="4">
        <v>45065</v>
      </c>
      <c r="I15" s="5">
        <v>67000</v>
      </c>
      <c r="J15" s="5">
        <v>66900</v>
      </c>
      <c r="K15" s="13" t="s">
        <v>83</v>
      </c>
      <c r="L15" s="26">
        <v>67000</v>
      </c>
      <c r="M15" s="26">
        <v>67000</v>
      </c>
      <c r="N15" s="26">
        <v>100</v>
      </c>
      <c r="O15" s="26">
        <v>66900</v>
      </c>
      <c r="P15" s="26">
        <v>0</v>
      </c>
      <c r="Q15" s="13"/>
      <c r="R15" s="26">
        <v>0</v>
      </c>
      <c r="S15" s="13"/>
      <c r="T15" s="13"/>
      <c r="U15" s="30">
        <v>45322</v>
      </c>
    </row>
    <row r="16" spans="1:21" ht="15" customHeight="1" x14ac:dyDescent="0.35">
      <c r="A16" s="11">
        <v>890939936</v>
      </c>
      <c r="B16" s="12" t="s">
        <v>14</v>
      </c>
      <c r="C16" s="3">
        <v>5084059</v>
      </c>
      <c r="D16" s="3" t="s">
        <v>30</v>
      </c>
      <c r="E16" s="4">
        <v>45042.676990740743</v>
      </c>
      <c r="F16" s="4">
        <v>45139.677862766206</v>
      </c>
      <c r="G16" s="3">
        <v>180401</v>
      </c>
      <c r="H16" s="4">
        <v>45065</v>
      </c>
      <c r="I16" s="5">
        <v>80700</v>
      </c>
      <c r="J16" s="5">
        <v>80700</v>
      </c>
      <c r="K16" s="13" t="s">
        <v>83</v>
      </c>
      <c r="L16" s="26">
        <v>80700</v>
      </c>
      <c r="M16" s="26">
        <v>80700</v>
      </c>
      <c r="N16" s="26">
        <v>0</v>
      </c>
      <c r="O16" s="26">
        <v>80700</v>
      </c>
      <c r="P16" s="26">
        <v>0</v>
      </c>
      <c r="Q16" s="13"/>
      <c r="R16" s="26">
        <v>0</v>
      </c>
      <c r="S16" s="13"/>
      <c r="T16" s="13"/>
      <c r="U16" s="30">
        <v>45322</v>
      </c>
    </row>
    <row r="17" spans="1:21" ht="15" customHeight="1" x14ac:dyDescent="0.35">
      <c r="A17" s="11">
        <v>890939936</v>
      </c>
      <c r="B17" s="12" t="s">
        <v>14</v>
      </c>
      <c r="C17" s="3">
        <v>5084808</v>
      </c>
      <c r="D17" s="3" t="s">
        <v>31</v>
      </c>
      <c r="E17" s="4">
        <v>45043.464479166665</v>
      </c>
      <c r="F17" s="4">
        <v>45139.678338576392</v>
      </c>
      <c r="G17" s="3">
        <v>180401</v>
      </c>
      <c r="H17" s="4">
        <v>45065</v>
      </c>
      <c r="I17" s="5">
        <v>67000</v>
      </c>
      <c r="J17" s="5">
        <v>66900</v>
      </c>
      <c r="K17" s="13" t="s">
        <v>83</v>
      </c>
      <c r="L17" s="26">
        <v>67000</v>
      </c>
      <c r="M17" s="26">
        <v>67000</v>
      </c>
      <c r="N17" s="26">
        <v>100</v>
      </c>
      <c r="O17" s="26">
        <v>66900</v>
      </c>
      <c r="P17" s="26">
        <v>0</v>
      </c>
      <c r="Q17" s="13"/>
      <c r="R17" s="26">
        <v>0</v>
      </c>
      <c r="S17" s="13"/>
      <c r="T17" s="13"/>
      <c r="U17" s="30">
        <v>45322</v>
      </c>
    </row>
    <row r="18" spans="1:21" ht="15" customHeight="1" x14ac:dyDescent="0.35">
      <c r="A18" s="11">
        <v>890939936</v>
      </c>
      <c r="B18" s="12" t="s">
        <v>14</v>
      </c>
      <c r="C18" s="3">
        <v>5089011</v>
      </c>
      <c r="D18" s="3" t="s">
        <v>32</v>
      </c>
      <c r="E18" s="4">
        <v>45048.692847222221</v>
      </c>
      <c r="F18" s="4">
        <v>45139.678806331016</v>
      </c>
      <c r="G18" s="3">
        <v>181810</v>
      </c>
      <c r="H18" s="4">
        <v>45065</v>
      </c>
      <c r="I18" s="5">
        <v>80700</v>
      </c>
      <c r="J18" s="5">
        <v>80700</v>
      </c>
      <c r="K18" s="13" t="s">
        <v>83</v>
      </c>
      <c r="L18" s="26">
        <v>80700</v>
      </c>
      <c r="M18" s="26">
        <v>80700</v>
      </c>
      <c r="N18" s="26">
        <v>0</v>
      </c>
      <c r="O18" s="26">
        <v>80700</v>
      </c>
      <c r="P18" s="26">
        <v>0</v>
      </c>
      <c r="Q18" s="13"/>
      <c r="R18" s="26">
        <v>0</v>
      </c>
      <c r="S18" s="13"/>
      <c r="T18" s="13"/>
      <c r="U18" s="30">
        <v>45322</v>
      </c>
    </row>
    <row r="19" spans="1:21" ht="15" customHeight="1" x14ac:dyDescent="0.35">
      <c r="A19" s="11">
        <v>890939936</v>
      </c>
      <c r="B19" s="12" t="s">
        <v>14</v>
      </c>
      <c r="C19" s="3">
        <v>5089919</v>
      </c>
      <c r="D19" s="3" t="s">
        <v>33</v>
      </c>
      <c r="E19" s="4">
        <v>45049.511666666665</v>
      </c>
      <c r="F19" s="4">
        <v>45139.679242708335</v>
      </c>
      <c r="G19" s="3">
        <v>181810</v>
      </c>
      <c r="H19" s="4">
        <v>45065</v>
      </c>
      <c r="I19" s="5">
        <v>66800</v>
      </c>
      <c r="J19" s="5">
        <v>62700</v>
      </c>
      <c r="K19" s="13" t="s">
        <v>83</v>
      </c>
      <c r="L19" s="26">
        <v>66800</v>
      </c>
      <c r="M19" s="26">
        <v>66800</v>
      </c>
      <c r="N19" s="26">
        <v>0</v>
      </c>
      <c r="O19" s="26">
        <v>66800</v>
      </c>
      <c r="P19" s="26">
        <v>0</v>
      </c>
      <c r="Q19" s="13"/>
      <c r="R19" s="26">
        <v>0</v>
      </c>
      <c r="S19" s="13"/>
      <c r="T19" s="13"/>
      <c r="U19" s="30">
        <v>45322</v>
      </c>
    </row>
    <row r="20" spans="1:21" ht="15" customHeight="1" x14ac:dyDescent="0.35">
      <c r="A20" s="11">
        <v>890939936</v>
      </c>
      <c r="B20" s="12" t="s">
        <v>14</v>
      </c>
      <c r="C20" s="3">
        <v>5092381</v>
      </c>
      <c r="D20" s="3" t="s">
        <v>34</v>
      </c>
      <c r="E20" s="4">
        <v>45051.457604166666</v>
      </c>
      <c r="F20" s="4">
        <v>45139.679729131945</v>
      </c>
      <c r="G20" s="3">
        <v>181810</v>
      </c>
      <c r="H20" s="4">
        <v>45065</v>
      </c>
      <c r="I20" s="5">
        <v>21648</v>
      </c>
      <c r="J20" s="5">
        <v>17548</v>
      </c>
      <c r="K20" s="13" t="s">
        <v>83</v>
      </c>
      <c r="L20" s="26">
        <v>21648</v>
      </c>
      <c r="M20" s="26">
        <v>21648</v>
      </c>
      <c r="N20" s="26">
        <v>0</v>
      </c>
      <c r="O20" s="26">
        <v>21648</v>
      </c>
      <c r="P20" s="26">
        <v>0</v>
      </c>
      <c r="Q20" s="13"/>
      <c r="R20" s="26">
        <v>0</v>
      </c>
      <c r="S20" s="13"/>
      <c r="T20" s="13"/>
      <c r="U20" s="30">
        <v>45322</v>
      </c>
    </row>
    <row r="21" spans="1:21" ht="15" customHeight="1" x14ac:dyDescent="0.35">
      <c r="A21" s="11">
        <v>890939936</v>
      </c>
      <c r="B21" s="12" t="s">
        <v>14</v>
      </c>
      <c r="C21" s="3">
        <v>5100604</v>
      </c>
      <c r="D21" s="3" t="s">
        <v>35</v>
      </c>
      <c r="E21" s="4">
        <v>45059.320127314815</v>
      </c>
      <c r="F21" s="4">
        <v>45126.706888391207</v>
      </c>
      <c r="G21" s="3">
        <v>184407</v>
      </c>
      <c r="H21" s="4">
        <v>45126</v>
      </c>
      <c r="I21" s="5">
        <v>67000</v>
      </c>
      <c r="J21" s="5">
        <v>66934</v>
      </c>
      <c r="K21" s="13" t="s">
        <v>83</v>
      </c>
      <c r="L21" s="26">
        <v>67000</v>
      </c>
      <c r="M21" s="26">
        <v>67000</v>
      </c>
      <c r="N21" s="26">
        <v>66</v>
      </c>
      <c r="O21" s="26">
        <v>66934</v>
      </c>
      <c r="P21" s="26">
        <v>0</v>
      </c>
      <c r="Q21" s="13"/>
      <c r="R21" s="26">
        <v>0</v>
      </c>
      <c r="S21" s="13"/>
      <c r="T21" s="13"/>
      <c r="U21" s="30">
        <v>45322</v>
      </c>
    </row>
    <row r="22" spans="1:21" ht="15" customHeight="1" x14ac:dyDescent="0.35">
      <c r="A22" s="11">
        <v>890939936</v>
      </c>
      <c r="B22" s="12" t="s">
        <v>14</v>
      </c>
      <c r="C22" s="3">
        <v>5100837</v>
      </c>
      <c r="D22" s="3" t="s">
        <v>36</v>
      </c>
      <c r="E22" s="4">
        <v>45059.4528125</v>
      </c>
      <c r="F22" s="4">
        <v>45126.711984953705</v>
      </c>
      <c r="G22" s="3">
        <v>182689</v>
      </c>
      <c r="H22" s="4">
        <v>45126</v>
      </c>
      <c r="I22" s="5">
        <v>146417</v>
      </c>
      <c r="J22" s="5">
        <v>142315</v>
      </c>
      <c r="K22" s="13" t="s">
        <v>83</v>
      </c>
      <c r="L22" s="26">
        <v>146417</v>
      </c>
      <c r="M22" s="26">
        <v>146417</v>
      </c>
      <c r="N22" s="26">
        <v>2</v>
      </c>
      <c r="O22" s="26">
        <v>146415</v>
      </c>
      <c r="P22" s="26">
        <v>0</v>
      </c>
      <c r="Q22" s="13"/>
      <c r="R22" s="26">
        <v>0</v>
      </c>
      <c r="S22" s="13"/>
      <c r="T22" s="13"/>
      <c r="U22" s="30">
        <v>45322</v>
      </c>
    </row>
    <row r="23" spans="1:21" ht="15" customHeight="1" x14ac:dyDescent="0.35">
      <c r="A23" s="11">
        <v>890939936</v>
      </c>
      <c r="B23" s="12" t="s">
        <v>14</v>
      </c>
      <c r="C23" s="3">
        <v>5102593</v>
      </c>
      <c r="D23" s="3" t="s">
        <v>37</v>
      </c>
      <c r="E23" s="4">
        <v>45062.294675925928</v>
      </c>
      <c r="F23" s="4">
        <v>45139.680206018522</v>
      </c>
      <c r="G23" s="3">
        <v>181810</v>
      </c>
      <c r="H23" s="4">
        <v>45065</v>
      </c>
      <c r="I23" s="5">
        <v>67000</v>
      </c>
      <c r="J23" s="5">
        <v>62800</v>
      </c>
      <c r="K23" s="13" t="s">
        <v>83</v>
      </c>
      <c r="L23" s="26">
        <v>67000</v>
      </c>
      <c r="M23" s="26">
        <v>67000</v>
      </c>
      <c r="N23" s="26">
        <v>100</v>
      </c>
      <c r="O23" s="26">
        <v>66900</v>
      </c>
      <c r="P23" s="26">
        <v>0</v>
      </c>
      <c r="Q23" s="13"/>
      <c r="R23" s="26">
        <v>0</v>
      </c>
      <c r="S23" s="13"/>
      <c r="T23" s="13"/>
      <c r="U23" s="30">
        <v>45322</v>
      </c>
    </row>
    <row r="24" spans="1:21" ht="15" customHeight="1" x14ac:dyDescent="0.35">
      <c r="A24" s="11">
        <v>890939936</v>
      </c>
      <c r="B24" s="12" t="s">
        <v>14</v>
      </c>
      <c r="C24" s="3">
        <v>5103213</v>
      </c>
      <c r="D24" s="3" t="s">
        <v>38</v>
      </c>
      <c r="E24" s="4">
        <v>45062.469189814816</v>
      </c>
      <c r="F24" s="4">
        <v>45139.68094244213</v>
      </c>
      <c r="G24" s="3">
        <v>181810</v>
      </c>
      <c r="H24" s="4">
        <v>45065</v>
      </c>
      <c r="I24" s="5">
        <v>80700</v>
      </c>
      <c r="J24" s="5">
        <v>80700</v>
      </c>
      <c r="K24" s="13" t="s">
        <v>83</v>
      </c>
      <c r="L24" s="26">
        <v>80700</v>
      </c>
      <c r="M24" s="26">
        <v>80700</v>
      </c>
      <c r="N24" s="26">
        <v>0</v>
      </c>
      <c r="O24" s="26">
        <v>80700</v>
      </c>
      <c r="P24" s="26">
        <v>0</v>
      </c>
      <c r="Q24" s="13"/>
      <c r="R24" s="26">
        <v>0</v>
      </c>
      <c r="S24" s="13"/>
      <c r="T24" s="13"/>
      <c r="U24" s="30">
        <v>45322</v>
      </c>
    </row>
    <row r="25" spans="1:21" ht="15" customHeight="1" x14ac:dyDescent="0.35">
      <c r="A25" s="11">
        <v>890939936</v>
      </c>
      <c r="B25" s="12" t="s">
        <v>14</v>
      </c>
      <c r="C25" s="3">
        <v>5109056</v>
      </c>
      <c r="D25" s="3" t="s">
        <v>39</v>
      </c>
      <c r="E25" s="4">
        <v>45069.394953703704</v>
      </c>
      <c r="F25" s="4">
        <v>45126.712557488427</v>
      </c>
      <c r="G25" s="3">
        <v>182689</v>
      </c>
      <c r="H25" s="4">
        <v>45126</v>
      </c>
      <c r="I25" s="5">
        <v>67000</v>
      </c>
      <c r="J25" s="5">
        <v>62800</v>
      </c>
      <c r="K25" s="13" t="s">
        <v>83</v>
      </c>
      <c r="L25" s="26">
        <v>67000</v>
      </c>
      <c r="M25" s="26">
        <v>67000</v>
      </c>
      <c r="N25" s="26">
        <v>100</v>
      </c>
      <c r="O25" s="26">
        <v>66900</v>
      </c>
      <c r="P25" s="26">
        <v>0</v>
      </c>
      <c r="Q25" s="13"/>
      <c r="R25" s="26">
        <v>0</v>
      </c>
      <c r="S25" s="13"/>
      <c r="T25" s="13"/>
      <c r="U25" s="30">
        <v>45322</v>
      </c>
    </row>
    <row r="26" spans="1:21" ht="15" customHeight="1" x14ac:dyDescent="0.35">
      <c r="A26" s="11">
        <v>890939936</v>
      </c>
      <c r="B26" s="12" t="s">
        <v>14</v>
      </c>
      <c r="C26" s="3">
        <v>5120288</v>
      </c>
      <c r="D26" s="3" t="s">
        <v>40</v>
      </c>
      <c r="E26" s="4">
        <v>45078.653020833335</v>
      </c>
      <c r="F26" s="4">
        <v>45126.70721119213</v>
      </c>
      <c r="G26" s="3">
        <v>184407</v>
      </c>
      <c r="H26" s="4">
        <v>45126</v>
      </c>
      <c r="I26" s="5">
        <v>80700</v>
      </c>
      <c r="J26" s="5">
        <v>80700</v>
      </c>
      <c r="K26" s="13" t="s">
        <v>83</v>
      </c>
      <c r="L26" s="26">
        <v>80700</v>
      </c>
      <c r="M26" s="26">
        <v>80700</v>
      </c>
      <c r="N26" s="26">
        <v>0</v>
      </c>
      <c r="O26" s="26">
        <v>80700</v>
      </c>
      <c r="P26" s="26">
        <v>0</v>
      </c>
      <c r="Q26" s="13"/>
      <c r="R26" s="26">
        <v>0</v>
      </c>
      <c r="S26" s="13"/>
      <c r="T26" s="13"/>
      <c r="U26" s="30">
        <v>45322</v>
      </c>
    </row>
    <row r="27" spans="1:21" ht="15" customHeight="1" x14ac:dyDescent="0.35">
      <c r="A27" s="11">
        <v>890939936</v>
      </c>
      <c r="B27" s="12" t="s">
        <v>14</v>
      </c>
      <c r="C27" s="3">
        <v>5142692</v>
      </c>
      <c r="D27" s="3" t="s">
        <v>41</v>
      </c>
      <c r="E27" s="4">
        <v>45103.558611111112</v>
      </c>
      <c r="F27" s="4">
        <v>45126.702107442128</v>
      </c>
      <c r="G27" s="3">
        <v>185742</v>
      </c>
      <c r="H27" s="4">
        <v>45126</v>
      </c>
      <c r="I27" s="5">
        <v>80700</v>
      </c>
      <c r="J27" s="5">
        <v>76600</v>
      </c>
      <c r="K27" s="13" t="s">
        <v>83</v>
      </c>
      <c r="L27" s="26">
        <v>80700</v>
      </c>
      <c r="M27" s="26">
        <v>80700</v>
      </c>
      <c r="N27" s="26">
        <v>0</v>
      </c>
      <c r="O27" s="26">
        <v>80700</v>
      </c>
      <c r="P27" s="26">
        <v>0</v>
      </c>
      <c r="Q27" s="13"/>
      <c r="R27" s="26">
        <v>0</v>
      </c>
      <c r="S27" s="13"/>
      <c r="T27" s="13"/>
      <c r="U27" s="30">
        <v>45322</v>
      </c>
    </row>
    <row r="28" spans="1:21" ht="15" customHeight="1" x14ac:dyDescent="0.35">
      <c r="A28" s="11">
        <v>890939936</v>
      </c>
      <c r="B28" s="12" t="s">
        <v>14</v>
      </c>
      <c r="C28" s="3">
        <v>5143986</v>
      </c>
      <c r="D28" s="3" t="s">
        <v>42</v>
      </c>
      <c r="E28" s="4">
        <v>45104.467175925929</v>
      </c>
      <c r="F28" s="4">
        <v>45126.706372800923</v>
      </c>
      <c r="G28" s="3">
        <v>185742</v>
      </c>
      <c r="H28" s="4">
        <v>45126</v>
      </c>
      <c r="I28" s="5">
        <v>992290</v>
      </c>
      <c r="J28" s="5">
        <v>929190</v>
      </c>
      <c r="K28" s="13" t="s">
        <v>83</v>
      </c>
      <c r="L28" s="26">
        <v>992290</v>
      </c>
      <c r="M28" s="26">
        <v>992290</v>
      </c>
      <c r="N28" s="26">
        <v>63100</v>
      </c>
      <c r="O28" s="26">
        <v>929190</v>
      </c>
      <c r="P28" s="26">
        <v>0</v>
      </c>
      <c r="Q28" s="13"/>
      <c r="R28" s="26">
        <v>0</v>
      </c>
      <c r="S28" s="13"/>
      <c r="T28" s="13"/>
      <c r="U28" s="30">
        <v>45322</v>
      </c>
    </row>
    <row r="29" spans="1:21" ht="15" customHeight="1" x14ac:dyDescent="0.35">
      <c r="A29" s="11">
        <v>890939936</v>
      </c>
      <c r="B29" s="12" t="s">
        <v>14</v>
      </c>
      <c r="C29" s="3">
        <v>5148379</v>
      </c>
      <c r="D29" s="3" t="s">
        <v>43</v>
      </c>
      <c r="E29" s="4">
        <v>45107.52584490741</v>
      </c>
      <c r="F29" s="4">
        <v>45142.304227777779</v>
      </c>
      <c r="G29" s="3">
        <v>187221</v>
      </c>
      <c r="H29" s="4">
        <v>45142</v>
      </c>
      <c r="I29" s="5">
        <v>160200</v>
      </c>
      <c r="J29" s="5">
        <v>143448</v>
      </c>
      <c r="K29" s="13" t="s">
        <v>83</v>
      </c>
      <c r="L29" s="26">
        <v>160200</v>
      </c>
      <c r="M29" s="26">
        <v>160200</v>
      </c>
      <c r="N29" s="26">
        <v>4352</v>
      </c>
      <c r="O29" s="26">
        <v>155848</v>
      </c>
      <c r="P29" s="26">
        <v>0</v>
      </c>
      <c r="Q29" s="13"/>
      <c r="R29" s="26">
        <v>0</v>
      </c>
      <c r="S29" s="13"/>
      <c r="T29" s="13"/>
      <c r="U29" s="30">
        <v>45322</v>
      </c>
    </row>
    <row r="30" spans="1:21" ht="15" customHeight="1" x14ac:dyDescent="0.35">
      <c r="A30" s="11">
        <v>890939936</v>
      </c>
      <c r="B30" s="12" t="s">
        <v>14</v>
      </c>
      <c r="C30" s="3">
        <v>5151257</v>
      </c>
      <c r="D30" s="3" t="s">
        <v>44</v>
      </c>
      <c r="E30" s="4">
        <v>45112.391238425924</v>
      </c>
      <c r="F30" s="4">
        <v>45233.635164004627</v>
      </c>
      <c r="G30" s="3">
        <v>186811</v>
      </c>
      <c r="H30" s="4">
        <v>45124</v>
      </c>
      <c r="I30" s="5">
        <v>5879365</v>
      </c>
      <c r="J30" s="5">
        <v>5723565</v>
      </c>
      <c r="K30" s="13" t="s">
        <v>83</v>
      </c>
      <c r="L30" s="26">
        <v>5879365</v>
      </c>
      <c r="M30" s="26">
        <v>5879365</v>
      </c>
      <c r="N30" s="26">
        <v>155800</v>
      </c>
      <c r="O30" s="26">
        <v>5723565</v>
      </c>
      <c r="P30" s="26">
        <v>0</v>
      </c>
      <c r="Q30" s="13"/>
      <c r="R30" s="26">
        <v>0</v>
      </c>
      <c r="S30" s="13"/>
      <c r="T30" s="13"/>
      <c r="U30" s="30">
        <v>45322</v>
      </c>
    </row>
    <row r="31" spans="1:21" ht="15" customHeight="1" x14ac:dyDescent="0.35">
      <c r="A31" s="11">
        <v>890939936</v>
      </c>
      <c r="B31" s="12" t="s">
        <v>14</v>
      </c>
      <c r="C31" s="3">
        <v>5155537</v>
      </c>
      <c r="D31" s="3" t="s">
        <v>45</v>
      </c>
      <c r="E31" s="4">
        <v>45117.349432870367</v>
      </c>
      <c r="F31" s="4">
        <v>45142.305826770833</v>
      </c>
      <c r="G31" s="3">
        <v>187221</v>
      </c>
      <c r="H31" s="4">
        <v>45142</v>
      </c>
      <c r="I31" s="5">
        <v>35119</v>
      </c>
      <c r="J31" s="5">
        <v>31019</v>
      </c>
      <c r="K31" s="13" t="s">
        <v>83</v>
      </c>
      <c r="L31" s="26">
        <v>35119</v>
      </c>
      <c r="M31" s="26">
        <v>35119</v>
      </c>
      <c r="N31" s="26">
        <v>0</v>
      </c>
      <c r="O31" s="26">
        <v>35119</v>
      </c>
      <c r="P31" s="26">
        <v>0</v>
      </c>
      <c r="Q31" s="13"/>
      <c r="R31" s="26">
        <v>0</v>
      </c>
      <c r="S31" s="13"/>
      <c r="T31" s="13"/>
      <c r="U31" s="30">
        <v>45322</v>
      </c>
    </row>
    <row r="32" spans="1:21" ht="15" customHeight="1" x14ac:dyDescent="0.35">
      <c r="A32" s="11">
        <v>890939936</v>
      </c>
      <c r="B32" s="12" t="s">
        <v>14</v>
      </c>
      <c r="C32" s="3">
        <v>5162817</v>
      </c>
      <c r="D32" s="3" t="s">
        <v>46</v>
      </c>
      <c r="E32" s="4">
        <v>45122.455868055556</v>
      </c>
      <c r="F32" s="4">
        <v>45177.291666666664</v>
      </c>
      <c r="G32" s="3">
        <v>189704</v>
      </c>
      <c r="H32" s="4">
        <v>45177</v>
      </c>
      <c r="I32" s="5">
        <v>923500</v>
      </c>
      <c r="J32" s="5">
        <v>840300</v>
      </c>
      <c r="K32" s="13" t="s">
        <v>83</v>
      </c>
      <c r="L32" s="26">
        <v>923500</v>
      </c>
      <c r="M32" s="26">
        <v>923500</v>
      </c>
      <c r="N32" s="26">
        <v>0</v>
      </c>
      <c r="O32" s="26">
        <v>923500</v>
      </c>
      <c r="P32" s="26">
        <v>640160</v>
      </c>
      <c r="Q32" s="13">
        <v>1222314038</v>
      </c>
      <c r="R32" s="26">
        <v>0</v>
      </c>
      <c r="S32" s="13"/>
      <c r="T32" s="13"/>
      <c r="U32" s="30">
        <v>45322</v>
      </c>
    </row>
    <row r="33" spans="1:21" ht="15" customHeight="1" x14ac:dyDescent="0.35">
      <c r="A33" s="11">
        <v>890939936</v>
      </c>
      <c r="B33" s="12" t="s">
        <v>14</v>
      </c>
      <c r="C33" s="3">
        <v>5169309</v>
      </c>
      <c r="D33" s="3" t="s">
        <v>47</v>
      </c>
      <c r="E33" s="4">
        <v>45129.388043981482</v>
      </c>
      <c r="F33" s="4">
        <v>45177.291666666664</v>
      </c>
      <c r="G33" s="3">
        <v>189704</v>
      </c>
      <c r="H33" s="4">
        <v>45177</v>
      </c>
      <c r="I33" s="5">
        <v>122536</v>
      </c>
      <c r="J33" s="5">
        <v>92460</v>
      </c>
      <c r="K33" s="13" t="s">
        <v>83</v>
      </c>
      <c r="L33" s="26">
        <v>122536</v>
      </c>
      <c r="M33" s="26">
        <v>122536</v>
      </c>
      <c r="N33" s="26">
        <v>21876</v>
      </c>
      <c r="O33" s="26">
        <v>100660</v>
      </c>
      <c r="P33" s="26">
        <v>78550</v>
      </c>
      <c r="Q33" s="13">
        <v>1222331678</v>
      </c>
      <c r="R33" s="26">
        <v>0</v>
      </c>
      <c r="S33" s="13"/>
      <c r="T33" s="13"/>
      <c r="U33" s="30">
        <v>45322</v>
      </c>
    </row>
    <row r="34" spans="1:21" ht="15" customHeight="1" x14ac:dyDescent="0.35">
      <c r="A34" s="11">
        <v>890939936</v>
      </c>
      <c r="B34" s="12" t="s">
        <v>14</v>
      </c>
      <c r="C34" s="3">
        <v>5187321</v>
      </c>
      <c r="D34" s="3" t="s">
        <v>48</v>
      </c>
      <c r="E34" s="4">
        <v>45147.326574074075</v>
      </c>
      <c r="F34" s="4">
        <v>45177.291666666664</v>
      </c>
      <c r="G34" s="3">
        <v>189704</v>
      </c>
      <c r="H34" s="4">
        <v>45177</v>
      </c>
      <c r="I34" s="5">
        <v>80700</v>
      </c>
      <c r="J34" s="5">
        <v>80700</v>
      </c>
      <c r="K34" s="13" t="s">
        <v>83</v>
      </c>
      <c r="L34" s="26">
        <v>80700</v>
      </c>
      <c r="M34" s="26">
        <v>80700</v>
      </c>
      <c r="N34" s="26">
        <v>0</v>
      </c>
      <c r="O34" s="26">
        <v>80700</v>
      </c>
      <c r="P34" s="26">
        <v>75811</v>
      </c>
      <c r="Q34" s="13">
        <v>1222314021</v>
      </c>
      <c r="R34" s="26">
        <v>0</v>
      </c>
      <c r="S34" s="13"/>
      <c r="T34" s="13"/>
      <c r="U34" s="30">
        <v>45322</v>
      </c>
    </row>
    <row r="35" spans="1:21" ht="15" customHeight="1" x14ac:dyDescent="0.35">
      <c r="A35" s="11">
        <v>890939936</v>
      </c>
      <c r="B35" s="12" t="s">
        <v>14</v>
      </c>
      <c r="C35" s="3">
        <v>5199117</v>
      </c>
      <c r="D35" s="3" t="s">
        <v>49</v>
      </c>
      <c r="E35" s="4">
        <v>45156.73814814815</v>
      </c>
      <c r="F35" s="4">
        <v>45232.607357754627</v>
      </c>
      <c r="G35" s="3">
        <v>191635</v>
      </c>
      <c r="H35" s="4">
        <v>45181</v>
      </c>
      <c r="I35" s="5">
        <v>3826068</v>
      </c>
      <c r="J35" s="5">
        <v>3521485</v>
      </c>
      <c r="K35" s="13" t="s">
        <v>83</v>
      </c>
      <c r="L35" s="26">
        <v>3826068</v>
      </c>
      <c r="M35" s="26">
        <v>3826068</v>
      </c>
      <c r="N35" s="26">
        <v>0</v>
      </c>
      <c r="O35" s="26">
        <v>3826068</v>
      </c>
      <c r="P35" s="26">
        <v>0</v>
      </c>
      <c r="Q35" s="13"/>
      <c r="R35" s="26">
        <v>0</v>
      </c>
      <c r="S35" s="13"/>
      <c r="T35" s="13"/>
      <c r="U35" s="30">
        <v>45322</v>
      </c>
    </row>
    <row r="36" spans="1:21" ht="15" customHeight="1" x14ac:dyDescent="0.35">
      <c r="A36" s="11">
        <v>890939936</v>
      </c>
      <c r="B36" s="12" t="s">
        <v>14</v>
      </c>
      <c r="C36" s="3">
        <v>5200261</v>
      </c>
      <c r="D36" s="3" t="s">
        <v>50</v>
      </c>
      <c r="E36" s="4">
        <v>45160.43037037037</v>
      </c>
      <c r="F36" s="4">
        <v>45202.310222685184</v>
      </c>
      <c r="G36" s="3">
        <v>192618</v>
      </c>
      <c r="H36" s="4">
        <v>45202</v>
      </c>
      <c r="I36" s="5">
        <v>828362</v>
      </c>
      <c r="J36" s="5">
        <v>807230</v>
      </c>
      <c r="K36" s="13" t="s">
        <v>83</v>
      </c>
      <c r="L36" s="26">
        <v>828362</v>
      </c>
      <c r="M36" s="26">
        <v>828362</v>
      </c>
      <c r="N36" s="26">
        <v>0</v>
      </c>
      <c r="O36" s="26">
        <v>828362</v>
      </c>
      <c r="P36" s="26">
        <v>807230</v>
      </c>
      <c r="Q36" s="13">
        <v>1222333375</v>
      </c>
      <c r="R36" s="26">
        <v>0</v>
      </c>
      <c r="S36" s="13"/>
      <c r="T36" s="13"/>
      <c r="U36" s="30">
        <v>45322</v>
      </c>
    </row>
    <row r="37" spans="1:21" ht="15" customHeight="1" x14ac:dyDescent="0.35">
      <c r="A37" s="11">
        <v>890939936</v>
      </c>
      <c r="B37" s="12" t="s">
        <v>14</v>
      </c>
      <c r="C37" s="3">
        <v>5213177</v>
      </c>
      <c r="D37" s="3" t="s">
        <v>51</v>
      </c>
      <c r="E37" s="4">
        <v>45170.412986111114</v>
      </c>
      <c r="F37" s="4">
        <v>45293.291666666664</v>
      </c>
      <c r="G37" s="3">
        <v>201024</v>
      </c>
      <c r="H37" s="4">
        <v>45292</v>
      </c>
      <c r="I37" s="5">
        <v>67000</v>
      </c>
      <c r="J37" s="5">
        <v>62900</v>
      </c>
      <c r="K37" s="13" t="s">
        <v>81</v>
      </c>
      <c r="L37" s="26">
        <v>0</v>
      </c>
      <c r="M37" s="26">
        <v>0</v>
      </c>
      <c r="N37" s="5">
        <v>62900</v>
      </c>
      <c r="O37" s="26">
        <v>0</v>
      </c>
      <c r="P37" s="26">
        <v>0</v>
      </c>
      <c r="Q37" s="13"/>
      <c r="R37" s="26">
        <v>0</v>
      </c>
      <c r="S37" s="13"/>
      <c r="T37" s="13"/>
      <c r="U37" s="30">
        <v>45322</v>
      </c>
    </row>
    <row r="38" spans="1:21" ht="15" customHeight="1" x14ac:dyDescent="0.35">
      <c r="A38" s="11">
        <v>890939936</v>
      </c>
      <c r="B38" s="12" t="s">
        <v>14</v>
      </c>
      <c r="C38" s="3">
        <v>5216190</v>
      </c>
      <c r="D38" s="3" t="s">
        <v>52</v>
      </c>
      <c r="E38" s="4">
        <v>45174.326851851853</v>
      </c>
      <c r="F38" s="4">
        <v>45202.312489155091</v>
      </c>
      <c r="G38" s="3">
        <v>192618</v>
      </c>
      <c r="H38" s="4">
        <v>45202</v>
      </c>
      <c r="I38" s="5">
        <v>80700</v>
      </c>
      <c r="J38" s="5">
        <v>76600</v>
      </c>
      <c r="K38" s="13" t="s">
        <v>83</v>
      </c>
      <c r="L38" s="26">
        <v>80700</v>
      </c>
      <c r="M38" s="26">
        <v>80700</v>
      </c>
      <c r="N38" s="26">
        <v>0</v>
      </c>
      <c r="O38" s="26">
        <v>80700</v>
      </c>
      <c r="P38" s="26">
        <v>76600</v>
      </c>
      <c r="Q38" s="13">
        <v>1222333370</v>
      </c>
      <c r="R38" s="26">
        <v>0</v>
      </c>
      <c r="S38" s="13"/>
      <c r="T38" s="13"/>
      <c r="U38" s="30">
        <v>45322</v>
      </c>
    </row>
    <row r="39" spans="1:21" ht="15" customHeight="1" x14ac:dyDescent="0.35">
      <c r="A39" s="11">
        <v>890939936</v>
      </c>
      <c r="B39" s="12" t="s">
        <v>14</v>
      </c>
      <c r="C39" s="3">
        <v>5224233</v>
      </c>
      <c r="D39" s="3" t="s">
        <v>53</v>
      </c>
      <c r="E39" s="4">
        <v>45181.406111111108</v>
      </c>
      <c r="F39" s="4">
        <v>45202.31352103009</v>
      </c>
      <c r="G39" s="3">
        <v>192618</v>
      </c>
      <c r="H39" s="4">
        <v>45202</v>
      </c>
      <c r="I39" s="5">
        <v>58809</v>
      </c>
      <c r="J39" s="5">
        <v>54709</v>
      </c>
      <c r="K39" s="13" t="s">
        <v>83</v>
      </c>
      <c r="L39" s="26">
        <v>58809</v>
      </c>
      <c r="M39" s="26">
        <v>58809</v>
      </c>
      <c r="N39" s="26">
        <v>0</v>
      </c>
      <c r="O39" s="26">
        <v>58809</v>
      </c>
      <c r="P39" s="26">
        <v>54709</v>
      </c>
      <c r="Q39" s="13">
        <v>1222333369</v>
      </c>
      <c r="R39" s="26">
        <v>0</v>
      </c>
      <c r="S39" s="13"/>
      <c r="T39" s="13"/>
      <c r="U39" s="30">
        <v>45322</v>
      </c>
    </row>
    <row r="40" spans="1:21" ht="15" customHeight="1" x14ac:dyDescent="0.35">
      <c r="A40" s="11">
        <v>890939936</v>
      </c>
      <c r="B40" s="12" t="s">
        <v>14</v>
      </c>
      <c r="C40" s="3">
        <v>5224728</v>
      </c>
      <c r="D40" s="3" t="s">
        <v>54</v>
      </c>
      <c r="E40" s="4">
        <v>45181.557708333334</v>
      </c>
      <c r="F40" s="4">
        <v>45202.314615428244</v>
      </c>
      <c r="G40" s="3">
        <v>192618</v>
      </c>
      <c r="H40" s="4">
        <v>45202</v>
      </c>
      <c r="I40" s="5">
        <v>67000</v>
      </c>
      <c r="J40" s="5">
        <v>62900</v>
      </c>
      <c r="K40" s="13" t="s">
        <v>83</v>
      </c>
      <c r="L40" s="26">
        <v>67000</v>
      </c>
      <c r="M40" s="26">
        <v>67000</v>
      </c>
      <c r="N40" s="26">
        <v>0</v>
      </c>
      <c r="O40" s="26">
        <v>67000</v>
      </c>
      <c r="P40" s="26">
        <v>62900</v>
      </c>
      <c r="Q40" s="13">
        <v>1222332733</v>
      </c>
      <c r="R40" s="26">
        <v>0</v>
      </c>
      <c r="S40" s="13"/>
      <c r="T40" s="13"/>
      <c r="U40" s="30">
        <v>45322</v>
      </c>
    </row>
    <row r="41" spans="1:21" ht="15" customHeight="1" x14ac:dyDescent="0.35">
      <c r="A41" s="11">
        <v>890939936</v>
      </c>
      <c r="B41" s="12" t="s">
        <v>14</v>
      </c>
      <c r="C41" s="3">
        <v>5231490</v>
      </c>
      <c r="D41" s="3" t="s">
        <v>55</v>
      </c>
      <c r="E41" s="4">
        <v>45188.448113425926</v>
      </c>
      <c r="F41" s="4">
        <v>45202.617092939814</v>
      </c>
      <c r="G41" s="3">
        <v>192618</v>
      </c>
      <c r="H41" s="4">
        <v>45202</v>
      </c>
      <c r="I41" s="5">
        <v>566951</v>
      </c>
      <c r="J41" s="5">
        <v>507851</v>
      </c>
      <c r="K41" s="13" t="s">
        <v>83</v>
      </c>
      <c r="L41" s="26">
        <v>566951</v>
      </c>
      <c r="M41" s="26">
        <v>566951</v>
      </c>
      <c r="N41" s="26">
        <v>0</v>
      </c>
      <c r="O41" s="26">
        <v>566951</v>
      </c>
      <c r="P41" s="26">
        <f>46369+461482</f>
        <v>507851</v>
      </c>
      <c r="Q41" s="13">
        <v>1222333608</v>
      </c>
      <c r="R41" s="26">
        <v>0</v>
      </c>
      <c r="S41" s="13"/>
      <c r="T41" s="13"/>
      <c r="U41" s="30">
        <v>45322</v>
      </c>
    </row>
    <row r="42" spans="1:21" ht="15" customHeight="1" x14ac:dyDescent="0.35">
      <c r="A42" s="11">
        <v>890939936</v>
      </c>
      <c r="B42" s="12" t="s">
        <v>14</v>
      </c>
      <c r="C42" s="3">
        <v>5248865</v>
      </c>
      <c r="D42" s="3" t="s">
        <v>56</v>
      </c>
      <c r="E42" s="4">
        <v>45203.33153935185</v>
      </c>
      <c r="F42" s="4">
        <v>45231.684175462964</v>
      </c>
      <c r="G42" s="3">
        <v>194916</v>
      </c>
      <c r="H42" s="4">
        <v>45231</v>
      </c>
      <c r="I42" s="5">
        <v>80700</v>
      </c>
      <c r="J42" s="5">
        <v>76600</v>
      </c>
      <c r="K42" s="13" t="s">
        <v>83</v>
      </c>
      <c r="L42" s="26">
        <v>80700</v>
      </c>
      <c r="M42" s="26">
        <v>80700</v>
      </c>
      <c r="N42" s="26">
        <v>0</v>
      </c>
      <c r="O42" s="26">
        <v>80700</v>
      </c>
      <c r="P42" s="26">
        <v>0</v>
      </c>
      <c r="Q42" s="13"/>
      <c r="R42" s="26">
        <v>0</v>
      </c>
      <c r="S42" s="13"/>
      <c r="T42" s="13"/>
      <c r="U42" s="30">
        <v>45322</v>
      </c>
    </row>
    <row r="43" spans="1:21" ht="15" customHeight="1" x14ac:dyDescent="0.35">
      <c r="A43" s="11">
        <v>890939936</v>
      </c>
      <c r="B43" s="12" t="s">
        <v>14</v>
      </c>
      <c r="C43" s="3">
        <v>5262314</v>
      </c>
      <c r="D43" s="3" t="s">
        <v>57</v>
      </c>
      <c r="E43" s="4">
        <v>45217.331319444442</v>
      </c>
      <c r="F43" s="4">
        <v>45231.686260567127</v>
      </c>
      <c r="G43" s="3">
        <v>195691</v>
      </c>
      <c r="H43" s="4">
        <v>45231</v>
      </c>
      <c r="I43" s="5">
        <v>67000</v>
      </c>
      <c r="J43" s="5">
        <v>50600</v>
      </c>
      <c r="K43" s="13" t="s">
        <v>83</v>
      </c>
      <c r="L43" s="26">
        <v>67000</v>
      </c>
      <c r="M43" s="26">
        <v>67000</v>
      </c>
      <c r="N43" s="26">
        <v>16400</v>
      </c>
      <c r="O43" s="26">
        <v>50600</v>
      </c>
      <c r="P43" s="26">
        <v>0</v>
      </c>
      <c r="Q43" s="13"/>
      <c r="R43" s="26">
        <v>0</v>
      </c>
      <c r="S43" s="13"/>
      <c r="T43" s="13"/>
      <c r="U43" s="30">
        <v>45322</v>
      </c>
    </row>
    <row r="44" spans="1:21" ht="15" customHeight="1" x14ac:dyDescent="0.35">
      <c r="A44" s="11">
        <v>890939936</v>
      </c>
      <c r="B44" s="12" t="s">
        <v>14</v>
      </c>
      <c r="C44" s="3">
        <v>5267538</v>
      </c>
      <c r="D44" s="3" t="s">
        <v>58</v>
      </c>
      <c r="E44" s="4">
        <v>45222.439050925925</v>
      </c>
      <c r="F44" s="4">
        <v>45237.475360416669</v>
      </c>
      <c r="G44" s="3">
        <v>195874</v>
      </c>
      <c r="H44" s="4">
        <v>45237</v>
      </c>
      <c r="I44" s="5">
        <v>122800</v>
      </c>
      <c r="J44" s="5">
        <v>122800</v>
      </c>
      <c r="K44" s="13" t="s">
        <v>83</v>
      </c>
      <c r="L44" s="26">
        <v>122800</v>
      </c>
      <c r="M44" s="26">
        <v>122800</v>
      </c>
      <c r="N44" s="26">
        <v>0</v>
      </c>
      <c r="O44" s="26">
        <v>122800</v>
      </c>
      <c r="P44" s="26">
        <v>0</v>
      </c>
      <c r="Q44" s="13"/>
      <c r="R44" s="26">
        <v>0</v>
      </c>
      <c r="S44" s="13"/>
      <c r="T44" s="13"/>
      <c r="U44" s="30">
        <v>45322</v>
      </c>
    </row>
    <row r="45" spans="1:21" ht="15" customHeight="1" x14ac:dyDescent="0.35">
      <c r="A45" s="11">
        <v>890939936</v>
      </c>
      <c r="B45" s="12" t="s">
        <v>14</v>
      </c>
      <c r="C45" s="3">
        <v>5272897</v>
      </c>
      <c r="D45" s="3" t="s">
        <v>59</v>
      </c>
      <c r="E45" s="4">
        <v>45225.602037037039</v>
      </c>
      <c r="F45" s="4">
        <v>45293.291666666664</v>
      </c>
      <c r="G45" s="3">
        <v>196771</v>
      </c>
      <c r="H45" s="4">
        <v>45280</v>
      </c>
      <c r="I45" s="5">
        <v>67000</v>
      </c>
      <c r="J45" s="5">
        <v>62900</v>
      </c>
      <c r="K45" s="13" t="s">
        <v>83</v>
      </c>
      <c r="L45" s="26">
        <v>67000</v>
      </c>
      <c r="M45" s="26">
        <v>67000</v>
      </c>
      <c r="N45" s="26">
        <v>0</v>
      </c>
      <c r="O45" s="26">
        <v>67000</v>
      </c>
      <c r="P45" s="26">
        <v>62900</v>
      </c>
      <c r="Q45" s="13">
        <v>1222375309</v>
      </c>
      <c r="R45" s="26">
        <v>0</v>
      </c>
      <c r="S45" s="13"/>
      <c r="T45" s="13"/>
      <c r="U45" s="30">
        <v>45322</v>
      </c>
    </row>
    <row r="46" spans="1:21" ht="15" customHeight="1" x14ac:dyDescent="0.35">
      <c r="A46" s="11">
        <v>890939936</v>
      </c>
      <c r="B46" s="12" t="s">
        <v>14</v>
      </c>
      <c r="C46" s="3">
        <v>5299518</v>
      </c>
      <c r="D46" s="3" t="s">
        <v>60</v>
      </c>
      <c r="E46" s="4">
        <v>45252.509259259263</v>
      </c>
      <c r="F46" s="4">
        <v>45293.291666666664</v>
      </c>
      <c r="G46" s="3">
        <v>199034</v>
      </c>
      <c r="H46" s="4">
        <v>45292</v>
      </c>
      <c r="I46" s="5">
        <v>55350</v>
      </c>
      <c r="J46" s="5">
        <v>51250</v>
      </c>
      <c r="K46" s="13" t="s">
        <v>83</v>
      </c>
      <c r="L46" s="26">
        <v>55350</v>
      </c>
      <c r="M46" s="26">
        <v>55350</v>
      </c>
      <c r="N46" s="26">
        <v>0</v>
      </c>
      <c r="O46" s="26">
        <v>55350</v>
      </c>
      <c r="P46" s="26">
        <v>51250</v>
      </c>
      <c r="Q46" s="13">
        <v>1222375281</v>
      </c>
      <c r="R46" s="26">
        <v>0</v>
      </c>
      <c r="S46" s="13"/>
      <c r="T46" s="13"/>
      <c r="U46" s="30">
        <v>45322</v>
      </c>
    </row>
    <row r="47" spans="1:21" ht="15" customHeight="1" x14ac:dyDescent="0.35">
      <c r="A47" s="11">
        <v>890939936</v>
      </c>
      <c r="B47" s="12" t="s">
        <v>14</v>
      </c>
      <c r="C47" s="3">
        <v>5317249</v>
      </c>
      <c r="D47" s="3" t="s">
        <v>61</v>
      </c>
      <c r="E47" s="4">
        <v>45271.304236111115</v>
      </c>
      <c r="F47" s="4">
        <v>45293.291666666664</v>
      </c>
      <c r="G47" s="3">
        <v>200217</v>
      </c>
      <c r="H47" s="4">
        <v>45292</v>
      </c>
      <c r="I47" s="5">
        <v>67000</v>
      </c>
      <c r="J47" s="5">
        <v>67000</v>
      </c>
      <c r="K47" s="13" t="s">
        <v>83</v>
      </c>
      <c r="L47" s="26">
        <v>67000</v>
      </c>
      <c r="M47" s="26">
        <v>67000</v>
      </c>
      <c r="N47" s="26">
        <v>0</v>
      </c>
      <c r="O47" s="26">
        <v>67000</v>
      </c>
      <c r="P47" s="26">
        <v>67000</v>
      </c>
      <c r="Q47" s="13">
        <v>1222375279</v>
      </c>
      <c r="R47" s="26">
        <v>0</v>
      </c>
      <c r="S47" s="13"/>
      <c r="T47" s="13"/>
      <c r="U47" s="30">
        <v>45322</v>
      </c>
    </row>
    <row r="48" spans="1:21" ht="15" customHeight="1" x14ac:dyDescent="0.35">
      <c r="A48" s="11">
        <v>890939936</v>
      </c>
      <c r="B48" s="12" t="s">
        <v>14</v>
      </c>
      <c r="C48" s="3">
        <v>5320004</v>
      </c>
      <c r="D48" s="3" t="s">
        <v>62</v>
      </c>
      <c r="E48" s="4">
        <v>45272.642546296294</v>
      </c>
      <c r="F48" s="4">
        <v>45300.491058449072</v>
      </c>
      <c r="G48" s="3">
        <v>202935</v>
      </c>
      <c r="H48" s="4">
        <v>45300.322222222225</v>
      </c>
      <c r="I48" s="5">
        <v>184844</v>
      </c>
      <c r="J48" s="5">
        <v>176644</v>
      </c>
      <c r="K48" s="13" t="s">
        <v>83</v>
      </c>
      <c r="L48" s="26">
        <v>184844</v>
      </c>
      <c r="M48" s="26">
        <v>184844</v>
      </c>
      <c r="N48" s="26">
        <v>0</v>
      </c>
      <c r="O48" s="26">
        <v>184844</v>
      </c>
      <c r="P48" s="26">
        <v>176644</v>
      </c>
      <c r="Q48" s="13">
        <v>1222371350</v>
      </c>
      <c r="R48" s="26">
        <v>0</v>
      </c>
      <c r="S48" s="13"/>
      <c r="T48" s="13"/>
      <c r="U48" s="30">
        <v>45322</v>
      </c>
    </row>
    <row r="49" spans="1:21" ht="15" customHeight="1" x14ac:dyDescent="0.35">
      <c r="A49" s="11">
        <v>890939936</v>
      </c>
      <c r="B49" s="12" t="s">
        <v>14</v>
      </c>
      <c r="C49" s="3">
        <v>5325841</v>
      </c>
      <c r="D49" s="3" t="s">
        <v>63</v>
      </c>
      <c r="E49" s="4">
        <v>45278.518900462965</v>
      </c>
      <c r="F49" s="4">
        <v>45330.686016122687</v>
      </c>
      <c r="G49" s="3">
        <v>201708</v>
      </c>
      <c r="H49" s="4">
        <v>45294</v>
      </c>
      <c r="I49" s="5">
        <v>67000</v>
      </c>
      <c r="J49" s="5">
        <v>67000</v>
      </c>
      <c r="K49" s="13" t="s">
        <v>82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13"/>
      <c r="R49" s="26">
        <v>0</v>
      </c>
      <c r="S49" s="13"/>
      <c r="T49" s="13"/>
      <c r="U49" s="30">
        <v>45322</v>
      </c>
    </row>
    <row r="50" spans="1:21" ht="15" customHeight="1" x14ac:dyDescent="0.35">
      <c r="A50" s="11">
        <v>890939936</v>
      </c>
      <c r="B50" s="12" t="s">
        <v>14</v>
      </c>
      <c r="C50" s="3">
        <v>5340149</v>
      </c>
      <c r="D50" s="3" t="s">
        <v>64</v>
      </c>
      <c r="E50" s="4">
        <v>45294.476967592593</v>
      </c>
      <c r="F50" s="4">
        <v>45295.452801620369</v>
      </c>
      <c r="G50" s="3">
        <v>202587</v>
      </c>
      <c r="H50" s="4">
        <v>45295</v>
      </c>
      <c r="I50" s="5">
        <v>357200</v>
      </c>
      <c r="J50" s="5">
        <v>319848</v>
      </c>
      <c r="K50" s="13" t="s">
        <v>83</v>
      </c>
      <c r="L50" s="26">
        <v>357200</v>
      </c>
      <c r="M50" s="26">
        <v>357200</v>
      </c>
      <c r="N50" s="26">
        <v>0</v>
      </c>
      <c r="O50" s="26">
        <v>357200</v>
      </c>
      <c r="P50" s="26">
        <v>319848</v>
      </c>
      <c r="Q50" s="13">
        <v>1222375319</v>
      </c>
      <c r="R50" s="26">
        <v>0</v>
      </c>
      <c r="S50" s="13"/>
      <c r="T50" s="13"/>
      <c r="U50" s="30">
        <v>45322</v>
      </c>
    </row>
    <row r="52" spans="1:21" x14ac:dyDescent="0.35">
      <c r="Q52" s="31"/>
    </row>
  </sheetData>
  <protectedRanges>
    <protectedRange algorithmName="SHA-512" hashValue="9+ah9tJAD1d4FIK7boMSAp9ZhkqWOsKcliwsS35JSOsk0Aea+c/2yFVjBeVDsv7trYxT+iUP9dPVCIbjcjaMoQ==" saltValue="Z7GArlXd1BdcXotzmJqK/w==" spinCount="100000" sqref="A3:B50" name="Rango1_19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3" zoomScale="80" zoomScaleNormal="80" workbookViewId="0">
      <selection activeCell="G22" sqref="G22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84</v>
      </c>
      <c r="E2" s="36"/>
      <c r="F2" s="36"/>
      <c r="G2" s="36"/>
      <c r="H2" s="36"/>
      <c r="I2" s="37"/>
      <c r="J2" s="38" t="s">
        <v>85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86</v>
      </c>
      <c r="E4" s="36"/>
      <c r="F4" s="36"/>
      <c r="G4" s="36"/>
      <c r="H4" s="36"/>
      <c r="I4" s="37"/>
      <c r="J4" s="38" t="s">
        <v>87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118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116</v>
      </c>
      <c r="J11" s="52"/>
    </row>
    <row r="12" spans="2:10" ht="13" x14ac:dyDescent="0.3">
      <c r="B12" s="51"/>
      <c r="C12" s="53" t="s">
        <v>117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122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119</v>
      </c>
      <c r="D16" s="54"/>
      <c r="G16" s="56"/>
      <c r="H16" s="58" t="s">
        <v>88</v>
      </c>
      <c r="I16" s="58" t="s">
        <v>89</v>
      </c>
      <c r="J16" s="52"/>
    </row>
    <row r="17" spans="2:14" ht="13" x14ac:dyDescent="0.3">
      <c r="B17" s="51"/>
      <c r="C17" s="53" t="s">
        <v>90</v>
      </c>
      <c r="D17" s="53"/>
      <c r="E17" s="53"/>
      <c r="F17" s="53"/>
      <c r="G17" s="56"/>
      <c r="H17" s="59">
        <v>48</v>
      </c>
      <c r="I17" s="60">
        <v>15074993</v>
      </c>
      <c r="J17" s="52"/>
    </row>
    <row r="18" spans="2:14" x14ac:dyDescent="0.25">
      <c r="B18" s="51"/>
      <c r="C18" s="32" t="s">
        <v>91</v>
      </c>
      <c r="G18" s="56"/>
      <c r="H18" s="62">
        <v>0</v>
      </c>
      <c r="I18" s="63">
        <v>0</v>
      </c>
      <c r="J18" s="52"/>
    </row>
    <row r="19" spans="2:14" x14ac:dyDescent="0.25">
      <c r="B19" s="51"/>
      <c r="C19" s="32" t="s">
        <v>92</v>
      </c>
      <c r="G19" s="56"/>
      <c r="H19" s="62">
        <v>0</v>
      </c>
      <c r="I19" s="63">
        <v>0</v>
      </c>
      <c r="J19" s="52"/>
    </row>
    <row r="20" spans="2:14" x14ac:dyDescent="0.25">
      <c r="B20" s="51"/>
      <c r="C20" s="32" t="s">
        <v>93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81</v>
      </c>
      <c r="H21" s="64">
        <v>1</v>
      </c>
      <c r="I21" s="65">
        <v>62900</v>
      </c>
      <c r="J21" s="52"/>
      <c r="N21" s="66"/>
    </row>
    <row r="22" spans="2:14" ht="13" thickBot="1" x14ac:dyDescent="0.3">
      <c r="B22" s="51"/>
      <c r="C22" s="32" t="s">
        <v>94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95</v>
      </c>
      <c r="D23" s="53"/>
      <c r="E23" s="53"/>
      <c r="F23" s="53"/>
      <c r="H23" s="69">
        <f>H18+H19+H20+H21+H22</f>
        <v>1</v>
      </c>
      <c r="I23" s="70">
        <f>I18+I19+I20+I21+I22</f>
        <v>62900</v>
      </c>
      <c r="J23" s="52"/>
    </row>
    <row r="24" spans="2:14" x14ac:dyDescent="0.25">
      <c r="B24" s="51"/>
      <c r="C24" s="32" t="s">
        <v>96</v>
      </c>
      <c r="H24" s="64">
        <v>46</v>
      </c>
      <c r="I24" s="65">
        <v>14945093</v>
      </c>
      <c r="J24" s="52"/>
    </row>
    <row r="25" spans="2:14" ht="13" thickBot="1" x14ac:dyDescent="0.3">
      <c r="B25" s="51"/>
      <c r="C25" s="32" t="s">
        <v>82</v>
      </c>
      <c r="H25" s="67">
        <v>1</v>
      </c>
      <c r="I25" s="68">
        <v>67000</v>
      </c>
      <c r="J25" s="52"/>
    </row>
    <row r="26" spans="2:14" ht="13" x14ac:dyDescent="0.3">
      <c r="B26" s="51"/>
      <c r="C26" s="53" t="s">
        <v>97</v>
      </c>
      <c r="D26" s="53"/>
      <c r="E26" s="53"/>
      <c r="F26" s="53"/>
      <c r="H26" s="69">
        <f>H24+H25</f>
        <v>47</v>
      </c>
      <c r="I26" s="70">
        <f>I24+I25</f>
        <v>15012093</v>
      </c>
      <c r="J26" s="52"/>
    </row>
    <row r="27" spans="2:14" ht="13.5" thickBot="1" x14ac:dyDescent="0.35">
      <c r="B27" s="51"/>
      <c r="C27" s="56" t="s">
        <v>98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99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100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48</v>
      </c>
      <c r="I31" s="63">
        <f>I23+I26+I28</f>
        <v>15074993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120</v>
      </c>
      <c r="D38" s="78"/>
      <c r="E38" s="56"/>
      <c r="F38" s="56"/>
      <c r="G38" s="56"/>
      <c r="H38" s="85" t="s">
        <v>101</v>
      </c>
      <c r="I38" s="78"/>
      <c r="J38" s="74"/>
    </row>
    <row r="39" spans="2:10" ht="13" x14ac:dyDescent="0.3">
      <c r="B39" s="51"/>
      <c r="C39" s="71" t="s">
        <v>121</v>
      </c>
      <c r="D39" s="56"/>
      <c r="E39" s="56"/>
      <c r="F39" s="56"/>
      <c r="G39" s="56"/>
      <c r="H39" s="71" t="s">
        <v>102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103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94" t="s">
        <v>104</v>
      </c>
      <c r="D42" s="94"/>
      <c r="E42" s="94"/>
      <c r="F42" s="94"/>
      <c r="G42" s="94"/>
      <c r="H42" s="94"/>
      <c r="I42" s="94"/>
      <c r="J42" s="74"/>
    </row>
    <row r="43" spans="2:10" x14ac:dyDescent="0.25">
      <c r="B43" s="51"/>
      <c r="C43" s="94"/>
      <c r="D43" s="94"/>
      <c r="E43" s="94"/>
      <c r="F43" s="94"/>
      <c r="G43" s="94"/>
      <c r="H43" s="94"/>
      <c r="I43" s="94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1" sqref="E21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105</v>
      </c>
      <c r="E2" s="36"/>
      <c r="F2" s="36"/>
      <c r="G2" s="36"/>
      <c r="H2" s="36"/>
      <c r="I2" s="37"/>
      <c r="J2" s="38" t="s">
        <v>85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106</v>
      </c>
    </row>
    <row r="5" spans="2:10 16102:16105" ht="13" x14ac:dyDescent="0.25">
      <c r="B5" s="39"/>
      <c r="C5" s="40"/>
      <c r="D5" s="95" t="s">
        <v>107</v>
      </c>
      <c r="E5" s="96"/>
      <c r="F5" s="96"/>
      <c r="G5" s="96"/>
      <c r="H5" s="96"/>
      <c r="I5" s="97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108</v>
      </c>
      <c r="WUJ6" s="32" t="s">
        <v>109</v>
      </c>
      <c r="WUK6" s="55">
        <f ca="1">+TODAY()</f>
        <v>45341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118</v>
      </c>
      <c r="D9" s="55"/>
      <c r="E9" s="54"/>
      <c r="J9" s="52"/>
    </row>
    <row r="10" spans="2:10 16102:16105" ht="13" x14ac:dyDescent="0.3">
      <c r="B10" s="51"/>
      <c r="C10" s="53"/>
      <c r="J10" s="52"/>
    </row>
    <row r="11" spans="2:10 16102:16105" ht="13" x14ac:dyDescent="0.3">
      <c r="B11" s="51"/>
      <c r="C11" s="53" t="s">
        <v>116</v>
      </c>
      <c r="J11" s="52"/>
    </row>
    <row r="12" spans="2:10 16102:16105" ht="13" x14ac:dyDescent="0.3">
      <c r="B12" s="51"/>
      <c r="C12" s="53" t="s">
        <v>117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110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32" t="s">
        <v>119</v>
      </c>
      <c r="D16" s="54"/>
      <c r="H16" s="98" t="s">
        <v>111</v>
      </c>
      <c r="I16" s="98" t="s">
        <v>112</v>
      </c>
      <c r="J16" s="52"/>
    </row>
    <row r="17" spans="2:10" ht="13" x14ac:dyDescent="0.3">
      <c r="B17" s="51"/>
      <c r="C17" s="53" t="s">
        <v>90</v>
      </c>
      <c r="D17" s="53"/>
      <c r="E17" s="53"/>
      <c r="F17" s="53"/>
      <c r="H17" s="99">
        <f>H23</f>
        <v>1</v>
      </c>
      <c r="I17" s="100">
        <f>I23</f>
        <v>62900</v>
      </c>
      <c r="J17" s="52"/>
    </row>
    <row r="18" spans="2:10" x14ac:dyDescent="0.25">
      <c r="B18" s="51"/>
      <c r="C18" s="32" t="s">
        <v>91</v>
      </c>
      <c r="H18" s="101">
        <v>0</v>
      </c>
      <c r="I18" s="102">
        <v>0</v>
      </c>
      <c r="J18" s="52"/>
    </row>
    <row r="19" spans="2:10" x14ac:dyDescent="0.25">
      <c r="B19" s="51"/>
      <c r="C19" s="32" t="s">
        <v>92</v>
      </c>
      <c r="H19" s="101">
        <v>0</v>
      </c>
      <c r="I19" s="102">
        <v>0</v>
      </c>
      <c r="J19" s="52"/>
    </row>
    <row r="20" spans="2:10" x14ac:dyDescent="0.25">
      <c r="B20" s="51"/>
      <c r="C20" s="32" t="s">
        <v>93</v>
      </c>
      <c r="H20" s="101">
        <v>0</v>
      </c>
      <c r="I20" s="102">
        <v>0</v>
      </c>
      <c r="J20" s="52"/>
    </row>
    <row r="21" spans="2:10" x14ac:dyDescent="0.25">
      <c r="B21" s="51"/>
      <c r="C21" s="32" t="s">
        <v>81</v>
      </c>
      <c r="H21" s="101">
        <v>1</v>
      </c>
      <c r="I21" s="102">
        <v>62900</v>
      </c>
      <c r="J21" s="52"/>
    </row>
    <row r="22" spans="2:10" x14ac:dyDescent="0.25">
      <c r="B22" s="51"/>
      <c r="C22" s="32" t="s">
        <v>113</v>
      </c>
      <c r="H22" s="103">
        <v>0</v>
      </c>
      <c r="I22" s="104">
        <v>0</v>
      </c>
      <c r="J22" s="52"/>
    </row>
    <row r="23" spans="2:10" ht="13" x14ac:dyDescent="0.3">
      <c r="B23" s="51"/>
      <c r="C23" s="53" t="s">
        <v>114</v>
      </c>
      <c r="D23" s="53"/>
      <c r="E23" s="53"/>
      <c r="F23" s="53"/>
      <c r="H23" s="101">
        <f>SUM(H18:H22)</f>
        <v>1</v>
      </c>
      <c r="I23" s="100">
        <f>(I18+I19+I20+I21+I22)</f>
        <v>62900</v>
      </c>
      <c r="J23" s="52"/>
    </row>
    <row r="24" spans="2:10" ht="13.5" thickBot="1" x14ac:dyDescent="0.35">
      <c r="B24" s="51"/>
      <c r="C24" s="53"/>
      <c r="D24" s="53"/>
      <c r="H24" s="105"/>
      <c r="I24" s="106"/>
      <c r="J24" s="52"/>
    </row>
    <row r="25" spans="2:10" ht="15" thickTop="1" x14ac:dyDescent="0.35">
      <c r="B25" s="51"/>
      <c r="C25" s="53"/>
      <c r="D25" s="53"/>
      <c r="F25" s="107"/>
      <c r="H25" s="108"/>
      <c r="I25" s="109"/>
      <c r="J25" s="52"/>
    </row>
    <row r="26" spans="2:10" ht="13" x14ac:dyDescent="0.3">
      <c r="B26" s="51"/>
      <c r="C26" s="53"/>
      <c r="D26" s="53"/>
      <c r="H26" s="108"/>
      <c r="I26" s="109"/>
      <c r="J26" s="52"/>
    </row>
    <row r="27" spans="2:10" ht="13" x14ac:dyDescent="0.3">
      <c r="B27" s="51"/>
      <c r="C27" s="53"/>
      <c r="D27" s="53"/>
      <c r="H27" s="108"/>
      <c r="I27" s="109"/>
      <c r="J27" s="52"/>
    </row>
    <row r="28" spans="2:10" x14ac:dyDescent="0.25">
      <c r="B28" s="51"/>
      <c r="G28" s="108"/>
      <c r="H28" s="108"/>
      <c r="I28" s="108"/>
      <c r="J28" s="52"/>
    </row>
    <row r="29" spans="2:10" ht="13.5" thickBot="1" x14ac:dyDescent="0.35">
      <c r="B29" s="51"/>
      <c r="C29" s="88"/>
      <c r="D29" s="88"/>
      <c r="G29" s="110" t="s">
        <v>102</v>
      </c>
      <c r="H29" s="88"/>
      <c r="I29" s="108"/>
      <c r="J29" s="52"/>
    </row>
    <row r="30" spans="2:10" ht="13" x14ac:dyDescent="0.3">
      <c r="B30" s="51"/>
      <c r="C30" s="111" t="s">
        <v>14</v>
      </c>
      <c r="D30" s="108"/>
      <c r="G30" s="111" t="s">
        <v>115</v>
      </c>
      <c r="H30" s="108"/>
      <c r="I30" s="108"/>
      <c r="J30" s="52"/>
    </row>
    <row r="31" spans="2:10" ht="18.75" customHeight="1" thickBot="1" x14ac:dyDescent="0.3">
      <c r="B31" s="86"/>
      <c r="C31" s="87"/>
      <c r="D31" s="87"/>
      <c r="E31" s="87"/>
      <c r="F31" s="87"/>
      <c r="G31" s="88"/>
      <c r="H31" s="88"/>
      <c r="I31" s="88"/>
      <c r="J31" s="8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2024-02-19T21:38:29Z</cp:lastPrinted>
  <dcterms:created xsi:type="dcterms:W3CDTF">2023-01-02T16:33:11Z</dcterms:created>
  <dcterms:modified xsi:type="dcterms:W3CDTF">2024-02-19T21:54:32Z</dcterms:modified>
</cp:coreProperties>
</file>