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05026250 CLINICA SIGMA\"/>
    </mc:Choice>
  </mc:AlternateContent>
  <bookViews>
    <workbookView xWindow="-120" yWindow="-120" windowWidth="20730" windowHeight="1116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externalReferences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\D" localSheetId="2">[1]PATRIM!#REF!</definedName>
    <definedName name="\D">[1]PATRIM!#REF!</definedName>
    <definedName name="\G" localSheetId="2">[1]PATRIM!#REF!</definedName>
    <definedName name="\G">[1]PATRIM!#REF!</definedName>
    <definedName name="_xlnm._FilterDatabase" localSheetId="2" hidden="1">'ESTADO DE CADA FACTURA'!$A$2:$AE$29</definedName>
    <definedName name="_xlnm._FilterDatabase" localSheetId="0">'INFO IPS'!$A$1:$H$28</definedName>
    <definedName name="_XX5" localSheetId="2">#REF!</definedName>
    <definedName name="_XX5">#REF!</definedName>
    <definedName name="_XZ2" localSheetId="2">#REF!</definedName>
    <definedName name="_XZ2">#REF!</definedName>
    <definedName name="a" localSheetId="2">#REF!</definedName>
    <definedName name="a">#REF!</definedName>
    <definedName name="A60W60" localSheetId="2">#REF!</definedName>
    <definedName name="A60W60">#REF!</definedName>
    <definedName name="aa" localSheetId="2">#REF!</definedName>
    <definedName name="aa">#REF!</definedName>
    <definedName name="AAAA" localSheetId="2">#REF!</definedName>
    <definedName name="AAAA">#REF!</definedName>
    <definedName name="adas" localSheetId="2">#REF!</definedName>
    <definedName name="adas">#REF!</definedName>
    <definedName name="AGRISEM" localSheetId="2">#REF!</definedName>
    <definedName name="AGRISEM">#REF!</definedName>
    <definedName name="AS2DocOpenMode" hidden="1">"AS2DocumentEdit"</definedName>
    <definedName name="az" localSheetId="2">#REF!</definedName>
    <definedName name="az">#REF!</definedName>
    <definedName name="b" localSheetId="2">#REF!</definedName>
    <definedName name="b">#REF!</definedName>
    <definedName name="C_C_Balance">'[2]Materialidad Dic 09'!$B$4</definedName>
    <definedName name="codi">'[3]formato (3)'!$A$9:$A$414</definedName>
    <definedName name="Critical_Component">'[2]Materialidad Dic 09'!$B$2</definedName>
    <definedName name="DIANA" localSheetId="2">#REF!</definedName>
    <definedName name="DIANA">#REF!</definedName>
    <definedName name="DIANA1" localSheetId="2">#REF!</definedName>
    <definedName name="DIANA1">#REF!</definedName>
    <definedName name="DISTRIMP" localSheetId="2">#REF!</definedName>
    <definedName name="DISTRIMP">#REF!</definedName>
    <definedName name="Effective_Tax_Rate" localSheetId="2">'[2]Materialidad Dic 09'!#REF!</definedName>
    <definedName name="Effective_Tax_Rate">'[2]Materialidad Dic 09'!#REF!</definedName>
    <definedName name="Factor">'[2]Materialidad Dic 09'!$B$5</definedName>
    <definedName name="Hoja" localSheetId="2">#REF!</definedName>
    <definedName name="Hoja">#REF!</definedName>
    <definedName name="Ingreso">[4]Mes!$A$2:$B$30</definedName>
    <definedName name="kskskkas" localSheetId="2">#REF!</definedName>
    <definedName name="kskskkas">#REF!</definedName>
    <definedName name="NuevoJohn" localSheetId="2">#REF!</definedName>
    <definedName name="NuevoJohn">#REF!</definedName>
    <definedName name="pago" localSheetId="2">#REF!</definedName>
    <definedName name="pago">#REF!</definedName>
    <definedName name="PALO3" localSheetId="2">#REF!</definedName>
    <definedName name="PALO3">#REF!</definedName>
    <definedName name="PATO" localSheetId="2">#REF!</definedName>
    <definedName name="PATO">#REF!</definedName>
    <definedName name="Planning_Materiality">'[2]Materialidad Dic 09'!$B$8</definedName>
    <definedName name="Print_Area_MI" localSheetId="2">#REF!</definedName>
    <definedName name="Print_Area_MI">#REF!</definedName>
    <definedName name="Print_Titles_MI" localSheetId="2">#REF!,#REF!</definedName>
    <definedName name="Print_Titles_MI">#REF!,#REF!</definedName>
    <definedName name="q" localSheetId="2">#REF!</definedName>
    <definedName name="q">#REF!</definedName>
    <definedName name="QWE123E123E132E312E" localSheetId="2">#REF!</definedName>
    <definedName name="QWE123E123E132E312E">#REF!</definedName>
    <definedName name="RANGO1" localSheetId="2">#REF!</definedName>
    <definedName name="RANGO1">#REF!</definedName>
    <definedName name="RANGO2" localSheetId="2">#REF!</definedName>
    <definedName name="RANGO2">#REF!</definedName>
    <definedName name="RANGO3" localSheetId="2">#REF!</definedName>
    <definedName name="RANGO3">#REF!</definedName>
    <definedName name="SHARED_FORMULA_0">#N/A</definedName>
    <definedName name="SHARED_FORMULA_1">#N/A</definedName>
    <definedName name="SHARED_FORMULA_10">#N/A</definedName>
    <definedName name="SHARED_FORMULA_11">#N/A</definedName>
    <definedName name="SHARED_FORMULA_12">#N/A</definedName>
    <definedName name="SHARED_FORMULA_13">#N/A</definedName>
    <definedName name="SHARED_FORMULA_14">#N/A</definedName>
    <definedName name="SHARED_FORMULA_15">#N/A</definedName>
    <definedName name="SHARED_FORMULA_16">#N/A</definedName>
    <definedName name="SHARED_FORMULA_17">#N/A</definedName>
    <definedName name="SHARED_FORMULA_18">(10031897+463126)*1.04</definedName>
    <definedName name="SHARED_FORMULA_19">1142926*1.04</definedName>
    <definedName name="SHARED_FORMULA_2">#N/A</definedName>
    <definedName name="SHARED_FORMULA_20">27500000*(95/100)</definedName>
    <definedName name="SHARED_FORMULA_21">(629705+972438)*1.04</definedName>
    <definedName name="SHARED_FORMULA_22">20381000*(95/100)</definedName>
    <definedName name="SHARED_FORMULA_23">9338123+25000000</definedName>
    <definedName name="SHARED_FORMULA_24">#N/A</definedName>
    <definedName name="SHARED_FORMULA_25">#N/A</definedName>
    <definedName name="SHARED_FORMULA_26">#N/A</definedName>
    <definedName name="SHARED_FORMULA_27">#N/A</definedName>
    <definedName name="SHARED_FORMULA_28">#N/A</definedName>
    <definedName name="SHARED_FORMULA_29">#N/A</definedName>
    <definedName name="SHARED_FORMULA_3">#N/A</definedName>
    <definedName name="SHARED_FORMULA_30">#N/A</definedName>
    <definedName name="SHARED_FORMULA_31">(12809110+7595442)*1.04</definedName>
    <definedName name="SHARED_FORMULA_32">#N/A</definedName>
    <definedName name="SHARED_FORMULA_33">(10031897+463126)*1.04</definedName>
    <definedName name="SHARED_FORMULA_34">3218107*1.04</definedName>
    <definedName name="SHARED_FORMULA_35">1142926*1.04</definedName>
    <definedName name="SHARED_FORMULA_36">25434792*1.02</definedName>
    <definedName name="SHARED_FORMULA_37">(629705+972438)*1.04</definedName>
    <definedName name="SHARED_FORMULA_38">1591473*1.04</definedName>
    <definedName name="SHARED_FORMULA_39">(11022467+14866410)*1.04</definedName>
    <definedName name="SHARED_FORMULA_4">#N/A</definedName>
    <definedName name="SHARED_FORMULA_40">9338123+25000000+2790000</definedName>
    <definedName name="SHARED_FORMULA_41">#N/A</definedName>
    <definedName name="SHARED_FORMULA_42">#N/A</definedName>
    <definedName name="SHARED_FORMULA_5">#N/A</definedName>
    <definedName name="SHARED_FORMULA_6">(10031897+463126)*1.04</definedName>
    <definedName name="SHARED_FORMULA_7">1142926*1.04</definedName>
    <definedName name="SHARED_FORMULA_8">(629705+972438)*1.04</definedName>
    <definedName name="SHARED_FORMULA_9">9338123+25000000</definedName>
    <definedName name="SOS" localSheetId="2">#REF!</definedName>
    <definedName name="SOS">#REF!</definedName>
    <definedName name="TextRefCopy1" localSheetId="2">#REF!</definedName>
    <definedName name="TextRefCopy1">#REF!</definedName>
    <definedName name="TextRefCopy10">'[5]5. Disponible'!$X$40</definedName>
    <definedName name="TextRefCopy11" localSheetId="2">#REF!</definedName>
    <definedName name="TextRefCopy11">#REF!</definedName>
    <definedName name="TextRefCopy13" localSheetId="2">'[6]Otras pruebas'!#REF!</definedName>
    <definedName name="TextRefCopy13">'[6]Otras pruebas'!#REF!</definedName>
    <definedName name="TextRefCopy15" localSheetId="2">#REF!</definedName>
    <definedName name="TextRefCopy15">#REF!</definedName>
    <definedName name="TextRefCopy16" localSheetId="2">#REF!</definedName>
    <definedName name="TextRefCopy16">#REF!</definedName>
    <definedName name="TextRefCopy17" localSheetId="2">#REF!</definedName>
    <definedName name="TextRefCopy17">#REF!</definedName>
    <definedName name="TextRefCopy18" localSheetId="2">#REF!</definedName>
    <definedName name="TextRefCopy18">#REF!</definedName>
    <definedName name="TextRefCopy19" localSheetId="2">#REF!</definedName>
    <definedName name="TextRefCopy19">#REF!</definedName>
    <definedName name="TextRefCopy2" localSheetId="2">#REF!</definedName>
    <definedName name="TextRefCopy2">#REF!</definedName>
    <definedName name="TextRefCopy21" localSheetId="2">#REF!</definedName>
    <definedName name="TextRefCopy21">#REF!</definedName>
    <definedName name="TextRefCopy22" localSheetId="2">#REF!</definedName>
    <definedName name="TextRefCopy22">#REF!</definedName>
    <definedName name="TextRefCopy23" localSheetId="2">#REF!</definedName>
    <definedName name="TextRefCopy23">#REF!</definedName>
    <definedName name="TextRefCopy24" localSheetId="2">#REF!</definedName>
    <definedName name="TextRefCopy24">#REF!</definedName>
    <definedName name="TextRefCopy25" localSheetId="2">#REF!</definedName>
    <definedName name="TextRefCopy25">#REF!</definedName>
    <definedName name="TextRefCopy26" localSheetId="2">#REF!</definedName>
    <definedName name="TextRefCopy26">#REF!</definedName>
    <definedName name="TextRefCopy27" localSheetId="2">#REF!</definedName>
    <definedName name="TextRefCopy27">#REF!</definedName>
    <definedName name="TextRefCopy28" localSheetId="2">#REF!</definedName>
    <definedName name="TextRefCopy28">#REF!</definedName>
    <definedName name="TextRefCopy4" localSheetId="2">#REF!</definedName>
    <definedName name="TextRefCopy4">#REF!</definedName>
    <definedName name="TextRefCopy40" localSheetId="2">#REF!</definedName>
    <definedName name="TextRefCopy40">#REF!</definedName>
    <definedName name="TextRefCopy41" localSheetId="2">#REF!</definedName>
    <definedName name="TextRefCopy41">#REF!</definedName>
    <definedName name="TextRefCopy42" localSheetId="2">#REF!</definedName>
    <definedName name="TextRefCopy42">#REF!</definedName>
    <definedName name="TextRefCopy43" localSheetId="2">#REF!</definedName>
    <definedName name="TextRefCopy43">#REF!</definedName>
    <definedName name="TextRefCopy44" localSheetId="2">#REF!</definedName>
    <definedName name="TextRefCopy44">#REF!</definedName>
    <definedName name="TextRefCopy45" localSheetId="2">#REF!</definedName>
    <definedName name="TextRefCopy45">#REF!</definedName>
    <definedName name="TextRefCopy46" localSheetId="2">#REF!</definedName>
    <definedName name="TextRefCopy46">#REF!</definedName>
    <definedName name="TextRefCopy48" localSheetId="2">#REF!</definedName>
    <definedName name="TextRefCopy48">#REF!</definedName>
    <definedName name="TextRefCopy49" localSheetId="2">#REF!</definedName>
    <definedName name="TextRefCopy49">#REF!</definedName>
    <definedName name="TextRefCopy5" localSheetId="2">#REF!</definedName>
    <definedName name="TextRefCopy5">#REF!</definedName>
    <definedName name="TextRefCopy50" localSheetId="2">#REF!</definedName>
    <definedName name="TextRefCopy50">#REF!</definedName>
    <definedName name="TextRefCopy51" localSheetId="2">#REF!</definedName>
    <definedName name="TextRefCopy51">#REF!</definedName>
    <definedName name="TextRefCopy52" localSheetId="2">#REF!</definedName>
    <definedName name="TextRefCopy52">#REF!</definedName>
    <definedName name="TextRefCopy6" localSheetId="2">#REF!</definedName>
    <definedName name="TextRefCopy6">#REF!</definedName>
    <definedName name="TextRefCopy7" localSheetId="2">#REF!</definedName>
    <definedName name="TextRefCopy7">#REF!</definedName>
    <definedName name="TextRefCopy9" localSheetId="2">#REF!</definedName>
    <definedName name="TextRefCopy9">#REF!</definedName>
    <definedName name="TextRefCopyRangeCount" hidden="1">1</definedName>
    <definedName name="Total_anticipated_uncorrected_misstatements">'[2]Materialidad Dic 09'!$B$10</definedName>
    <definedName name="wrn.Aging._.and._.Trend._.Analysis." hidden="1">{#N/A,#N/A,FALSE,"Aging Summary";#N/A,#N/A,FALSE,"Ratio Analysis";#N/A,#N/A,FALSE,"Test 120 Day Accts";#N/A,#N/A,FALSE,"Tickmarks"}</definedName>
    <definedName name="x" hidden="1">{#N/A,#N/A,FALSE,"Aging Summary";#N/A,#N/A,FALSE,"Ratio Analysis";#N/A,#N/A,FALSE,"Test 120 Day Accts";#N/A,#N/A,FALSE,"Tickmarks"}</definedName>
    <definedName name="xxx" localSheetId="2">#REF!</definedName>
    <definedName name="xxx">#REF!</definedName>
    <definedName name="xxxxx" localSheetId="2">#REF!</definedName>
    <definedName name="xxxxx">#REF!</definedName>
    <definedName name="xxxxxxxxxxxxx" localSheetId="2">#REF!</definedName>
    <definedName name="xxxxxxxxxxxxx">#REF!</definedName>
    <definedName name="Z" localSheetId="2">'[2]Materialidad Dic 09'!#REF!</definedName>
    <definedName name="Z">'[2]Materialidad Dic 09'!#REF!</definedName>
    <definedName name="zz" localSheetId="2">#REF!</definedName>
    <definedName name="zz">#REF!</definedName>
  </definedNames>
  <calcPr calcId="152511"/>
  <pivotCaches>
    <pivotCache cacheId="34" r:id="rId12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I31" i="4" s="1"/>
  <c r="H23" i="4"/>
  <c r="H31" i="4" l="1"/>
  <c r="Z1" i="2" l="1"/>
  <c r="AC1" i="2"/>
  <c r="X1" i="2" l="1"/>
  <c r="W1" i="2"/>
  <c r="T1" i="2"/>
  <c r="S1" i="2"/>
  <c r="R1" i="2"/>
  <c r="Q1" i="2"/>
  <c r="P1" i="2"/>
  <c r="K1" i="2"/>
  <c r="H29" i="1" l="1"/>
  <c r="G29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AA5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AA8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AA13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AA15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</commentList>
</comments>
</file>

<file path=xl/sharedStrings.xml><?xml version="1.0" encoding="utf-8"?>
<sst xmlns="http://schemas.openxmlformats.org/spreadsheetml/2006/main" count="531" uniqueCount="181">
  <si>
    <t>OCCIDENTAL DE INVERSIONES MEDICO QUIRURGICA</t>
  </si>
  <si>
    <t>Prefijo Factura</t>
  </si>
  <si>
    <t>FE</t>
  </si>
  <si>
    <t>Numero Factura</t>
  </si>
  <si>
    <t>NOMBRE IPS</t>
  </si>
  <si>
    <t>NIT IPS</t>
  </si>
  <si>
    <t>IPS Fecha factura</t>
  </si>
  <si>
    <t>IPS Fecha radicado</t>
  </si>
  <si>
    <t>IPS Saldo Factura</t>
  </si>
  <si>
    <t>IPS Valor Factura</t>
  </si>
  <si>
    <t>Sede/Ciudad</t>
  </si>
  <si>
    <t>Cali</t>
  </si>
  <si>
    <t>TOTAL CARTERA CORTE AL 29 DE FEBRERO DE 2024</t>
  </si>
  <si>
    <t>Tipo de Contrato</t>
  </si>
  <si>
    <t>Evento</t>
  </si>
  <si>
    <t>Generado por:</t>
  </si>
  <si>
    <t>Luz Adriana Sinisterra R.</t>
  </si>
  <si>
    <t>Jefe de Facturación y Cartera</t>
  </si>
  <si>
    <t>Clinica Sigma</t>
  </si>
  <si>
    <t>12/04/2024</t>
  </si>
  <si>
    <t>07/05/2024</t>
  </si>
  <si>
    <t>10/05/2024</t>
  </si>
  <si>
    <t>18/04/2024</t>
  </si>
  <si>
    <t>19/04/2024</t>
  </si>
  <si>
    <t>27/04/2024</t>
  </si>
  <si>
    <t>29/04/2024</t>
  </si>
  <si>
    <t>30/04/2024</t>
  </si>
  <si>
    <t>15/05/2024</t>
  </si>
  <si>
    <t>22/05/2024</t>
  </si>
  <si>
    <t>24/05/2024</t>
  </si>
  <si>
    <t>27/03/2024</t>
  </si>
  <si>
    <t>15/04/2024</t>
  </si>
  <si>
    <t>09/05/2024</t>
  </si>
  <si>
    <t>16/04/2024</t>
  </si>
  <si>
    <t>14/05/2024</t>
  </si>
  <si>
    <t>02/05/2024</t>
  </si>
  <si>
    <t>17/05/2024</t>
  </si>
  <si>
    <t>25/05/2024</t>
  </si>
  <si>
    <t>31/05/2024</t>
  </si>
  <si>
    <t>10/04/2024</t>
  </si>
  <si>
    <t>16/05/2024</t>
  </si>
  <si>
    <t>27/05/2024</t>
  </si>
  <si>
    <t>Alf+Fac</t>
  </si>
  <si>
    <t>Llave</t>
  </si>
  <si>
    <t>FE291939</t>
  </si>
  <si>
    <t>FE292354</t>
  </si>
  <si>
    <t>FE292359</t>
  </si>
  <si>
    <t>FE292609</t>
  </si>
  <si>
    <t>FE292696</t>
  </si>
  <si>
    <t>FE293072</t>
  </si>
  <si>
    <t>FE293078</t>
  </si>
  <si>
    <t>FE293090</t>
  </si>
  <si>
    <t>FE293111</t>
  </si>
  <si>
    <t>FE293113</t>
  </si>
  <si>
    <t>FE293114</t>
  </si>
  <si>
    <t>FE293157</t>
  </si>
  <si>
    <t>FE293159</t>
  </si>
  <si>
    <t>FE293210</t>
  </si>
  <si>
    <t>FE293213</t>
  </si>
  <si>
    <t>FE293276</t>
  </si>
  <si>
    <t>FE293449</t>
  </si>
  <si>
    <t>FE293454</t>
  </si>
  <si>
    <t>FE293498</t>
  </si>
  <si>
    <t>FE293499</t>
  </si>
  <si>
    <t>FE293779</t>
  </si>
  <si>
    <t>FE293780</t>
  </si>
  <si>
    <t>FE293785</t>
  </si>
  <si>
    <t>FE293786</t>
  </si>
  <si>
    <t>FE293913</t>
  </si>
  <si>
    <t>FE293915</t>
  </si>
  <si>
    <t>FE293916</t>
  </si>
  <si>
    <t>805026250_FE291939</t>
  </si>
  <si>
    <t>805026250_FE292354</t>
  </si>
  <si>
    <t>805026250_FE292359</t>
  </si>
  <si>
    <t>805026250_FE292609</t>
  </si>
  <si>
    <t>805026250_FE292696</t>
  </si>
  <si>
    <t>805026250_FE293072</t>
  </si>
  <si>
    <t>805026250_FE293078</t>
  </si>
  <si>
    <t>805026250_FE293090</t>
  </si>
  <si>
    <t>805026250_FE293111</t>
  </si>
  <si>
    <t>805026250_FE293113</t>
  </si>
  <si>
    <t>805026250_FE293114</t>
  </si>
  <si>
    <t>805026250_FE293157</t>
  </si>
  <si>
    <t>805026250_FE293159</t>
  </si>
  <si>
    <t>805026250_FE293210</t>
  </si>
  <si>
    <t>805026250_FE293213</t>
  </si>
  <si>
    <t>805026250_FE293276</t>
  </si>
  <si>
    <t>805026250_FE293449</t>
  </si>
  <si>
    <t>805026250_FE293454</t>
  </si>
  <si>
    <t>805026250_FE293498</t>
  </si>
  <si>
    <t>805026250_FE293499</t>
  </si>
  <si>
    <t>805026250_FE293779</t>
  </si>
  <si>
    <t>805026250_FE293780</t>
  </si>
  <si>
    <t>805026250_FE293785</t>
  </si>
  <si>
    <t>805026250_FE293786</t>
  </si>
  <si>
    <t>805026250_FE293913</t>
  </si>
  <si>
    <t>805026250_FE293915</t>
  </si>
  <si>
    <t>805026250_FE293916</t>
  </si>
  <si>
    <t xml:space="preserve">Fecha de radicacion EPS </t>
  </si>
  <si>
    <t>Estado de Factura EPS Junio 26</t>
  </si>
  <si>
    <t>Boxalud</t>
  </si>
  <si>
    <t>Finalizada</t>
  </si>
  <si>
    <t>Para respuesta prestador</t>
  </si>
  <si>
    <t>Para revision respuesta</t>
  </si>
  <si>
    <t>Para auditoria de pertinencia</t>
  </si>
  <si>
    <t>Valor Total Bruto</t>
  </si>
  <si>
    <t>Valor Radicado</t>
  </si>
  <si>
    <t>Valor Glosa Aceptada</t>
  </si>
  <si>
    <t>Valor Nota Credito</t>
  </si>
  <si>
    <t>Valor Glosa Pendiente</t>
  </si>
  <si>
    <t>Valor Pagar</t>
  </si>
  <si>
    <t>Observacion objeccion</t>
  </si>
  <si>
    <t>Tipificación objeccion</t>
  </si>
  <si>
    <t>Por pagar SAP</t>
  </si>
  <si>
    <t>P. abiertas doc</t>
  </si>
  <si>
    <t>Valor compensacion SAP</t>
  </si>
  <si>
    <t xml:space="preserve">Doc compensacion </t>
  </si>
  <si>
    <t>Valor TF</t>
  </si>
  <si>
    <t>Fecha de compensacion</t>
  </si>
  <si>
    <t>Fecha de corte</t>
  </si>
  <si>
    <t>14.06.2024</t>
  </si>
  <si>
    <t>17.06.2024</t>
  </si>
  <si>
    <t>FACTURA EN PROCESO INTERNO</t>
  </si>
  <si>
    <t>FACTURA PENDIENTE EN PROGRAMACION DE PAGO - GLOSA PENDIENTE POR CONCILIAR</t>
  </si>
  <si>
    <t xml:space="preserve">SE RATIFICA  SOPORTES: soportes: se realiza objecion al validar los datos de la factura no se evidencia soportes de las tomografias no soportadas . angiottomografias. .paquimetrias.,biometrias y consultas de oftamolgia.. ecografias.,anexar los soportes para darle tramite ala factura. </t>
  </si>
  <si>
    <t>TARIFA</t>
  </si>
  <si>
    <t>FACTURA CANCELADA PARCIALMENTE - GLOSA EN PROCESO INTERNO</t>
  </si>
  <si>
    <t>FACTURA CANCELADA PARCIALMENTE - GLOSA ACEPTADA POR LA IPS - GLOSA PENDIENTE POR CONCILIAR</t>
  </si>
  <si>
    <t xml:space="preserve">FACTURA PENDIENTE EN PROGRAMACION DE PAGO </t>
  </si>
  <si>
    <t>FACTURA CANCELADA PARCIALMENTE - SALDO PENDIENTE EN PROGRAMACION DE PAGO</t>
  </si>
  <si>
    <t>Retención</t>
  </si>
  <si>
    <t>FACTURA CANCELADA</t>
  </si>
  <si>
    <t>Total general</t>
  </si>
  <si>
    <t xml:space="preserve">Cant. Facturas </t>
  </si>
  <si>
    <t xml:space="preserve">Valor glosa pendiente </t>
  </si>
  <si>
    <t xml:space="preserve">Valor glosa aceptada </t>
  </si>
  <si>
    <t xml:space="preserve">Tipificación </t>
  </si>
  <si>
    <t xml:space="preserve">Saldo IPS </t>
  </si>
  <si>
    <t xml:space="preserve">Valor compensacion SAP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</si>
  <si>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</si>
  <si>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</si>
  <si>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</si>
  <si>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</si>
  <si>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</si>
  <si>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</si>
  <si>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</si>
  <si>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</si>
  <si>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</si>
  <si>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</si>
  <si>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</si>
  <si>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</si>
  <si>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</si>
  <si>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</si>
  <si>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</si>
  <si>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</si>
  <si>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</si>
  <si>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</si>
  <si>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</si>
  <si>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</si>
  <si>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</si>
  <si>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</si>
  <si>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FACTURA-GLOSA ACEPTADA POR LA IPS ( $ )</t>
  </si>
  <si>
    <t>Señores: OCCIDENTAL DE INVERSIONES MEDICO QUIRURGICA</t>
  </si>
  <si>
    <t>NIT: 805026250</t>
  </si>
  <si>
    <t>Santiago de Cali, Junio 26 del 2024</t>
  </si>
  <si>
    <t>Con Corte al dia: 31/05/2024</t>
  </si>
  <si>
    <t>Luz Adriana Sinisterra</t>
  </si>
  <si>
    <t>Jefe de Facturación y cartera</t>
  </si>
  <si>
    <t>A continuacion me permito remitir nuestra respuesta al estado de cartera presentado en la fecha: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</si>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</sst>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_-;\-&quot;$&quot;* #,##0_-;_-&quot;$&quot;* &quot;-&quot;_-;_-@_-"/>
    <numFmt numFmtId="166" formatCode="_-* #,##0_-;\-* #,##0_-;_-* &quot;-&quot;??_-;_-@_-"/>
    <numFmt numFmtId="169" formatCode="&quot;$&quot;\ #,##0"/>
    <numFmt numFmtId="170" formatCode="[$-240A]d&quot; de &quot;mmmm&quot; de &quot;yyyy;@"/>
    <numFmt numFmtId="171" formatCode="_-* #,##0.00\ _€_-;\-* #,##0.00\ _€_-;_-* &quot;-&quot;??\ _€_-;_-@_-"/>
    <numFmt numFmtId="172" formatCode="_-* #,##0\ _€_-;\-* #,##0\ _€_-;_-* &quot;-&quot;??\ _€_-;_-@_-"/>
    <numFmt numFmtId="173" formatCode="_-&quot;$&quot;\ * #,##0_-;\-&quot;$&quot;\ * #,##0_-;_-&quot;$&quot;\ * &quot;-&quot;??_-;_-@_-"/>
    <numFmt numFmtId="174" formatCode="&quot;$&quot;\ #,##0;[Red]&quot;$&quot;\ #,##0"/>
    <numFmt numFmtId="175" formatCode="[$$-240A]\ #,##0;\-[$$-240A]\ #,##0"/>
  </numFmts>
  <fonts count="22" x14ac:knownFonts="1">
    <font>
      <sz val="11"/>
      <color theme="1"/>
      <name val="Century Gothic"/>
      <family val="2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1"/>
      <color theme="1"/>
      <name val="Calibri Light"/>
      <family val="2"/>
      <scheme val="maj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1"/>
      <name val="Calibri"/>
      <family val="2"/>
    </font>
    <font>
      <sz val="11"/>
      <color theme="1"/>
      <name val="Calibri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7" fillId="0" borderId="0"/>
    <xf numFmtId="17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51">
    <xf numFmtId="0" fontId="0" fillId="0" borderId="0" xfId="0"/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164" fontId="4" fillId="0" borderId="1" xfId="1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164" fontId="6" fillId="2" borderId="1" xfId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164" fontId="3" fillId="2" borderId="1" xfId="0" applyNumberFormat="1" applyFont="1" applyFill="1" applyBorder="1"/>
    <xf numFmtId="164" fontId="3" fillId="2" borderId="2" xfId="0" applyNumberFormat="1" applyFont="1" applyFill="1" applyBorder="1"/>
    <xf numFmtId="0" fontId="3" fillId="0" borderId="0" xfId="0" applyFont="1"/>
    <xf numFmtId="14" fontId="3" fillId="0" borderId="0" xfId="0" applyNumberFormat="1" applyFont="1" applyAlignment="1">
      <alignment horizontal="left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1" fillId="0" borderId="0" xfId="0" applyFont="1"/>
    <xf numFmtId="0" fontId="10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9" fillId="6" borderId="1" xfId="0" applyFont="1" applyFill="1" applyBorder="1" applyAlignment="1">
      <alignment horizontal="center" vertical="center" wrapText="1"/>
    </xf>
    <xf numFmtId="166" fontId="1" fillId="0" borderId="0" xfId="2" applyNumberFormat="1" applyFont="1"/>
    <xf numFmtId="166" fontId="9" fillId="0" borderId="1" xfId="2" applyNumberFormat="1" applyFont="1" applyFill="1" applyBorder="1" applyAlignment="1">
      <alignment horizontal="center" vertical="center" wrapText="1"/>
    </xf>
    <xf numFmtId="166" fontId="9" fillId="5" borderId="1" xfId="2" applyNumberFormat="1" applyFont="1" applyFill="1" applyBorder="1" applyAlignment="1">
      <alignment horizontal="center" vertical="center" wrapText="1"/>
    </xf>
    <xf numFmtId="166" fontId="1" fillId="0" borderId="1" xfId="2" applyNumberFormat="1" applyFont="1" applyBorder="1" applyAlignment="1">
      <alignment horizontal="center"/>
    </xf>
    <xf numFmtId="166" fontId="6" fillId="0" borderId="0" xfId="2" applyNumberFormat="1" applyFont="1"/>
    <xf numFmtId="14" fontId="1" fillId="0" borderId="1" xfId="0" applyNumberFormat="1" applyFont="1" applyBorder="1" applyAlignment="1">
      <alignment horizontal="center"/>
    </xf>
    <xf numFmtId="166" fontId="11" fillId="0" borderId="1" xfId="2" applyNumberFormat="1" applyFont="1" applyBorder="1" applyAlignment="1">
      <alignment horizontal="center" vertical="center" wrapText="1"/>
    </xf>
    <xf numFmtId="166" fontId="1" fillId="0" borderId="1" xfId="2" applyNumberFormat="1" applyFont="1" applyBorder="1"/>
    <xf numFmtId="166" fontId="11" fillId="7" borderId="1" xfId="2" applyNumberFormat="1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166" fontId="9" fillId="8" borderId="1" xfId="2" applyNumberFormat="1" applyFont="1" applyFill="1" applyBorder="1" applyAlignment="1">
      <alignment horizontal="center" vertical="center" wrapText="1"/>
    </xf>
    <xf numFmtId="14" fontId="1" fillId="0" borderId="1" xfId="2" applyNumberFormat="1" applyFont="1" applyBorder="1"/>
    <xf numFmtId="14" fontId="1" fillId="0" borderId="1" xfId="0" applyNumberFormat="1" applyFont="1" applyBorder="1"/>
    <xf numFmtId="169" fontId="12" fillId="0" borderId="2" xfId="0" applyNumberFormat="1" applyFont="1" applyBorder="1"/>
    <xf numFmtId="0" fontId="15" fillId="0" borderId="0" xfId="0" applyFont="1"/>
    <xf numFmtId="166" fontId="15" fillId="0" borderId="0" xfId="2" applyNumberFormat="1" applyFont="1"/>
    <xf numFmtId="166" fontId="0" fillId="0" borderId="0" xfId="2" applyNumberFormat="1" applyFont="1"/>
    <xf numFmtId="0" fontId="16" fillId="0" borderId="7" xfId="0" applyNumberFormat="1" applyFont="1" applyBorder="1"/>
    <xf numFmtId="0" fontId="16" fillId="0" borderId="10" xfId="0" applyNumberFormat="1" applyFont="1" applyBorder="1"/>
    <xf numFmtId="0" fontId="16" fillId="0" borderId="15" xfId="0" applyFont="1" applyBorder="1" applyAlignment="1">
      <alignment horizontal="left"/>
    </xf>
    <xf numFmtId="0" fontId="16" fillId="0" borderId="16" xfId="0" applyFont="1" applyBorder="1" applyAlignment="1">
      <alignment horizontal="left"/>
    </xf>
    <xf numFmtId="0" fontId="16" fillId="0" borderId="17" xfId="0" applyFont="1" applyBorder="1" applyAlignment="1">
      <alignment horizontal="left"/>
    </xf>
    <xf numFmtId="0" fontId="16" fillId="0" borderId="6" xfId="0" applyFont="1" applyBorder="1" applyAlignment="1">
      <alignment horizontal="left"/>
    </xf>
    <xf numFmtId="166" fontId="16" fillId="0" borderId="18" xfId="0" applyNumberFormat="1" applyFont="1" applyBorder="1"/>
    <xf numFmtId="166" fontId="16" fillId="0" borderId="6" xfId="0" applyNumberFormat="1" applyFont="1" applyBorder="1"/>
    <xf numFmtId="166" fontId="16" fillId="0" borderId="7" xfId="0" applyNumberFormat="1" applyFont="1" applyBorder="1"/>
    <xf numFmtId="166" fontId="16" fillId="0" borderId="10" xfId="0" applyNumberFormat="1" applyFont="1" applyBorder="1"/>
    <xf numFmtId="0" fontId="16" fillId="0" borderId="18" xfId="0" applyNumberFormat="1" applyFont="1" applyBorder="1"/>
    <xf numFmtId="0" fontId="16" fillId="0" borderId="6" xfId="0" pivotButton="1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166" fontId="16" fillId="0" borderId="18" xfId="0" applyNumberFormat="1" applyFont="1" applyBorder="1" applyAlignment="1">
      <alignment horizontal="center" vertical="center" wrapText="1"/>
    </xf>
    <xf numFmtId="166" fontId="16" fillId="0" borderId="6" xfId="0" applyNumberFormat="1" applyFont="1" applyBorder="1" applyAlignment="1">
      <alignment horizontal="center" vertical="center" wrapText="1"/>
    </xf>
    <xf numFmtId="166" fontId="16" fillId="0" borderId="15" xfId="0" applyNumberFormat="1" applyFont="1" applyBorder="1"/>
    <xf numFmtId="166" fontId="16" fillId="0" borderId="16" xfId="0" applyNumberFormat="1" applyFont="1" applyBorder="1"/>
    <xf numFmtId="166" fontId="16" fillId="0" borderId="9" xfId="2" applyNumberFormat="1" applyFont="1" applyBorder="1"/>
    <xf numFmtId="166" fontId="16" fillId="0" borderId="11" xfId="2" applyNumberFormat="1" applyFont="1" applyBorder="1"/>
    <xf numFmtId="166" fontId="16" fillId="0" borderId="20" xfId="2" applyNumberFormat="1" applyFont="1" applyBorder="1"/>
    <xf numFmtId="0" fontId="18" fillId="0" borderId="0" xfId="3" applyFont="1"/>
    <xf numFmtId="0" fontId="18" fillId="0" borderId="7" xfId="3" applyFont="1" applyBorder="1" applyAlignment="1">
      <alignment horizontal="centerContinuous"/>
    </xf>
    <xf numFmtId="0" fontId="18" fillId="0" borderId="9" xfId="3" applyFont="1" applyBorder="1" applyAlignment="1">
      <alignment horizontal="centerContinuous"/>
    </xf>
    <xf numFmtId="0" fontId="19" fillId="0" borderId="7" xfId="3" applyFont="1" applyBorder="1" applyAlignment="1">
      <alignment horizontal="centerContinuous" vertical="center"/>
    </xf>
    <xf numFmtId="0" fontId="19" fillId="0" borderId="8" xfId="3" applyFont="1" applyBorder="1" applyAlignment="1">
      <alignment horizontal="centerContinuous" vertical="center"/>
    </xf>
    <xf numFmtId="0" fontId="19" fillId="0" borderId="9" xfId="3" applyFont="1" applyBorder="1" applyAlignment="1">
      <alignment horizontal="centerContinuous" vertical="center"/>
    </xf>
    <xf numFmtId="0" fontId="19" fillId="0" borderId="15" xfId="3" applyFont="1" applyBorder="1" applyAlignment="1">
      <alignment horizontal="centerContinuous" vertical="center"/>
    </xf>
    <xf numFmtId="0" fontId="18" fillId="0" borderId="10" xfId="3" applyFont="1" applyBorder="1" applyAlignment="1">
      <alignment horizontal="centerContinuous"/>
    </xf>
    <xf numFmtId="0" fontId="18" fillId="0" borderId="11" xfId="3" applyFont="1" applyBorder="1" applyAlignment="1">
      <alignment horizontal="centerContinuous"/>
    </xf>
    <xf numFmtId="0" fontId="19" fillId="0" borderId="12" xfId="3" applyFont="1" applyBorder="1" applyAlignment="1">
      <alignment horizontal="centerContinuous" vertical="center"/>
    </xf>
    <xf numFmtId="0" fontId="19" fillId="0" borderId="13" xfId="3" applyFont="1" applyBorder="1" applyAlignment="1">
      <alignment horizontal="centerContinuous" vertical="center"/>
    </xf>
    <xf numFmtId="0" fontId="19" fillId="0" borderId="14" xfId="3" applyFont="1" applyBorder="1" applyAlignment="1">
      <alignment horizontal="centerContinuous" vertical="center"/>
    </xf>
    <xf numFmtId="0" fontId="19" fillId="0" borderId="17" xfId="3" applyFont="1" applyBorder="1" applyAlignment="1">
      <alignment horizontal="centerContinuous" vertical="center"/>
    </xf>
    <xf numFmtId="0" fontId="19" fillId="0" borderId="10" xfId="3" applyFont="1" applyBorder="1" applyAlignment="1">
      <alignment horizontal="centerContinuous" vertical="center"/>
    </xf>
    <xf numFmtId="0" fontId="19" fillId="0" borderId="0" xfId="3" applyFont="1" applyAlignment="1">
      <alignment horizontal="centerContinuous" vertical="center"/>
    </xf>
    <xf numFmtId="0" fontId="19" fillId="0" borderId="11" xfId="3" applyFont="1" applyBorder="1" applyAlignment="1">
      <alignment horizontal="centerContinuous" vertical="center"/>
    </xf>
    <xf numFmtId="0" fontId="19" fillId="0" borderId="16" xfId="3" applyFont="1" applyBorder="1" applyAlignment="1">
      <alignment horizontal="centerContinuous" vertical="center"/>
    </xf>
    <xf numFmtId="0" fontId="18" fillId="0" borderId="12" xfId="3" applyFont="1" applyBorder="1" applyAlignment="1">
      <alignment horizontal="centerContinuous"/>
    </xf>
    <xf numFmtId="0" fontId="18" fillId="0" borderId="14" xfId="3" applyFont="1" applyBorder="1" applyAlignment="1">
      <alignment horizontal="centerContinuous"/>
    </xf>
    <xf numFmtId="0" fontId="18" fillId="0" borderId="10" xfId="3" applyFont="1" applyBorder="1"/>
    <xf numFmtId="0" fontId="18" fillId="0" borderId="11" xfId="3" applyFont="1" applyBorder="1"/>
    <xf numFmtId="0" fontId="19" fillId="0" borderId="0" xfId="3" applyFont="1"/>
    <xf numFmtId="14" fontId="18" fillId="0" borderId="0" xfId="3" applyNumberFormat="1" applyFont="1"/>
    <xf numFmtId="170" fontId="18" fillId="0" borderId="0" xfId="3" applyNumberFormat="1" applyFont="1"/>
    <xf numFmtId="0" fontId="17" fillId="0" borderId="0" xfId="3" applyFont="1"/>
    <xf numFmtId="14" fontId="18" fillId="0" borderId="0" xfId="3" applyNumberFormat="1" applyFont="1" applyAlignment="1">
      <alignment horizontal="left"/>
    </xf>
    <xf numFmtId="0" fontId="20" fillId="0" borderId="0" xfId="3" applyFont="1" applyAlignment="1">
      <alignment horizontal="center"/>
    </xf>
    <xf numFmtId="172" fontId="20" fillId="0" borderId="0" xfId="4" applyNumberFormat="1" applyFont="1" applyAlignment="1">
      <alignment horizontal="center"/>
    </xf>
    <xf numFmtId="173" fontId="20" fillId="0" borderId="0" xfId="5" applyNumberFormat="1" applyFont="1" applyAlignment="1">
      <alignment horizontal="right"/>
    </xf>
    <xf numFmtId="173" fontId="18" fillId="0" borderId="0" xfId="5" applyNumberFormat="1" applyFont="1"/>
    <xf numFmtId="172" fontId="17" fillId="0" borderId="0" xfId="4" applyNumberFormat="1" applyFont="1" applyAlignment="1">
      <alignment horizontal="center"/>
    </xf>
    <xf numFmtId="173" fontId="17" fillId="0" borderId="0" xfId="5" applyNumberFormat="1" applyFont="1" applyAlignment="1">
      <alignment horizontal="right"/>
    </xf>
    <xf numFmtId="172" fontId="18" fillId="0" borderId="0" xfId="4" applyNumberFormat="1" applyFont="1" applyAlignment="1">
      <alignment horizontal="center"/>
    </xf>
    <xf numFmtId="173" fontId="18" fillId="0" borderId="0" xfId="5" applyNumberFormat="1" applyFont="1" applyAlignment="1">
      <alignment horizontal="right"/>
    </xf>
    <xf numFmtId="173" fontId="18" fillId="0" borderId="0" xfId="3" applyNumberFormat="1" applyFont="1"/>
    <xf numFmtId="172" fontId="18" fillId="0" borderId="13" xfId="4" applyNumberFormat="1" applyFont="1" applyBorder="1" applyAlignment="1">
      <alignment horizontal="center"/>
    </xf>
    <xf numFmtId="173" fontId="18" fillId="0" borderId="13" xfId="5" applyNumberFormat="1" applyFont="1" applyBorder="1" applyAlignment="1">
      <alignment horizontal="right"/>
    </xf>
    <xf numFmtId="172" fontId="19" fillId="0" borderId="0" xfId="5" applyNumberFormat="1" applyFont="1" applyAlignment="1">
      <alignment horizontal="right"/>
    </xf>
    <xf numFmtId="173" fontId="19" fillId="0" borderId="0" xfId="5" applyNumberFormat="1" applyFont="1" applyAlignment="1">
      <alignment horizontal="right"/>
    </xf>
    <xf numFmtId="0" fontId="20" fillId="0" borderId="0" xfId="3" applyFont="1"/>
    <xf numFmtId="172" fontId="17" fillId="0" borderId="13" xfId="4" applyNumberFormat="1" applyFont="1" applyBorder="1" applyAlignment="1">
      <alignment horizontal="center"/>
    </xf>
    <xf numFmtId="173" fontId="17" fillId="0" borderId="13" xfId="5" applyNumberFormat="1" applyFont="1" applyBorder="1" applyAlignment="1">
      <alignment horizontal="right"/>
    </xf>
    <xf numFmtId="0" fontId="17" fillId="0" borderId="11" xfId="3" applyFont="1" applyBorder="1"/>
    <xf numFmtId="172" fontId="17" fillId="0" borderId="0" xfId="5" applyNumberFormat="1" applyFont="1" applyAlignment="1">
      <alignment horizontal="right"/>
    </xf>
    <xf numFmtId="172" fontId="20" fillId="0" borderId="21" xfId="4" applyNumberFormat="1" applyFont="1" applyBorder="1" applyAlignment="1">
      <alignment horizontal="center"/>
    </xf>
    <xf numFmtId="173" fontId="20" fillId="0" borderId="21" xfId="5" applyNumberFormat="1" applyFont="1" applyBorder="1" applyAlignment="1">
      <alignment horizontal="right"/>
    </xf>
    <xf numFmtId="174" fontId="17" fillId="0" borderId="0" xfId="3" applyNumberFormat="1" applyFont="1"/>
    <xf numFmtId="171" fontId="17" fillId="0" borderId="0" xfId="4" applyFont="1"/>
    <xf numFmtId="173" fontId="17" fillId="0" borderId="0" xfId="5" applyNumberFormat="1" applyFont="1"/>
    <xf numFmtId="174" fontId="20" fillId="0" borderId="13" xfId="3" applyNumberFormat="1" applyFont="1" applyBorder="1"/>
    <xf numFmtId="174" fontId="17" fillId="0" borderId="13" xfId="3" applyNumberFormat="1" applyFont="1" applyBorder="1"/>
    <xf numFmtId="171" fontId="20" fillId="0" borderId="13" xfId="4" applyFont="1" applyBorder="1"/>
    <xf numFmtId="173" fontId="17" fillId="0" borderId="13" xfId="5" applyNumberFormat="1" applyFont="1" applyBorder="1"/>
    <xf numFmtId="174" fontId="20" fillId="0" borderId="0" xfId="3" applyNumberFormat="1" applyFont="1"/>
    <xf numFmtId="0" fontId="21" fillId="0" borderId="0" xfId="3" applyFont="1" applyAlignment="1">
      <alignment horizontal="center" vertical="center" wrapText="1"/>
    </xf>
    <xf numFmtId="0" fontId="18" fillId="0" borderId="12" xfId="3" applyFont="1" applyBorder="1"/>
    <xf numFmtId="0" fontId="18" fillId="0" borderId="13" xfId="3" applyFont="1" applyBorder="1"/>
    <xf numFmtId="174" fontId="18" fillId="0" borderId="13" xfId="3" applyNumberFormat="1" applyFont="1" applyBorder="1"/>
    <xf numFmtId="0" fontId="18" fillId="0" borderId="14" xfId="3" applyFont="1" applyBorder="1"/>
    <xf numFmtId="0" fontId="17" fillId="0" borderId="7" xfId="3" applyFont="1" applyBorder="1" applyAlignment="1">
      <alignment horizontal="center"/>
    </xf>
    <xf numFmtId="0" fontId="17" fillId="0" borderId="9" xfId="3" applyFont="1" applyBorder="1" applyAlignment="1">
      <alignment horizontal="center"/>
    </xf>
    <xf numFmtId="0" fontId="20" fillId="0" borderId="7" xfId="3" applyFont="1" applyBorder="1" applyAlignment="1">
      <alignment horizontal="center" vertical="center"/>
    </xf>
    <xf numFmtId="0" fontId="20" fillId="0" borderId="8" xfId="3" applyFont="1" applyBorder="1" applyAlignment="1">
      <alignment horizontal="center" vertical="center"/>
    </xf>
    <xf numFmtId="0" fontId="20" fillId="0" borderId="9" xfId="3" applyFont="1" applyBorder="1" applyAlignment="1">
      <alignment horizontal="center" vertical="center"/>
    </xf>
    <xf numFmtId="0" fontId="20" fillId="0" borderId="15" xfId="3" applyFont="1" applyBorder="1" applyAlignment="1">
      <alignment horizontal="center" vertical="center"/>
    </xf>
    <xf numFmtId="0" fontId="1" fillId="0" borderId="0" xfId="6"/>
    <xf numFmtId="0" fontId="17" fillId="0" borderId="12" xfId="3" applyFont="1" applyBorder="1" applyAlignment="1">
      <alignment horizontal="center"/>
    </xf>
    <xf numFmtId="0" fontId="17" fillId="0" borderId="14" xfId="3" applyFont="1" applyBorder="1" applyAlignment="1">
      <alignment horizontal="center"/>
    </xf>
    <xf numFmtId="0" fontId="20" fillId="0" borderId="18" xfId="3" applyFont="1" applyBorder="1" applyAlignment="1">
      <alignment horizontal="center" vertical="center" wrapText="1"/>
    </xf>
    <xf numFmtId="0" fontId="20" fillId="0" borderId="19" xfId="3" applyFont="1" applyBorder="1" applyAlignment="1">
      <alignment horizontal="center" vertical="center" wrapText="1"/>
    </xf>
    <xf numFmtId="0" fontId="20" fillId="0" borderId="20" xfId="3" applyFont="1" applyBorder="1" applyAlignment="1">
      <alignment horizontal="center" vertical="center" wrapText="1"/>
    </xf>
    <xf numFmtId="0" fontId="20" fillId="0" borderId="6" xfId="3" applyFont="1" applyBorder="1" applyAlignment="1">
      <alignment horizontal="center" vertical="center"/>
    </xf>
    <xf numFmtId="0" fontId="17" fillId="0" borderId="10" xfId="3" applyFont="1" applyBorder="1"/>
    <xf numFmtId="170" fontId="17" fillId="0" borderId="0" xfId="3" applyNumberFormat="1" applyFont="1"/>
    <xf numFmtId="14" fontId="17" fillId="0" borderId="0" xfId="3" applyNumberFormat="1" applyFont="1"/>
    <xf numFmtId="14" fontId="17" fillId="0" borderId="0" xfId="3" applyNumberFormat="1" applyFont="1" applyAlignment="1">
      <alignment horizontal="left"/>
    </xf>
    <xf numFmtId="166" fontId="20" fillId="0" borderId="0" xfId="7" applyNumberFormat="1" applyFont="1"/>
    <xf numFmtId="175" fontId="20" fillId="0" borderId="0" xfId="7" applyNumberFormat="1" applyFont="1" applyAlignment="1">
      <alignment horizontal="right"/>
    </xf>
    <xf numFmtId="166" fontId="17" fillId="0" borderId="0" xfId="7" applyNumberFormat="1" applyFont="1" applyAlignment="1">
      <alignment horizontal="center"/>
    </xf>
    <xf numFmtId="175" fontId="17" fillId="0" borderId="0" xfId="7" applyNumberFormat="1" applyFont="1" applyAlignment="1">
      <alignment horizontal="right"/>
    </xf>
    <xf numFmtId="166" fontId="17" fillId="0" borderId="5" xfId="7" applyNumberFormat="1" applyFont="1" applyBorder="1" applyAlignment="1">
      <alignment horizontal="center"/>
    </xf>
    <xf numFmtId="175" fontId="17" fillId="0" borderId="5" xfId="7" applyNumberFormat="1" applyFont="1" applyBorder="1" applyAlignment="1">
      <alignment horizontal="right"/>
    </xf>
    <xf numFmtId="166" fontId="17" fillId="0" borderId="21" xfId="7" applyNumberFormat="1" applyFont="1" applyBorder="1" applyAlignment="1">
      <alignment horizontal="center"/>
    </xf>
    <xf numFmtId="175" fontId="17" fillId="0" borderId="21" xfId="7" applyNumberFormat="1" applyFont="1" applyBorder="1" applyAlignment="1">
      <alignment horizontal="right"/>
    </xf>
    <xf numFmtId="174" fontId="17" fillId="0" borderId="0" xfId="3" applyNumberFormat="1" applyFont="1" applyAlignment="1">
      <alignment horizontal="right"/>
    </xf>
    <xf numFmtId="0" fontId="21" fillId="0" borderId="0" xfId="6" applyFont="1" applyAlignment="1">
      <alignment horizontal="center" vertical="center" wrapText="1"/>
    </xf>
    <xf numFmtId="0" fontId="17" fillId="0" borderId="12" xfId="3" applyFont="1" applyBorder="1"/>
    <xf numFmtId="0" fontId="17" fillId="0" borderId="13" xfId="3" applyFont="1" applyBorder="1"/>
    <xf numFmtId="0" fontId="17" fillId="0" borderId="14" xfId="3" applyFont="1" applyBorder="1"/>
    <xf numFmtId="14" fontId="1" fillId="0" borderId="0" xfId="0" applyNumberFormat="1" applyFont="1"/>
    <xf numFmtId="14" fontId="9" fillId="0" borderId="1" xfId="0" applyNumberFormat="1" applyFont="1" applyFill="1" applyBorder="1" applyAlignment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</cellXfs>
  <cellStyles count="8">
    <cellStyle name="Millares" xfId="2" builtinId="3"/>
    <cellStyle name="Millares 2" xfId="4"/>
    <cellStyle name="Millares 3" xfId="7"/>
    <cellStyle name="Moneda [0]" xfId="1" builtinId="7"/>
    <cellStyle name="Moneda 2" xfId="5"/>
    <cellStyle name="Normal" xfId="0" builtinId="0"/>
    <cellStyle name="Normal 2" xfId="6"/>
    <cellStyle name="Normal 2 2" xfId="3"/>
  </cellStyles>
  <dxfs count="38">
    <dxf>
      <numFmt numFmtId="166" formatCode="_-* #,##0_-;\-* #,##0_-;_-* &quot;-&quot;??_-;_-@_-"/>
    </dxf>
    <dxf>
      <numFmt numFmtId="166" formatCode="_-* #,##0_-;\-* #,##0_-;_-* &quot;-&quot;??_-;_-@_-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numFmt numFmtId="166" formatCode="_-* #,##0_-;\-* #,##0_-;_-* &quot;-&quot;??_-;_-@_-"/>
    </dxf>
    <dxf>
      <numFmt numFmtId="166" formatCode="_-* #,##0_-;\-* #,##0_-;_-* &quot;-&quot;??_-;_-@_-"/>
    </dxf>
    <dxf>
      <border>
        <left style="medium">
          <color indexed="64"/>
        </left>
      </border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wrapText="1" readingOrder="0"/>
    </dxf>
    <dxf>
      <alignment wrapText="1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left style="medium">
          <color indexed="64"/>
        </left>
      </border>
    </dxf>
    <dxf>
      <border>
        <left style="medium">
          <color indexed="64"/>
        </left>
      </border>
    </dxf>
    <dxf>
      <border>
        <left style="medium">
          <color indexed="64"/>
        </lef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6" formatCode="_-* #,##0_-;\-* #,##0_-;_-* &quot;-&quot;??_-;_-@_-"/>
    </dxf>
    <dxf>
      <numFmt numFmtId="166" formatCode="_-* #,##0_-;\-* #,##0_-;_-* &quot;-&quot;??_-;_-@_-"/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  <dxf>
      <font>
        <name val="Calibri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CLIENTES%20NIIF\3.%20Asoca&#241;a\Asoca&#241;a\Informes%20y%20notas%202016%20-%202015\TABLAS%20PARA%20ELABORAR%20E.F.%20ASOCA&#209;A%202015-201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9200.1%20Planning%20Materiality%20Worksheet%20-%20CVC%202004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facturacion\Escritorio\JOSE%20LUIS\DIEGO%20RAMIREZ\RECIBOS%20DE%20CAJA\SEPTIEMBRE%202011\115309%20CRUZ%20BLANCA%20$16.885.577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linicaofta-my.sharepoint.com/Users/jefefacturacion/AppData/Local/Microsoft/Windows/Temporary%20Internet%20Files/Content.Outlook/EYELZ8PH/INFORME%20DE%20VENTAS%20ENE%2031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9200.3%20Resumen%20de%20Contrato%20CVC%20Abril%202010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crodriguezma\AppData\Local\Microsoft\Windows\Temporary%20Internet%20Files\Content.Outlook\V7ONAAKN\13410%203%20Fideicomiso%20carretera%20Cienaga%20Barranquilla%202007%20(3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. RES LISTO"/>
      <sheetName val="EGRESOS OPERAC DEFINITIVO"/>
      <sheetName val="INVERSIONES"/>
      <sheetName val="detalle disponible 2016"/>
      <sheetName val="Hoja5"/>
      <sheetName val="DISPONIBLE"/>
      <sheetName val="PATRIM"/>
      <sheetName val="Informe 30 Dic "/>
      <sheetName val="ingreos  gastos  2015"/>
      <sheetName val="EGRESOS PARA  CUADRE ELIMINAR"/>
      <sheetName val="Hoja2"/>
      <sheetName val="OTROS INGRESOS-EGRESOS NO OPERA"/>
      <sheetName val="PYG JOSE"/>
      <sheetName val="CUENTAS X PAGAR"/>
      <sheetName val="BALANCE"/>
      <sheetName val="Hoja1"/>
      <sheetName val="PATRIM 2015"/>
      <sheetName val="EGRESOS OPERACIONALES "/>
      <sheetName val="ORIGINAL"/>
      <sheetName val="Gastos adminis"/>
      <sheetName val="CTAS ORDEN"/>
      <sheetName val="DEUDORES"/>
      <sheetName val="PROPIEDAD Y EQUIPOS NETOS"/>
      <sheetName val="OBLIGAC LABORALES"/>
      <sheetName val="SITUA.FINANC"/>
      <sheetName val="FLUJOEFEC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Materialidad a Abril 2010"/>
      <sheetName val="Sheet2"/>
      <sheetName val="Sheet3"/>
      <sheetName val="Materialidad Dic 09"/>
      <sheetName val="Input &amp; Summary Dic"/>
      <sheetName val="Materialidad Jun 09"/>
      <sheetName val="Materialidad Abril 2010"/>
      <sheetName val="Sliding Scale"/>
      <sheetName val="Module1"/>
    </sheetNames>
    <sheetDataSet>
      <sheetData sheetId="0" refreshError="1"/>
      <sheetData sheetId="1" refreshError="1"/>
      <sheetData sheetId="2" refreshError="1"/>
      <sheetData sheetId="3">
        <row r="2">
          <cell r="B2" t="str">
            <v>Shareholders' Equity</v>
          </cell>
        </row>
        <row r="4">
          <cell r="B4">
            <v>1017354</v>
          </cell>
        </row>
        <row r="5">
          <cell r="B5">
            <v>0.03</v>
          </cell>
        </row>
        <row r="8">
          <cell r="B8">
            <v>30520.62</v>
          </cell>
        </row>
        <row r="10">
          <cell r="B10">
            <v>3052.0619999999999</v>
          </cell>
        </row>
      </sheetData>
      <sheetData sheetId="4"/>
      <sheetData sheetId="5"/>
      <sheetData sheetId="6"/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ato (3)"/>
      <sheetName val="patrim"/>
    </sheetNames>
    <sheetDataSet>
      <sheetData sheetId="0">
        <row r="9">
          <cell r="A9">
            <v>48569</v>
          </cell>
        </row>
        <row r="10">
          <cell r="A10">
            <v>48329</v>
          </cell>
        </row>
        <row r="11">
          <cell r="A11">
            <v>48441</v>
          </cell>
        </row>
        <row r="12">
          <cell r="A12">
            <v>48126</v>
          </cell>
        </row>
        <row r="13">
          <cell r="A13">
            <v>47957</v>
          </cell>
        </row>
        <row r="14">
          <cell r="A14">
            <v>48070</v>
          </cell>
        </row>
        <row r="15">
          <cell r="A15">
            <v>48230</v>
          </cell>
        </row>
        <row r="16">
          <cell r="A16">
            <v>48758</v>
          </cell>
        </row>
        <row r="17">
          <cell r="A17">
            <v>47956</v>
          </cell>
        </row>
        <row r="18">
          <cell r="A18">
            <v>48773</v>
          </cell>
        </row>
        <row r="19">
          <cell r="A19">
            <v>48078</v>
          </cell>
        </row>
        <row r="20">
          <cell r="A20">
            <v>48027</v>
          </cell>
        </row>
        <row r="21">
          <cell r="A21">
            <v>48268</v>
          </cell>
        </row>
        <row r="22">
          <cell r="A22">
            <v>47961</v>
          </cell>
        </row>
        <row r="23">
          <cell r="A23">
            <v>48095</v>
          </cell>
        </row>
        <row r="24">
          <cell r="A24">
            <v>48478</v>
          </cell>
        </row>
        <row r="25">
          <cell r="A25">
            <v>47948</v>
          </cell>
        </row>
        <row r="26">
          <cell r="A26">
            <v>48215</v>
          </cell>
        </row>
        <row r="27">
          <cell r="A27">
            <v>48551</v>
          </cell>
        </row>
        <row r="28">
          <cell r="A28">
            <v>48341</v>
          </cell>
        </row>
        <row r="29">
          <cell r="A29">
            <v>48355</v>
          </cell>
        </row>
        <row r="30">
          <cell r="A30">
            <v>48170</v>
          </cell>
        </row>
        <row r="31">
          <cell r="A31">
            <v>48693</v>
          </cell>
        </row>
        <row r="32">
          <cell r="A32">
            <v>48236</v>
          </cell>
        </row>
        <row r="33">
          <cell r="A33">
            <v>48124</v>
          </cell>
        </row>
        <row r="34">
          <cell r="A34">
            <v>47958</v>
          </cell>
        </row>
        <row r="35">
          <cell r="A35">
            <v>48795</v>
          </cell>
        </row>
        <row r="36">
          <cell r="A36">
            <v>48267</v>
          </cell>
        </row>
        <row r="37">
          <cell r="A37">
            <v>48056</v>
          </cell>
        </row>
        <row r="38">
          <cell r="A38">
            <v>48106</v>
          </cell>
        </row>
        <row r="39">
          <cell r="A39">
            <v>48347</v>
          </cell>
        </row>
        <row r="40">
          <cell r="A40">
            <v>48180</v>
          </cell>
        </row>
        <row r="41">
          <cell r="A41">
            <v>48526</v>
          </cell>
        </row>
        <row r="42">
          <cell r="A42">
            <v>48192</v>
          </cell>
        </row>
        <row r="43">
          <cell r="A43">
            <v>48837</v>
          </cell>
        </row>
        <row r="44">
          <cell r="A44">
            <v>48432</v>
          </cell>
        </row>
        <row r="45">
          <cell r="A45">
            <v>48032</v>
          </cell>
        </row>
        <row r="46">
          <cell r="A46">
            <v>48841</v>
          </cell>
        </row>
        <row r="47">
          <cell r="A47">
            <v>48447</v>
          </cell>
        </row>
        <row r="48">
          <cell r="A48">
            <v>47988</v>
          </cell>
        </row>
        <row r="49">
          <cell r="A49">
            <v>48723</v>
          </cell>
        </row>
        <row r="50">
          <cell r="A50">
            <v>48290</v>
          </cell>
        </row>
        <row r="51">
          <cell r="A51">
            <v>48799</v>
          </cell>
        </row>
        <row r="52">
          <cell r="A52">
            <v>48067</v>
          </cell>
        </row>
        <row r="53">
          <cell r="A53">
            <v>48306</v>
          </cell>
        </row>
        <row r="54">
          <cell r="A54">
            <v>48832</v>
          </cell>
        </row>
        <row r="55">
          <cell r="A55">
            <v>48254</v>
          </cell>
        </row>
        <row r="56">
          <cell r="A56">
            <v>47983</v>
          </cell>
        </row>
        <row r="57">
          <cell r="A57">
            <v>48195</v>
          </cell>
        </row>
        <row r="58">
          <cell r="A58">
            <v>47954</v>
          </cell>
        </row>
        <row r="59">
          <cell r="A59">
            <v>48057</v>
          </cell>
        </row>
        <row r="60">
          <cell r="A60">
            <v>48375</v>
          </cell>
        </row>
        <row r="61">
          <cell r="A61">
            <v>47981</v>
          </cell>
        </row>
        <row r="62">
          <cell r="A62">
            <v>48772</v>
          </cell>
        </row>
        <row r="63">
          <cell r="A63">
            <v>48804</v>
          </cell>
        </row>
        <row r="64">
          <cell r="A64">
            <v>48787</v>
          </cell>
        </row>
        <row r="65">
          <cell r="A65">
            <v>47992</v>
          </cell>
        </row>
        <row r="66">
          <cell r="A66">
            <v>48063</v>
          </cell>
        </row>
        <row r="67">
          <cell r="A67">
            <v>48398</v>
          </cell>
        </row>
        <row r="68">
          <cell r="A68">
            <v>48348</v>
          </cell>
        </row>
        <row r="69">
          <cell r="A69">
            <v>47951</v>
          </cell>
        </row>
        <row r="70">
          <cell r="A70">
            <v>48744</v>
          </cell>
        </row>
        <row r="71">
          <cell r="A71">
            <v>48221</v>
          </cell>
        </row>
        <row r="72">
          <cell r="A72">
            <v>48338</v>
          </cell>
        </row>
        <row r="73">
          <cell r="A73">
            <v>48130</v>
          </cell>
        </row>
        <row r="74">
          <cell r="A74">
            <v>48725</v>
          </cell>
        </row>
        <row r="75">
          <cell r="A75">
            <v>48113</v>
          </cell>
        </row>
        <row r="76">
          <cell r="A76">
            <v>48743</v>
          </cell>
        </row>
        <row r="77">
          <cell r="A77">
            <v>48424</v>
          </cell>
        </row>
        <row r="78">
          <cell r="A78">
            <v>48556</v>
          </cell>
        </row>
        <row r="79">
          <cell r="A79">
            <v>48790</v>
          </cell>
        </row>
        <row r="80">
          <cell r="A80">
            <v>48546</v>
          </cell>
        </row>
        <row r="81">
          <cell r="A81">
            <v>48454</v>
          </cell>
        </row>
        <row r="82">
          <cell r="A82">
            <v>48028</v>
          </cell>
        </row>
        <row r="83">
          <cell r="A83">
            <v>48292</v>
          </cell>
        </row>
        <row r="84">
          <cell r="A84">
            <v>48842</v>
          </cell>
        </row>
        <row r="85">
          <cell r="A85">
            <v>48573</v>
          </cell>
        </row>
        <row r="86">
          <cell r="A86">
            <v>47999</v>
          </cell>
        </row>
        <row r="87">
          <cell r="A87">
            <v>48812</v>
          </cell>
        </row>
        <row r="88">
          <cell r="A88">
            <v>48058</v>
          </cell>
        </row>
        <row r="89">
          <cell r="A89">
            <v>48210</v>
          </cell>
        </row>
        <row r="90">
          <cell r="A90">
            <v>48782</v>
          </cell>
        </row>
        <row r="91">
          <cell r="A91">
            <v>48143</v>
          </cell>
        </row>
        <row r="92">
          <cell r="A92">
            <v>48406</v>
          </cell>
        </row>
        <row r="93">
          <cell r="A93">
            <v>48084</v>
          </cell>
        </row>
        <row r="94">
          <cell r="A94">
            <v>47987</v>
          </cell>
        </row>
        <row r="95">
          <cell r="A95">
            <v>48248</v>
          </cell>
        </row>
        <row r="96">
          <cell r="A96">
            <v>48826</v>
          </cell>
        </row>
        <row r="97">
          <cell r="A97">
            <v>48749</v>
          </cell>
        </row>
        <row r="98">
          <cell r="A98">
            <v>47982</v>
          </cell>
        </row>
        <row r="99">
          <cell r="A99">
            <v>48007</v>
          </cell>
        </row>
        <row r="100">
          <cell r="A100">
            <v>48339</v>
          </cell>
        </row>
        <row r="101">
          <cell r="A101">
            <v>48262</v>
          </cell>
        </row>
        <row r="102">
          <cell r="A102">
            <v>48794</v>
          </cell>
        </row>
        <row r="103">
          <cell r="A103">
            <v>48049</v>
          </cell>
        </row>
        <row r="104">
          <cell r="A104">
            <v>48401</v>
          </cell>
        </row>
        <row r="105">
          <cell r="A105">
            <v>48335</v>
          </cell>
        </row>
        <row r="106">
          <cell r="A106">
            <v>48147</v>
          </cell>
        </row>
        <row r="107">
          <cell r="A107">
            <v>48583</v>
          </cell>
        </row>
        <row r="108">
          <cell r="A108">
            <v>48240</v>
          </cell>
        </row>
        <row r="109">
          <cell r="A109">
            <v>48437</v>
          </cell>
        </row>
        <row r="110">
          <cell r="A110">
            <v>48225</v>
          </cell>
        </row>
        <row r="111">
          <cell r="A111">
            <v>47935</v>
          </cell>
        </row>
        <row r="112">
          <cell r="A112">
            <v>48249</v>
          </cell>
        </row>
        <row r="113">
          <cell r="A113">
            <v>48536</v>
          </cell>
        </row>
        <row r="114">
          <cell r="A114">
            <v>48025</v>
          </cell>
        </row>
        <row r="115">
          <cell r="A115">
            <v>48770</v>
          </cell>
        </row>
        <row r="116">
          <cell r="A116">
            <v>48748</v>
          </cell>
        </row>
        <row r="117">
          <cell r="A117">
            <v>48075</v>
          </cell>
        </row>
        <row r="118">
          <cell r="A118">
            <v>48162</v>
          </cell>
        </row>
        <row r="119">
          <cell r="A119">
            <v>48352</v>
          </cell>
        </row>
        <row r="120">
          <cell r="A120">
            <v>48371</v>
          </cell>
        </row>
        <row r="121">
          <cell r="A121">
            <v>48005</v>
          </cell>
        </row>
        <row r="122">
          <cell r="A122">
            <v>48434</v>
          </cell>
        </row>
        <row r="123">
          <cell r="A123">
            <v>48806</v>
          </cell>
        </row>
        <row r="124">
          <cell r="A124">
            <v>48579</v>
          </cell>
        </row>
        <row r="125">
          <cell r="A125">
            <v>47985</v>
          </cell>
        </row>
        <row r="126">
          <cell r="A126">
            <v>48819</v>
          </cell>
        </row>
        <row r="127">
          <cell r="A127">
            <v>48239</v>
          </cell>
        </row>
        <row r="128">
          <cell r="A128">
            <v>48117</v>
          </cell>
        </row>
        <row r="129">
          <cell r="A129">
            <v>48128</v>
          </cell>
        </row>
        <row r="130">
          <cell r="A130">
            <v>48115</v>
          </cell>
        </row>
        <row r="131">
          <cell r="A131">
            <v>48284</v>
          </cell>
        </row>
        <row r="132">
          <cell r="A132">
            <v>48742</v>
          </cell>
        </row>
        <row r="133">
          <cell r="A133">
            <v>48226</v>
          </cell>
        </row>
        <row r="134">
          <cell r="A134">
            <v>47936</v>
          </cell>
        </row>
        <row r="135">
          <cell r="A135">
            <v>48114</v>
          </cell>
        </row>
        <row r="136">
          <cell r="A136">
            <v>48129</v>
          </cell>
        </row>
        <row r="137">
          <cell r="A137">
            <v>48452</v>
          </cell>
        </row>
        <row r="138">
          <cell r="A138">
            <v>48146</v>
          </cell>
        </row>
        <row r="139">
          <cell r="A139">
            <v>48079</v>
          </cell>
        </row>
        <row r="140">
          <cell r="A140">
            <v>48273</v>
          </cell>
        </row>
        <row r="141">
          <cell r="A141">
            <v>47980</v>
          </cell>
        </row>
        <row r="142">
          <cell r="A142">
            <v>48260</v>
          </cell>
        </row>
        <row r="143">
          <cell r="A143">
            <v>48119</v>
          </cell>
        </row>
        <row r="144">
          <cell r="A144">
            <v>48220</v>
          </cell>
        </row>
        <row r="145">
          <cell r="A145">
            <v>48140</v>
          </cell>
        </row>
        <row r="146">
          <cell r="A146">
            <v>48403</v>
          </cell>
        </row>
        <row r="147">
          <cell r="A147">
            <v>48443</v>
          </cell>
        </row>
        <row r="148">
          <cell r="A148">
            <v>48159</v>
          </cell>
        </row>
        <row r="149">
          <cell r="A149">
            <v>48304</v>
          </cell>
        </row>
        <row r="150">
          <cell r="A150">
            <v>48690</v>
          </cell>
        </row>
        <row r="151">
          <cell r="A151">
            <v>48004</v>
          </cell>
        </row>
        <row r="152">
          <cell r="A152">
            <v>48820</v>
          </cell>
        </row>
        <row r="153">
          <cell r="A153">
            <v>47986</v>
          </cell>
        </row>
        <row r="154">
          <cell r="A154">
            <v>48703</v>
          </cell>
        </row>
        <row r="155">
          <cell r="A155">
            <v>48342</v>
          </cell>
        </row>
        <row r="156">
          <cell r="A156">
            <v>48380</v>
          </cell>
        </row>
        <row r="157">
          <cell r="A157">
            <v>48243</v>
          </cell>
        </row>
        <row r="158">
          <cell r="A158">
            <v>48777</v>
          </cell>
        </row>
        <row r="159">
          <cell r="A159">
            <v>48196</v>
          </cell>
        </row>
        <row r="160">
          <cell r="A160">
            <v>47955</v>
          </cell>
        </row>
        <row r="161">
          <cell r="A161">
            <v>48580</v>
          </cell>
        </row>
        <row r="162">
          <cell r="A162">
            <v>48280</v>
          </cell>
        </row>
        <row r="163">
          <cell r="A163">
            <v>47949</v>
          </cell>
        </row>
        <row r="164">
          <cell r="A164">
            <v>48425</v>
          </cell>
        </row>
        <row r="165">
          <cell r="A165">
            <v>48031</v>
          </cell>
        </row>
        <row r="166">
          <cell r="A166">
            <v>47946</v>
          </cell>
        </row>
        <row r="167">
          <cell r="A167">
            <v>48029</v>
          </cell>
        </row>
        <row r="168">
          <cell r="A168">
            <v>48436</v>
          </cell>
        </row>
        <row r="169">
          <cell r="A169">
            <v>48785</v>
          </cell>
        </row>
        <row r="170">
          <cell r="A170">
            <v>48021</v>
          </cell>
        </row>
        <row r="171">
          <cell r="A171">
            <v>47965</v>
          </cell>
        </row>
        <row r="172">
          <cell r="A172">
            <v>48250</v>
          </cell>
        </row>
        <row r="173">
          <cell r="A173">
            <v>48399</v>
          </cell>
        </row>
        <row r="174">
          <cell r="A174">
            <v>47959</v>
          </cell>
        </row>
        <row r="175">
          <cell r="A175">
            <v>48691</v>
          </cell>
        </row>
        <row r="176">
          <cell r="A176">
            <v>48233</v>
          </cell>
        </row>
        <row r="177">
          <cell r="A177">
            <v>48353</v>
          </cell>
        </row>
        <row r="178">
          <cell r="A178">
            <v>48445</v>
          </cell>
        </row>
        <row r="179">
          <cell r="A179">
            <v>48076</v>
          </cell>
        </row>
        <row r="180">
          <cell r="A180">
            <v>48131</v>
          </cell>
        </row>
        <row r="181">
          <cell r="A181">
            <v>48065</v>
          </cell>
        </row>
        <row r="182">
          <cell r="A182">
            <v>48449</v>
          </cell>
        </row>
        <row r="183">
          <cell r="A183">
            <v>48316</v>
          </cell>
        </row>
        <row r="184">
          <cell r="A184">
            <v>48558</v>
          </cell>
        </row>
        <row r="185">
          <cell r="A185">
            <v>48134</v>
          </cell>
        </row>
        <row r="186">
          <cell r="A186">
            <v>48080</v>
          </cell>
        </row>
        <row r="187">
          <cell r="A187">
            <v>48796</v>
          </cell>
        </row>
        <row r="188">
          <cell r="A188">
            <v>48343</v>
          </cell>
        </row>
        <row r="189">
          <cell r="A189">
            <v>48265</v>
          </cell>
        </row>
        <row r="190">
          <cell r="A190">
            <v>48323</v>
          </cell>
        </row>
        <row r="191">
          <cell r="A191">
            <v>48724</v>
          </cell>
        </row>
        <row r="192">
          <cell r="A192">
            <v>48219</v>
          </cell>
        </row>
        <row r="193">
          <cell r="A193">
            <v>48313</v>
          </cell>
        </row>
        <row r="194">
          <cell r="A194">
            <v>48068</v>
          </cell>
        </row>
        <row r="195">
          <cell r="A195">
            <v>48006</v>
          </cell>
        </row>
        <row r="196">
          <cell r="A196">
            <v>48497</v>
          </cell>
        </row>
        <row r="197">
          <cell r="A197">
            <v>48253</v>
          </cell>
        </row>
        <row r="198">
          <cell r="A198">
            <v>48440</v>
          </cell>
        </row>
        <row r="199">
          <cell r="A199">
            <v>48515</v>
          </cell>
        </row>
        <row r="200">
          <cell r="A200">
            <v>48072</v>
          </cell>
        </row>
        <row r="201">
          <cell r="A201">
            <v>48492</v>
          </cell>
        </row>
        <row r="202">
          <cell r="A202">
            <v>47960</v>
          </cell>
        </row>
        <row r="203">
          <cell r="A203">
            <v>48294</v>
          </cell>
        </row>
        <row r="204">
          <cell r="A204">
            <v>48753</v>
          </cell>
        </row>
        <row r="205">
          <cell r="A205">
            <v>48482</v>
          </cell>
        </row>
        <row r="206">
          <cell r="A206">
            <v>48408</v>
          </cell>
        </row>
        <row r="207">
          <cell r="A207">
            <v>48429</v>
          </cell>
        </row>
        <row r="208">
          <cell r="A208">
            <v>48030</v>
          </cell>
        </row>
        <row r="209">
          <cell r="A209">
            <v>48278</v>
          </cell>
        </row>
        <row r="210">
          <cell r="A210">
            <v>48040</v>
          </cell>
        </row>
        <row r="211">
          <cell r="A211">
            <v>48263</v>
          </cell>
        </row>
        <row r="212">
          <cell r="A212">
            <v>47945</v>
          </cell>
        </row>
        <row r="213">
          <cell r="A213">
            <v>48026</v>
          </cell>
        </row>
        <row r="214">
          <cell r="A214">
            <v>48074</v>
          </cell>
        </row>
        <row r="215">
          <cell r="A215">
            <v>48433</v>
          </cell>
        </row>
        <row r="216">
          <cell r="A216">
            <v>48037</v>
          </cell>
        </row>
        <row r="217">
          <cell r="A217">
            <v>48274</v>
          </cell>
        </row>
        <row r="218">
          <cell r="A218">
            <v>48529</v>
          </cell>
        </row>
        <row r="219">
          <cell r="A219">
            <v>48797</v>
          </cell>
        </row>
        <row r="220">
          <cell r="A220">
            <v>48783</v>
          </cell>
        </row>
        <row r="221">
          <cell r="A221">
            <v>48781</v>
          </cell>
        </row>
        <row r="222">
          <cell r="A222">
            <v>48083</v>
          </cell>
        </row>
        <row r="223">
          <cell r="A223">
            <v>48132</v>
          </cell>
        </row>
        <row r="224">
          <cell r="A224">
            <v>48801</v>
          </cell>
        </row>
        <row r="225">
          <cell r="A225">
            <v>48418</v>
          </cell>
        </row>
        <row r="226">
          <cell r="A226">
            <v>48430</v>
          </cell>
        </row>
        <row r="227">
          <cell r="A227">
            <v>48552</v>
          </cell>
        </row>
        <row r="228">
          <cell r="A228">
            <v>47990</v>
          </cell>
        </row>
        <row r="229">
          <cell r="A229">
            <v>48451</v>
          </cell>
        </row>
        <row r="230">
          <cell r="A230">
            <v>48460</v>
          </cell>
        </row>
        <row r="231">
          <cell r="A231">
            <v>48762</v>
          </cell>
        </row>
        <row r="232">
          <cell r="A232">
            <v>48711</v>
          </cell>
        </row>
        <row r="233">
          <cell r="A233">
            <v>48713</v>
          </cell>
        </row>
        <row r="234">
          <cell r="A234">
            <v>48718</v>
          </cell>
        </row>
        <row r="235">
          <cell r="A235">
            <v>48722</v>
          </cell>
        </row>
        <row r="236">
          <cell r="A236">
            <v>48635</v>
          </cell>
        </row>
        <row r="237">
          <cell r="A237">
            <v>48942</v>
          </cell>
        </row>
        <row r="238">
          <cell r="A238">
            <v>48892</v>
          </cell>
        </row>
        <row r="239">
          <cell r="A239">
            <v>48941</v>
          </cell>
        </row>
        <row r="240">
          <cell r="A240">
            <v>48650</v>
          </cell>
        </row>
        <row r="241">
          <cell r="A241">
            <v>48651</v>
          </cell>
        </row>
        <row r="242">
          <cell r="A242">
            <v>48396</v>
          </cell>
        </row>
        <row r="243">
          <cell r="A243">
            <v>48926</v>
          </cell>
        </row>
        <row r="244">
          <cell r="A244">
            <v>49043</v>
          </cell>
        </row>
        <row r="245">
          <cell r="A245">
            <v>48689</v>
          </cell>
        </row>
        <row r="246">
          <cell r="A246">
            <v>48135</v>
          </cell>
        </row>
        <row r="247">
          <cell r="A247">
            <v>48616</v>
          </cell>
        </row>
        <row r="248">
          <cell r="A248">
            <v>48400</v>
          </cell>
        </row>
        <row r="249">
          <cell r="A249">
            <v>48422</v>
          </cell>
        </row>
        <row r="250">
          <cell r="A250">
            <v>48298</v>
          </cell>
        </row>
        <row r="251">
          <cell r="A251">
            <v>48977</v>
          </cell>
        </row>
        <row r="252">
          <cell r="A252">
            <v>48582</v>
          </cell>
        </row>
        <row r="253">
          <cell r="A253">
            <v>48680</v>
          </cell>
        </row>
        <row r="254">
          <cell r="A254">
            <v>48349</v>
          </cell>
        </row>
        <row r="255">
          <cell r="A255">
            <v>49013</v>
          </cell>
        </row>
        <row r="256">
          <cell r="A256">
            <v>48228</v>
          </cell>
        </row>
        <row r="257">
          <cell r="A257">
            <v>48995</v>
          </cell>
        </row>
        <row r="258">
          <cell r="A258">
            <v>48118</v>
          </cell>
        </row>
        <row r="259">
          <cell r="A259">
            <v>48116</v>
          </cell>
        </row>
        <row r="260">
          <cell r="A260">
            <v>47964</v>
          </cell>
        </row>
        <row r="261">
          <cell r="A261">
            <v>47989</v>
          </cell>
        </row>
        <row r="262">
          <cell r="A262">
            <v>48980</v>
          </cell>
        </row>
        <row r="263">
          <cell r="A263">
            <v>48981</v>
          </cell>
        </row>
        <row r="264">
          <cell r="A264">
            <v>48986</v>
          </cell>
        </row>
        <row r="265">
          <cell r="A265">
            <v>48895</v>
          </cell>
        </row>
        <row r="266">
          <cell r="A266">
            <v>48999</v>
          </cell>
        </row>
        <row r="267">
          <cell r="A267">
            <v>47113</v>
          </cell>
        </row>
        <row r="268">
          <cell r="A268">
            <v>48186</v>
          </cell>
        </row>
        <row r="269">
          <cell r="A269">
            <v>48982</v>
          </cell>
        </row>
        <row r="270">
          <cell r="A270">
            <v>48223</v>
          </cell>
        </row>
        <row r="271">
          <cell r="A271">
            <v>48944</v>
          </cell>
        </row>
        <row r="272">
          <cell r="A272">
            <v>48686</v>
          </cell>
        </row>
        <row r="273">
          <cell r="A273">
            <v>48687</v>
          </cell>
        </row>
        <row r="274">
          <cell r="A274">
            <v>48663</v>
          </cell>
        </row>
        <row r="275">
          <cell r="A275">
            <v>48665</v>
          </cell>
        </row>
        <row r="276">
          <cell r="A276">
            <v>48668</v>
          </cell>
        </row>
        <row r="277">
          <cell r="A277">
            <v>48673</v>
          </cell>
        </row>
        <row r="278">
          <cell r="A278">
            <v>48676</v>
          </cell>
        </row>
        <row r="279">
          <cell r="A279">
            <v>48652</v>
          </cell>
        </row>
        <row r="280">
          <cell r="A280">
            <v>48659</v>
          </cell>
        </row>
        <row r="281">
          <cell r="A281">
            <v>48660</v>
          </cell>
        </row>
        <row r="282">
          <cell r="A282">
            <v>48661</v>
          </cell>
        </row>
        <row r="283">
          <cell r="A283">
            <v>48622</v>
          </cell>
        </row>
        <row r="284">
          <cell r="A284">
            <v>48625</v>
          </cell>
        </row>
        <row r="285">
          <cell r="A285">
            <v>48632</v>
          </cell>
        </row>
        <row r="286">
          <cell r="A286">
            <v>48605</v>
          </cell>
        </row>
        <row r="287">
          <cell r="A287">
            <v>48584</v>
          </cell>
        </row>
        <row r="288">
          <cell r="A288">
            <v>48979</v>
          </cell>
        </row>
        <row r="289">
          <cell r="A289">
            <v>48978</v>
          </cell>
        </row>
        <row r="290">
          <cell r="A290">
            <v>48960</v>
          </cell>
        </row>
        <row r="291">
          <cell r="A291">
            <v>48961</v>
          </cell>
        </row>
        <row r="292">
          <cell r="A292">
            <v>48950</v>
          </cell>
        </row>
        <row r="293">
          <cell r="A293">
            <v>48945</v>
          </cell>
        </row>
        <row r="294">
          <cell r="A294">
            <v>48938</v>
          </cell>
        </row>
        <row r="295">
          <cell r="A295">
            <v>48896</v>
          </cell>
        </row>
        <row r="296">
          <cell r="A296">
            <v>48901</v>
          </cell>
        </row>
        <row r="297">
          <cell r="A297">
            <v>48909</v>
          </cell>
        </row>
        <row r="298">
          <cell r="A298">
            <v>48913</v>
          </cell>
        </row>
        <row r="299">
          <cell r="A299">
            <v>48920</v>
          </cell>
        </row>
        <row r="300">
          <cell r="A300">
            <v>48922</v>
          </cell>
        </row>
        <row r="301">
          <cell r="A301">
            <v>48923</v>
          </cell>
        </row>
        <row r="302">
          <cell r="A302">
            <v>48925</v>
          </cell>
        </row>
        <row r="303">
          <cell r="A303">
            <v>48894</v>
          </cell>
        </row>
        <row r="304">
          <cell r="A304">
            <v>48893</v>
          </cell>
        </row>
        <row r="305">
          <cell r="A305">
            <v>48882</v>
          </cell>
        </row>
        <row r="306">
          <cell r="A306">
            <v>48876</v>
          </cell>
        </row>
        <row r="307">
          <cell r="A307">
            <v>48877</v>
          </cell>
        </row>
        <row r="308">
          <cell r="A308">
            <v>48878</v>
          </cell>
        </row>
        <row r="309">
          <cell r="A309">
            <v>48869</v>
          </cell>
        </row>
        <row r="310">
          <cell r="A310">
            <v>48871</v>
          </cell>
        </row>
        <row r="311">
          <cell r="A311">
            <v>48872</v>
          </cell>
        </row>
        <row r="312">
          <cell r="A312">
            <v>48873</v>
          </cell>
        </row>
        <row r="313">
          <cell r="A313">
            <v>48850</v>
          </cell>
        </row>
        <row r="314">
          <cell r="A314">
            <v>48851</v>
          </cell>
        </row>
        <row r="315">
          <cell r="A315">
            <v>48852</v>
          </cell>
        </row>
        <row r="316">
          <cell r="A316">
            <v>48853</v>
          </cell>
        </row>
        <row r="317">
          <cell r="A317">
            <v>48855</v>
          </cell>
        </row>
        <row r="318">
          <cell r="A318">
            <v>48857</v>
          </cell>
        </row>
        <row r="319">
          <cell r="A319">
            <v>48859</v>
          </cell>
        </row>
        <row r="320">
          <cell r="A320">
            <v>48861</v>
          </cell>
        </row>
        <row r="321">
          <cell r="A321">
            <v>49035</v>
          </cell>
        </row>
        <row r="322">
          <cell r="A322">
            <v>49036</v>
          </cell>
        </row>
        <row r="323">
          <cell r="A323">
            <v>49038</v>
          </cell>
        </row>
        <row r="324">
          <cell r="A324">
            <v>49039</v>
          </cell>
        </row>
        <row r="325">
          <cell r="A325">
            <v>49042</v>
          </cell>
        </row>
        <row r="326">
          <cell r="A326">
            <v>49070</v>
          </cell>
        </row>
        <row r="327">
          <cell r="A327">
            <v>49071</v>
          </cell>
        </row>
        <row r="328">
          <cell r="A328">
            <v>49072</v>
          </cell>
        </row>
        <row r="329">
          <cell r="A329">
            <v>49023</v>
          </cell>
        </row>
        <row r="330">
          <cell r="A330">
            <v>49024</v>
          </cell>
        </row>
        <row r="331">
          <cell r="A331">
            <v>49030</v>
          </cell>
        </row>
        <row r="332">
          <cell r="A332">
            <v>49031</v>
          </cell>
        </row>
        <row r="333">
          <cell r="A333">
            <v>49032</v>
          </cell>
        </row>
        <row r="334">
          <cell r="A334">
            <v>49033</v>
          </cell>
        </row>
        <row r="335">
          <cell r="A335">
            <v>49034</v>
          </cell>
        </row>
        <row r="336">
          <cell r="A336">
            <v>49020</v>
          </cell>
        </row>
        <row r="337">
          <cell r="A337">
            <v>49015</v>
          </cell>
        </row>
        <row r="338">
          <cell r="A338">
            <v>49016</v>
          </cell>
        </row>
        <row r="339">
          <cell r="A339">
            <v>48547</v>
          </cell>
        </row>
        <row r="340">
          <cell r="A340">
            <v>48533</v>
          </cell>
        </row>
        <row r="341">
          <cell r="A341">
            <v>48270</v>
          </cell>
        </row>
        <row r="342">
          <cell r="A342">
            <v>48216</v>
          </cell>
        </row>
        <row r="343">
          <cell r="A343">
            <v>48823</v>
          </cell>
        </row>
        <row r="344">
          <cell r="A344">
            <v>48272</v>
          </cell>
        </row>
        <row r="345">
          <cell r="A345">
            <v>54545</v>
          </cell>
        </row>
        <row r="346">
          <cell r="A346">
            <v>48428</v>
          </cell>
        </row>
        <row r="347">
          <cell r="A347">
            <v>48952</v>
          </cell>
        </row>
        <row r="348">
          <cell r="A348">
            <v>48060</v>
          </cell>
        </row>
        <row r="349">
          <cell r="A349">
            <v>48565</v>
          </cell>
        </row>
        <row r="350">
          <cell r="A350">
            <v>47971</v>
          </cell>
        </row>
        <row r="351">
          <cell r="A351">
            <v>48726</v>
          </cell>
        </row>
        <row r="352">
          <cell r="A352">
            <v>48038</v>
          </cell>
        </row>
        <row r="353">
          <cell r="A353">
            <v>47969</v>
          </cell>
        </row>
        <row r="354">
          <cell r="A354">
            <v>48480</v>
          </cell>
        </row>
        <row r="355">
          <cell r="A355">
            <v>48727</v>
          </cell>
        </row>
        <row r="356">
          <cell r="A356">
            <v>47997</v>
          </cell>
        </row>
        <row r="357">
          <cell r="A357">
            <v>48055</v>
          </cell>
        </row>
        <row r="358">
          <cell r="A358">
            <v>48395</v>
          </cell>
        </row>
        <row r="359">
          <cell r="A359">
            <v>48415</v>
          </cell>
        </row>
        <row r="360">
          <cell r="A360">
            <v>48086</v>
          </cell>
        </row>
        <row r="361">
          <cell r="A361">
            <v>47095</v>
          </cell>
        </row>
        <row r="362">
          <cell r="A362">
            <v>48224</v>
          </cell>
        </row>
        <row r="363">
          <cell r="A363">
            <v>48563</v>
          </cell>
        </row>
        <row r="364">
          <cell r="A364">
            <v>48880</v>
          </cell>
        </row>
        <row r="365">
          <cell r="A365">
            <v>48368</v>
          </cell>
        </row>
        <row r="366">
          <cell r="A366">
            <v>48935</v>
          </cell>
        </row>
        <row r="367">
          <cell r="A367">
            <v>48530</v>
          </cell>
        </row>
        <row r="368">
          <cell r="A368">
            <v>48643</v>
          </cell>
        </row>
        <row r="369">
          <cell r="A369">
            <v>48528</v>
          </cell>
        </row>
        <row r="370">
          <cell r="A370">
            <v>48811</v>
          </cell>
        </row>
        <row r="371">
          <cell r="A371">
            <v>48815</v>
          </cell>
        </row>
        <row r="372">
          <cell r="A372">
            <v>48937</v>
          </cell>
        </row>
        <row r="373">
          <cell r="A373">
            <v>48864</v>
          </cell>
        </row>
        <row r="374">
          <cell r="A374">
            <v>48732</v>
          </cell>
        </row>
        <row r="375">
          <cell r="A375">
            <v>48702</v>
          </cell>
        </row>
        <row r="376">
          <cell r="A376">
            <v>48792</v>
          </cell>
        </row>
        <row r="377">
          <cell r="A377">
            <v>48531</v>
          </cell>
        </row>
        <row r="378">
          <cell r="A378">
            <v>48369</v>
          </cell>
        </row>
        <row r="379">
          <cell r="A379">
            <v>48928</v>
          </cell>
        </row>
        <row r="380">
          <cell r="A380">
            <v>48539</v>
          </cell>
        </row>
        <row r="381">
          <cell r="A381">
            <v>48538</v>
          </cell>
        </row>
        <row r="382">
          <cell r="A382">
            <v>48683</v>
          </cell>
        </row>
        <row r="383">
          <cell r="A383">
            <v>49005</v>
          </cell>
        </row>
        <row r="384">
          <cell r="A384">
            <v>48523</v>
          </cell>
        </row>
        <row r="385">
          <cell r="A385">
            <v>48976</v>
          </cell>
        </row>
        <row r="386">
          <cell r="A386">
            <v>48992</v>
          </cell>
        </row>
        <row r="387">
          <cell r="A387">
            <v>48825</v>
          </cell>
        </row>
        <row r="388">
          <cell r="A388">
            <v>48951</v>
          </cell>
        </row>
        <row r="389">
          <cell r="A389">
            <v>48940</v>
          </cell>
        </row>
        <row r="390">
          <cell r="A390">
            <v>48458</v>
          </cell>
        </row>
        <row r="391">
          <cell r="A391">
            <v>49008</v>
          </cell>
        </row>
        <row r="392">
          <cell r="A392">
            <v>48372</v>
          </cell>
        </row>
        <row r="393">
          <cell r="A393">
            <v>48939</v>
          </cell>
        </row>
        <row r="394">
          <cell r="A394">
            <v>48813</v>
          </cell>
        </row>
        <row r="395">
          <cell r="A395">
            <v>48996</v>
          </cell>
        </row>
        <row r="396">
          <cell r="A396">
            <v>48728</v>
          </cell>
        </row>
        <row r="397">
          <cell r="A397">
            <v>48862</v>
          </cell>
        </row>
        <row r="398">
          <cell r="A398">
            <v>48934</v>
          </cell>
        </row>
        <row r="399">
          <cell r="A399">
            <v>48211</v>
          </cell>
        </row>
        <row r="400">
          <cell r="A400">
            <v>48634</v>
          </cell>
        </row>
        <row r="401">
          <cell r="A401">
            <v>48875</v>
          </cell>
        </row>
        <row r="402">
          <cell r="A402">
            <v>48636</v>
          </cell>
        </row>
        <row r="403">
          <cell r="A403">
            <v>48601</v>
          </cell>
        </row>
        <row r="404">
          <cell r="A404">
            <v>48426</v>
          </cell>
        </row>
        <row r="405">
          <cell r="A405">
            <v>48863</v>
          </cell>
        </row>
        <row r="406">
          <cell r="A406">
            <v>48555</v>
          </cell>
        </row>
        <row r="407">
          <cell r="A407">
            <v>48397</v>
          </cell>
        </row>
        <row r="408">
          <cell r="A408">
            <v>48865</v>
          </cell>
        </row>
        <row r="409">
          <cell r="A409">
            <v>49014</v>
          </cell>
        </row>
        <row r="410">
          <cell r="A410">
            <v>48459</v>
          </cell>
        </row>
        <row r="411">
          <cell r="A411">
            <v>48959</v>
          </cell>
        </row>
        <row r="412">
          <cell r="A412">
            <v>48698</v>
          </cell>
        </row>
        <row r="413">
          <cell r="A413">
            <v>49714</v>
          </cell>
        </row>
        <row r="414">
          <cell r="A414">
            <v>48617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 Acum Anterior"/>
      <sheetName val="Ingresos Acum"/>
      <sheetName val="Mes"/>
      <sheetName val="Módulo1"/>
      <sheetName val="Módulo2"/>
      <sheetName val="Módulo3"/>
      <sheetName val="Hoja1"/>
      <sheetName val="Hoja2"/>
    </sheetNames>
    <sheetDataSet>
      <sheetData sheetId="0" refreshError="1"/>
      <sheetData sheetId="1" refreshError="1"/>
      <sheetData sheetId="2">
        <row r="2">
          <cell r="A2" t="str">
            <v>CC</v>
          </cell>
          <cell r="B2">
            <v>21070.094000000001</v>
          </cell>
        </row>
        <row r="3">
          <cell r="A3" t="str">
            <v>CE</v>
          </cell>
          <cell r="B3">
            <v>38778.262999999999</v>
          </cell>
        </row>
        <row r="4">
          <cell r="A4" t="str">
            <v>CP</v>
          </cell>
          <cell r="B4">
            <v>27180.656199999998</v>
          </cell>
        </row>
        <row r="5">
          <cell r="A5" t="str">
            <v>CX</v>
          </cell>
          <cell r="B5">
            <v>658549.69299999997</v>
          </cell>
        </row>
        <row r="6">
          <cell r="A6" t="str">
            <v>AG</v>
          </cell>
          <cell r="B6">
            <v>28666.196</v>
          </cell>
        </row>
        <row r="7">
          <cell r="A7" t="str">
            <v>FT</v>
          </cell>
          <cell r="B7">
            <v>3126.279</v>
          </cell>
        </row>
        <row r="8">
          <cell r="A8" t="str">
            <v>CV</v>
          </cell>
          <cell r="B8">
            <v>37100.665000000001</v>
          </cell>
        </row>
        <row r="9">
          <cell r="A9" t="str">
            <v>EC</v>
          </cell>
          <cell r="B9">
            <v>8800.6779999999999</v>
          </cell>
        </row>
        <row r="10">
          <cell r="A10" t="str">
            <v>OR</v>
          </cell>
          <cell r="B10">
            <v>2483.5920000000001</v>
          </cell>
        </row>
        <row r="11">
          <cell r="A11" t="str">
            <v>BI</v>
          </cell>
          <cell r="B11">
            <v>12319.119000000001</v>
          </cell>
        </row>
        <row r="12">
          <cell r="A12" t="str">
            <v>BV</v>
          </cell>
          <cell r="B12">
            <v>4994.7979999999998</v>
          </cell>
        </row>
        <row r="13">
          <cell r="A13" t="str">
            <v>TP</v>
          </cell>
          <cell r="B13">
            <v>9839.8979999999992</v>
          </cell>
        </row>
        <row r="14">
          <cell r="A14" t="str">
            <v>ER</v>
          </cell>
          <cell r="B14">
            <v>58130.838000000003</v>
          </cell>
        </row>
        <row r="15">
          <cell r="A15" t="str">
            <v>TM</v>
          </cell>
          <cell r="B15">
            <v>73981.505999999994</v>
          </cell>
        </row>
        <row r="16">
          <cell r="A16" t="str">
            <v>EF</v>
          </cell>
          <cell r="B16">
            <v>6274.9780000000001</v>
          </cell>
        </row>
        <row r="17">
          <cell r="A17" t="str">
            <v>LA</v>
          </cell>
          <cell r="B17">
            <v>63850.827039999996</v>
          </cell>
        </row>
        <row r="18">
          <cell r="A18" t="str">
            <v>TF</v>
          </cell>
          <cell r="B18">
            <v>7641.576</v>
          </cell>
        </row>
        <row r="19">
          <cell r="A19" t="str">
            <v>RE</v>
          </cell>
          <cell r="B19">
            <v>138333</v>
          </cell>
        </row>
        <row r="20">
          <cell r="A20" t="str">
            <v>PE</v>
          </cell>
          <cell r="B20">
            <v>0</v>
          </cell>
        </row>
        <row r="21">
          <cell r="A21" t="str">
            <v>OP</v>
          </cell>
          <cell r="B21">
            <v>7780.2139999999999</v>
          </cell>
        </row>
        <row r="22">
          <cell r="A22" t="str">
            <v>FA</v>
          </cell>
          <cell r="B22">
            <v>63387.983</v>
          </cell>
        </row>
        <row r="23">
          <cell r="A23" t="str">
            <v>PD</v>
          </cell>
          <cell r="B23">
            <v>8025.1795000000002</v>
          </cell>
        </row>
        <row r="24">
          <cell r="A24" t="str">
            <v>PO</v>
          </cell>
          <cell r="B24">
            <v>17737.089</v>
          </cell>
        </row>
        <row r="25">
          <cell r="A25" t="str">
            <v>SO</v>
          </cell>
          <cell r="B25">
            <v>53473.341</v>
          </cell>
        </row>
        <row r="26">
          <cell r="A26" t="str">
            <v>ST</v>
          </cell>
          <cell r="B26">
            <v>3229.3341</v>
          </cell>
        </row>
        <row r="27">
          <cell r="A27" t="str">
            <v>CT</v>
          </cell>
          <cell r="B27">
            <v>779.82899999999995</v>
          </cell>
        </row>
        <row r="28">
          <cell r="A28" t="str">
            <v>OT</v>
          </cell>
          <cell r="B28">
            <v>6523.5439999999999</v>
          </cell>
        </row>
        <row r="29">
          <cell r="A29" t="str">
            <v>DP</v>
          </cell>
          <cell r="B29">
            <v>2448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Programa"/>
      <sheetName val="2. Formato"/>
      <sheetName val="3. Resumen contrato"/>
      <sheetName val="BCE Fideicomiso"/>
      <sheetName val="E.R.  Fideicomiso"/>
      <sheetName val="4. Estado de Resultados Dic 09"/>
      <sheetName val="4. Balance General Abril 2010"/>
      <sheetName val="5. Estado de Resultados Abr 10"/>
      <sheetName val="5. Disponible"/>
      <sheetName val="6. Flujo de la operación"/>
      <sheetName val="Tickmark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40">
          <cell r="X40">
            <v>1017354</v>
          </cell>
        </row>
      </sheetData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Formato"/>
      <sheetName val="Para memo"/>
      <sheetName val="Contrato"/>
      <sheetName val="Ckeck list documentos"/>
      <sheetName val="Pruebas negocios admón"/>
      <sheetName val="Tickmarks"/>
      <sheetName val="PPC BALANCE"/>
      <sheetName val="Otras pruebas"/>
      <sheetName val="PPC INGR. EGRE. 900-50220-9"/>
      <sheetName val="PPC INGR. EGRE. 900063718"/>
      <sheetName val="PPC INGR. EGRE. 900063726"/>
      <sheetName val="PPC INGR. EGRE. CTA CORRIEN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69.589864351852" createdVersion="5" refreshedVersion="5" minRefreshableVersion="3" recordCount="27">
  <cacheSource type="worksheet">
    <worksheetSource ref="A2:AE29" sheet="ESTADO DE CADA FACTURA"/>
  </cacheSource>
  <cacheFields count="31">
    <cacheField name="NIT IPS" numFmtId="0">
      <sharedItems containsSemiMixedTypes="0" containsString="0" containsNumber="1" containsInteger="1" minValue="805026250" maxValue="805026250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91939" maxValue="293916"/>
    </cacheField>
    <cacheField name="Alf+Fac" numFmtId="0">
      <sharedItems/>
    </cacheField>
    <cacheField name="Llave" numFmtId="0">
      <sharedItems/>
    </cacheField>
    <cacheField name="IPS Fecha factura" numFmtId="0">
      <sharedItems/>
    </cacheField>
    <cacheField name="IPS Fecha radicado" numFmtId="0">
      <sharedItems/>
    </cacheField>
    <cacheField name="Fecha de radicacion EPS " numFmtId="14">
      <sharedItems containsSemiMixedTypes="0" containsNonDate="0" containsDate="1" containsString="0" minDate="2024-04-10T11:15:59" maxDate="2024-06-04T07:00:00"/>
    </cacheField>
    <cacheField name="IPS Valor Factura" numFmtId="166">
      <sharedItems containsSemiMixedTypes="0" containsString="0" containsNumber="1" containsInteger="1" minValue="2434000" maxValue="214436146"/>
    </cacheField>
    <cacheField name="IPS Saldo Factura" numFmtId="166">
      <sharedItems containsSemiMixedTypes="0" containsString="0" containsNumber="1" containsInteger="1" minValue="2361000" maxValue="214436146"/>
    </cacheField>
    <cacheField name="Tipo de Contrato" numFmtId="0">
      <sharedItems/>
    </cacheField>
    <cacheField name="Sede/Ciudad" numFmtId="0">
      <sharedItems/>
    </cacheField>
    <cacheField name="Estado de Factura EPS Junio 26" numFmtId="0">
      <sharedItems count="8">
        <s v="FACTURA PENDIENTE EN PROGRAMACION DE PAGO "/>
        <s v="FACTURA PENDIENTE EN PROGRAMACION DE PAGO - GLOSA PENDIENTE POR CONCILIAR"/>
        <s v="FACTURA CANCELADA"/>
        <s v="FACTURA CANCELADA PARCIALMENTE - GLOSA EN PROCESO INTERNO"/>
        <s v="FACTURA CANCELADA PARCIALMENTE - SALDO PENDIENTE EN PROGRAMACION DE PAGO"/>
        <s v="FACTURA EN PROCESO INTERNO"/>
        <s v="FACTURA CANCELADA PARCIALMENTE - GLOSA ACEPTADA POR LA IPS - GLOSA PENDIENTE POR CONCILIAR"/>
        <s v="FACTURA PENDIENTE EN PROGRAMACION DE PAGO" u="1"/>
      </sharedItems>
    </cacheField>
    <cacheField name="Boxalud" numFmtId="0">
      <sharedItems/>
    </cacheField>
    <cacheField name="Valor Total Bruto" numFmtId="166">
      <sharedItems containsSemiMixedTypes="0" containsString="0" containsNumber="1" containsInteger="1" minValue="0" maxValue="233717546"/>
    </cacheField>
    <cacheField name="Valor Radicado" numFmtId="166">
      <sharedItems containsSemiMixedTypes="0" containsString="0" containsNumber="1" containsInteger="1" minValue="0" maxValue="233717546"/>
    </cacheField>
    <cacheField name="Valor Glosa Aceptada" numFmtId="166">
      <sharedItems containsSemiMixedTypes="0" containsString="0" containsNumber="1" containsInteger="1" minValue="0" maxValue="1947000"/>
    </cacheField>
    <cacheField name="Valor Nota Credito" numFmtId="166">
      <sharedItems containsSemiMixedTypes="0" containsString="0" containsNumber="1" containsInteger="1" minValue="0" maxValue="0"/>
    </cacheField>
    <cacheField name="Valor Glosa Pendiente" numFmtId="166">
      <sharedItems containsSemiMixedTypes="0" containsString="0" containsNumber="1" containsInteger="1" minValue="0" maxValue="42784500"/>
    </cacheField>
    <cacheField name="Observacion objeccion" numFmtId="0">
      <sharedItems containsBlank="1" longText="1"/>
    </cacheField>
    <cacheField name="Tipificación objeccion" numFmtId="166">
      <sharedItems containsBlank="1"/>
    </cacheField>
    <cacheField name="Valor Pagar" numFmtId="166">
      <sharedItems containsSemiMixedTypes="0" containsString="0" containsNumber="1" containsInteger="1" minValue="0" maxValue="167832985"/>
    </cacheField>
    <cacheField name="Por pagar SAP" numFmtId="166">
      <sharedItems containsSemiMixedTypes="0" containsString="0" containsNumber="1" containsInteger="1" minValue="0" maxValue="167832985"/>
    </cacheField>
    <cacheField name="P. abiertas doc" numFmtId="0">
      <sharedItems containsString="0" containsBlank="1" containsNumber="1" containsInteger="1" minValue="1222433788" maxValue="1222464067"/>
    </cacheField>
    <cacheField name="Valor compensacion SAP" numFmtId="166">
      <sharedItems containsSemiMixedTypes="0" containsString="0" containsNumber="1" containsInteger="1" minValue="0" maxValue="30019084"/>
    </cacheField>
    <cacheField name="Retención" numFmtId="166">
      <sharedItems containsString="0" containsBlank="1" containsNumber="1" containsInteger="1" minValue="150680" maxValue="639616"/>
    </cacheField>
    <cacheField name="Doc compensacion " numFmtId="0">
      <sharedItems containsString="0" containsBlank="1" containsNumber="1" containsInteger="1" minValue="2201519486" maxValue="2201520112"/>
    </cacheField>
    <cacheField name="Valor TF" numFmtId="0">
      <sharedItems containsNonDate="0" containsString="0" containsBlank="1"/>
    </cacheField>
    <cacheField name="Fecha de compensacion" numFmtId="14">
      <sharedItems containsBlank="1"/>
    </cacheField>
    <cacheField name="Fecha de corte" numFmtId="14">
      <sharedItems containsSemiMixedTypes="0" containsNonDate="0" containsDate="1" containsString="0" minDate="2024-05-31T00:00:00" maxDate="2024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7">
  <r>
    <n v="805026250"/>
    <s v="OCCIDENTAL DE INVERSIONES MEDICO QUIRURGICA"/>
    <s v="FE"/>
    <n v="291939"/>
    <s v="FE291939"/>
    <s v="805026250_FE291939"/>
    <s v="27/03/2024"/>
    <s v="10/04/2024"/>
    <d v="2024-04-10T11:15:59"/>
    <n v="15545500"/>
    <n v="15545500"/>
    <s v="Evento"/>
    <s v="Cali"/>
    <x v="0"/>
    <s v="Finalizada"/>
    <n v="15712700"/>
    <n v="15712700"/>
    <n v="0"/>
    <n v="0"/>
    <n v="0"/>
    <m/>
    <m/>
    <n v="15231246"/>
    <n v="15231246"/>
    <n v="1222433788"/>
    <n v="0"/>
    <m/>
    <m/>
    <m/>
    <m/>
    <d v="2024-05-31T00:00:00"/>
  </r>
  <r>
    <n v="805026250"/>
    <s v="OCCIDENTAL DE INVERSIONES MEDICO QUIRURGICA"/>
    <s v="FE"/>
    <n v="292354"/>
    <s v="FE292354"/>
    <s v="805026250_FE292354"/>
    <s v="12/04/2024"/>
    <s v="16/04/2024"/>
    <d v="2024-04-16T00:00:00"/>
    <n v="214436146"/>
    <n v="214436146"/>
    <s v="Evento"/>
    <s v="Cali"/>
    <x v="1"/>
    <s v="Para respuesta prestador"/>
    <n v="233717546"/>
    <n v="233717546"/>
    <n v="0"/>
    <n v="0"/>
    <n v="42784500"/>
    <s v="SE RATIFICA  SOPORTES: soportes: se realiza objecion al validar los datos de la factura no se evidencia soportes de las tomografias no soportadas . angiottomografias. .paquimetrias.,biometrias y consultas de oftamolgia.. ecografias.,anexar los soportes para darle tramite ala factura. "/>
    <s v="TARIFA"/>
    <n v="167832985"/>
    <n v="167832985"/>
    <n v="1222447030"/>
    <n v="0"/>
    <m/>
    <m/>
    <m/>
    <m/>
    <d v="2024-05-31T00:00:00"/>
  </r>
  <r>
    <n v="805026250"/>
    <s v="OCCIDENTAL DE INVERSIONES MEDICO QUIRURGICA"/>
    <s v="FE"/>
    <n v="292359"/>
    <s v="FE292359"/>
    <s v="805026250_FE292359"/>
    <s v="12/04/2024"/>
    <s v="15/04/2024"/>
    <d v="2024-04-15T12:21:47"/>
    <n v="24546550"/>
    <n v="24546550"/>
    <s v="Evento"/>
    <s v="Cali"/>
    <x v="2"/>
    <s v="Finalizada"/>
    <n v="25531400"/>
    <n v="25531400"/>
    <n v="0"/>
    <n v="0"/>
    <n v="0"/>
    <m/>
    <m/>
    <n v="24035922"/>
    <n v="0"/>
    <m/>
    <n v="24035922"/>
    <n v="510628"/>
    <n v="2201519486"/>
    <m/>
    <s v="14.06.2024"/>
    <d v="2024-05-31T00:00:00"/>
  </r>
  <r>
    <n v="805026250"/>
    <s v="OCCIDENTAL DE INVERSIONES MEDICO QUIRURGICA"/>
    <s v="FE"/>
    <n v="292609"/>
    <s v="FE292609"/>
    <s v="805026250_FE292609"/>
    <s v="18/04/2024"/>
    <s v="30/04/2024"/>
    <d v="2024-05-02T07:00:00"/>
    <n v="18998400"/>
    <n v="18998400"/>
    <s v="Evento"/>
    <s v="Cali"/>
    <x v="3"/>
    <s v="Para revision respuesta"/>
    <n v="19148000"/>
    <n v="19148000"/>
    <n v="0"/>
    <n v="0"/>
    <n v="1947000"/>
    <m/>
    <m/>
    <n v="16704388"/>
    <n v="0"/>
    <m/>
    <n v="16707380"/>
    <m/>
    <n v="2201519486"/>
    <m/>
    <s v="14.06.2024"/>
    <d v="2024-05-31T00:00:00"/>
  </r>
  <r>
    <n v="805026250"/>
    <s v="OCCIDENTAL DE INVERSIONES MEDICO QUIRURGICA"/>
    <s v="FE"/>
    <n v="292696"/>
    <s v="FE292696"/>
    <s v="805026250_FE292696"/>
    <s v="19/04/2024"/>
    <s v="30/04/2024"/>
    <d v="2024-05-02T07:00:00"/>
    <n v="14502220"/>
    <n v="14349220"/>
    <s v="Evento"/>
    <s v="Cali"/>
    <x v="3"/>
    <s v="Para revision respuesta"/>
    <n v="15479000"/>
    <n v="15479000"/>
    <n v="0"/>
    <n v="0"/>
    <n v="153000"/>
    <m/>
    <m/>
    <n v="14042700"/>
    <n v="0"/>
    <m/>
    <n v="14042700"/>
    <m/>
    <n v="2201519486"/>
    <m/>
    <s v="14.06.2024"/>
    <d v="2024-05-31T00:00:00"/>
  </r>
  <r>
    <n v="805026250"/>
    <s v="OCCIDENTAL DE INVERSIONES MEDICO QUIRURGICA"/>
    <s v="FE"/>
    <n v="293072"/>
    <s v="FE293072"/>
    <s v="805026250_FE293072"/>
    <s v="27/04/2024"/>
    <s v="30/04/2024"/>
    <d v="2024-05-02T07:00:00"/>
    <n v="13442900"/>
    <n v="11802900"/>
    <s v="Evento"/>
    <s v="Cali"/>
    <x v="2"/>
    <s v="Finalizada"/>
    <n v="14800000"/>
    <n v="14800000"/>
    <n v="1640000"/>
    <n v="0"/>
    <n v="0"/>
    <m/>
    <m/>
    <n v="11539700"/>
    <n v="0"/>
    <m/>
    <n v="11539700"/>
    <n v="263200"/>
    <n v="2201519486"/>
    <m/>
    <s v="14.06.2024"/>
    <d v="2024-05-31T00:00:00"/>
  </r>
  <r>
    <n v="805026250"/>
    <s v="OCCIDENTAL DE INVERSIONES MEDICO QUIRURGICA"/>
    <s v="FE"/>
    <n v="293078"/>
    <s v="FE293078"/>
    <s v="805026250_FE293078"/>
    <s v="27/04/2024"/>
    <s v="02/05/2024"/>
    <d v="2024-05-02T07:00:00"/>
    <n v="22404878"/>
    <n v="22404878"/>
    <s v="Evento"/>
    <s v="Cali"/>
    <x v="2"/>
    <s v="Finalizada"/>
    <n v="23245478"/>
    <n v="23245478"/>
    <n v="0"/>
    <n v="0"/>
    <n v="0"/>
    <m/>
    <m/>
    <n v="21939968"/>
    <n v="0"/>
    <m/>
    <n v="21939968"/>
    <m/>
    <n v="2201519486"/>
    <m/>
    <s v="14.06.2024"/>
    <d v="2024-05-31T00:00:00"/>
  </r>
  <r>
    <n v="805026250"/>
    <s v="OCCIDENTAL DE INVERSIONES MEDICO QUIRURGICA"/>
    <s v="FE"/>
    <n v="293090"/>
    <s v="FE293090"/>
    <s v="805026250_FE293090"/>
    <s v="27/04/2024"/>
    <s v="30/04/2024"/>
    <d v="2024-05-02T07:00:00"/>
    <n v="8409250"/>
    <n v="8409250"/>
    <s v="Evento"/>
    <s v="Cali"/>
    <x v="0"/>
    <s v="Finalizada"/>
    <n v="8826450"/>
    <n v="8826450"/>
    <n v="0"/>
    <n v="0"/>
    <n v="0"/>
    <m/>
    <m/>
    <n v="8232721"/>
    <n v="8232721"/>
    <n v="1222451929"/>
    <n v="0"/>
    <m/>
    <m/>
    <m/>
    <m/>
    <d v="2024-05-31T00:00:00"/>
  </r>
  <r>
    <n v="805026250"/>
    <s v="OCCIDENTAL DE INVERSIONES MEDICO QUIRURGICA"/>
    <s v="FE"/>
    <n v="293111"/>
    <s v="FE293111"/>
    <s v="805026250_FE293111"/>
    <s v="29/04/2024"/>
    <s v="30/04/2024"/>
    <d v="2024-05-02T07:00:00"/>
    <n v="6747700"/>
    <n v="6747700"/>
    <s v="Evento"/>
    <s v="Cali"/>
    <x v="0"/>
    <s v="Finalizada"/>
    <n v="7321200"/>
    <n v="7321200"/>
    <n v="0"/>
    <n v="0"/>
    <n v="0"/>
    <m/>
    <m/>
    <n v="6601276"/>
    <n v="6601276"/>
    <n v="1222461942"/>
    <n v="0"/>
    <m/>
    <m/>
    <m/>
    <m/>
    <d v="2024-05-31T00:00:00"/>
  </r>
  <r>
    <n v="805026250"/>
    <s v="OCCIDENTAL DE INVERSIONES MEDICO QUIRURGICA"/>
    <s v="FE"/>
    <n v="293113"/>
    <s v="FE293113"/>
    <s v="805026250_FE293113"/>
    <s v="29/04/2024"/>
    <s v="30/04/2024"/>
    <d v="2024-05-02T07:00:00"/>
    <n v="18040400"/>
    <n v="18040400"/>
    <s v="Evento"/>
    <s v="Cali"/>
    <x v="3"/>
    <s v="Para revision respuesta"/>
    <n v="18991500"/>
    <n v="18991500"/>
    <n v="0"/>
    <n v="0"/>
    <n v="6771500"/>
    <m/>
    <m/>
    <n v="11005478"/>
    <n v="0"/>
    <m/>
    <n v="11024500"/>
    <m/>
    <n v="2201519486"/>
    <m/>
    <s v="14.06.2024"/>
    <d v="2024-05-31T00:00:00"/>
  </r>
  <r>
    <n v="805026250"/>
    <s v="OCCIDENTAL DE INVERSIONES MEDICO QUIRURGICA"/>
    <s v="FE"/>
    <n v="293114"/>
    <s v="FE293114"/>
    <s v="805026250_FE293114"/>
    <s v="29/04/2024"/>
    <s v="30/04/2024"/>
    <d v="2024-05-02T07:00:00"/>
    <n v="7274500"/>
    <n v="7274500"/>
    <s v="Evento"/>
    <s v="Cali"/>
    <x v="2"/>
    <s v="Finalizada"/>
    <n v="7534000"/>
    <n v="7534000"/>
    <n v="0"/>
    <n v="0"/>
    <n v="0"/>
    <m/>
    <m/>
    <n v="7123820"/>
    <n v="0"/>
    <m/>
    <n v="7123820"/>
    <n v="150680"/>
    <n v="2201520112"/>
    <m/>
    <s v="17.06.2024"/>
    <d v="2024-05-31T00:00:00"/>
  </r>
  <r>
    <n v="805026250"/>
    <s v="OCCIDENTAL DE INVERSIONES MEDICO QUIRURGICA"/>
    <s v="FE"/>
    <n v="293157"/>
    <s v="FE293157"/>
    <s v="805026250_FE293157"/>
    <s v="30/04/2024"/>
    <s v="02/05/2024"/>
    <d v="2024-05-02T10:04:37"/>
    <n v="2434000"/>
    <n v="2434000"/>
    <s v="Evento"/>
    <s v="Cali"/>
    <x v="0"/>
    <s v="Finalizada"/>
    <n v="2434000"/>
    <n v="2434000"/>
    <n v="0"/>
    <n v="0"/>
    <n v="0"/>
    <m/>
    <m/>
    <n v="2385320"/>
    <n v="2385320"/>
    <n v="1222451821"/>
    <n v="0"/>
    <m/>
    <m/>
    <m/>
    <m/>
    <d v="2024-05-31T00:00:00"/>
  </r>
  <r>
    <n v="805026250"/>
    <s v="OCCIDENTAL DE INVERSIONES MEDICO QUIRURGICA"/>
    <s v="FE"/>
    <n v="293159"/>
    <s v="FE293159"/>
    <s v="805026250_FE293159"/>
    <s v="30/04/2024"/>
    <s v="02/05/2024"/>
    <d v="2024-05-02T12:20:10"/>
    <n v="30658700"/>
    <n v="30658700"/>
    <s v="Evento"/>
    <s v="Cali"/>
    <x v="2"/>
    <s v="Finalizada"/>
    <n v="31980800"/>
    <n v="31980800"/>
    <n v="0"/>
    <n v="0"/>
    <n v="0"/>
    <m/>
    <m/>
    <n v="30019084"/>
    <n v="0"/>
    <m/>
    <n v="30019084"/>
    <n v="639616"/>
    <n v="2201520112"/>
    <m/>
    <s v="17.06.2024"/>
    <d v="2024-05-31T00:00:00"/>
  </r>
  <r>
    <n v="805026250"/>
    <s v="OCCIDENTAL DE INVERSIONES MEDICO QUIRURGICA"/>
    <s v="FE"/>
    <n v="293210"/>
    <s v="FE293210"/>
    <s v="805026250_FE293210"/>
    <s v="30/04/2024"/>
    <s v="16/05/2024"/>
    <d v="2024-05-14T17:04:03"/>
    <n v="4308000"/>
    <n v="2361000"/>
    <s v="Evento"/>
    <s v="Cali"/>
    <x v="0"/>
    <s v="Finalizada"/>
    <n v="4308000"/>
    <n v="4308000"/>
    <n v="1947000"/>
    <n v="0"/>
    <n v="0"/>
    <m/>
    <m/>
    <n v="2313780"/>
    <n v="2313780"/>
    <n v="1222464067"/>
    <n v="0"/>
    <m/>
    <m/>
    <m/>
    <m/>
    <d v="2024-05-31T00:00:00"/>
  </r>
  <r>
    <n v="805026250"/>
    <s v="OCCIDENTAL DE INVERSIONES MEDICO QUIRURGICA"/>
    <s v="FE"/>
    <n v="293213"/>
    <s v="FE293213"/>
    <s v="805026250_FE293213"/>
    <s v="30/04/2024"/>
    <s v="14/05/2024"/>
    <d v="2024-05-14T18:26:27"/>
    <n v="26821425"/>
    <n v="26821425"/>
    <s v="Evento"/>
    <s v="Cali"/>
    <x v="4"/>
    <s v="Finalizada"/>
    <n v="27151524"/>
    <n v="27151524"/>
    <n v="0"/>
    <n v="0"/>
    <n v="0"/>
    <m/>
    <m/>
    <n v="26278394"/>
    <n v="1544014"/>
    <n v="1222461980"/>
    <n v="24734380"/>
    <m/>
    <n v="2201519486"/>
    <m/>
    <s v="14.06.2024"/>
    <d v="2024-05-31T00:00:00"/>
  </r>
  <r>
    <n v="805026250"/>
    <s v="OCCIDENTAL DE INVERSIONES MEDICO QUIRURGICA"/>
    <s v="FE"/>
    <n v="293276"/>
    <s v="FE293276"/>
    <s v="805026250_FE293276"/>
    <s v="07/05/2024"/>
    <s v="09/05/2024"/>
    <d v="2024-05-09T16:11:07"/>
    <n v="12471150"/>
    <n v="12471150"/>
    <s v="Evento"/>
    <s v="Cali"/>
    <x v="5"/>
    <s v="Para auditoria de pertinencia"/>
    <n v="0"/>
    <n v="0"/>
    <n v="0"/>
    <n v="0"/>
    <n v="0"/>
    <m/>
    <m/>
    <n v="0"/>
    <n v="0"/>
    <m/>
    <n v="0"/>
    <m/>
    <m/>
    <m/>
    <m/>
    <d v="2024-05-31T00:00:00"/>
  </r>
  <r>
    <n v="805026250"/>
    <s v="OCCIDENTAL DE INVERSIONES MEDICO QUIRURGICA"/>
    <s v="FE"/>
    <n v="293449"/>
    <s v="FE293449"/>
    <s v="805026250_FE293449"/>
    <s v="10/05/2024"/>
    <s v="14/05/2024"/>
    <d v="2024-05-14T16:41:47"/>
    <n v="107110000"/>
    <n v="107110000"/>
    <s v="Evento"/>
    <s v="Cali"/>
    <x v="5"/>
    <s v="Para auditoria de pertinencia"/>
    <n v="0"/>
    <n v="0"/>
    <n v="0"/>
    <n v="0"/>
    <n v="0"/>
    <m/>
    <m/>
    <n v="0"/>
    <n v="0"/>
    <m/>
    <n v="0"/>
    <m/>
    <m/>
    <m/>
    <m/>
    <d v="2024-05-31T00:00:00"/>
  </r>
  <r>
    <n v="805026250"/>
    <s v="OCCIDENTAL DE INVERSIONES MEDICO QUIRURGICA"/>
    <s v="FE"/>
    <n v="293454"/>
    <s v="FE293454"/>
    <s v="805026250_FE293454"/>
    <s v="10/05/2024"/>
    <s v="15/05/2024"/>
    <d v="2024-05-15T16:55:59"/>
    <n v="32013050"/>
    <n v="30559050"/>
    <s v="Evento"/>
    <s v="Cali"/>
    <x v="6"/>
    <s v="Para revision respuesta"/>
    <n v="32711450"/>
    <n v="32711450"/>
    <n v="1454000"/>
    <n v="0"/>
    <n v="1947000"/>
    <m/>
    <m/>
    <n v="28011873"/>
    <n v="0"/>
    <m/>
    <n v="28025841"/>
    <m/>
    <n v="2201520112"/>
    <m/>
    <s v="17.06.2024"/>
    <d v="2024-05-31T00:00:00"/>
  </r>
  <r>
    <n v="805026250"/>
    <s v="OCCIDENTAL DE INVERSIONES MEDICO QUIRURGICA"/>
    <s v="FE"/>
    <n v="293498"/>
    <s v="FE293498"/>
    <s v="805026250_FE293498"/>
    <s v="15/05/2024"/>
    <s v="17/05/2024"/>
    <d v="2024-06-04T07:00:00"/>
    <n v="25309698"/>
    <n v="25309698"/>
    <s v="Evento"/>
    <s v="Cali"/>
    <x v="1"/>
    <s v="Para revision respuesta"/>
    <n v="26493398"/>
    <n v="26493398"/>
    <n v="0"/>
    <n v="0"/>
    <n v="2257500"/>
    <m/>
    <m/>
    <n v="22567480"/>
    <n v="0"/>
    <m/>
    <n v="0"/>
    <m/>
    <m/>
    <m/>
    <m/>
    <d v="2024-05-31T00:00:00"/>
  </r>
  <r>
    <n v="805026250"/>
    <s v="OCCIDENTAL DE INVERSIONES MEDICO QUIRURGICA"/>
    <s v="FE"/>
    <n v="293499"/>
    <s v="FE293499"/>
    <s v="805026250_FE293499"/>
    <s v="15/05/2024"/>
    <s v="16/05/2024"/>
    <d v="2024-06-04T07:00:00"/>
    <n v="8864600"/>
    <n v="8864600"/>
    <s v="Evento"/>
    <s v="Cali"/>
    <x v="5"/>
    <s v="Para auditoria de pertinencia"/>
    <n v="0"/>
    <n v="0"/>
    <n v="0"/>
    <n v="0"/>
    <n v="0"/>
    <m/>
    <m/>
    <n v="0"/>
    <n v="0"/>
    <m/>
    <n v="0"/>
    <m/>
    <m/>
    <m/>
    <m/>
    <d v="2024-05-31T00:00:00"/>
  </r>
  <r>
    <n v="805026250"/>
    <s v="OCCIDENTAL DE INVERSIONES MEDICO QUIRURGICA"/>
    <s v="FE"/>
    <n v="293779"/>
    <s v="FE293779"/>
    <s v="805026250_FE293779"/>
    <s v="22/05/2024"/>
    <s v="25/05/2024"/>
    <d v="2024-06-04T07:00:00"/>
    <n v="13629000"/>
    <n v="13629000"/>
    <s v="Evento"/>
    <s v="Cali"/>
    <x v="0"/>
    <s v="Finalizada"/>
    <n v="13629000"/>
    <n v="13629000"/>
    <n v="0"/>
    <n v="0"/>
    <n v="0"/>
    <m/>
    <m/>
    <n v="13356420"/>
    <n v="0"/>
    <m/>
    <n v="0"/>
    <m/>
    <m/>
    <m/>
    <m/>
    <d v="2024-05-31T00:00:00"/>
  </r>
  <r>
    <n v="805026250"/>
    <s v="OCCIDENTAL DE INVERSIONES MEDICO QUIRURGICA"/>
    <s v="FE"/>
    <n v="293780"/>
    <s v="FE293780"/>
    <s v="805026250_FE293780"/>
    <s v="22/05/2024"/>
    <s v="25/05/2024"/>
    <d v="2024-06-04T07:00:00"/>
    <n v="32264800"/>
    <n v="32264800"/>
    <s v="Evento"/>
    <s v="Cali"/>
    <x v="5"/>
    <s v="Para auditoria de pertinencia"/>
    <n v="0"/>
    <n v="0"/>
    <n v="0"/>
    <n v="0"/>
    <n v="0"/>
    <m/>
    <m/>
    <n v="0"/>
    <n v="0"/>
    <m/>
    <n v="0"/>
    <m/>
    <m/>
    <m/>
    <m/>
    <d v="2024-05-31T00:00:00"/>
  </r>
  <r>
    <n v="805026250"/>
    <s v="OCCIDENTAL DE INVERSIONES MEDICO QUIRURGICA"/>
    <s v="FE"/>
    <n v="293785"/>
    <s v="FE293785"/>
    <s v="805026250_FE293785"/>
    <s v="22/05/2024"/>
    <s v="27/05/2024"/>
    <d v="2024-06-04T07:00:00"/>
    <n v="7739000"/>
    <n v="7739000"/>
    <s v="Evento"/>
    <s v="Cali"/>
    <x v="5"/>
    <s v="Para auditoria de pertinencia"/>
    <n v="0"/>
    <n v="0"/>
    <n v="0"/>
    <n v="0"/>
    <n v="0"/>
    <m/>
    <m/>
    <n v="0"/>
    <n v="0"/>
    <m/>
    <n v="0"/>
    <m/>
    <m/>
    <m/>
    <m/>
    <d v="2024-05-31T00:00:00"/>
  </r>
  <r>
    <n v="805026250"/>
    <s v="OCCIDENTAL DE INVERSIONES MEDICO QUIRURGICA"/>
    <s v="FE"/>
    <n v="293786"/>
    <s v="FE293786"/>
    <s v="805026250_FE293786"/>
    <s v="22/05/2024"/>
    <s v="31/05/2024"/>
    <d v="2024-06-04T07:00:00"/>
    <n v="6526000"/>
    <n v="6526000"/>
    <s v="Evento"/>
    <s v="Cali"/>
    <x v="5"/>
    <s v="Para auditoria de pertinencia"/>
    <n v="0"/>
    <n v="0"/>
    <n v="0"/>
    <n v="0"/>
    <n v="0"/>
    <m/>
    <m/>
    <n v="0"/>
    <n v="0"/>
    <m/>
    <n v="0"/>
    <m/>
    <m/>
    <m/>
    <m/>
    <d v="2024-05-31T00:00:00"/>
  </r>
  <r>
    <n v="805026250"/>
    <s v="OCCIDENTAL DE INVERSIONES MEDICO QUIRURGICA"/>
    <s v="FE"/>
    <n v="293913"/>
    <s v="FE293913"/>
    <s v="805026250_FE293913"/>
    <s v="24/05/2024"/>
    <s v="25/05/2024"/>
    <d v="2024-06-04T07:00:00"/>
    <n v="9735000"/>
    <n v="9735000"/>
    <s v="Evento"/>
    <s v="Cali"/>
    <x v="1"/>
    <s v="Para revision respuesta"/>
    <n v="9735000"/>
    <n v="9735000"/>
    <n v="0"/>
    <n v="0"/>
    <n v="74900"/>
    <m/>
    <m/>
    <n v="9466898"/>
    <n v="0"/>
    <m/>
    <n v="0"/>
    <m/>
    <m/>
    <m/>
    <m/>
    <d v="2024-05-31T00:00:00"/>
  </r>
  <r>
    <n v="805026250"/>
    <s v="OCCIDENTAL DE INVERSIONES MEDICO QUIRURGICA"/>
    <s v="FE"/>
    <n v="293915"/>
    <s v="FE293915"/>
    <s v="805026250_FE293915"/>
    <s v="24/05/2024"/>
    <s v="25/05/2024"/>
    <d v="2024-06-04T07:00:00"/>
    <n v="13761490"/>
    <n v="13761490"/>
    <s v="Evento"/>
    <s v="Cali"/>
    <x v="0"/>
    <s v="Finalizada"/>
    <n v="14368000"/>
    <n v="14368000"/>
    <n v="0"/>
    <n v="0"/>
    <n v="0"/>
    <m/>
    <m/>
    <n v="13474130"/>
    <n v="0"/>
    <m/>
    <n v="0"/>
    <m/>
    <m/>
    <m/>
    <m/>
    <d v="2024-05-31T00:00:00"/>
  </r>
  <r>
    <n v="805026250"/>
    <s v="OCCIDENTAL DE INVERSIONES MEDICO QUIRURGICA"/>
    <s v="FE"/>
    <n v="293916"/>
    <s v="FE293916"/>
    <s v="805026250_FE293916"/>
    <s v="24/05/2024"/>
    <s v="27/05/2024"/>
    <d v="2024-06-04T07:00:00"/>
    <n v="5753600"/>
    <n v="5753600"/>
    <s v="Evento"/>
    <s v="Cali"/>
    <x v="0"/>
    <s v="Finalizada"/>
    <n v="6272000"/>
    <n v="6272000"/>
    <n v="0"/>
    <n v="0"/>
    <n v="0"/>
    <m/>
    <m/>
    <n v="6146560"/>
    <n v="0"/>
    <m/>
    <n v="0"/>
    <m/>
    <m/>
    <m/>
    <m/>
    <d v="2024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3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 ">
  <location ref="A3:F11" firstHeaderRow="0" firstDataRow="1" firstDataCol="1"/>
  <pivotFields count="31"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6" showAll="0"/>
    <pivotField dataField="1" numFmtId="166" showAll="0"/>
    <pivotField showAll="0"/>
    <pivotField showAll="0"/>
    <pivotField axis="axisRow" dataField="1" showAll="0">
      <items count="9">
        <item x="2"/>
        <item x="6"/>
        <item x="3"/>
        <item x="4"/>
        <item x="5"/>
        <item m="1" x="7"/>
        <item x="0"/>
        <item x="1"/>
        <item t="default"/>
      </items>
    </pivotField>
    <pivotField showAll="0"/>
    <pivotField numFmtId="166" showAll="0"/>
    <pivotField numFmtId="166" showAll="0"/>
    <pivotField dataField="1" numFmtId="166" showAll="0"/>
    <pivotField numFmtId="166" showAll="0"/>
    <pivotField dataField="1" numFmtId="166" showAll="0"/>
    <pivotField showAll="0"/>
    <pivotField showAll="0"/>
    <pivotField numFmtId="166" showAll="0"/>
    <pivotField numFmtId="166" showAll="0"/>
    <pivotField showAll="0"/>
    <pivotField dataField="1" numFmtId="166" showAll="0"/>
    <pivotField showAll="0"/>
    <pivotField showAll="0"/>
    <pivotField showAll="0"/>
    <pivotField showAll="0"/>
    <pivotField numFmtId="14" showAll="0"/>
  </pivotFields>
  <rowFields count="1">
    <field x="13"/>
  </rowFields>
  <rowItems count="8">
    <i>
      <x/>
    </i>
    <i>
      <x v="1"/>
    </i>
    <i>
      <x v="2"/>
    </i>
    <i>
      <x v="3"/>
    </i>
    <i>
      <x v="4"/>
    </i>
    <i>
      <x v="6"/>
    </i>
    <i>
      <x v="7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Cant. Facturas " fld="13" subtotal="count" baseField="0" baseItem="0"/>
    <dataField name="Saldo IPS " fld="10" baseField="0" baseItem="0" numFmtId="166"/>
    <dataField name="Valor glosa pendiente " fld="19" baseField="0" baseItem="0" numFmtId="166"/>
    <dataField name="Valor glosa aceptada " fld="17" baseField="0" baseItem="0" numFmtId="166"/>
    <dataField name="Valor compensacion SAP " fld="25" baseField="0" baseItem="0" numFmtId="166"/>
  </dataFields>
  <formats count="34">
    <format dxfId="37">
      <pivotArea type="all" dataOnly="0" outline="0" fieldPosition="0"/>
    </format>
    <format dxfId="36">
      <pivotArea outline="0" collapsedLevelsAreSubtotals="1" fieldPosition="0"/>
    </format>
    <format dxfId="35">
      <pivotArea field="13" type="button" dataOnly="0" labelOnly="1" outline="0" axis="axisRow" fieldPosition="0"/>
    </format>
    <format dxfId="34">
      <pivotArea dataOnly="0" labelOnly="1" fieldPosition="0">
        <references count="1">
          <reference field="13" count="0"/>
        </references>
      </pivotArea>
    </format>
    <format dxfId="33">
      <pivotArea dataOnly="0" labelOnly="1" grandRow="1" outline="0" fieldPosition="0"/>
    </format>
    <format dxfId="32">
      <pivotArea dataOnly="0" labelOnly="1" outline="0" fieldPosition="0">
        <references count="1">
          <reference field="4294967294" count="3">
            <x v="0"/>
            <x v="2"/>
            <x v="3"/>
          </reference>
        </references>
      </pivotArea>
    </format>
    <format dxfId="31">
      <pivotArea outline="0" collapsedLevelsAreSubtotals="1" fieldPosition="0">
        <references count="1">
          <reference field="4294967294" count="2" selected="0">
            <x v="2"/>
            <x v="3"/>
          </reference>
        </references>
      </pivotArea>
    </format>
    <format dxfId="30">
      <pivotArea dataOnly="0" labelOnly="1" outline="0" fieldPosition="0">
        <references count="1">
          <reference field="4294967294" count="2">
            <x v="2"/>
            <x v="3"/>
          </reference>
        </references>
      </pivotArea>
    </format>
    <format dxfId="29">
      <pivotArea type="all" dataOnly="0" outline="0" fieldPosition="0"/>
    </format>
    <format dxfId="28">
      <pivotArea outline="0" collapsedLevelsAreSubtotals="1" fieldPosition="0"/>
    </format>
    <format dxfId="27">
      <pivotArea field="13" type="button" dataOnly="0" labelOnly="1" outline="0" axis="axisRow" fieldPosition="0"/>
    </format>
    <format dxfId="26">
      <pivotArea dataOnly="0" labelOnly="1" fieldPosition="0">
        <references count="1">
          <reference field="13" count="0"/>
        </references>
      </pivotArea>
    </format>
    <format dxfId="25">
      <pivotArea dataOnly="0" labelOnly="1" grandRow="1" outline="0" fieldPosition="0"/>
    </format>
    <format dxfId="24">
      <pivotArea dataOnly="0" labelOnly="1" outline="0" fieldPosition="0">
        <references count="1">
          <reference field="4294967294" count="3">
            <x v="0"/>
            <x v="2"/>
            <x v="3"/>
          </reference>
        </references>
      </pivotArea>
    </format>
    <format dxfId="23">
      <pivotArea dataOnly="0" outline="0" fieldPosition="0">
        <references count="1">
          <reference field="4294967294" count="1">
            <x v="3"/>
          </reference>
        </references>
      </pivotArea>
    </format>
    <format dxfId="22">
      <pivotArea dataOnly="0" outline="0" fieldPosition="0">
        <references count="1">
          <reference field="4294967294" count="1">
            <x v="2"/>
          </reference>
        </references>
      </pivotArea>
    </format>
    <format dxfId="21">
      <pivotArea dataOnly="0" outline="0" fieldPosition="0">
        <references count="1">
          <reference field="4294967294" count="1">
            <x v="0"/>
          </reference>
        </references>
      </pivotArea>
    </format>
    <format dxfId="20">
      <pivotArea field="13" type="button" dataOnly="0" labelOnly="1" outline="0" axis="axisRow" fieldPosition="0"/>
    </format>
    <format dxfId="19">
      <pivotArea dataOnly="0" labelOnly="1" outline="0" fieldPosition="0">
        <references count="1">
          <reference field="4294967294" count="3">
            <x v="0"/>
            <x v="2"/>
            <x v="3"/>
          </reference>
        </references>
      </pivotArea>
    </format>
    <format dxfId="18">
      <pivotArea grandRow="1" outline="0" collapsedLevelsAreSubtotals="1" fieldPosition="0"/>
    </format>
    <format dxfId="17">
      <pivotArea dataOnly="0" labelOnly="1" grandRow="1" outline="0" fieldPosition="0"/>
    </format>
    <format dxfId="16">
      <pivotArea field="13" type="button" dataOnly="0" labelOnly="1" outline="0" axis="axisRow" fieldPosition="0"/>
    </format>
    <format dxfId="15">
      <pivotArea dataOnly="0" labelOnly="1" outline="0" fieldPosition="0">
        <references count="1">
          <reference field="4294967294" count="3">
            <x v="0"/>
            <x v="2"/>
            <x v="3"/>
          </reference>
        </references>
      </pivotArea>
    </format>
    <format dxfId="14">
      <pivotArea field="13" type="button" dataOnly="0" labelOnly="1" outline="0" axis="axisRow" fieldPosition="0"/>
    </format>
    <format dxfId="13">
      <pivotArea dataOnly="0" labelOnly="1" outline="0" fieldPosition="0">
        <references count="1">
          <reference field="4294967294" count="3">
            <x v="0"/>
            <x v="2"/>
            <x v="3"/>
          </reference>
        </references>
      </pivotArea>
    </format>
    <format dxfId="12">
      <pivotArea field="13" type="button" dataOnly="0" labelOnly="1" outline="0" axis="axisRow" fieldPosition="0"/>
    </format>
    <format dxfId="11">
      <pivotArea dataOnly="0" labelOnly="1" outline="0" fieldPosition="0">
        <references count="1">
          <reference field="4294967294" count="3">
            <x v="0"/>
            <x v="2"/>
            <x v="3"/>
          </reference>
        </references>
      </pivotArea>
    </format>
    <format dxfId="10">
      <pivotArea dataOnly="0" outline="0" fieldPosition="0">
        <references count="1">
          <reference field="4294967294" count="1">
            <x v="1"/>
          </reference>
        </references>
      </pivotArea>
    </format>
    <format dxfId="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4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36"/>
  <sheetViews>
    <sheetView showGridLines="0" workbookViewId="0">
      <selection activeCell="B12" sqref="B12"/>
    </sheetView>
  </sheetViews>
  <sheetFormatPr baseColWidth="10" defaultRowHeight="13.5" x14ac:dyDescent="0.25"/>
  <cols>
    <col min="1" max="1" width="14.33203125" bestFit="1" customWidth="1"/>
    <col min="2" max="2" width="36.08203125" bestFit="1" customWidth="1"/>
    <col min="3" max="3" width="8.08203125" bestFit="1" customWidth="1"/>
    <col min="7" max="7" width="12.75" customWidth="1"/>
    <col min="8" max="8" width="12.33203125" customWidth="1"/>
    <col min="9" max="9" width="11" customWidth="1"/>
  </cols>
  <sheetData>
    <row r="1" spans="1:10" ht="29" x14ac:dyDescent="0.25">
      <c r="A1" s="4" t="s">
        <v>5</v>
      </c>
      <c r="B1" s="4" t="s">
        <v>4</v>
      </c>
      <c r="C1" s="4" t="s">
        <v>1</v>
      </c>
      <c r="D1" s="4" t="s">
        <v>3</v>
      </c>
      <c r="E1" s="4" t="s">
        <v>6</v>
      </c>
      <c r="F1" s="4" t="s">
        <v>7</v>
      </c>
      <c r="G1" s="5" t="s">
        <v>9</v>
      </c>
      <c r="H1" s="5" t="s">
        <v>8</v>
      </c>
      <c r="I1" s="4" t="s">
        <v>13</v>
      </c>
      <c r="J1" s="4" t="s">
        <v>10</v>
      </c>
    </row>
    <row r="2" spans="1:10" ht="14" x14ac:dyDescent="0.3">
      <c r="A2" s="2">
        <v>805026250</v>
      </c>
      <c r="B2" s="2" t="s">
        <v>0</v>
      </c>
      <c r="C2" s="1" t="s">
        <v>2</v>
      </c>
      <c r="D2" s="1">
        <v>291939</v>
      </c>
      <c r="E2" s="1" t="s">
        <v>30</v>
      </c>
      <c r="F2" s="1" t="s">
        <v>39</v>
      </c>
      <c r="G2" s="3">
        <v>15545500</v>
      </c>
      <c r="H2" s="3">
        <v>15545500</v>
      </c>
      <c r="I2" s="2" t="s">
        <v>14</v>
      </c>
      <c r="J2" s="2" t="s">
        <v>11</v>
      </c>
    </row>
    <row r="3" spans="1:10" ht="14" x14ac:dyDescent="0.3">
      <c r="A3" s="2">
        <v>805026250</v>
      </c>
      <c r="B3" s="2" t="s">
        <v>0</v>
      </c>
      <c r="C3" s="1" t="s">
        <v>2</v>
      </c>
      <c r="D3" s="1">
        <v>292354</v>
      </c>
      <c r="E3" s="1" t="s">
        <v>19</v>
      </c>
      <c r="F3" s="1" t="s">
        <v>33</v>
      </c>
      <c r="G3" s="3">
        <v>214436146</v>
      </c>
      <c r="H3" s="3">
        <v>214436146</v>
      </c>
      <c r="I3" s="2" t="s">
        <v>14</v>
      </c>
      <c r="J3" s="2" t="s">
        <v>11</v>
      </c>
    </row>
    <row r="4" spans="1:10" ht="14" x14ac:dyDescent="0.3">
      <c r="A4" s="2">
        <v>805026250</v>
      </c>
      <c r="B4" s="2" t="s">
        <v>0</v>
      </c>
      <c r="C4" s="1" t="s">
        <v>2</v>
      </c>
      <c r="D4" s="1">
        <v>292359</v>
      </c>
      <c r="E4" s="1" t="s">
        <v>19</v>
      </c>
      <c r="F4" s="1" t="s">
        <v>31</v>
      </c>
      <c r="G4" s="3">
        <v>24546550</v>
      </c>
      <c r="H4" s="3">
        <v>24546550</v>
      </c>
      <c r="I4" s="2" t="s">
        <v>14</v>
      </c>
      <c r="J4" s="2" t="s">
        <v>11</v>
      </c>
    </row>
    <row r="5" spans="1:10" ht="14" x14ac:dyDescent="0.3">
      <c r="A5" s="2">
        <v>805026250</v>
      </c>
      <c r="B5" s="2" t="s">
        <v>0</v>
      </c>
      <c r="C5" s="1" t="s">
        <v>2</v>
      </c>
      <c r="D5" s="1">
        <v>292609</v>
      </c>
      <c r="E5" s="1" t="s">
        <v>22</v>
      </c>
      <c r="F5" s="1" t="s">
        <v>26</v>
      </c>
      <c r="G5" s="3">
        <v>18998400</v>
      </c>
      <c r="H5" s="3">
        <v>18998400</v>
      </c>
      <c r="I5" s="2" t="s">
        <v>14</v>
      </c>
      <c r="J5" s="2" t="s">
        <v>11</v>
      </c>
    </row>
    <row r="6" spans="1:10" ht="14" x14ac:dyDescent="0.3">
      <c r="A6" s="2">
        <v>805026250</v>
      </c>
      <c r="B6" s="2" t="s">
        <v>0</v>
      </c>
      <c r="C6" s="1" t="s">
        <v>2</v>
      </c>
      <c r="D6" s="1">
        <v>292696</v>
      </c>
      <c r="E6" s="1" t="s">
        <v>23</v>
      </c>
      <c r="F6" s="1" t="s">
        <v>26</v>
      </c>
      <c r="G6" s="3">
        <v>14502220</v>
      </c>
      <c r="H6" s="3">
        <v>14349220</v>
      </c>
      <c r="I6" s="2" t="s">
        <v>14</v>
      </c>
      <c r="J6" s="2" t="s">
        <v>11</v>
      </c>
    </row>
    <row r="7" spans="1:10" ht="14" x14ac:dyDescent="0.3">
      <c r="A7" s="2">
        <v>805026250</v>
      </c>
      <c r="B7" s="2" t="s">
        <v>0</v>
      </c>
      <c r="C7" s="1" t="s">
        <v>2</v>
      </c>
      <c r="D7" s="1">
        <v>293072</v>
      </c>
      <c r="E7" s="1" t="s">
        <v>24</v>
      </c>
      <c r="F7" s="1" t="s">
        <v>26</v>
      </c>
      <c r="G7" s="3">
        <v>13442900</v>
      </c>
      <c r="H7" s="3">
        <v>11802900</v>
      </c>
      <c r="I7" s="2" t="s">
        <v>14</v>
      </c>
      <c r="J7" s="2" t="s">
        <v>11</v>
      </c>
    </row>
    <row r="8" spans="1:10" ht="14" x14ac:dyDescent="0.3">
      <c r="A8" s="2">
        <v>805026250</v>
      </c>
      <c r="B8" s="2" t="s">
        <v>0</v>
      </c>
      <c r="C8" s="1" t="s">
        <v>2</v>
      </c>
      <c r="D8" s="1">
        <v>293078</v>
      </c>
      <c r="E8" s="1" t="s">
        <v>24</v>
      </c>
      <c r="F8" s="1" t="s">
        <v>35</v>
      </c>
      <c r="G8" s="3">
        <v>22404878</v>
      </c>
      <c r="H8" s="3">
        <v>22404878</v>
      </c>
      <c r="I8" s="2" t="s">
        <v>14</v>
      </c>
      <c r="J8" s="2" t="s">
        <v>11</v>
      </c>
    </row>
    <row r="9" spans="1:10" ht="14" x14ac:dyDescent="0.3">
      <c r="A9" s="2">
        <v>805026250</v>
      </c>
      <c r="B9" s="2" t="s">
        <v>0</v>
      </c>
      <c r="C9" s="1" t="s">
        <v>2</v>
      </c>
      <c r="D9" s="1">
        <v>293090</v>
      </c>
      <c r="E9" s="1" t="s">
        <v>24</v>
      </c>
      <c r="F9" s="1" t="s">
        <v>26</v>
      </c>
      <c r="G9" s="3">
        <v>8409250</v>
      </c>
      <c r="H9" s="3">
        <v>8409250</v>
      </c>
      <c r="I9" s="2" t="s">
        <v>14</v>
      </c>
      <c r="J9" s="2" t="s">
        <v>11</v>
      </c>
    </row>
    <row r="10" spans="1:10" ht="14" x14ac:dyDescent="0.3">
      <c r="A10" s="2">
        <v>805026250</v>
      </c>
      <c r="B10" s="2" t="s">
        <v>0</v>
      </c>
      <c r="C10" s="1" t="s">
        <v>2</v>
      </c>
      <c r="D10" s="1">
        <v>293111</v>
      </c>
      <c r="E10" s="1" t="s">
        <v>25</v>
      </c>
      <c r="F10" s="1" t="s">
        <v>26</v>
      </c>
      <c r="G10" s="3">
        <v>6747700</v>
      </c>
      <c r="H10" s="3">
        <v>6747700</v>
      </c>
      <c r="I10" s="2" t="s">
        <v>14</v>
      </c>
      <c r="J10" s="2" t="s">
        <v>11</v>
      </c>
    </row>
    <row r="11" spans="1:10" ht="14" x14ac:dyDescent="0.3">
      <c r="A11" s="2">
        <v>805026250</v>
      </c>
      <c r="B11" s="2" t="s">
        <v>0</v>
      </c>
      <c r="C11" s="1" t="s">
        <v>2</v>
      </c>
      <c r="D11" s="1">
        <v>293113</v>
      </c>
      <c r="E11" s="1" t="s">
        <v>25</v>
      </c>
      <c r="F11" s="1" t="s">
        <v>26</v>
      </c>
      <c r="G11" s="3">
        <v>18040400</v>
      </c>
      <c r="H11" s="3">
        <v>18040400</v>
      </c>
      <c r="I11" s="2" t="s">
        <v>14</v>
      </c>
      <c r="J11" s="2" t="s">
        <v>11</v>
      </c>
    </row>
    <row r="12" spans="1:10" ht="14" x14ac:dyDescent="0.3">
      <c r="A12" s="2">
        <v>805026250</v>
      </c>
      <c r="B12" s="2" t="s">
        <v>0</v>
      </c>
      <c r="C12" s="1" t="s">
        <v>2</v>
      </c>
      <c r="D12" s="1">
        <v>293114</v>
      </c>
      <c r="E12" s="1" t="s">
        <v>25</v>
      </c>
      <c r="F12" s="1" t="s">
        <v>26</v>
      </c>
      <c r="G12" s="3">
        <v>7274500</v>
      </c>
      <c r="H12" s="3">
        <v>7274500</v>
      </c>
      <c r="I12" s="2" t="s">
        <v>14</v>
      </c>
      <c r="J12" s="2" t="s">
        <v>11</v>
      </c>
    </row>
    <row r="13" spans="1:10" ht="14" x14ac:dyDescent="0.3">
      <c r="A13" s="2">
        <v>805026250</v>
      </c>
      <c r="B13" s="2" t="s">
        <v>0</v>
      </c>
      <c r="C13" s="1" t="s">
        <v>2</v>
      </c>
      <c r="D13" s="1">
        <v>293157</v>
      </c>
      <c r="E13" s="1" t="s">
        <v>26</v>
      </c>
      <c r="F13" s="1" t="s">
        <v>35</v>
      </c>
      <c r="G13" s="3">
        <v>2434000</v>
      </c>
      <c r="H13" s="3">
        <v>2434000</v>
      </c>
      <c r="I13" s="2" t="s">
        <v>14</v>
      </c>
      <c r="J13" s="2" t="s">
        <v>11</v>
      </c>
    </row>
    <row r="14" spans="1:10" ht="14" x14ac:dyDescent="0.3">
      <c r="A14" s="2">
        <v>805026250</v>
      </c>
      <c r="B14" s="2" t="s">
        <v>0</v>
      </c>
      <c r="C14" s="1" t="s">
        <v>2</v>
      </c>
      <c r="D14" s="1">
        <v>293159</v>
      </c>
      <c r="E14" s="1" t="s">
        <v>26</v>
      </c>
      <c r="F14" s="1" t="s">
        <v>35</v>
      </c>
      <c r="G14" s="3">
        <v>30658700</v>
      </c>
      <c r="H14" s="3">
        <v>30658700</v>
      </c>
      <c r="I14" s="2" t="s">
        <v>14</v>
      </c>
      <c r="J14" s="2" t="s">
        <v>11</v>
      </c>
    </row>
    <row r="15" spans="1:10" ht="14" x14ac:dyDescent="0.3">
      <c r="A15" s="2">
        <v>805026250</v>
      </c>
      <c r="B15" s="2" t="s">
        <v>0</v>
      </c>
      <c r="C15" s="1" t="s">
        <v>2</v>
      </c>
      <c r="D15" s="1">
        <v>293210</v>
      </c>
      <c r="E15" s="1" t="s">
        <v>26</v>
      </c>
      <c r="F15" s="1" t="s">
        <v>40</v>
      </c>
      <c r="G15" s="3">
        <v>4308000</v>
      </c>
      <c r="H15" s="3">
        <v>2361000</v>
      </c>
      <c r="I15" s="2" t="s">
        <v>14</v>
      </c>
      <c r="J15" s="2" t="s">
        <v>11</v>
      </c>
    </row>
    <row r="16" spans="1:10" ht="14" x14ac:dyDescent="0.3">
      <c r="A16" s="2">
        <v>805026250</v>
      </c>
      <c r="B16" s="2" t="s">
        <v>0</v>
      </c>
      <c r="C16" s="1" t="s">
        <v>2</v>
      </c>
      <c r="D16" s="1">
        <v>293213</v>
      </c>
      <c r="E16" s="1" t="s">
        <v>26</v>
      </c>
      <c r="F16" s="1" t="s">
        <v>34</v>
      </c>
      <c r="G16" s="3">
        <v>26821425</v>
      </c>
      <c r="H16" s="3">
        <v>26821425</v>
      </c>
      <c r="I16" s="2" t="s">
        <v>14</v>
      </c>
      <c r="J16" s="2" t="s">
        <v>11</v>
      </c>
    </row>
    <row r="17" spans="1:10" ht="14" x14ac:dyDescent="0.3">
      <c r="A17" s="2">
        <v>805026250</v>
      </c>
      <c r="B17" s="2" t="s">
        <v>0</v>
      </c>
      <c r="C17" s="1" t="s">
        <v>2</v>
      </c>
      <c r="D17" s="1">
        <v>293276</v>
      </c>
      <c r="E17" s="1" t="s">
        <v>20</v>
      </c>
      <c r="F17" s="1" t="s">
        <v>32</v>
      </c>
      <c r="G17" s="3">
        <v>12471150</v>
      </c>
      <c r="H17" s="3">
        <v>12471150</v>
      </c>
      <c r="I17" s="2" t="s">
        <v>14</v>
      </c>
      <c r="J17" s="2" t="s">
        <v>11</v>
      </c>
    </row>
    <row r="18" spans="1:10" ht="14" x14ac:dyDescent="0.3">
      <c r="A18" s="2">
        <v>805026250</v>
      </c>
      <c r="B18" s="2" t="s">
        <v>0</v>
      </c>
      <c r="C18" s="1" t="s">
        <v>2</v>
      </c>
      <c r="D18" s="1">
        <v>293449</v>
      </c>
      <c r="E18" s="1" t="s">
        <v>21</v>
      </c>
      <c r="F18" s="1" t="s">
        <v>34</v>
      </c>
      <c r="G18" s="3">
        <v>107110000</v>
      </c>
      <c r="H18" s="3">
        <v>107110000</v>
      </c>
      <c r="I18" s="2" t="s">
        <v>14</v>
      </c>
      <c r="J18" s="2" t="s">
        <v>11</v>
      </c>
    </row>
    <row r="19" spans="1:10" ht="14" x14ac:dyDescent="0.3">
      <c r="A19" s="2">
        <v>805026250</v>
      </c>
      <c r="B19" s="2" t="s">
        <v>0</v>
      </c>
      <c r="C19" s="1" t="s">
        <v>2</v>
      </c>
      <c r="D19" s="1">
        <v>293454</v>
      </c>
      <c r="E19" s="1" t="s">
        <v>21</v>
      </c>
      <c r="F19" s="1" t="s">
        <v>27</v>
      </c>
      <c r="G19" s="3">
        <v>32013050</v>
      </c>
      <c r="H19" s="3">
        <v>30559050</v>
      </c>
      <c r="I19" s="2" t="s">
        <v>14</v>
      </c>
      <c r="J19" s="2" t="s">
        <v>11</v>
      </c>
    </row>
    <row r="20" spans="1:10" ht="14" x14ac:dyDescent="0.3">
      <c r="A20" s="2">
        <v>805026250</v>
      </c>
      <c r="B20" s="2" t="s">
        <v>0</v>
      </c>
      <c r="C20" s="1" t="s">
        <v>2</v>
      </c>
      <c r="D20" s="1">
        <v>293498</v>
      </c>
      <c r="E20" s="1" t="s">
        <v>27</v>
      </c>
      <c r="F20" s="1" t="s">
        <v>36</v>
      </c>
      <c r="G20" s="3">
        <v>25309698</v>
      </c>
      <c r="H20" s="3">
        <v>25309698</v>
      </c>
      <c r="I20" s="2" t="s">
        <v>14</v>
      </c>
      <c r="J20" s="2" t="s">
        <v>11</v>
      </c>
    </row>
    <row r="21" spans="1:10" ht="14" x14ac:dyDescent="0.3">
      <c r="A21" s="2">
        <v>805026250</v>
      </c>
      <c r="B21" s="2" t="s">
        <v>0</v>
      </c>
      <c r="C21" s="1" t="s">
        <v>2</v>
      </c>
      <c r="D21" s="1">
        <v>293499</v>
      </c>
      <c r="E21" s="1" t="s">
        <v>27</v>
      </c>
      <c r="F21" s="1" t="s">
        <v>40</v>
      </c>
      <c r="G21" s="3">
        <v>8864600</v>
      </c>
      <c r="H21" s="3">
        <v>8864600</v>
      </c>
      <c r="I21" s="2" t="s">
        <v>14</v>
      </c>
      <c r="J21" s="2" t="s">
        <v>11</v>
      </c>
    </row>
    <row r="22" spans="1:10" ht="14" x14ac:dyDescent="0.3">
      <c r="A22" s="2">
        <v>805026250</v>
      </c>
      <c r="B22" s="2" t="s">
        <v>0</v>
      </c>
      <c r="C22" s="1" t="s">
        <v>2</v>
      </c>
      <c r="D22" s="1">
        <v>293779</v>
      </c>
      <c r="E22" s="1" t="s">
        <v>28</v>
      </c>
      <c r="F22" s="1" t="s">
        <v>37</v>
      </c>
      <c r="G22" s="3">
        <v>13629000</v>
      </c>
      <c r="H22" s="3">
        <v>13629000</v>
      </c>
      <c r="I22" s="2" t="s">
        <v>14</v>
      </c>
      <c r="J22" s="2" t="s">
        <v>11</v>
      </c>
    </row>
    <row r="23" spans="1:10" ht="14" x14ac:dyDescent="0.3">
      <c r="A23" s="2">
        <v>805026250</v>
      </c>
      <c r="B23" s="2" t="s">
        <v>0</v>
      </c>
      <c r="C23" s="1" t="s">
        <v>2</v>
      </c>
      <c r="D23" s="1">
        <v>293780</v>
      </c>
      <c r="E23" s="1" t="s">
        <v>28</v>
      </c>
      <c r="F23" s="1" t="s">
        <v>37</v>
      </c>
      <c r="G23" s="3">
        <v>32264800</v>
      </c>
      <c r="H23" s="3">
        <v>32264800</v>
      </c>
      <c r="I23" s="2" t="s">
        <v>14</v>
      </c>
      <c r="J23" s="2" t="s">
        <v>11</v>
      </c>
    </row>
    <row r="24" spans="1:10" ht="14" x14ac:dyDescent="0.3">
      <c r="A24" s="2">
        <v>805026250</v>
      </c>
      <c r="B24" s="2" t="s">
        <v>0</v>
      </c>
      <c r="C24" s="1" t="s">
        <v>2</v>
      </c>
      <c r="D24" s="1">
        <v>293785</v>
      </c>
      <c r="E24" s="1" t="s">
        <v>28</v>
      </c>
      <c r="F24" s="1" t="s">
        <v>41</v>
      </c>
      <c r="G24" s="3">
        <v>7739000</v>
      </c>
      <c r="H24" s="3">
        <v>7739000</v>
      </c>
      <c r="I24" s="2" t="s">
        <v>14</v>
      </c>
      <c r="J24" s="2" t="s">
        <v>11</v>
      </c>
    </row>
    <row r="25" spans="1:10" ht="14" x14ac:dyDescent="0.3">
      <c r="A25" s="2">
        <v>805026250</v>
      </c>
      <c r="B25" s="2" t="s">
        <v>0</v>
      </c>
      <c r="C25" s="1" t="s">
        <v>2</v>
      </c>
      <c r="D25" s="1">
        <v>293786</v>
      </c>
      <c r="E25" s="1" t="s">
        <v>28</v>
      </c>
      <c r="F25" s="1" t="s">
        <v>38</v>
      </c>
      <c r="G25" s="3">
        <v>6526000</v>
      </c>
      <c r="H25" s="3">
        <v>6526000</v>
      </c>
      <c r="I25" s="2" t="s">
        <v>14</v>
      </c>
      <c r="J25" s="2" t="s">
        <v>11</v>
      </c>
    </row>
    <row r="26" spans="1:10" ht="14" x14ac:dyDescent="0.3">
      <c r="A26" s="2">
        <v>805026250</v>
      </c>
      <c r="B26" s="2" t="s">
        <v>0</v>
      </c>
      <c r="C26" s="1" t="s">
        <v>2</v>
      </c>
      <c r="D26" s="1">
        <v>293913</v>
      </c>
      <c r="E26" s="1" t="s">
        <v>29</v>
      </c>
      <c r="F26" s="1" t="s">
        <v>37</v>
      </c>
      <c r="G26" s="3">
        <v>9735000</v>
      </c>
      <c r="H26" s="3">
        <v>9735000</v>
      </c>
      <c r="I26" s="2" t="s">
        <v>14</v>
      </c>
      <c r="J26" s="2" t="s">
        <v>11</v>
      </c>
    </row>
    <row r="27" spans="1:10" ht="14" x14ac:dyDescent="0.3">
      <c r="A27" s="2">
        <v>805026250</v>
      </c>
      <c r="B27" s="2" t="s">
        <v>0</v>
      </c>
      <c r="C27" s="1" t="s">
        <v>2</v>
      </c>
      <c r="D27" s="1">
        <v>293915</v>
      </c>
      <c r="E27" s="1" t="s">
        <v>29</v>
      </c>
      <c r="F27" s="1" t="s">
        <v>37</v>
      </c>
      <c r="G27" s="3">
        <v>13761490</v>
      </c>
      <c r="H27" s="3">
        <v>13761490</v>
      </c>
      <c r="I27" s="2" t="s">
        <v>14</v>
      </c>
      <c r="J27" s="2" t="s">
        <v>11</v>
      </c>
    </row>
    <row r="28" spans="1:10" ht="14" x14ac:dyDescent="0.3">
      <c r="A28" s="2">
        <v>805026250</v>
      </c>
      <c r="B28" s="2" t="s">
        <v>0</v>
      </c>
      <c r="C28" s="1" t="s">
        <v>2</v>
      </c>
      <c r="D28" s="1">
        <v>293916</v>
      </c>
      <c r="E28" s="1" t="s">
        <v>29</v>
      </c>
      <c r="F28" s="1" t="s">
        <v>41</v>
      </c>
      <c r="G28" s="3">
        <v>5753600</v>
      </c>
      <c r="H28" s="3">
        <v>5753600</v>
      </c>
      <c r="I28" s="2" t="s">
        <v>14</v>
      </c>
      <c r="J28" s="2" t="s">
        <v>11</v>
      </c>
    </row>
    <row r="29" spans="1:10" ht="14" x14ac:dyDescent="0.3">
      <c r="A29" s="11" t="s">
        <v>12</v>
      </c>
      <c r="B29" s="12"/>
      <c r="C29" s="12"/>
      <c r="D29" s="12"/>
      <c r="E29" s="12"/>
      <c r="F29" s="13"/>
      <c r="G29" s="7">
        <f>SUM(G2:G28)</f>
        <v>703747957</v>
      </c>
      <c r="H29" s="7">
        <f>SUM(H2:H28)</f>
        <v>698553957</v>
      </c>
      <c r="I29" s="8"/>
      <c r="J29" s="6"/>
    </row>
    <row r="32" spans="1:10" ht="14" x14ac:dyDescent="0.3">
      <c r="A32" s="9" t="s">
        <v>15</v>
      </c>
    </row>
    <row r="33" spans="1:1" ht="14" x14ac:dyDescent="0.3">
      <c r="A33" s="9" t="s">
        <v>16</v>
      </c>
    </row>
    <row r="34" spans="1:1" ht="14" x14ac:dyDescent="0.3">
      <c r="A34" s="9" t="s">
        <v>17</v>
      </c>
    </row>
    <row r="35" spans="1:1" ht="14" x14ac:dyDescent="0.3">
      <c r="A35" s="9" t="s">
        <v>18</v>
      </c>
    </row>
    <row r="36" spans="1:1" ht="14" x14ac:dyDescent="0.3">
      <c r="A36" s="10">
        <v>45448</v>
      </c>
    </row>
  </sheetData>
  <sortState ref="A2:J28">
    <sortCondition ref="D2:D28"/>
  </sortState>
  <mergeCells count="1">
    <mergeCell ref="A29:F29"/>
  </mergeCells>
  <conditionalFormatting sqref="E1">
    <cfRule type="duplicateValues" dxfId="7" priority="2"/>
  </conditionalFormatting>
  <conditionalFormatting sqref="G1:H1">
    <cfRule type="duplicateValues" dxfId="6" priority="1"/>
  </conditionalFormatting>
  <dataValidations count="1">
    <dataValidation type="whole" operator="greaterThan" allowBlank="1" showInputMessage="1" showErrorMessage="1" errorTitle="DATO ERRADO" error="El valor debe ser diferente de cero" sqref="G1:H1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2"/>
  <sheetViews>
    <sheetView showGridLines="0" zoomScale="80" zoomScaleNormal="80" workbookViewId="0">
      <selection activeCell="A16" sqref="A16"/>
    </sheetView>
  </sheetViews>
  <sheetFormatPr baseColWidth="10" defaultRowHeight="14.5" x14ac:dyDescent="0.35"/>
  <cols>
    <col min="1" max="1" width="83.9140625" style="36" customWidth="1"/>
    <col min="2" max="2" width="12.08203125" style="36" customWidth="1"/>
    <col min="3" max="3" width="11.6640625" style="37" bestFit="1" customWidth="1"/>
    <col min="4" max="4" width="18.5" style="37" customWidth="1"/>
    <col min="5" max="5" width="17.83203125" style="36" customWidth="1"/>
    <col min="6" max="6" width="22.4140625" style="37" bestFit="1" customWidth="1"/>
    <col min="7" max="16384" width="10.6640625" style="36"/>
  </cols>
  <sheetData>
    <row r="2" spans="1:6" ht="15" thickBot="1" x14ac:dyDescent="0.4"/>
    <row r="3" spans="1:6" ht="24" customHeight="1" thickBot="1" x14ac:dyDescent="0.4">
      <c r="A3" s="50" t="s">
        <v>136</v>
      </c>
      <c r="B3" s="51" t="s">
        <v>133</v>
      </c>
      <c r="C3" s="47" t="s">
        <v>137</v>
      </c>
      <c r="D3" s="52" t="s">
        <v>134</v>
      </c>
      <c r="E3" s="53" t="s">
        <v>135</v>
      </c>
      <c r="F3" s="56" t="s">
        <v>138</v>
      </c>
    </row>
    <row r="4" spans="1:6" x14ac:dyDescent="0.35">
      <c r="A4" s="41" t="s">
        <v>131</v>
      </c>
      <c r="B4" s="39">
        <v>5</v>
      </c>
      <c r="C4" s="47">
        <v>96687528</v>
      </c>
      <c r="D4" s="47">
        <v>0</v>
      </c>
      <c r="E4" s="54">
        <v>1640000</v>
      </c>
      <c r="F4" s="56">
        <v>94658494</v>
      </c>
    </row>
    <row r="5" spans="1:6" x14ac:dyDescent="0.35">
      <c r="A5" s="42" t="s">
        <v>127</v>
      </c>
      <c r="B5" s="40">
        <v>1</v>
      </c>
      <c r="C5" s="48">
        <v>30559050</v>
      </c>
      <c r="D5" s="48">
        <v>1947000</v>
      </c>
      <c r="E5" s="55">
        <v>1454000</v>
      </c>
      <c r="F5" s="57">
        <v>28025841</v>
      </c>
    </row>
    <row r="6" spans="1:6" x14ac:dyDescent="0.35">
      <c r="A6" s="42" t="s">
        <v>126</v>
      </c>
      <c r="B6" s="40">
        <v>3</v>
      </c>
      <c r="C6" s="48">
        <v>51388020</v>
      </c>
      <c r="D6" s="48">
        <v>8871500</v>
      </c>
      <c r="E6" s="55">
        <v>0</v>
      </c>
      <c r="F6" s="57">
        <v>41774580</v>
      </c>
    </row>
    <row r="7" spans="1:6" x14ac:dyDescent="0.35">
      <c r="A7" s="42" t="s">
        <v>129</v>
      </c>
      <c r="B7" s="40">
        <v>1</v>
      </c>
      <c r="C7" s="48">
        <v>26821425</v>
      </c>
      <c r="D7" s="48">
        <v>0</v>
      </c>
      <c r="E7" s="55">
        <v>0</v>
      </c>
      <c r="F7" s="57">
        <v>24734380</v>
      </c>
    </row>
    <row r="8" spans="1:6" x14ac:dyDescent="0.35">
      <c r="A8" s="42" t="s">
        <v>122</v>
      </c>
      <c r="B8" s="40">
        <v>6</v>
      </c>
      <c r="C8" s="48">
        <v>174975550</v>
      </c>
      <c r="D8" s="48">
        <v>0</v>
      </c>
      <c r="E8" s="55">
        <v>0</v>
      </c>
      <c r="F8" s="57">
        <v>0</v>
      </c>
    </row>
    <row r="9" spans="1:6" x14ac:dyDescent="0.35">
      <c r="A9" s="42" t="s">
        <v>128</v>
      </c>
      <c r="B9" s="40">
        <v>8</v>
      </c>
      <c r="C9" s="48">
        <v>68641540</v>
      </c>
      <c r="D9" s="48">
        <v>0</v>
      </c>
      <c r="E9" s="55">
        <v>1947000</v>
      </c>
      <c r="F9" s="57">
        <v>0</v>
      </c>
    </row>
    <row r="10" spans="1:6" ht="15" thickBot="1" x14ac:dyDescent="0.4">
      <c r="A10" s="43" t="s">
        <v>123</v>
      </c>
      <c r="B10" s="40">
        <v>3</v>
      </c>
      <c r="C10" s="48">
        <v>249480844</v>
      </c>
      <c r="D10" s="48">
        <v>45116900</v>
      </c>
      <c r="E10" s="55">
        <v>0</v>
      </c>
      <c r="F10" s="57">
        <v>0</v>
      </c>
    </row>
    <row r="11" spans="1:6" ht="15" thickBot="1" x14ac:dyDescent="0.4">
      <c r="A11" s="44" t="s">
        <v>132</v>
      </c>
      <c r="B11" s="49">
        <v>27</v>
      </c>
      <c r="C11" s="45">
        <v>698553957</v>
      </c>
      <c r="D11" s="45">
        <v>55935400</v>
      </c>
      <c r="E11" s="46">
        <v>5041000</v>
      </c>
      <c r="F11" s="58">
        <v>189193295</v>
      </c>
    </row>
    <row r="12" spans="1:6" x14ac:dyDescent="0.35">
      <c r="A12"/>
      <c r="B12"/>
      <c r="C12" s="38"/>
      <c r="D12"/>
    </row>
  </sheetData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E29"/>
  <sheetViews>
    <sheetView showGridLines="0" topLeftCell="C1" zoomScale="80" zoomScaleNormal="80" workbookViewId="0">
      <selection activeCell="N2" sqref="N2"/>
    </sheetView>
  </sheetViews>
  <sheetFormatPr baseColWidth="10" defaultRowHeight="14.5" x14ac:dyDescent="0.35"/>
  <cols>
    <col min="1" max="1" width="14.33203125" style="17" bestFit="1" customWidth="1"/>
    <col min="2" max="2" width="36.08203125" style="17" bestFit="1" customWidth="1"/>
    <col min="3" max="3" width="8.08203125" style="17" bestFit="1" customWidth="1"/>
    <col min="4" max="5" width="10.6640625" style="17"/>
    <col min="6" max="6" width="21.08203125" style="17" customWidth="1"/>
    <col min="7" max="9" width="10.6640625" style="148"/>
    <col min="10" max="10" width="12.75" style="22" customWidth="1"/>
    <col min="11" max="11" width="12.33203125" style="22" customWidth="1"/>
    <col min="12" max="12" width="11" style="17" customWidth="1"/>
    <col min="13" max="13" width="11.58203125" style="17" customWidth="1"/>
    <col min="14" max="14" width="13.9140625" style="17" customWidth="1"/>
    <col min="15" max="15" width="9.83203125" style="17" customWidth="1"/>
    <col min="16" max="17" width="13.9140625" style="22" bestFit="1" customWidth="1"/>
    <col min="18" max="18" width="12.08203125" style="22" bestFit="1" customWidth="1"/>
    <col min="19" max="19" width="10.75" style="22" bestFit="1" customWidth="1"/>
    <col min="20" max="20" width="13" style="22" bestFit="1" customWidth="1"/>
    <col min="21" max="22" width="13" style="22" customWidth="1"/>
    <col min="23" max="23" width="13.9140625" style="22" bestFit="1" customWidth="1"/>
    <col min="24" max="24" width="13.9140625" style="17" bestFit="1" customWidth="1"/>
    <col min="25" max="25" width="10.6640625" style="17"/>
    <col min="26" max="27" width="14.83203125" style="22" customWidth="1"/>
    <col min="28" max="28" width="16.08203125" style="17" customWidth="1"/>
    <col min="29" max="29" width="13.9140625" style="17" bestFit="1" customWidth="1"/>
    <col min="30" max="30" width="16.33203125" style="17" customWidth="1"/>
    <col min="31" max="16384" width="10.6640625" style="17"/>
  </cols>
  <sheetData>
    <row r="1" spans="1:31" x14ac:dyDescent="0.35">
      <c r="K1" s="26">
        <f>SUBTOTAL(9,K3:K29)</f>
        <v>698553957</v>
      </c>
      <c r="P1" s="26">
        <f t="shared" ref="P1:AC1" si="0">SUBTOTAL(9,P3:P29)</f>
        <v>559390446</v>
      </c>
      <c r="Q1" s="26">
        <f t="shared" si="0"/>
        <v>559390446</v>
      </c>
      <c r="R1" s="26">
        <f t="shared" si="0"/>
        <v>5041000</v>
      </c>
      <c r="S1" s="26">
        <f t="shared" si="0"/>
        <v>0</v>
      </c>
      <c r="T1" s="26">
        <f t="shared" si="0"/>
        <v>55935400</v>
      </c>
      <c r="U1" s="26"/>
      <c r="V1" s="26"/>
      <c r="W1" s="26">
        <f t="shared" si="0"/>
        <v>458310143</v>
      </c>
      <c r="X1" s="26">
        <f t="shared" si="0"/>
        <v>204141342</v>
      </c>
      <c r="Z1" s="26">
        <f t="shared" si="0"/>
        <v>189193295</v>
      </c>
      <c r="AA1" s="26"/>
      <c r="AC1" s="26">
        <f t="shared" si="0"/>
        <v>1063678085</v>
      </c>
    </row>
    <row r="2" spans="1:31" s="16" customFormat="1" ht="43.5" x14ac:dyDescent="0.35">
      <c r="A2" s="14" t="s">
        <v>5</v>
      </c>
      <c r="B2" s="14" t="s">
        <v>4</v>
      </c>
      <c r="C2" s="14" t="s">
        <v>1</v>
      </c>
      <c r="D2" s="14" t="s">
        <v>3</v>
      </c>
      <c r="E2" s="14" t="s">
        <v>42</v>
      </c>
      <c r="F2" s="15" t="s">
        <v>43</v>
      </c>
      <c r="G2" s="149" t="s">
        <v>6</v>
      </c>
      <c r="H2" s="149" t="s">
        <v>7</v>
      </c>
      <c r="I2" s="150" t="s">
        <v>98</v>
      </c>
      <c r="J2" s="23" t="s">
        <v>9</v>
      </c>
      <c r="K2" s="24" t="s">
        <v>8</v>
      </c>
      <c r="L2" s="14" t="s">
        <v>13</v>
      </c>
      <c r="M2" s="14" t="s">
        <v>10</v>
      </c>
      <c r="N2" s="21" t="s">
        <v>99</v>
      </c>
      <c r="O2" s="14" t="s">
        <v>100</v>
      </c>
      <c r="P2" s="28" t="s">
        <v>105</v>
      </c>
      <c r="Q2" s="28" t="s">
        <v>106</v>
      </c>
      <c r="R2" s="28" t="s">
        <v>107</v>
      </c>
      <c r="S2" s="28" t="s">
        <v>108</v>
      </c>
      <c r="T2" s="30" t="s">
        <v>109</v>
      </c>
      <c r="U2" s="30" t="s">
        <v>111</v>
      </c>
      <c r="V2" s="30" t="s">
        <v>112</v>
      </c>
      <c r="W2" s="28" t="s">
        <v>110</v>
      </c>
      <c r="X2" s="21" t="s">
        <v>113</v>
      </c>
      <c r="Y2" s="21" t="s">
        <v>114</v>
      </c>
      <c r="Z2" s="32" t="s">
        <v>115</v>
      </c>
      <c r="AA2" s="32" t="s">
        <v>130</v>
      </c>
      <c r="AB2" s="31" t="s">
        <v>116</v>
      </c>
      <c r="AC2" s="31" t="s">
        <v>117</v>
      </c>
      <c r="AD2" s="31" t="s">
        <v>118</v>
      </c>
      <c r="AE2" s="14" t="s">
        <v>119</v>
      </c>
    </row>
    <row r="3" spans="1:31" x14ac:dyDescent="0.35">
      <c r="A3" s="18">
        <v>805026250</v>
      </c>
      <c r="B3" s="18" t="s">
        <v>0</v>
      </c>
      <c r="C3" s="19" t="s">
        <v>2</v>
      </c>
      <c r="D3" s="19">
        <v>291939</v>
      </c>
      <c r="E3" s="19" t="s">
        <v>44</v>
      </c>
      <c r="F3" s="19" t="s">
        <v>71</v>
      </c>
      <c r="G3" s="27">
        <v>45378</v>
      </c>
      <c r="H3" s="27" t="s">
        <v>39</v>
      </c>
      <c r="I3" s="27">
        <v>45392.469430011573</v>
      </c>
      <c r="J3" s="25">
        <v>15545500</v>
      </c>
      <c r="K3" s="25">
        <v>15545500</v>
      </c>
      <c r="L3" s="18" t="s">
        <v>14</v>
      </c>
      <c r="M3" s="18" t="s">
        <v>11</v>
      </c>
      <c r="N3" s="20" t="s">
        <v>128</v>
      </c>
      <c r="O3" s="20" t="s">
        <v>101</v>
      </c>
      <c r="P3" s="29">
        <v>15712700</v>
      </c>
      <c r="Q3" s="29">
        <v>15712700</v>
      </c>
      <c r="R3" s="29">
        <v>0</v>
      </c>
      <c r="S3" s="29">
        <v>0</v>
      </c>
      <c r="T3" s="29">
        <v>0</v>
      </c>
      <c r="U3" s="29"/>
      <c r="V3" s="29"/>
      <c r="W3" s="29">
        <v>15231246</v>
      </c>
      <c r="X3" s="29">
        <v>15231246</v>
      </c>
      <c r="Y3" s="20">
        <v>1222433788</v>
      </c>
      <c r="Z3" s="29">
        <v>0</v>
      </c>
      <c r="AA3" s="29"/>
      <c r="AB3" s="20"/>
      <c r="AC3" s="20"/>
      <c r="AD3" s="33"/>
      <c r="AE3" s="34">
        <v>45443</v>
      </c>
    </row>
    <row r="4" spans="1:31" x14ac:dyDescent="0.35">
      <c r="A4" s="18">
        <v>805026250</v>
      </c>
      <c r="B4" s="18" t="s">
        <v>0</v>
      </c>
      <c r="C4" s="19" t="s">
        <v>2</v>
      </c>
      <c r="D4" s="19">
        <v>292354</v>
      </c>
      <c r="E4" s="19" t="s">
        <v>45</v>
      </c>
      <c r="F4" s="19" t="s">
        <v>72</v>
      </c>
      <c r="G4" s="27">
        <v>45394</v>
      </c>
      <c r="H4" s="27" t="s">
        <v>33</v>
      </c>
      <c r="I4" s="27">
        <v>45398</v>
      </c>
      <c r="J4" s="25">
        <v>214436146</v>
      </c>
      <c r="K4" s="25">
        <v>214436146</v>
      </c>
      <c r="L4" s="18" t="s">
        <v>14</v>
      </c>
      <c r="M4" s="18" t="s">
        <v>11</v>
      </c>
      <c r="N4" s="20" t="s">
        <v>123</v>
      </c>
      <c r="O4" s="20" t="s">
        <v>102</v>
      </c>
      <c r="P4" s="29">
        <v>233717546</v>
      </c>
      <c r="Q4" s="29">
        <v>233717546</v>
      </c>
      <c r="R4" s="29">
        <v>0</v>
      </c>
      <c r="S4" s="29">
        <v>0</v>
      </c>
      <c r="T4" s="29">
        <v>42784500</v>
      </c>
      <c r="U4" s="35" t="s">
        <v>124</v>
      </c>
      <c r="V4" s="29" t="s">
        <v>125</v>
      </c>
      <c r="W4" s="29">
        <v>167832985</v>
      </c>
      <c r="X4" s="29">
        <v>167832985</v>
      </c>
      <c r="Y4" s="20">
        <v>1222447030</v>
      </c>
      <c r="Z4" s="29">
        <v>0</v>
      </c>
      <c r="AA4" s="29"/>
      <c r="AB4" s="20"/>
      <c r="AC4" s="20"/>
      <c r="AD4" s="33"/>
      <c r="AE4" s="34">
        <v>45443</v>
      </c>
    </row>
    <row r="5" spans="1:31" x14ac:dyDescent="0.35">
      <c r="A5" s="18">
        <v>805026250</v>
      </c>
      <c r="B5" s="18" t="s">
        <v>0</v>
      </c>
      <c r="C5" s="19" t="s">
        <v>2</v>
      </c>
      <c r="D5" s="19">
        <v>292359</v>
      </c>
      <c r="E5" s="19" t="s">
        <v>46</v>
      </c>
      <c r="F5" s="19" t="s">
        <v>73</v>
      </c>
      <c r="G5" s="27">
        <v>45394</v>
      </c>
      <c r="H5" s="27" t="s">
        <v>31</v>
      </c>
      <c r="I5" s="27">
        <v>45397.515128472223</v>
      </c>
      <c r="J5" s="25">
        <v>24546550</v>
      </c>
      <c r="K5" s="25">
        <v>24546550</v>
      </c>
      <c r="L5" s="18" t="s">
        <v>14</v>
      </c>
      <c r="M5" s="18" t="s">
        <v>11</v>
      </c>
      <c r="N5" s="20" t="s">
        <v>131</v>
      </c>
      <c r="O5" s="20" t="s">
        <v>101</v>
      </c>
      <c r="P5" s="29">
        <v>25531400</v>
      </c>
      <c r="Q5" s="29">
        <v>25531400</v>
      </c>
      <c r="R5" s="29">
        <v>0</v>
      </c>
      <c r="S5" s="29">
        <v>0</v>
      </c>
      <c r="T5" s="29">
        <v>0</v>
      </c>
      <c r="U5" s="29"/>
      <c r="V5" s="29"/>
      <c r="W5" s="29">
        <v>24035922</v>
      </c>
      <c r="X5" s="29">
        <v>0</v>
      </c>
      <c r="Y5" s="20"/>
      <c r="Z5" s="29">
        <v>24035922</v>
      </c>
      <c r="AA5" s="29">
        <v>510628</v>
      </c>
      <c r="AB5" s="20">
        <v>2201519486</v>
      </c>
      <c r="AC5" s="29">
        <v>124024550</v>
      </c>
      <c r="AD5" s="33" t="s">
        <v>120</v>
      </c>
      <c r="AE5" s="34">
        <v>45443</v>
      </c>
    </row>
    <row r="6" spans="1:31" x14ac:dyDescent="0.35">
      <c r="A6" s="18">
        <v>805026250</v>
      </c>
      <c r="B6" s="18" t="s">
        <v>0</v>
      </c>
      <c r="C6" s="19" t="s">
        <v>2</v>
      </c>
      <c r="D6" s="19">
        <v>292609</v>
      </c>
      <c r="E6" s="19" t="s">
        <v>47</v>
      </c>
      <c r="F6" s="19" t="s">
        <v>74</v>
      </c>
      <c r="G6" s="27">
        <v>45400</v>
      </c>
      <c r="H6" s="27" t="s">
        <v>26</v>
      </c>
      <c r="I6" s="27">
        <v>45414.291666666664</v>
      </c>
      <c r="J6" s="25">
        <v>18998400</v>
      </c>
      <c r="K6" s="25">
        <v>18998400</v>
      </c>
      <c r="L6" s="18" t="s">
        <v>14</v>
      </c>
      <c r="M6" s="18" t="s">
        <v>11</v>
      </c>
      <c r="N6" s="20" t="s">
        <v>126</v>
      </c>
      <c r="O6" s="20" t="s">
        <v>103</v>
      </c>
      <c r="P6" s="29">
        <v>19148000</v>
      </c>
      <c r="Q6" s="29">
        <v>19148000</v>
      </c>
      <c r="R6" s="29">
        <v>0</v>
      </c>
      <c r="S6" s="29">
        <v>0</v>
      </c>
      <c r="T6" s="29">
        <v>1947000</v>
      </c>
      <c r="U6" s="29"/>
      <c r="V6" s="29"/>
      <c r="W6" s="29">
        <v>16704388</v>
      </c>
      <c r="X6" s="29">
        <v>0</v>
      </c>
      <c r="Y6" s="20"/>
      <c r="Z6" s="29">
        <v>16707380</v>
      </c>
      <c r="AA6" s="29"/>
      <c r="AB6" s="20">
        <v>2201519486</v>
      </c>
      <c r="AC6" s="29">
        <v>124024550</v>
      </c>
      <c r="AD6" s="33" t="s">
        <v>120</v>
      </c>
      <c r="AE6" s="34">
        <v>45443</v>
      </c>
    </row>
    <row r="7" spans="1:31" x14ac:dyDescent="0.35">
      <c r="A7" s="18">
        <v>805026250</v>
      </c>
      <c r="B7" s="18" t="s">
        <v>0</v>
      </c>
      <c r="C7" s="19" t="s">
        <v>2</v>
      </c>
      <c r="D7" s="19">
        <v>292696</v>
      </c>
      <c r="E7" s="19" t="s">
        <v>48</v>
      </c>
      <c r="F7" s="19" t="s">
        <v>75</v>
      </c>
      <c r="G7" s="27">
        <v>45401</v>
      </c>
      <c r="H7" s="27" t="s">
        <v>26</v>
      </c>
      <c r="I7" s="27">
        <v>45414.291666666664</v>
      </c>
      <c r="J7" s="25">
        <v>14502220</v>
      </c>
      <c r="K7" s="25">
        <v>14349220</v>
      </c>
      <c r="L7" s="18" t="s">
        <v>14</v>
      </c>
      <c r="M7" s="18" t="s">
        <v>11</v>
      </c>
      <c r="N7" s="20" t="s">
        <v>126</v>
      </c>
      <c r="O7" s="20" t="s">
        <v>103</v>
      </c>
      <c r="P7" s="29">
        <v>15479000</v>
      </c>
      <c r="Q7" s="29">
        <v>15479000</v>
      </c>
      <c r="R7" s="29">
        <v>0</v>
      </c>
      <c r="S7" s="29">
        <v>0</v>
      </c>
      <c r="T7" s="29">
        <v>153000</v>
      </c>
      <c r="U7" s="29"/>
      <c r="V7" s="29"/>
      <c r="W7" s="29">
        <v>14042700</v>
      </c>
      <c r="X7" s="29">
        <v>0</v>
      </c>
      <c r="Y7" s="20"/>
      <c r="Z7" s="29">
        <v>14042700</v>
      </c>
      <c r="AA7" s="29"/>
      <c r="AB7" s="20">
        <v>2201519486</v>
      </c>
      <c r="AC7" s="29">
        <v>124024550</v>
      </c>
      <c r="AD7" s="33" t="s">
        <v>120</v>
      </c>
      <c r="AE7" s="34">
        <v>45443</v>
      </c>
    </row>
    <row r="8" spans="1:31" x14ac:dyDescent="0.35">
      <c r="A8" s="18">
        <v>805026250</v>
      </c>
      <c r="B8" s="18" t="s">
        <v>0</v>
      </c>
      <c r="C8" s="19" t="s">
        <v>2</v>
      </c>
      <c r="D8" s="19">
        <v>293072</v>
      </c>
      <c r="E8" s="19" t="s">
        <v>49</v>
      </c>
      <c r="F8" s="19" t="s">
        <v>76</v>
      </c>
      <c r="G8" s="27">
        <v>45409</v>
      </c>
      <c r="H8" s="27" t="s">
        <v>26</v>
      </c>
      <c r="I8" s="27">
        <v>45414.291666666664</v>
      </c>
      <c r="J8" s="25">
        <v>13442900</v>
      </c>
      <c r="K8" s="25">
        <v>11802900</v>
      </c>
      <c r="L8" s="18" t="s">
        <v>14</v>
      </c>
      <c r="M8" s="18" t="s">
        <v>11</v>
      </c>
      <c r="N8" s="20" t="s">
        <v>131</v>
      </c>
      <c r="O8" s="20" t="s">
        <v>101</v>
      </c>
      <c r="P8" s="29">
        <v>14800000</v>
      </c>
      <c r="Q8" s="29">
        <v>14800000</v>
      </c>
      <c r="R8" s="29">
        <v>1640000</v>
      </c>
      <c r="S8" s="29">
        <v>0</v>
      </c>
      <c r="T8" s="29">
        <v>0</v>
      </c>
      <c r="U8" s="29"/>
      <c r="V8" s="29"/>
      <c r="W8" s="29">
        <v>11539700</v>
      </c>
      <c r="X8" s="29">
        <v>0</v>
      </c>
      <c r="Y8" s="20"/>
      <c r="Z8" s="29">
        <v>11539700</v>
      </c>
      <c r="AA8" s="29">
        <v>263200</v>
      </c>
      <c r="AB8" s="20">
        <v>2201519486</v>
      </c>
      <c r="AC8" s="29">
        <v>124024550</v>
      </c>
      <c r="AD8" s="33" t="s">
        <v>120</v>
      </c>
      <c r="AE8" s="34">
        <v>45443</v>
      </c>
    </row>
    <row r="9" spans="1:31" x14ac:dyDescent="0.35">
      <c r="A9" s="18">
        <v>805026250</v>
      </c>
      <c r="B9" s="18" t="s">
        <v>0</v>
      </c>
      <c r="C9" s="19" t="s">
        <v>2</v>
      </c>
      <c r="D9" s="19">
        <v>293078</v>
      </c>
      <c r="E9" s="19" t="s">
        <v>50</v>
      </c>
      <c r="F9" s="19" t="s">
        <v>77</v>
      </c>
      <c r="G9" s="27">
        <v>45409</v>
      </c>
      <c r="H9" s="27" t="s">
        <v>35</v>
      </c>
      <c r="I9" s="27">
        <v>45414.291666666664</v>
      </c>
      <c r="J9" s="25">
        <v>22404878</v>
      </c>
      <c r="K9" s="25">
        <v>22404878</v>
      </c>
      <c r="L9" s="18" t="s">
        <v>14</v>
      </c>
      <c r="M9" s="18" t="s">
        <v>11</v>
      </c>
      <c r="N9" s="20" t="s">
        <v>131</v>
      </c>
      <c r="O9" s="20" t="s">
        <v>101</v>
      </c>
      <c r="P9" s="29">
        <v>23245478</v>
      </c>
      <c r="Q9" s="29">
        <v>23245478</v>
      </c>
      <c r="R9" s="29">
        <v>0</v>
      </c>
      <c r="S9" s="29">
        <v>0</v>
      </c>
      <c r="T9" s="29">
        <v>0</v>
      </c>
      <c r="U9" s="29"/>
      <c r="V9" s="29"/>
      <c r="W9" s="29">
        <v>21939968</v>
      </c>
      <c r="X9" s="29">
        <v>0</v>
      </c>
      <c r="Y9" s="20"/>
      <c r="Z9" s="29">
        <v>21939968</v>
      </c>
      <c r="AA9" s="29"/>
      <c r="AB9" s="20">
        <v>2201519486</v>
      </c>
      <c r="AC9" s="29">
        <v>124024550</v>
      </c>
      <c r="AD9" s="33" t="s">
        <v>120</v>
      </c>
      <c r="AE9" s="34">
        <v>45443</v>
      </c>
    </row>
    <row r="10" spans="1:31" x14ac:dyDescent="0.35">
      <c r="A10" s="18">
        <v>805026250</v>
      </c>
      <c r="B10" s="18" t="s">
        <v>0</v>
      </c>
      <c r="C10" s="19" t="s">
        <v>2</v>
      </c>
      <c r="D10" s="19">
        <v>293090</v>
      </c>
      <c r="E10" s="19" t="s">
        <v>51</v>
      </c>
      <c r="F10" s="19" t="s">
        <v>78</v>
      </c>
      <c r="G10" s="27">
        <v>45409</v>
      </c>
      <c r="H10" s="27" t="s">
        <v>26</v>
      </c>
      <c r="I10" s="27">
        <v>45414.291666666664</v>
      </c>
      <c r="J10" s="25">
        <v>8409250</v>
      </c>
      <c r="K10" s="25">
        <v>8409250</v>
      </c>
      <c r="L10" s="18" t="s">
        <v>14</v>
      </c>
      <c r="M10" s="18" t="s">
        <v>11</v>
      </c>
      <c r="N10" s="20" t="s">
        <v>128</v>
      </c>
      <c r="O10" s="20" t="s">
        <v>101</v>
      </c>
      <c r="P10" s="29">
        <v>8826450</v>
      </c>
      <c r="Q10" s="29">
        <v>8826450</v>
      </c>
      <c r="R10" s="29">
        <v>0</v>
      </c>
      <c r="S10" s="29">
        <v>0</v>
      </c>
      <c r="T10" s="29">
        <v>0</v>
      </c>
      <c r="U10" s="29"/>
      <c r="V10" s="29"/>
      <c r="W10" s="29">
        <v>8232721</v>
      </c>
      <c r="X10" s="29">
        <v>8232721</v>
      </c>
      <c r="Y10" s="20">
        <v>1222451929</v>
      </c>
      <c r="Z10" s="29">
        <v>0</v>
      </c>
      <c r="AA10" s="29"/>
      <c r="AB10" s="20"/>
      <c r="AC10" s="20"/>
      <c r="AD10" s="33"/>
      <c r="AE10" s="34">
        <v>45443</v>
      </c>
    </row>
    <row r="11" spans="1:31" x14ac:dyDescent="0.35">
      <c r="A11" s="18">
        <v>805026250</v>
      </c>
      <c r="B11" s="18" t="s">
        <v>0</v>
      </c>
      <c r="C11" s="19" t="s">
        <v>2</v>
      </c>
      <c r="D11" s="19">
        <v>293111</v>
      </c>
      <c r="E11" s="19" t="s">
        <v>52</v>
      </c>
      <c r="F11" s="19" t="s">
        <v>79</v>
      </c>
      <c r="G11" s="27">
        <v>45411</v>
      </c>
      <c r="H11" s="27" t="s">
        <v>26</v>
      </c>
      <c r="I11" s="27">
        <v>45414.291666666664</v>
      </c>
      <c r="J11" s="25">
        <v>6747700</v>
      </c>
      <c r="K11" s="25">
        <v>6747700</v>
      </c>
      <c r="L11" s="18" t="s">
        <v>14</v>
      </c>
      <c r="M11" s="18" t="s">
        <v>11</v>
      </c>
      <c r="N11" s="20" t="s">
        <v>128</v>
      </c>
      <c r="O11" s="20" t="s">
        <v>101</v>
      </c>
      <c r="P11" s="29">
        <v>7321200</v>
      </c>
      <c r="Q11" s="29">
        <v>7321200</v>
      </c>
      <c r="R11" s="29">
        <v>0</v>
      </c>
      <c r="S11" s="29">
        <v>0</v>
      </c>
      <c r="T11" s="29">
        <v>0</v>
      </c>
      <c r="U11" s="29"/>
      <c r="V11" s="29"/>
      <c r="W11" s="29">
        <v>6601276</v>
      </c>
      <c r="X11" s="29">
        <v>6601276</v>
      </c>
      <c r="Y11" s="20">
        <v>1222461942</v>
      </c>
      <c r="Z11" s="29">
        <v>0</v>
      </c>
      <c r="AA11" s="29"/>
      <c r="AB11" s="20"/>
      <c r="AC11" s="20"/>
      <c r="AD11" s="33"/>
      <c r="AE11" s="34">
        <v>45443</v>
      </c>
    </row>
    <row r="12" spans="1:31" x14ac:dyDescent="0.35">
      <c r="A12" s="18">
        <v>805026250</v>
      </c>
      <c r="B12" s="18" t="s">
        <v>0</v>
      </c>
      <c r="C12" s="19" t="s">
        <v>2</v>
      </c>
      <c r="D12" s="19">
        <v>293113</v>
      </c>
      <c r="E12" s="19" t="s">
        <v>53</v>
      </c>
      <c r="F12" s="19" t="s">
        <v>80</v>
      </c>
      <c r="G12" s="27">
        <v>45411</v>
      </c>
      <c r="H12" s="27" t="s">
        <v>26</v>
      </c>
      <c r="I12" s="27">
        <v>45414.291666666664</v>
      </c>
      <c r="J12" s="25">
        <v>18040400</v>
      </c>
      <c r="K12" s="25">
        <v>18040400</v>
      </c>
      <c r="L12" s="18" t="s">
        <v>14</v>
      </c>
      <c r="M12" s="18" t="s">
        <v>11</v>
      </c>
      <c r="N12" s="20" t="s">
        <v>126</v>
      </c>
      <c r="O12" s="20" t="s">
        <v>103</v>
      </c>
      <c r="P12" s="29">
        <v>18991500</v>
      </c>
      <c r="Q12" s="29">
        <v>18991500</v>
      </c>
      <c r="R12" s="29">
        <v>0</v>
      </c>
      <c r="S12" s="29">
        <v>0</v>
      </c>
      <c r="T12" s="29">
        <v>6771500</v>
      </c>
      <c r="U12" s="29"/>
      <c r="V12" s="29"/>
      <c r="W12" s="29">
        <v>11005478</v>
      </c>
      <c r="X12" s="29">
        <v>0</v>
      </c>
      <c r="Y12" s="20"/>
      <c r="Z12" s="29">
        <v>11024500</v>
      </c>
      <c r="AA12" s="29"/>
      <c r="AB12" s="20">
        <v>2201519486</v>
      </c>
      <c r="AC12" s="29">
        <v>124024550</v>
      </c>
      <c r="AD12" s="33" t="s">
        <v>120</v>
      </c>
      <c r="AE12" s="34">
        <v>45443</v>
      </c>
    </row>
    <row r="13" spans="1:31" x14ac:dyDescent="0.35">
      <c r="A13" s="18">
        <v>805026250</v>
      </c>
      <c r="B13" s="18" t="s">
        <v>0</v>
      </c>
      <c r="C13" s="19" t="s">
        <v>2</v>
      </c>
      <c r="D13" s="19">
        <v>293114</v>
      </c>
      <c r="E13" s="19" t="s">
        <v>54</v>
      </c>
      <c r="F13" s="19" t="s">
        <v>81</v>
      </c>
      <c r="G13" s="27">
        <v>45411</v>
      </c>
      <c r="H13" s="27" t="s">
        <v>26</v>
      </c>
      <c r="I13" s="27">
        <v>45414.291666666664</v>
      </c>
      <c r="J13" s="25">
        <v>7274500</v>
      </c>
      <c r="K13" s="25">
        <v>7274500</v>
      </c>
      <c r="L13" s="18" t="s">
        <v>14</v>
      </c>
      <c r="M13" s="18" t="s">
        <v>11</v>
      </c>
      <c r="N13" s="20" t="s">
        <v>131</v>
      </c>
      <c r="O13" s="20" t="s">
        <v>101</v>
      </c>
      <c r="P13" s="29">
        <v>7534000</v>
      </c>
      <c r="Q13" s="29">
        <v>7534000</v>
      </c>
      <c r="R13" s="29">
        <v>0</v>
      </c>
      <c r="S13" s="29">
        <v>0</v>
      </c>
      <c r="T13" s="29">
        <v>0</v>
      </c>
      <c r="U13" s="29"/>
      <c r="V13" s="29"/>
      <c r="W13" s="29">
        <v>7123820</v>
      </c>
      <c r="X13" s="29">
        <v>0</v>
      </c>
      <c r="Y13" s="20"/>
      <c r="Z13" s="29">
        <v>7123820</v>
      </c>
      <c r="AA13" s="29">
        <v>150680</v>
      </c>
      <c r="AB13" s="20">
        <v>2201520112</v>
      </c>
      <c r="AC13" s="29">
        <v>65168745</v>
      </c>
      <c r="AD13" s="33" t="s">
        <v>121</v>
      </c>
      <c r="AE13" s="34">
        <v>45443</v>
      </c>
    </row>
    <row r="14" spans="1:31" x14ac:dyDescent="0.35">
      <c r="A14" s="18">
        <v>805026250</v>
      </c>
      <c r="B14" s="18" t="s">
        <v>0</v>
      </c>
      <c r="C14" s="19" t="s">
        <v>2</v>
      </c>
      <c r="D14" s="19">
        <v>293157</v>
      </c>
      <c r="E14" s="19" t="s">
        <v>55</v>
      </c>
      <c r="F14" s="19" t="s">
        <v>82</v>
      </c>
      <c r="G14" s="27">
        <v>45412</v>
      </c>
      <c r="H14" s="27" t="s">
        <v>35</v>
      </c>
      <c r="I14" s="27">
        <v>45414.41986898148</v>
      </c>
      <c r="J14" s="25">
        <v>2434000</v>
      </c>
      <c r="K14" s="25">
        <v>2434000</v>
      </c>
      <c r="L14" s="18" t="s">
        <v>14</v>
      </c>
      <c r="M14" s="18" t="s">
        <v>11</v>
      </c>
      <c r="N14" s="20" t="s">
        <v>128</v>
      </c>
      <c r="O14" s="20" t="s">
        <v>101</v>
      </c>
      <c r="P14" s="29">
        <v>2434000</v>
      </c>
      <c r="Q14" s="29">
        <v>2434000</v>
      </c>
      <c r="R14" s="29">
        <v>0</v>
      </c>
      <c r="S14" s="29">
        <v>0</v>
      </c>
      <c r="T14" s="29">
        <v>0</v>
      </c>
      <c r="U14" s="29"/>
      <c r="V14" s="29"/>
      <c r="W14" s="29">
        <v>2385320</v>
      </c>
      <c r="X14" s="29">
        <v>2385320</v>
      </c>
      <c r="Y14" s="20">
        <v>1222451821</v>
      </c>
      <c r="Z14" s="29">
        <v>0</v>
      </c>
      <c r="AA14" s="29"/>
      <c r="AB14" s="20"/>
      <c r="AC14" s="20"/>
      <c r="AD14" s="33"/>
      <c r="AE14" s="34">
        <v>45443</v>
      </c>
    </row>
    <row r="15" spans="1:31" x14ac:dyDescent="0.35">
      <c r="A15" s="18">
        <v>805026250</v>
      </c>
      <c r="B15" s="18" t="s">
        <v>0</v>
      </c>
      <c r="C15" s="19" t="s">
        <v>2</v>
      </c>
      <c r="D15" s="19">
        <v>293159</v>
      </c>
      <c r="E15" s="19" t="s">
        <v>56</v>
      </c>
      <c r="F15" s="19" t="s">
        <v>83</v>
      </c>
      <c r="G15" s="27">
        <v>45412</v>
      </c>
      <c r="H15" s="27" t="s">
        <v>35</v>
      </c>
      <c r="I15" s="27">
        <v>45414.513998993054</v>
      </c>
      <c r="J15" s="25">
        <v>30658700</v>
      </c>
      <c r="K15" s="25">
        <v>30658700</v>
      </c>
      <c r="L15" s="18" t="s">
        <v>14</v>
      </c>
      <c r="M15" s="18" t="s">
        <v>11</v>
      </c>
      <c r="N15" s="20" t="s">
        <v>131</v>
      </c>
      <c r="O15" s="20" t="s">
        <v>101</v>
      </c>
      <c r="P15" s="29">
        <v>31980800</v>
      </c>
      <c r="Q15" s="29">
        <v>31980800</v>
      </c>
      <c r="R15" s="29">
        <v>0</v>
      </c>
      <c r="S15" s="29">
        <v>0</v>
      </c>
      <c r="T15" s="29">
        <v>0</v>
      </c>
      <c r="U15" s="29"/>
      <c r="V15" s="29"/>
      <c r="W15" s="29">
        <v>30019084</v>
      </c>
      <c r="X15" s="29">
        <v>0</v>
      </c>
      <c r="Y15" s="20"/>
      <c r="Z15" s="29">
        <v>30019084</v>
      </c>
      <c r="AA15" s="29">
        <v>639616</v>
      </c>
      <c r="AB15" s="20">
        <v>2201520112</v>
      </c>
      <c r="AC15" s="29">
        <v>65168745</v>
      </c>
      <c r="AD15" s="33" t="s">
        <v>121</v>
      </c>
      <c r="AE15" s="34">
        <v>45443</v>
      </c>
    </row>
    <row r="16" spans="1:31" x14ac:dyDescent="0.35">
      <c r="A16" s="18">
        <v>805026250</v>
      </c>
      <c r="B16" s="18" t="s">
        <v>0</v>
      </c>
      <c r="C16" s="19" t="s">
        <v>2</v>
      </c>
      <c r="D16" s="19">
        <v>293210</v>
      </c>
      <c r="E16" s="19" t="s">
        <v>57</v>
      </c>
      <c r="F16" s="19" t="s">
        <v>84</v>
      </c>
      <c r="G16" s="27">
        <v>45412</v>
      </c>
      <c r="H16" s="27" t="s">
        <v>40</v>
      </c>
      <c r="I16" s="27">
        <v>45426.711143402776</v>
      </c>
      <c r="J16" s="25">
        <v>4308000</v>
      </c>
      <c r="K16" s="25">
        <v>2361000</v>
      </c>
      <c r="L16" s="18" t="s">
        <v>14</v>
      </c>
      <c r="M16" s="18" t="s">
        <v>11</v>
      </c>
      <c r="N16" s="20" t="s">
        <v>128</v>
      </c>
      <c r="O16" s="20" t="s">
        <v>101</v>
      </c>
      <c r="P16" s="29">
        <v>4308000</v>
      </c>
      <c r="Q16" s="29">
        <v>4308000</v>
      </c>
      <c r="R16" s="29">
        <v>1947000</v>
      </c>
      <c r="S16" s="29">
        <v>0</v>
      </c>
      <c r="T16" s="29">
        <v>0</v>
      </c>
      <c r="U16" s="29"/>
      <c r="V16" s="29"/>
      <c r="W16" s="29">
        <v>2313780</v>
      </c>
      <c r="X16" s="29">
        <v>2313780</v>
      </c>
      <c r="Y16" s="20">
        <v>1222464067</v>
      </c>
      <c r="Z16" s="29">
        <v>0</v>
      </c>
      <c r="AA16" s="29"/>
      <c r="AB16" s="20"/>
      <c r="AC16" s="20"/>
      <c r="AD16" s="33"/>
      <c r="AE16" s="34">
        <v>45443</v>
      </c>
    </row>
    <row r="17" spans="1:31" x14ac:dyDescent="0.35">
      <c r="A17" s="18">
        <v>805026250</v>
      </c>
      <c r="B17" s="18" t="s">
        <v>0</v>
      </c>
      <c r="C17" s="19" t="s">
        <v>2</v>
      </c>
      <c r="D17" s="19">
        <v>293213</v>
      </c>
      <c r="E17" s="19" t="s">
        <v>58</v>
      </c>
      <c r="F17" s="19" t="s">
        <v>85</v>
      </c>
      <c r="G17" s="27">
        <v>45412</v>
      </c>
      <c r="H17" s="27" t="s">
        <v>34</v>
      </c>
      <c r="I17" s="27">
        <v>45426.768369016201</v>
      </c>
      <c r="J17" s="25">
        <v>26821425</v>
      </c>
      <c r="K17" s="25">
        <v>26821425</v>
      </c>
      <c r="L17" s="18" t="s">
        <v>14</v>
      </c>
      <c r="M17" s="18" t="s">
        <v>11</v>
      </c>
      <c r="N17" s="20" t="s">
        <v>129</v>
      </c>
      <c r="O17" s="20" t="s">
        <v>101</v>
      </c>
      <c r="P17" s="29">
        <v>27151524</v>
      </c>
      <c r="Q17" s="29">
        <v>27151524</v>
      </c>
      <c r="R17" s="29">
        <v>0</v>
      </c>
      <c r="S17" s="29">
        <v>0</v>
      </c>
      <c r="T17" s="29">
        <v>0</v>
      </c>
      <c r="U17" s="29"/>
      <c r="V17" s="29"/>
      <c r="W17" s="29">
        <v>26278394</v>
      </c>
      <c r="X17" s="29">
        <v>1544014</v>
      </c>
      <c r="Y17" s="20">
        <v>1222461980</v>
      </c>
      <c r="Z17" s="29">
        <v>24734380</v>
      </c>
      <c r="AA17" s="29"/>
      <c r="AB17" s="20">
        <v>2201519486</v>
      </c>
      <c r="AC17" s="29">
        <v>124024550</v>
      </c>
      <c r="AD17" s="33" t="s">
        <v>120</v>
      </c>
      <c r="AE17" s="34">
        <v>45443</v>
      </c>
    </row>
    <row r="18" spans="1:31" x14ac:dyDescent="0.35">
      <c r="A18" s="18">
        <v>805026250</v>
      </c>
      <c r="B18" s="18" t="s">
        <v>0</v>
      </c>
      <c r="C18" s="19" t="s">
        <v>2</v>
      </c>
      <c r="D18" s="19">
        <v>293276</v>
      </c>
      <c r="E18" s="19" t="s">
        <v>59</v>
      </c>
      <c r="F18" s="19" t="s">
        <v>86</v>
      </c>
      <c r="G18" s="27">
        <v>45419</v>
      </c>
      <c r="H18" s="27" t="s">
        <v>32</v>
      </c>
      <c r="I18" s="27">
        <v>45421.674389270833</v>
      </c>
      <c r="J18" s="25">
        <v>12471150</v>
      </c>
      <c r="K18" s="25">
        <v>12471150</v>
      </c>
      <c r="L18" s="18" t="s">
        <v>14</v>
      </c>
      <c r="M18" s="18" t="s">
        <v>11</v>
      </c>
      <c r="N18" s="20" t="s">
        <v>122</v>
      </c>
      <c r="O18" s="20" t="s">
        <v>104</v>
      </c>
      <c r="P18" s="29">
        <v>0</v>
      </c>
      <c r="Q18" s="29">
        <v>0</v>
      </c>
      <c r="R18" s="29">
        <v>0</v>
      </c>
      <c r="S18" s="29">
        <v>0</v>
      </c>
      <c r="T18" s="29">
        <v>0</v>
      </c>
      <c r="U18" s="29"/>
      <c r="V18" s="29"/>
      <c r="W18" s="29">
        <v>0</v>
      </c>
      <c r="X18" s="29">
        <v>0</v>
      </c>
      <c r="Y18" s="20"/>
      <c r="Z18" s="29">
        <v>0</v>
      </c>
      <c r="AA18" s="29"/>
      <c r="AB18" s="20"/>
      <c r="AC18" s="20"/>
      <c r="AD18" s="33"/>
      <c r="AE18" s="34">
        <v>45443</v>
      </c>
    </row>
    <row r="19" spans="1:31" x14ac:dyDescent="0.35">
      <c r="A19" s="18">
        <v>805026250</v>
      </c>
      <c r="B19" s="18" t="s">
        <v>0</v>
      </c>
      <c r="C19" s="19" t="s">
        <v>2</v>
      </c>
      <c r="D19" s="19">
        <v>293449</v>
      </c>
      <c r="E19" s="19" t="s">
        <v>60</v>
      </c>
      <c r="F19" s="19" t="s">
        <v>87</v>
      </c>
      <c r="G19" s="27">
        <v>45422</v>
      </c>
      <c r="H19" s="27" t="s">
        <v>34</v>
      </c>
      <c r="I19" s="27">
        <v>45426.695680092591</v>
      </c>
      <c r="J19" s="25">
        <v>107110000</v>
      </c>
      <c r="K19" s="25">
        <v>107110000</v>
      </c>
      <c r="L19" s="18" t="s">
        <v>14</v>
      </c>
      <c r="M19" s="18" t="s">
        <v>11</v>
      </c>
      <c r="N19" s="20" t="s">
        <v>122</v>
      </c>
      <c r="O19" s="20" t="s">
        <v>104</v>
      </c>
      <c r="P19" s="29">
        <v>0</v>
      </c>
      <c r="Q19" s="29">
        <v>0</v>
      </c>
      <c r="R19" s="29">
        <v>0</v>
      </c>
      <c r="S19" s="29">
        <v>0</v>
      </c>
      <c r="T19" s="29">
        <v>0</v>
      </c>
      <c r="U19" s="29"/>
      <c r="V19" s="29"/>
      <c r="W19" s="29">
        <v>0</v>
      </c>
      <c r="X19" s="29">
        <v>0</v>
      </c>
      <c r="Y19" s="20"/>
      <c r="Z19" s="29">
        <v>0</v>
      </c>
      <c r="AA19" s="29"/>
      <c r="AB19" s="20"/>
      <c r="AC19" s="20"/>
      <c r="AD19" s="33"/>
      <c r="AE19" s="34">
        <v>45443</v>
      </c>
    </row>
    <row r="20" spans="1:31" x14ac:dyDescent="0.35">
      <c r="A20" s="18">
        <v>805026250</v>
      </c>
      <c r="B20" s="18" t="s">
        <v>0</v>
      </c>
      <c r="C20" s="19" t="s">
        <v>2</v>
      </c>
      <c r="D20" s="19">
        <v>293454</v>
      </c>
      <c r="E20" s="19" t="s">
        <v>61</v>
      </c>
      <c r="F20" s="19" t="s">
        <v>88</v>
      </c>
      <c r="G20" s="27">
        <v>45422</v>
      </c>
      <c r="H20" s="27" t="s">
        <v>27</v>
      </c>
      <c r="I20" s="27">
        <v>45427.705540706018</v>
      </c>
      <c r="J20" s="25">
        <v>32013050</v>
      </c>
      <c r="K20" s="25">
        <v>30559050</v>
      </c>
      <c r="L20" s="18" t="s">
        <v>14</v>
      </c>
      <c r="M20" s="18" t="s">
        <v>11</v>
      </c>
      <c r="N20" s="20" t="s">
        <v>127</v>
      </c>
      <c r="O20" s="20" t="s">
        <v>103</v>
      </c>
      <c r="P20" s="29">
        <v>32711450</v>
      </c>
      <c r="Q20" s="29">
        <v>32711450</v>
      </c>
      <c r="R20" s="29">
        <v>1454000</v>
      </c>
      <c r="S20" s="29">
        <v>0</v>
      </c>
      <c r="T20" s="29">
        <v>1947000</v>
      </c>
      <c r="U20" s="29"/>
      <c r="V20" s="29"/>
      <c r="W20" s="29">
        <v>28011873</v>
      </c>
      <c r="X20" s="29">
        <v>0</v>
      </c>
      <c r="Y20" s="20"/>
      <c r="Z20" s="29">
        <v>28025841</v>
      </c>
      <c r="AA20" s="29"/>
      <c r="AB20" s="20">
        <v>2201520112</v>
      </c>
      <c r="AC20" s="29">
        <v>65168745</v>
      </c>
      <c r="AD20" s="33" t="s">
        <v>121</v>
      </c>
      <c r="AE20" s="34">
        <v>45443</v>
      </c>
    </row>
    <row r="21" spans="1:31" x14ac:dyDescent="0.35">
      <c r="A21" s="18">
        <v>805026250</v>
      </c>
      <c r="B21" s="18" t="s">
        <v>0</v>
      </c>
      <c r="C21" s="19" t="s">
        <v>2</v>
      </c>
      <c r="D21" s="19">
        <v>293498</v>
      </c>
      <c r="E21" s="19" t="s">
        <v>62</v>
      </c>
      <c r="F21" s="19" t="s">
        <v>89</v>
      </c>
      <c r="G21" s="27">
        <v>45427</v>
      </c>
      <c r="H21" s="27" t="s">
        <v>36</v>
      </c>
      <c r="I21" s="27">
        <v>45447.291666666664</v>
      </c>
      <c r="J21" s="25">
        <v>25309698</v>
      </c>
      <c r="K21" s="25">
        <v>25309698</v>
      </c>
      <c r="L21" s="18" t="s">
        <v>14</v>
      </c>
      <c r="M21" s="18" t="s">
        <v>11</v>
      </c>
      <c r="N21" s="20" t="s">
        <v>123</v>
      </c>
      <c r="O21" s="20" t="s">
        <v>103</v>
      </c>
      <c r="P21" s="29">
        <v>26493398</v>
      </c>
      <c r="Q21" s="29">
        <v>26493398</v>
      </c>
      <c r="R21" s="29">
        <v>0</v>
      </c>
      <c r="S21" s="29">
        <v>0</v>
      </c>
      <c r="T21" s="29">
        <v>2257500</v>
      </c>
      <c r="U21" s="29"/>
      <c r="V21" s="29"/>
      <c r="W21" s="29">
        <v>22567480</v>
      </c>
      <c r="X21" s="29">
        <v>0</v>
      </c>
      <c r="Y21" s="20"/>
      <c r="Z21" s="29">
        <v>0</v>
      </c>
      <c r="AA21" s="29"/>
      <c r="AB21" s="20"/>
      <c r="AC21" s="20"/>
      <c r="AD21" s="33"/>
      <c r="AE21" s="34">
        <v>45443</v>
      </c>
    </row>
    <row r="22" spans="1:31" x14ac:dyDescent="0.35">
      <c r="A22" s="18">
        <v>805026250</v>
      </c>
      <c r="B22" s="18" t="s">
        <v>0</v>
      </c>
      <c r="C22" s="19" t="s">
        <v>2</v>
      </c>
      <c r="D22" s="19">
        <v>293499</v>
      </c>
      <c r="E22" s="19" t="s">
        <v>63</v>
      </c>
      <c r="F22" s="19" t="s">
        <v>90</v>
      </c>
      <c r="G22" s="27">
        <v>45427</v>
      </c>
      <c r="H22" s="27" t="s">
        <v>40</v>
      </c>
      <c r="I22" s="27">
        <v>45447.291666666664</v>
      </c>
      <c r="J22" s="25">
        <v>8864600</v>
      </c>
      <c r="K22" s="25">
        <v>8864600</v>
      </c>
      <c r="L22" s="18" t="s">
        <v>14</v>
      </c>
      <c r="M22" s="18" t="s">
        <v>11</v>
      </c>
      <c r="N22" s="20" t="s">
        <v>122</v>
      </c>
      <c r="O22" s="20" t="s">
        <v>104</v>
      </c>
      <c r="P22" s="29">
        <v>0</v>
      </c>
      <c r="Q22" s="29">
        <v>0</v>
      </c>
      <c r="R22" s="29">
        <v>0</v>
      </c>
      <c r="S22" s="29">
        <v>0</v>
      </c>
      <c r="T22" s="29">
        <v>0</v>
      </c>
      <c r="U22" s="29"/>
      <c r="V22" s="29"/>
      <c r="W22" s="29">
        <v>0</v>
      </c>
      <c r="X22" s="29">
        <v>0</v>
      </c>
      <c r="Y22" s="20"/>
      <c r="Z22" s="29">
        <v>0</v>
      </c>
      <c r="AA22" s="29"/>
      <c r="AB22" s="20"/>
      <c r="AC22" s="20"/>
      <c r="AD22" s="33"/>
      <c r="AE22" s="34">
        <v>45443</v>
      </c>
    </row>
    <row r="23" spans="1:31" x14ac:dyDescent="0.35">
      <c r="A23" s="18">
        <v>805026250</v>
      </c>
      <c r="B23" s="18" t="s">
        <v>0</v>
      </c>
      <c r="C23" s="19" t="s">
        <v>2</v>
      </c>
      <c r="D23" s="19">
        <v>293779</v>
      </c>
      <c r="E23" s="19" t="s">
        <v>64</v>
      </c>
      <c r="F23" s="19" t="s">
        <v>91</v>
      </c>
      <c r="G23" s="27">
        <v>45434</v>
      </c>
      <c r="H23" s="27" t="s">
        <v>37</v>
      </c>
      <c r="I23" s="27">
        <v>45447.291666666664</v>
      </c>
      <c r="J23" s="25">
        <v>13629000</v>
      </c>
      <c r="K23" s="25">
        <v>13629000</v>
      </c>
      <c r="L23" s="18" t="s">
        <v>14</v>
      </c>
      <c r="M23" s="18" t="s">
        <v>11</v>
      </c>
      <c r="N23" s="20" t="s">
        <v>128</v>
      </c>
      <c r="O23" s="20" t="s">
        <v>101</v>
      </c>
      <c r="P23" s="29">
        <v>13629000</v>
      </c>
      <c r="Q23" s="29">
        <v>13629000</v>
      </c>
      <c r="R23" s="29">
        <v>0</v>
      </c>
      <c r="S23" s="29">
        <v>0</v>
      </c>
      <c r="T23" s="29">
        <v>0</v>
      </c>
      <c r="U23" s="29"/>
      <c r="V23" s="29"/>
      <c r="W23" s="29">
        <v>13356420</v>
      </c>
      <c r="X23" s="29">
        <v>0</v>
      </c>
      <c r="Y23" s="20"/>
      <c r="Z23" s="29">
        <v>0</v>
      </c>
      <c r="AA23" s="29"/>
      <c r="AB23" s="20"/>
      <c r="AC23" s="20"/>
      <c r="AD23" s="33"/>
      <c r="AE23" s="34">
        <v>45443</v>
      </c>
    </row>
    <row r="24" spans="1:31" x14ac:dyDescent="0.35">
      <c r="A24" s="18">
        <v>805026250</v>
      </c>
      <c r="B24" s="18" t="s">
        <v>0</v>
      </c>
      <c r="C24" s="19" t="s">
        <v>2</v>
      </c>
      <c r="D24" s="19">
        <v>293780</v>
      </c>
      <c r="E24" s="19" t="s">
        <v>65</v>
      </c>
      <c r="F24" s="19" t="s">
        <v>92</v>
      </c>
      <c r="G24" s="27">
        <v>45434</v>
      </c>
      <c r="H24" s="27" t="s">
        <v>37</v>
      </c>
      <c r="I24" s="27">
        <v>45447.291666666664</v>
      </c>
      <c r="J24" s="25">
        <v>32264800</v>
      </c>
      <c r="K24" s="25">
        <v>32264800</v>
      </c>
      <c r="L24" s="18" t="s">
        <v>14</v>
      </c>
      <c r="M24" s="18" t="s">
        <v>11</v>
      </c>
      <c r="N24" s="20" t="s">
        <v>122</v>
      </c>
      <c r="O24" s="20" t="s">
        <v>104</v>
      </c>
      <c r="P24" s="29">
        <v>0</v>
      </c>
      <c r="Q24" s="29">
        <v>0</v>
      </c>
      <c r="R24" s="29">
        <v>0</v>
      </c>
      <c r="S24" s="29">
        <v>0</v>
      </c>
      <c r="T24" s="29">
        <v>0</v>
      </c>
      <c r="U24" s="29"/>
      <c r="V24" s="29"/>
      <c r="W24" s="29">
        <v>0</v>
      </c>
      <c r="X24" s="29">
        <v>0</v>
      </c>
      <c r="Y24" s="20"/>
      <c r="Z24" s="29">
        <v>0</v>
      </c>
      <c r="AA24" s="29"/>
      <c r="AB24" s="20"/>
      <c r="AC24" s="20"/>
      <c r="AD24" s="33"/>
      <c r="AE24" s="34">
        <v>45443</v>
      </c>
    </row>
    <row r="25" spans="1:31" x14ac:dyDescent="0.35">
      <c r="A25" s="18">
        <v>805026250</v>
      </c>
      <c r="B25" s="18" t="s">
        <v>0</v>
      </c>
      <c r="C25" s="19" t="s">
        <v>2</v>
      </c>
      <c r="D25" s="19">
        <v>293785</v>
      </c>
      <c r="E25" s="19" t="s">
        <v>66</v>
      </c>
      <c r="F25" s="19" t="s">
        <v>93</v>
      </c>
      <c r="G25" s="27">
        <v>45434</v>
      </c>
      <c r="H25" s="27" t="s">
        <v>41</v>
      </c>
      <c r="I25" s="27">
        <v>45447.291666666664</v>
      </c>
      <c r="J25" s="25">
        <v>7739000</v>
      </c>
      <c r="K25" s="25">
        <v>7739000</v>
      </c>
      <c r="L25" s="18" t="s">
        <v>14</v>
      </c>
      <c r="M25" s="18" t="s">
        <v>11</v>
      </c>
      <c r="N25" s="20" t="s">
        <v>122</v>
      </c>
      <c r="O25" s="20" t="s">
        <v>104</v>
      </c>
      <c r="P25" s="29">
        <v>0</v>
      </c>
      <c r="Q25" s="29">
        <v>0</v>
      </c>
      <c r="R25" s="29">
        <v>0</v>
      </c>
      <c r="S25" s="29">
        <v>0</v>
      </c>
      <c r="T25" s="29">
        <v>0</v>
      </c>
      <c r="U25" s="29"/>
      <c r="V25" s="29"/>
      <c r="W25" s="29">
        <v>0</v>
      </c>
      <c r="X25" s="29">
        <v>0</v>
      </c>
      <c r="Y25" s="20"/>
      <c r="Z25" s="29">
        <v>0</v>
      </c>
      <c r="AA25" s="29"/>
      <c r="AB25" s="20"/>
      <c r="AC25" s="20"/>
      <c r="AD25" s="33"/>
      <c r="AE25" s="34">
        <v>45443</v>
      </c>
    </row>
    <row r="26" spans="1:31" x14ac:dyDescent="0.35">
      <c r="A26" s="18">
        <v>805026250</v>
      </c>
      <c r="B26" s="18" t="s">
        <v>0</v>
      </c>
      <c r="C26" s="19" t="s">
        <v>2</v>
      </c>
      <c r="D26" s="19">
        <v>293786</v>
      </c>
      <c r="E26" s="19" t="s">
        <v>67</v>
      </c>
      <c r="F26" s="19" t="s">
        <v>94</v>
      </c>
      <c r="G26" s="27">
        <v>45434</v>
      </c>
      <c r="H26" s="27" t="s">
        <v>38</v>
      </c>
      <c r="I26" s="27">
        <v>45447.291666666664</v>
      </c>
      <c r="J26" s="25">
        <v>6526000</v>
      </c>
      <c r="K26" s="25">
        <v>6526000</v>
      </c>
      <c r="L26" s="18" t="s">
        <v>14</v>
      </c>
      <c r="M26" s="18" t="s">
        <v>11</v>
      </c>
      <c r="N26" s="20" t="s">
        <v>122</v>
      </c>
      <c r="O26" s="20" t="s">
        <v>104</v>
      </c>
      <c r="P26" s="29">
        <v>0</v>
      </c>
      <c r="Q26" s="29">
        <v>0</v>
      </c>
      <c r="R26" s="29">
        <v>0</v>
      </c>
      <c r="S26" s="29">
        <v>0</v>
      </c>
      <c r="T26" s="29">
        <v>0</v>
      </c>
      <c r="U26" s="29"/>
      <c r="V26" s="29"/>
      <c r="W26" s="29">
        <v>0</v>
      </c>
      <c r="X26" s="29">
        <v>0</v>
      </c>
      <c r="Y26" s="20"/>
      <c r="Z26" s="29">
        <v>0</v>
      </c>
      <c r="AA26" s="29"/>
      <c r="AB26" s="20"/>
      <c r="AC26" s="20"/>
      <c r="AD26" s="33"/>
      <c r="AE26" s="34">
        <v>45443</v>
      </c>
    </row>
    <row r="27" spans="1:31" x14ac:dyDescent="0.35">
      <c r="A27" s="18">
        <v>805026250</v>
      </c>
      <c r="B27" s="18" t="s">
        <v>0</v>
      </c>
      <c r="C27" s="19" t="s">
        <v>2</v>
      </c>
      <c r="D27" s="19">
        <v>293913</v>
      </c>
      <c r="E27" s="19" t="s">
        <v>68</v>
      </c>
      <c r="F27" s="19" t="s">
        <v>95</v>
      </c>
      <c r="G27" s="27">
        <v>45436</v>
      </c>
      <c r="H27" s="27" t="s">
        <v>37</v>
      </c>
      <c r="I27" s="27">
        <v>45447.291666666664</v>
      </c>
      <c r="J27" s="25">
        <v>9735000</v>
      </c>
      <c r="K27" s="25">
        <v>9735000</v>
      </c>
      <c r="L27" s="18" t="s">
        <v>14</v>
      </c>
      <c r="M27" s="18" t="s">
        <v>11</v>
      </c>
      <c r="N27" s="20" t="s">
        <v>123</v>
      </c>
      <c r="O27" s="20" t="s">
        <v>103</v>
      </c>
      <c r="P27" s="29">
        <v>9735000</v>
      </c>
      <c r="Q27" s="29">
        <v>9735000</v>
      </c>
      <c r="R27" s="29">
        <v>0</v>
      </c>
      <c r="S27" s="29">
        <v>0</v>
      </c>
      <c r="T27" s="29">
        <v>74900</v>
      </c>
      <c r="U27" s="29"/>
      <c r="V27" s="29"/>
      <c r="W27" s="29">
        <v>9466898</v>
      </c>
      <c r="X27" s="29">
        <v>0</v>
      </c>
      <c r="Y27" s="20"/>
      <c r="Z27" s="29">
        <v>0</v>
      </c>
      <c r="AA27" s="29"/>
      <c r="AB27" s="20"/>
      <c r="AC27" s="20"/>
      <c r="AD27" s="33"/>
      <c r="AE27" s="34">
        <v>45443</v>
      </c>
    </row>
    <row r="28" spans="1:31" x14ac:dyDescent="0.35">
      <c r="A28" s="18">
        <v>805026250</v>
      </c>
      <c r="B28" s="18" t="s">
        <v>0</v>
      </c>
      <c r="C28" s="19" t="s">
        <v>2</v>
      </c>
      <c r="D28" s="19">
        <v>293915</v>
      </c>
      <c r="E28" s="19" t="s">
        <v>69</v>
      </c>
      <c r="F28" s="19" t="s">
        <v>96</v>
      </c>
      <c r="G28" s="27">
        <v>45436</v>
      </c>
      <c r="H28" s="27" t="s">
        <v>37</v>
      </c>
      <c r="I28" s="27">
        <v>45447.291666666664</v>
      </c>
      <c r="J28" s="25">
        <v>13761490</v>
      </c>
      <c r="K28" s="25">
        <v>13761490</v>
      </c>
      <c r="L28" s="18" t="s">
        <v>14</v>
      </c>
      <c r="M28" s="18" t="s">
        <v>11</v>
      </c>
      <c r="N28" s="20" t="s">
        <v>128</v>
      </c>
      <c r="O28" s="20" t="s">
        <v>101</v>
      </c>
      <c r="P28" s="29">
        <v>14368000</v>
      </c>
      <c r="Q28" s="29">
        <v>14368000</v>
      </c>
      <c r="R28" s="29">
        <v>0</v>
      </c>
      <c r="S28" s="29">
        <v>0</v>
      </c>
      <c r="T28" s="29">
        <v>0</v>
      </c>
      <c r="U28" s="29"/>
      <c r="V28" s="29"/>
      <c r="W28" s="29">
        <v>13474130</v>
      </c>
      <c r="X28" s="29">
        <v>0</v>
      </c>
      <c r="Y28" s="20"/>
      <c r="Z28" s="29">
        <v>0</v>
      </c>
      <c r="AA28" s="29"/>
      <c r="AB28" s="20"/>
      <c r="AC28" s="20"/>
      <c r="AD28" s="33"/>
      <c r="AE28" s="34">
        <v>45443</v>
      </c>
    </row>
    <row r="29" spans="1:31" x14ac:dyDescent="0.35">
      <c r="A29" s="18">
        <v>805026250</v>
      </c>
      <c r="B29" s="18" t="s">
        <v>0</v>
      </c>
      <c r="C29" s="19" t="s">
        <v>2</v>
      </c>
      <c r="D29" s="19">
        <v>293916</v>
      </c>
      <c r="E29" s="19" t="s">
        <v>70</v>
      </c>
      <c r="F29" s="19" t="s">
        <v>97</v>
      </c>
      <c r="G29" s="27">
        <v>45436</v>
      </c>
      <c r="H29" s="27" t="s">
        <v>41</v>
      </c>
      <c r="I29" s="27">
        <v>45447.291666666664</v>
      </c>
      <c r="J29" s="25">
        <v>5753600</v>
      </c>
      <c r="K29" s="25">
        <v>5753600</v>
      </c>
      <c r="L29" s="18" t="s">
        <v>14</v>
      </c>
      <c r="M29" s="18" t="s">
        <v>11</v>
      </c>
      <c r="N29" s="20" t="s">
        <v>128</v>
      </c>
      <c r="O29" s="20" t="s">
        <v>101</v>
      </c>
      <c r="P29" s="29">
        <v>6272000</v>
      </c>
      <c r="Q29" s="29">
        <v>6272000</v>
      </c>
      <c r="R29" s="29">
        <v>0</v>
      </c>
      <c r="S29" s="29">
        <v>0</v>
      </c>
      <c r="T29" s="29">
        <v>0</v>
      </c>
      <c r="U29" s="29"/>
      <c r="V29" s="29"/>
      <c r="W29" s="29">
        <v>6146560</v>
      </c>
      <c r="X29" s="29">
        <v>0</v>
      </c>
      <c r="Y29" s="20"/>
      <c r="Z29" s="29">
        <v>0</v>
      </c>
      <c r="AA29" s="29"/>
      <c r="AB29" s="20"/>
      <c r="AC29" s="20"/>
      <c r="AD29" s="33"/>
      <c r="AE29" s="34">
        <v>45443</v>
      </c>
    </row>
  </sheetData>
  <conditionalFormatting sqref="G2">
    <cfRule type="duplicateValues" dxfId="5" priority="2"/>
  </conditionalFormatting>
  <conditionalFormatting sqref="J2:K2">
    <cfRule type="duplicateValues" dxfId="4" priority="1"/>
  </conditionalFormatting>
  <dataValidations count="1">
    <dataValidation type="whole" operator="greaterThan" allowBlank="1" showInputMessage="1" showErrorMessage="1" errorTitle="DATO ERRADO" error="El valor debe ser diferente de cero" sqref="J2:K2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P19" sqref="P19"/>
    </sheetView>
  </sheetViews>
  <sheetFormatPr baseColWidth="10" defaultRowHeight="12.5" x14ac:dyDescent="0.25"/>
  <cols>
    <col min="1" max="1" width="0.9140625" style="59" customWidth="1"/>
    <col min="2" max="2" width="7.1640625" style="59" customWidth="1"/>
    <col min="3" max="3" width="16.08203125" style="59" customWidth="1"/>
    <col min="4" max="4" width="10.58203125" style="59" customWidth="1"/>
    <col min="5" max="6" width="10.5" style="59" customWidth="1"/>
    <col min="7" max="7" width="7.5" style="59" customWidth="1"/>
    <col min="8" max="8" width="19.08203125" style="59" customWidth="1"/>
    <col min="9" max="9" width="23.33203125" style="59" customWidth="1"/>
    <col min="10" max="10" width="11.4140625" style="59" customWidth="1"/>
    <col min="11" max="11" width="1.58203125" style="59" customWidth="1"/>
    <col min="12" max="12" width="8" style="59" customWidth="1"/>
    <col min="13" max="13" width="15.1640625" style="88" bestFit="1" customWidth="1"/>
    <col min="14" max="14" width="12.6640625" style="59" bestFit="1" customWidth="1"/>
    <col min="15" max="15" width="6.83203125" style="59" bestFit="1" customWidth="1"/>
    <col min="16" max="16" width="12.1640625" style="59" bestFit="1" customWidth="1"/>
    <col min="17" max="225" width="10.6640625" style="59"/>
    <col min="226" max="226" width="4.08203125" style="59" customWidth="1"/>
    <col min="227" max="227" width="10.6640625" style="59"/>
    <col min="228" max="228" width="16.08203125" style="59" customWidth="1"/>
    <col min="229" max="229" width="10.58203125" style="59" customWidth="1"/>
    <col min="230" max="233" width="10.6640625" style="59"/>
    <col min="234" max="234" width="20.6640625" style="59" customWidth="1"/>
    <col min="235" max="235" width="12.83203125" style="59" customWidth="1"/>
    <col min="236" max="236" width="1.58203125" style="59" customWidth="1"/>
    <col min="237" max="481" width="10.6640625" style="59"/>
    <col min="482" max="482" width="4.08203125" style="59" customWidth="1"/>
    <col min="483" max="483" width="10.6640625" style="59"/>
    <col min="484" max="484" width="16.08203125" style="59" customWidth="1"/>
    <col min="485" max="485" width="10.58203125" style="59" customWidth="1"/>
    <col min="486" max="489" width="10.6640625" style="59"/>
    <col min="490" max="490" width="20.6640625" style="59" customWidth="1"/>
    <col min="491" max="491" width="12.83203125" style="59" customWidth="1"/>
    <col min="492" max="492" width="1.58203125" style="59" customWidth="1"/>
    <col min="493" max="737" width="10.6640625" style="59"/>
    <col min="738" max="738" width="4.08203125" style="59" customWidth="1"/>
    <col min="739" max="739" width="10.6640625" style="59"/>
    <col min="740" max="740" width="16.08203125" style="59" customWidth="1"/>
    <col min="741" max="741" width="10.58203125" style="59" customWidth="1"/>
    <col min="742" max="745" width="10.6640625" style="59"/>
    <col min="746" max="746" width="20.6640625" style="59" customWidth="1"/>
    <col min="747" max="747" width="12.83203125" style="59" customWidth="1"/>
    <col min="748" max="748" width="1.58203125" style="59" customWidth="1"/>
    <col min="749" max="993" width="10.6640625" style="59"/>
    <col min="994" max="994" width="4.08203125" style="59" customWidth="1"/>
    <col min="995" max="995" width="10.6640625" style="59"/>
    <col min="996" max="996" width="16.08203125" style="59" customWidth="1"/>
    <col min="997" max="997" width="10.58203125" style="59" customWidth="1"/>
    <col min="998" max="1001" width="10.6640625" style="59"/>
    <col min="1002" max="1002" width="20.6640625" style="59" customWidth="1"/>
    <col min="1003" max="1003" width="12.83203125" style="59" customWidth="1"/>
    <col min="1004" max="1004" width="1.58203125" style="59" customWidth="1"/>
    <col min="1005" max="1249" width="10.6640625" style="59"/>
    <col min="1250" max="1250" width="4.08203125" style="59" customWidth="1"/>
    <col min="1251" max="1251" width="10.6640625" style="59"/>
    <col min="1252" max="1252" width="16.08203125" style="59" customWidth="1"/>
    <col min="1253" max="1253" width="10.58203125" style="59" customWidth="1"/>
    <col min="1254" max="1257" width="10.6640625" style="59"/>
    <col min="1258" max="1258" width="20.6640625" style="59" customWidth="1"/>
    <col min="1259" max="1259" width="12.83203125" style="59" customWidth="1"/>
    <col min="1260" max="1260" width="1.58203125" style="59" customWidth="1"/>
    <col min="1261" max="1505" width="10.6640625" style="59"/>
    <col min="1506" max="1506" width="4.08203125" style="59" customWidth="1"/>
    <col min="1507" max="1507" width="10.6640625" style="59"/>
    <col min="1508" max="1508" width="16.08203125" style="59" customWidth="1"/>
    <col min="1509" max="1509" width="10.58203125" style="59" customWidth="1"/>
    <col min="1510" max="1513" width="10.6640625" style="59"/>
    <col min="1514" max="1514" width="20.6640625" style="59" customWidth="1"/>
    <col min="1515" max="1515" width="12.83203125" style="59" customWidth="1"/>
    <col min="1516" max="1516" width="1.58203125" style="59" customWidth="1"/>
    <col min="1517" max="1761" width="10.6640625" style="59"/>
    <col min="1762" max="1762" width="4.08203125" style="59" customWidth="1"/>
    <col min="1763" max="1763" width="10.6640625" style="59"/>
    <col min="1764" max="1764" width="16.08203125" style="59" customWidth="1"/>
    <col min="1765" max="1765" width="10.58203125" style="59" customWidth="1"/>
    <col min="1766" max="1769" width="10.6640625" style="59"/>
    <col min="1770" max="1770" width="20.6640625" style="59" customWidth="1"/>
    <col min="1771" max="1771" width="12.83203125" style="59" customWidth="1"/>
    <col min="1772" max="1772" width="1.58203125" style="59" customWidth="1"/>
    <col min="1773" max="2017" width="10.6640625" style="59"/>
    <col min="2018" max="2018" width="4.08203125" style="59" customWidth="1"/>
    <col min="2019" max="2019" width="10.6640625" style="59"/>
    <col min="2020" max="2020" width="16.08203125" style="59" customWidth="1"/>
    <col min="2021" max="2021" width="10.58203125" style="59" customWidth="1"/>
    <col min="2022" max="2025" width="10.6640625" style="59"/>
    <col min="2026" max="2026" width="20.6640625" style="59" customWidth="1"/>
    <col min="2027" max="2027" width="12.83203125" style="59" customWidth="1"/>
    <col min="2028" max="2028" width="1.58203125" style="59" customWidth="1"/>
    <col min="2029" max="2273" width="10.6640625" style="59"/>
    <col min="2274" max="2274" width="4.08203125" style="59" customWidth="1"/>
    <col min="2275" max="2275" width="10.6640625" style="59"/>
    <col min="2276" max="2276" width="16.08203125" style="59" customWidth="1"/>
    <col min="2277" max="2277" width="10.58203125" style="59" customWidth="1"/>
    <col min="2278" max="2281" width="10.6640625" style="59"/>
    <col min="2282" max="2282" width="20.6640625" style="59" customWidth="1"/>
    <col min="2283" max="2283" width="12.83203125" style="59" customWidth="1"/>
    <col min="2284" max="2284" width="1.58203125" style="59" customWidth="1"/>
    <col min="2285" max="2529" width="10.6640625" style="59"/>
    <col min="2530" max="2530" width="4.08203125" style="59" customWidth="1"/>
    <col min="2531" max="2531" width="10.6640625" style="59"/>
    <col min="2532" max="2532" width="16.08203125" style="59" customWidth="1"/>
    <col min="2533" max="2533" width="10.58203125" style="59" customWidth="1"/>
    <col min="2534" max="2537" width="10.6640625" style="59"/>
    <col min="2538" max="2538" width="20.6640625" style="59" customWidth="1"/>
    <col min="2539" max="2539" width="12.83203125" style="59" customWidth="1"/>
    <col min="2540" max="2540" width="1.58203125" style="59" customWidth="1"/>
    <col min="2541" max="2785" width="10.6640625" style="59"/>
    <col min="2786" max="2786" width="4.08203125" style="59" customWidth="1"/>
    <col min="2787" max="2787" width="10.6640625" style="59"/>
    <col min="2788" max="2788" width="16.08203125" style="59" customWidth="1"/>
    <col min="2789" max="2789" width="10.58203125" style="59" customWidth="1"/>
    <col min="2790" max="2793" width="10.6640625" style="59"/>
    <col min="2794" max="2794" width="20.6640625" style="59" customWidth="1"/>
    <col min="2795" max="2795" width="12.83203125" style="59" customWidth="1"/>
    <col min="2796" max="2796" width="1.58203125" style="59" customWidth="1"/>
    <col min="2797" max="3041" width="10.6640625" style="59"/>
    <col min="3042" max="3042" width="4.08203125" style="59" customWidth="1"/>
    <col min="3043" max="3043" width="10.6640625" style="59"/>
    <col min="3044" max="3044" width="16.08203125" style="59" customWidth="1"/>
    <col min="3045" max="3045" width="10.58203125" style="59" customWidth="1"/>
    <col min="3046" max="3049" width="10.6640625" style="59"/>
    <col min="3050" max="3050" width="20.6640625" style="59" customWidth="1"/>
    <col min="3051" max="3051" width="12.83203125" style="59" customWidth="1"/>
    <col min="3052" max="3052" width="1.58203125" style="59" customWidth="1"/>
    <col min="3053" max="3297" width="10.6640625" style="59"/>
    <col min="3298" max="3298" width="4.08203125" style="59" customWidth="1"/>
    <col min="3299" max="3299" width="10.6640625" style="59"/>
    <col min="3300" max="3300" width="16.08203125" style="59" customWidth="1"/>
    <col min="3301" max="3301" width="10.58203125" style="59" customWidth="1"/>
    <col min="3302" max="3305" width="10.6640625" style="59"/>
    <col min="3306" max="3306" width="20.6640625" style="59" customWidth="1"/>
    <col min="3307" max="3307" width="12.83203125" style="59" customWidth="1"/>
    <col min="3308" max="3308" width="1.58203125" style="59" customWidth="1"/>
    <col min="3309" max="3553" width="10.6640625" style="59"/>
    <col min="3554" max="3554" width="4.08203125" style="59" customWidth="1"/>
    <col min="3555" max="3555" width="10.6640625" style="59"/>
    <col min="3556" max="3556" width="16.08203125" style="59" customWidth="1"/>
    <col min="3557" max="3557" width="10.58203125" style="59" customWidth="1"/>
    <col min="3558" max="3561" width="10.6640625" style="59"/>
    <col min="3562" max="3562" width="20.6640625" style="59" customWidth="1"/>
    <col min="3563" max="3563" width="12.83203125" style="59" customWidth="1"/>
    <col min="3564" max="3564" width="1.58203125" style="59" customWidth="1"/>
    <col min="3565" max="3809" width="10.6640625" style="59"/>
    <col min="3810" max="3810" width="4.08203125" style="59" customWidth="1"/>
    <col min="3811" max="3811" width="10.6640625" style="59"/>
    <col min="3812" max="3812" width="16.08203125" style="59" customWidth="1"/>
    <col min="3813" max="3813" width="10.58203125" style="59" customWidth="1"/>
    <col min="3814" max="3817" width="10.6640625" style="59"/>
    <col min="3818" max="3818" width="20.6640625" style="59" customWidth="1"/>
    <col min="3819" max="3819" width="12.83203125" style="59" customWidth="1"/>
    <col min="3820" max="3820" width="1.58203125" style="59" customWidth="1"/>
    <col min="3821" max="4065" width="10.6640625" style="59"/>
    <col min="4066" max="4066" width="4.08203125" style="59" customWidth="1"/>
    <col min="4067" max="4067" width="10.6640625" style="59"/>
    <col min="4068" max="4068" width="16.08203125" style="59" customWidth="1"/>
    <col min="4069" max="4069" width="10.58203125" style="59" customWidth="1"/>
    <col min="4070" max="4073" width="10.6640625" style="59"/>
    <col min="4074" max="4074" width="20.6640625" style="59" customWidth="1"/>
    <col min="4075" max="4075" width="12.83203125" style="59" customWidth="1"/>
    <col min="4076" max="4076" width="1.58203125" style="59" customWidth="1"/>
    <col min="4077" max="4321" width="10.6640625" style="59"/>
    <col min="4322" max="4322" width="4.08203125" style="59" customWidth="1"/>
    <col min="4323" max="4323" width="10.6640625" style="59"/>
    <col min="4324" max="4324" width="16.08203125" style="59" customWidth="1"/>
    <col min="4325" max="4325" width="10.58203125" style="59" customWidth="1"/>
    <col min="4326" max="4329" width="10.6640625" style="59"/>
    <col min="4330" max="4330" width="20.6640625" style="59" customWidth="1"/>
    <col min="4331" max="4331" width="12.83203125" style="59" customWidth="1"/>
    <col min="4332" max="4332" width="1.58203125" style="59" customWidth="1"/>
    <col min="4333" max="4577" width="10.6640625" style="59"/>
    <col min="4578" max="4578" width="4.08203125" style="59" customWidth="1"/>
    <col min="4579" max="4579" width="10.6640625" style="59"/>
    <col min="4580" max="4580" width="16.08203125" style="59" customWidth="1"/>
    <col min="4581" max="4581" width="10.58203125" style="59" customWidth="1"/>
    <col min="4582" max="4585" width="10.6640625" style="59"/>
    <col min="4586" max="4586" width="20.6640625" style="59" customWidth="1"/>
    <col min="4587" max="4587" width="12.83203125" style="59" customWidth="1"/>
    <col min="4588" max="4588" width="1.58203125" style="59" customWidth="1"/>
    <col min="4589" max="4833" width="10.6640625" style="59"/>
    <col min="4834" max="4834" width="4.08203125" style="59" customWidth="1"/>
    <col min="4835" max="4835" width="10.6640625" style="59"/>
    <col min="4836" max="4836" width="16.08203125" style="59" customWidth="1"/>
    <col min="4837" max="4837" width="10.58203125" style="59" customWidth="1"/>
    <col min="4838" max="4841" width="10.6640625" style="59"/>
    <col min="4842" max="4842" width="20.6640625" style="59" customWidth="1"/>
    <col min="4843" max="4843" width="12.83203125" style="59" customWidth="1"/>
    <col min="4844" max="4844" width="1.58203125" style="59" customWidth="1"/>
    <col min="4845" max="5089" width="10.6640625" style="59"/>
    <col min="5090" max="5090" width="4.08203125" style="59" customWidth="1"/>
    <col min="5091" max="5091" width="10.6640625" style="59"/>
    <col min="5092" max="5092" width="16.08203125" style="59" customWidth="1"/>
    <col min="5093" max="5093" width="10.58203125" style="59" customWidth="1"/>
    <col min="5094" max="5097" width="10.6640625" style="59"/>
    <col min="5098" max="5098" width="20.6640625" style="59" customWidth="1"/>
    <col min="5099" max="5099" width="12.83203125" style="59" customWidth="1"/>
    <col min="5100" max="5100" width="1.58203125" style="59" customWidth="1"/>
    <col min="5101" max="5345" width="10.6640625" style="59"/>
    <col min="5346" max="5346" width="4.08203125" style="59" customWidth="1"/>
    <col min="5347" max="5347" width="10.6640625" style="59"/>
    <col min="5348" max="5348" width="16.08203125" style="59" customWidth="1"/>
    <col min="5349" max="5349" width="10.58203125" style="59" customWidth="1"/>
    <col min="5350" max="5353" width="10.6640625" style="59"/>
    <col min="5354" max="5354" width="20.6640625" style="59" customWidth="1"/>
    <col min="5355" max="5355" width="12.83203125" style="59" customWidth="1"/>
    <col min="5356" max="5356" width="1.58203125" style="59" customWidth="1"/>
    <col min="5357" max="5601" width="10.6640625" style="59"/>
    <col min="5602" max="5602" width="4.08203125" style="59" customWidth="1"/>
    <col min="5603" max="5603" width="10.6640625" style="59"/>
    <col min="5604" max="5604" width="16.08203125" style="59" customWidth="1"/>
    <col min="5605" max="5605" width="10.58203125" style="59" customWidth="1"/>
    <col min="5606" max="5609" width="10.6640625" style="59"/>
    <col min="5610" max="5610" width="20.6640625" style="59" customWidth="1"/>
    <col min="5611" max="5611" width="12.83203125" style="59" customWidth="1"/>
    <col min="5612" max="5612" width="1.58203125" style="59" customWidth="1"/>
    <col min="5613" max="5857" width="10.6640625" style="59"/>
    <col min="5858" max="5858" width="4.08203125" style="59" customWidth="1"/>
    <col min="5859" max="5859" width="10.6640625" style="59"/>
    <col min="5860" max="5860" width="16.08203125" style="59" customWidth="1"/>
    <col min="5861" max="5861" width="10.58203125" style="59" customWidth="1"/>
    <col min="5862" max="5865" width="10.6640625" style="59"/>
    <col min="5866" max="5866" width="20.6640625" style="59" customWidth="1"/>
    <col min="5867" max="5867" width="12.83203125" style="59" customWidth="1"/>
    <col min="5868" max="5868" width="1.58203125" style="59" customWidth="1"/>
    <col min="5869" max="6113" width="10.6640625" style="59"/>
    <col min="6114" max="6114" width="4.08203125" style="59" customWidth="1"/>
    <col min="6115" max="6115" width="10.6640625" style="59"/>
    <col min="6116" max="6116" width="16.08203125" style="59" customWidth="1"/>
    <col min="6117" max="6117" width="10.58203125" style="59" customWidth="1"/>
    <col min="6118" max="6121" width="10.6640625" style="59"/>
    <col min="6122" max="6122" width="20.6640625" style="59" customWidth="1"/>
    <col min="6123" max="6123" width="12.83203125" style="59" customWidth="1"/>
    <col min="6124" max="6124" width="1.58203125" style="59" customWidth="1"/>
    <col min="6125" max="6369" width="10.6640625" style="59"/>
    <col min="6370" max="6370" width="4.08203125" style="59" customWidth="1"/>
    <col min="6371" max="6371" width="10.6640625" style="59"/>
    <col min="6372" max="6372" width="16.08203125" style="59" customWidth="1"/>
    <col min="6373" max="6373" width="10.58203125" style="59" customWidth="1"/>
    <col min="6374" max="6377" width="10.6640625" style="59"/>
    <col min="6378" max="6378" width="20.6640625" style="59" customWidth="1"/>
    <col min="6379" max="6379" width="12.83203125" style="59" customWidth="1"/>
    <col min="6380" max="6380" width="1.58203125" style="59" customWidth="1"/>
    <col min="6381" max="6625" width="10.6640625" style="59"/>
    <col min="6626" max="6626" width="4.08203125" style="59" customWidth="1"/>
    <col min="6627" max="6627" width="10.6640625" style="59"/>
    <col min="6628" max="6628" width="16.08203125" style="59" customWidth="1"/>
    <col min="6629" max="6629" width="10.58203125" style="59" customWidth="1"/>
    <col min="6630" max="6633" width="10.6640625" style="59"/>
    <col min="6634" max="6634" width="20.6640625" style="59" customWidth="1"/>
    <col min="6635" max="6635" width="12.83203125" style="59" customWidth="1"/>
    <col min="6636" max="6636" width="1.58203125" style="59" customWidth="1"/>
    <col min="6637" max="6881" width="10.6640625" style="59"/>
    <col min="6882" max="6882" width="4.08203125" style="59" customWidth="1"/>
    <col min="6883" max="6883" width="10.6640625" style="59"/>
    <col min="6884" max="6884" width="16.08203125" style="59" customWidth="1"/>
    <col min="6885" max="6885" width="10.58203125" style="59" customWidth="1"/>
    <col min="6886" max="6889" width="10.6640625" style="59"/>
    <col min="6890" max="6890" width="20.6640625" style="59" customWidth="1"/>
    <col min="6891" max="6891" width="12.83203125" style="59" customWidth="1"/>
    <col min="6892" max="6892" width="1.58203125" style="59" customWidth="1"/>
    <col min="6893" max="7137" width="10.6640625" style="59"/>
    <col min="7138" max="7138" width="4.08203125" style="59" customWidth="1"/>
    <col min="7139" max="7139" width="10.6640625" style="59"/>
    <col min="7140" max="7140" width="16.08203125" style="59" customWidth="1"/>
    <col min="7141" max="7141" width="10.58203125" style="59" customWidth="1"/>
    <col min="7142" max="7145" width="10.6640625" style="59"/>
    <col min="7146" max="7146" width="20.6640625" style="59" customWidth="1"/>
    <col min="7147" max="7147" width="12.83203125" style="59" customWidth="1"/>
    <col min="7148" max="7148" width="1.58203125" style="59" customWidth="1"/>
    <col min="7149" max="7393" width="10.6640625" style="59"/>
    <col min="7394" max="7394" width="4.08203125" style="59" customWidth="1"/>
    <col min="7395" max="7395" width="10.6640625" style="59"/>
    <col min="7396" max="7396" width="16.08203125" style="59" customWidth="1"/>
    <col min="7397" max="7397" width="10.58203125" style="59" customWidth="1"/>
    <col min="7398" max="7401" width="10.6640625" style="59"/>
    <col min="7402" max="7402" width="20.6640625" style="59" customWidth="1"/>
    <col min="7403" max="7403" width="12.83203125" style="59" customWidth="1"/>
    <col min="7404" max="7404" width="1.58203125" style="59" customWidth="1"/>
    <col min="7405" max="7649" width="10.6640625" style="59"/>
    <col min="7650" max="7650" width="4.08203125" style="59" customWidth="1"/>
    <col min="7651" max="7651" width="10.6640625" style="59"/>
    <col min="7652" max="7652" width="16.08203125" style="59" customWidth="1"/>
    <col min="7653" max="7653" width="10.58203125" style="59" customWidth="1"/>
    <col min="7654" max="7657" width="10.6640625" style="59"/>
    <col min="7658" max="7658" width="20.6640625" style="59" customWidth="1"/>
    <col min="7659" max="7659" width="12.83203125" style="59" customWidth="1"/>
    <col min="7660" max="7660" width="1.58203125" style="59" customWidth="1"/>
    <col min="7661" max="7905" width="10.6640625" style="59"/>
    <col min="7906" max="7906" width="4.08203125" style="59" customWidth="1"/>
    <col min="7907" max="7907" width="10.6640625" style="59"/>
    <col min="7908" max="7908" width="16.08203125" style="59" customWidth="1"/>
    <col min="7909" max="7909" width="10.58203125" style="59" customWidth="1"/>
    <col min="7910" max="7913" width="10.6640625" style="59"/>
    <col min="7914" max="7914" width="20.6640625" style="59" customWidth="1"/>
    <col min="7915" max="7915" width="12.83203125" style="59" customWidth="1"/>
    <col min="7916" max="7916" width="1.58203125" style="59" customWidth="1"/>
    <col min="7917" max="8161" width="10.6640625" style="59"/>
    <col min="8162" max="8162" width="4.08203125" style="59" customWidth="1"/>
    <col min="8163" max="8163" width="10.6640625" style="59"/>
    <col min="8164" max="8164" width="16.08203125" style="59" customWidth="1"/>
    <col min="8165" max="8165" width="10.58203125" style="59" customWidth="1"/>
    <col min="8166" max="8169" width="10.6640625" style="59"/>
    <col min="8170" max="8170" width="20.6640625" style="59" customWidth="1"/>
    <col min="8171" max="8171" width="12.83203125" style="59" customWidth="1"/>
    <col min="8172" max="8172" width="1.58203125" style="59" customWidth="1"/>
    <col min="8173" max="8417" width="10.6640625" style="59"/>
    <col min="8418" max="8418" width="4.08203125" style="59" customWidth="1"/>
    <col min="8419" max="8419" width="10.6640625" style="59"/>
    <col min="8420" max="8420" width="16.08203125" style="59" customWidth="1"/>
    <col min="8421" max="8421" width="10.58203125" style="59" customWidth="1"/>
    <col min="8422" max="8425" width="10.6640625" style="59"/>
    <col min="8426" max="8426" width="20.6640625" style="59" customWidth="1"/>
    <col min="8427" max="8427" width="12.83203125" style="59" customWidth="1"/>
    <col min="8428" max="8428" width="1.58203125" style="59" customWidth="1"/>
    <col min="8429" max="8673" width="10.6640625" style="59"/>
    <col min="8674" max="8674" width="4.08203125" style="59" customWidth="1"/>
    <col min="8675" max="8675" width="10.6640625" style="59"/>
    <col min="8676" max="8676" width="16.08203125" style="59" customWidth="1"/>
    <col min="8677" max="8677" width="10.58203125" style="59" customWidth="1"/>
    <col min="8678" max="8681" width="10.6640625" style="59"/>
    <col min="8682" max="8682" width="20.6640625" style="59" customWidth="1"/>
    <col min="8683" max="8683" width="12.83203125" style="59" customWidth="1"/>
    <col min="8684" max="8684" width="1.58203125" style="59" customWidth="1"/>
    <col min="8685" max="8929" width="10.6640625" style="59"/>
    <col min="8930" max="8930" width="4.08203125" style="59" customWidth="1"/>
    <col min="8931" max="8931" width="10.6640625" style="59"/>
    <col min="8932" max="8932" width="16.08203125" style="59" customWidth="1"/>
    <col min="8933" max="8933" width="10.58203125" style="59" customWidth="1"/>
    <col min="8934" max="8937" width="10.6640625" style="59"/>
    <col min="8938" max="8938" width="20.6640625" style="59" customWidth="1"/>
    <col min="8939" max="8939" width="12.83203125" style="59" customWidth="1"/>
    <col min="8940" max="8940" width="1.58203125" style="59" customWidth="1"/>
    <col min="8941" max="9185" width="10.6640625" style="59"/>
    <col min="9186" max="9186" width="4.08203125" style="59" customWidth="1"/>
    <col min="9187" max="9187" width="10.6640625" style="59"/>
    <col min="9188" max="9188" width="16.08203125" style="59" customWidth="1"/>
    <col min="9189" max="9189" width="10.58203125" style="59" customWidth="1"/>
    <col min="9190" max="9193" width="10.6640625" style="59"/>
    <col min="9194" max="9194" width="20.6640625" style="59" customWidth="1"/>
    <col min="9195" max="9195" width="12.83203125" style="59" customWidth="1"/>
    <col min="9196" max="9196" width="1.58203125" style="59" customWidth="1"/>
    <col min="9197" max="9441" width="10.6640625" style="59"/>
    <col min="9442" max="9442" width="4.08203125" style="59" customWidth="1"/>
    <col min="9443" max="9443" width="10.6640625" style="59"/>
    <col min="9444" max="9444" width="16.08203125" style="59" customWidth="1"/>
    <col min="9445" max="9445" width="10.58203125" style="59" customWidth="1"/>
    <col min="9446" max="9449" width="10.6640625" style="59"/>
    <col min="9450" max="9450" width="20.6640625" style="59" customWidth="1"/>
    <col min="9451" max="9451" width="12.83203125" style="59" customWidth="1"/>
    <col min="9452" max="9452" width="1.58203125" style="59" customWidth="1"/>
    <col min="9453" max="9697" width="10.6640625" style="59"/>
    <col min="9698" max="9698" width="4.08203125" style="59" customWidth="1"/>
    <col min="9699" max="9699" width="10.6640625" style="59"/>
    <col min="9700" max="9700" width="16.08203125" style="59" customWidth="1"/>
    <col min="9701" max="9701" width="10.58203125" style="59" customWidth="1"/>
    <col min="9702" max="9705" width="10.6640625" style="59"/>
    <col min="9706" max="9706" width="20.6640625" style="59" customWidth="1"/>
    <col min="9707" max="9707" width="12.83203125" style="59" customWidth="1"/>
    <col min="9708" max="9708" width="1.58203125" style="59" customWidth="1"/>
    <col min="9709" max="9953" width="10.6640625" style="59"/>
    <col min="9954" max="9954" width="4.08203125" style="59" customWidth="1"/>
    <col min="9955" max="9955" width="10.6640625" style="59"/>
    <col min="9956" max="9956" width="16.08203125" style="59" customWidth="1"/>
    <col min="9957" max="9957" width="10.58203125" style="59" customWidth="1"/>
    <col min="9958" max="9961" width="10.6640625" style="59"/>
    <col min="9962" max="9962" width="20.6640625" style="59" customWidth="1"/>
    <col min="9963" max="9963" width="12.83203125" style="59" customWidth="1"/>
    <col min="9964" max="9964" width="1.58203125" style="59" customWidth="1"/>
    <col min="9965" max="10209" width="10.6640625" style="59"/>
    <col min="10210" max="10210" width="4.08203125" style="59" customWidth="1"/>
    <col min="10211" max="10211" width="10.6640625" style="59"/>
    <col min="10212" max="10212" width="16.08203125" style="59" customWidth="1"/>
    <col min="10213" max="10213" width="10.58203125" style="59" customWidth="1"/>
    <col min="10214" max="10217" width="10.6640625" style="59"/>
    <col min="10218" max="10218" width="20.6640625" style="59" customWidth="1"/>
    <col min="10219" max="10219" width="12.83203125" style="59" customWidth="1"/>
    <col min="10220" max="10220" width="1.58203125" style="59" customWidth="1"/>
    <col min="10221" max="10465" width="10.6640625" style="59"/>
    <col min="10466" max="10466" width="4.08203125" style="59" customWidth="1"/>
    <col min="10467" max="10467" width="10.6640625" style="59"/>
    <col min="10468" max="10468" width="16.08203125" style="59" customWidth="1"/>
    <col min="10469" max="10469" width="10.58203125" style="59" customWidth="1"/>
    <col min="10470" max="10473" width="10.6640625" style="59"/>
    <col min="10474" max="10474" width="20.6640625" style="59" customWidth="1"/>
    <col min="10475" max="10475" width="12.83203125" style="59" customWidth="1"/>
    <col min="10476" max="10476" width="1.58203125" style="59" customWidth="1"/>
    <col min="10477" max="10721" width="10.6640625" style="59"/>
    <col min="10722" max="10722" width="4.08203125" style="59" customWidth="1"/>
    <col min="10723" max="10723" width="10.6640625" style="59"/>
    <col min="10724" max="10724" width="16.08203125" style="59" customWidth="1"/>
    <col min="10725" max="10725" width="10.58203125" style="59" customWidth="1"/>
    <col min="10726" max="10729" width="10.6640625" style="59"/>
    <col min="10730" max="10730" width="20.6640625" style="59" customWidth="1"/>
    <col min="10731" max="10731" width="12.83203125" style="59" customWidth="1"/>
    <col min="10732" max="10732" width="1.58203125" style="59" customWidth="1"/>
    <col min="10733" max="10977" width="10.6640625" style="59"/>
    <col min="10978" max="10978" width="4.08203125" style="59" customWidth="1"/>
    <col min="10979" max="10979" width="10.6640625" style="59"/>
    <col min="10980" max="10980" width="16.08203125" style="59" customWidth="1"/>
    <col min="10981" max="10981" width="10.58203125" style="59" customWidth="1"/>
    <col min="10982" max="10985" width="10.6640625" style="59"/>
    <col min="10986" max="10986" width="20.6640625" style="59" customWidth="1"/>
    <col min="10987" max="10987" width="12.83203125" style="59" customWidth="1"/>
    <col min="10988" max="10988" width="1.58203125" style="59" customWidth="1"/>
    <col min="10989" max="11233" width="10.6640625" style="59"/>
    <col min="11234" max="11234" width="4.08203125" style="59" customWidth="1"/>
    <col min="11235" max="11235" width="10.6640625" style="59"/>
    <col min="11236" max="11236" width="16.08203125" style="59" customWidth="1"/>
    <col min="11237" max="11237" width="10.58203125" style="59" customWidth="1"/>
    <col min="11238" max="11241" width="10.6640625" style="59"/>
    <col min="11242" max="11242" width="20.6640625" style="59" customWidth="1"/>
    <col min="11243" max="11243" width="12.83203125" style="59" customWidth="1"/>
    <col min="11244" max="11244" width="1.58203125" style="59" customWidth="1"/>
    <col min="11245" max="11489" width="10.6640625" style="59"/>
    <col min="11490" max="11490" width="4.08203125" style="59" customWidth="1"/>
    <col min="11491" max="11491" width="10.6640625" style="59"/>
    <col min="11492" max="11492" width="16.08203125" style="59" customWidth="1"/>
    <col min="11493" max="11493" width="10.58203125" style="59" customWidth="1"/>
    <col min="11494" max="11497" width="10.6640625" style="59"/>
    <col min="11498" max="11498" width="20.6640625" style="59" customWidth="1"/>
    <col min="11499" max="11499" width="12.83203125" style="59" customWidth="1"/>
    <col min="11500" max="11500" width="1.58203125" style="59" customWidth="1"/>
    <col min="11501" max="11745" width="10.6640625" style="59"/>
    <col min="11746" max="11746" width="4.08203125" style="59" customWidth="1"/>
    <col min="11747" max="11747" width="10.6640625" style="59"/>
    <col min="11748" max="11748" width="16.08203125" style="59" customWidth="1"/>
    <col min="11749" max="11749" width="10.58203125" style="59" customWidth="1"/>
    <col min="11750" max="11753" width="10.6640625" style="59"/>
    <col min="11754" max="11754" width="20.6640625" style="59" customWidth="1"/>
    <col min="11755" max="11755" width="12.83203125" style="59" customWidth="1"/>
    <col min="11756" max="11756" width="1.58203125" style="59" customWidth="1"/>
    <col min="11757" max="12001" width="10.6640625" style="59"/>
    <col min="12002" max="12002" width="4.08203125" style="59" customWidth="1"/>
    <col min="12003" max="12003" width="10.6640625" style="59"/>
    <col min="12004" max="12004" width="16.08203125" style="59" customWidth="1"/>
    <col min="12005" max="12005" width="10.58203125" style="59" customWidth="1"/>
    <col min="12006" max="12009" width="10.6640625" style="59"/>
    <col min="12010" max="12010" width="20.6640625" style="59" customWidth="1"/>
    <col min="12011" max="12011" width="12.83203125" style="59" customWidth="1"/>
    <col min="12012" max="12012" width="1.58203125" style="59" customWidth="1"/>
    <col min="12013" max="12257" width="10.6640625" style="59"/>
    <col min="12258" max="12258" width="4.08203125" style="59" customWidth="1"/>
    <col min="12259" max="12259" width="10.6640625" style="59"/>
    <col min="12260" max="12260" width="16.08203125" style="59" customWidth="1"/>
    <col min="12261" max="12261" width="10.58203125" style="59" customWidth="1"/>
    <col min="12262" max="12265" width="10.6640625" style="59"/>
    <col min="12266" max="12266" width="20.6640625" style="59" customWidth="1"/>
    <col min="12267" max="12267" width="12.83203125" style="59" customWidth="1"/>
    <col min="12268" max="12268" width="1.58203125" style="59" customWidth="1"/>
    <col min="12269" max="12513" width="10.6640625" style="59"/>
    <col min="12514" max="12514" width="4.08203125" style="59" customWidth="1"/>
    <col min="12515" max="12515" width="10.6640625" style="59"/>
    <col min="12516" max="12516" width="16.08203125" style="59" customWidth="1"/>
    <col min="12517" max="12517" width="10.58203125" style="59" customWidth="1"/>
    <col min="12518" max="12521" width="10.6640625" style="59"/>
    <col min="12522" max="12522" width="20.6640625" style="59" customWidth="1"/>
    <col min="12523" max="12523" width="12.83203125" style="59" customWidth="1"/>
    <col min="12524" max="12524" width="1.58203125" style="59" customWidth="1"/>
    <col min="12525" max="12769" width="10.6640625" style="59"/>
    <col min="12770" max="12770" width="4.08203125" style="59" customWidth="1"/>
    <col min="12771" max="12771" width="10.6640625" style="59"/>
    <col min="12772" max="12772" width="16.08203125" style="59" customWidth="1"/>
    <col min="12773" max="12773" width="10.58203125" style="59" customWidth="1"/>
    <col min="12774" max="12777" width="10.6640625" style="59"/>
    <col min="12778" max="12778" width="20.6640625" style="59" customWidth="1"/>
    <col min="12779" max="12779" width="12.83203125" style="59" customWidth="1"/>
    <col min="12780" max="12780" width="1.58203125" style="59" customWidth="1"/>
    <col min="12781" max="13025" width="10.6640625" style="59"/>
    <col min="13026" max="13026" width="4.08203125" style="59" customWidth="1"/>
    <col min="13027" max="13027" width="10.6640625" style="59"/>
    <col min="13028" max="13028" width="16.08203125" style="59" customWidth="1"/>
    <col min="13029" max="13029" width="10.58203125" style="59" customWidth="1"/>
    <col min="13030" max="13033" width="10.6640625" style="59"/>
    <col min="13034" max="13034" width="20.6640625" style="59" customWidth="1"/>
    <col min="13035" max="13035" width="12.83203125" style="59" customWidth="1"/>
    <col min="13036" max="13036" width="1.58203125" style="59" customWidth="1"/>
    <col min="13037" max="13281" width="10.6640625" style="59"/>
    <col min="13282" max="13282" width="4.08203125" style="59" customWidth="1"/>
    <col min="13283" max="13283" width="10.6640625" style="59"/>
    <col min="13284" max="13284" width="16.08203125" style="59" customWidth="1"/>
    <col min="13285" max="13285" width="10.58203125" style="59" customWidth="1"/>
    <col min="13286" max="13289" width="10.6640625" style="59"/>
    <col min="13290" max="13290" width="20.6640625" style="59" customWidth="1"/>
    <col min="13291" max="13291" width="12.83203125" style="59" customWidth="1"/>
    <col min="13292" max="13292" width="1.58203125" style="59" customWidth="1"/>
    <col min="13293" max="13537" width="10.6640625" style="59"/>
    <col min="13538" max="13538" width="4.08203125" style="59" customWidth="1"/>
    <col min="13539" max="13539" width="10.6640625" style="59"/>
    <col min="13540" max="13540" width="16.08203125" style="59" customWidth="1"/>
    <col min="13541" max="13541" width="10.58203125" style="59" customWidth="1"/>
    <col min="13542" max="13545" width="10.6640625" style="59"/>
    <col min="13546" max="13546" width="20.6640625" style="59" customWidth="1"/>
    <col min="13547" max="13547" width="12.83203125" style="59" customWidth="1"/>
    <col min="13548" max="13548" width="1.58203125" style="59" customWidth="1"/>
    <col min="13549" max="13793" width="10.6640625" style="59"/>
    <col min="13794" max="13794" width="4.08203125" style="59" customWidth="1"/>
    <col min="13795" max="13795" width="10.6640625" style="59"/>
    <col min="13796" max="13796" width="16.08203125" style="59" customWidth="1"/>
    <col min="13797" max="13797" width="10.58203125" style="59" customWidth="1"/>
    <col min="13798" max="13801" width="10.6640625" style="59"/>
    <col min="13802" max="13802" width="20.6640625" style="59" customWidth="1"/>
    <col min="13803" max="13803" width="12.83203125" style="59" customWidth="1"/>
    <col min="13804" max="13804" width="1.58203125" style="59" customWidth="1"/>
    <col min="13805" max="14049" width="10.6640625" style="59"/>
    <col min="14050" max="14050" width="4.08203125" style="59" customWidth="1"/>
    <col min="14051" max="14051" width="10.6640625" style="59"/>
    <col min="14052" max="14052" width="16.08203125" style="59" customWidth="1"/>
    <col min="14053" max="14053" width="10.58203125" style="59" customWidth="1"/>
    <col min="14054" max="14057" width="10.6640625" style="59"/>
    <col min="14058" max="14058" width="20.6640625" style="59" customWidth="1"/>
    <col min="14059" max="14059" width="12.83203125" style="59" customWidth="1"/>
    <col min="14060" max="14060" width="1.58203125" style="59" customWidth="1"/>
    <col min="14061" max="14305" width="10.6640625" style="59"/>
    <col min="14306" max="14306" width="4.08203125" style="59" customWidth="1"/>
    <col min="14307" max="14307" width="10.6640625" style="59"/>
    <col min="14308" max="14308" width="16.08203125" style="59" customWidth="1"/>
    <col min="14309" max="14309" width="10.58203125" style="59" customWidth="1"/>
    <col min="14310" max="14313" width="10.6640625" style="59"/>
    <col min="14314" max="14314" width="20.6640625" style="59" customWidth="1"/>
    <col min="14315" max="14315" width="12.83203125" style="59" customWidth="1"/>
    <col min="14316" max="14316" width="1.58203125" style="59" customWidth="1"/>
    <col min="14317" max="14561" width="10.6640625" style="59"/>
    <col min="14562" max="14562" width="4.08203125" style="59" customWidth="1"/>
    <col min="14563" max="14563" width="10.6640625" style="59"/>
    <col min="14564" max="14564" width="16.08203125" style="59" customWidth="1"/>
    <col min="14565" max="14565" width="10.58203125" style="59" customWidth="1"/>
    <col min="14566" max="14569" width="10.6640625" style="59"/>
    <col min="14570" max="14570" width="20.6640625" style="59" customWidth="1"/>
    <col min="14571" max="14571" width="12.83203125" style="59" customWidth="1"/>
    <col min="14572" max="14572" width="1.58203125" style="59" customWidth="1"/>
    <col min="14573" max="14817" width="10.6640625" style="59"/>
    <col min="14818" max="14818" width="4.08203125" style="59" customWidth="1"/>
    <col min="14819" max="14819" width="10.6640625" style="59"/>
    <col min="14820" max="14820" width="16.08203125" style="59" customWidth="1"/>
    <col min="14821" max="14821" width="10.58203125" style="59" customWidth="1"/>
    <col min="14822" max="14825" width="10.6640625" style="59"/>
    <col min="14826" max="14826" width="20.6640625" style="59" customWidth="1"/>
    <col min="14827" max="14827" width="12.83203125" style="59" customWidth="1"/>
    <col min="14828" max="14828" width="1.58203125" style="59" customWidth="1"/>
    <col min="14829" max="15073" width="10.6640625" style="59"/>
    <col min="15074" max="15074" width="4.08203125" style="59" customWidth="1"/>
    <col min="15075" max="15075" width="10.6640625" style="59"/>
    <col min="15076" max="15076" width="16.08203125" style="59" customWidth="1"/>
    <col min="15077" max="15077" width="10.58203125" style="59" customWidth="1"/>
    <col min="15078" max="15081" width="10.6640625" style="59"/>
    <col min="15082" max="15082" width="20.6640625" style="59" customWidth="1"/>
    <col min="15083" max="15083" width="12.83203125" style="59" customWidth="1"/>
    <col min="15084" max="15084" width="1.58203125" style="59" customWidth="1"/>
    <col min="15085" max="15329" width="10.6640625" style="59"/>
    <col min="15330" max="15330" width="4.08203125" style="59" customWidth="1"/>
    <col min="15331" max="15331" width="10.6640625" style="59"/>
    <col min="15332" max="15332" width="16.08203125" style="59" customWidth="1"/>
    <col min="15333" max="15333" width="10.58203125" style="59" customWidth="1"/>
    <col min="15334" max="15337" width="10.6640625" style="59"/>
    <col min="15338" max="15338" width="20.6640625" style="59" customWidth="1"/>
    <col min="15339" max="15339" width="12.83203125" style="59" customWidth="1"/>
    <col min="15340" max="15340" width="1.58203125" style="59" customWidth="1"/>
    <col min="15341" max="15585" width="10.6640625" style="59"/>
    <col min="15586" max="15586" width="4.08203125" style="59" customWidth="1"/>
    <col min="15587" max="15587" width="10.6640625" style="59"/>
    <col min="15588" max="15588" width="16.08203125" style="59" customWidth="1"/>
    <col min="15589" max="15589" width="10.58203125" style="59" customWidth="1"/>
    <col min="15590" max="15593" width="10.6640625" style="59"/>
    <col min="15594" max="15594" width="20.6640625" style="59" customWidth="1"/>
    <col min="15595" max="15595" width="12.83203125" style="59" customWidth="1"/>
    <col min="15596" max="15596" width="1.58203125" style="59" customWidth="1"/>
    <col min="15597" max="15841" width="10.6640625" style="59"/>
    <col min="15842" max="15842" width="4.08203125" style="59" customWidth="1"/>
    <col min="15843" max="15843" width="10.6640625" style="59"/>
    <col min="15844" max="15844" width="16.08203125" style="59" customWidth="1"/>
    <col min="15845" max="15845" width="10.58203125" style="59" customWidth="1"/>
    <col min="15846" max="15849" width="10.6640625" style="59"/>
    <col min="15850" max="15850" width="20.6640625" style="59" customWidth="1"/>
    <col min="15851" max="15851" width="12.83203125" style="59" customWidth="1"/>
    <col min="15852" max="15852" width="1.58203125" style="59" customWidth="1"/>
    <col min="15853" max="16097" width="10.6640625" style="59"/>
    <col min="16098" max="16098" width="4.08203125" style="59" customWidth="1"/>
    <col min="16099" max="16099" width="10.6640625" style="59"/>
    <col min="16100" max="16100" width="16.08203125" style="59" customWidth="1"/>
    <col min="16101" max="16101" width="10.58203125" style="59" customWidth="1"/>
    <col min="16102" max="16105" width="10.6640625" style="59"/>
    <col min="16106" max="16106" width="20.6640625" style="59" customWidth="1"/>
    <col min="16107" max="16107" width="12.83203125" style="59" customWidth="1"/>
    <col min="16108" max="16108" width="1.58203125" style="59" customWidth="1"/>
    <col min="16109" max="16384" width="10.6640625" style="59"/>
  </cols>
  <sheetData>
    <row r="1" spans="2:10" ht="6" customHeight="1" thickBot="1" x14ac:dyDescent="0.3"/>
    <row r="2" spans="2:10" ht="19.5" customHeight="1" x14ac:dyDescent="0.25">
      <c r="B2" s="60"/>
      <c r="C2" s="61"/>
      <c r="D2" s="62" t="s">
        <v>139</v>
      </c>
      <c r="E2" s="63"/>
      <c r="F2" s="63"/>
      <c r="G2" s="63"/>
      <c r="H2" s="63"/>
      <c r="I2" s="64"/>
      <c r="J2" s="65" t="s">
        <v>140</v>
      </c>
    </row>
    <row r="3" spans="2:10" ht="4.5" customHeight="1" thickBot="1" x14ac:dyDescent="0.3">
      <c r="B3" s="66"/>
      <c r="C3" s="67"/>
      <c r="D3" s="68"/>
      <c r="E3" s="69"/>
      <c r="F3" s="69"/>
      <c r="G3" s="69"/>
      <c r="H3" s="69"/>
      <c r="I3" s="70"/>
      <c r="J3" s="71"/>
    </row>
    <row r="4" spans="2:10" ht="13" x14ac:dyDescent="0.25">
      <c r="B4" s="66"/>
      <c r="C4" s="67"/>
      <c r="D4" s="62" t="s">
        <v>141</v>
      </c>
      <c r="E4" s="63"/>
      <c r="F4" s="63"/>
      <c r="G4" s="63"/>
      <c r="H4" s="63"/>
      <c r="I4" s="64"/>
      <c r="J4" s="65" t="s">
        <v>142</v>
      </c>
    </row>
    <row r="5" spans="2:10" ht="5.25" customHeight="1" x14ac:dyDescent="0.25">
      <c r="B5" s="66"/>
      <c r="C5" s="67"/>
      <c r="D5" s="72"/>
      <c r="E5" s="73"/>
      <c r="F5" s="73"/>
      <c r="G5" s="73"/>
      <c r="H5" s="73"/>
      <c r="I5" s="74"/>
      <c r="J5" s="75"/>
    </row>
    <row r="6" spans="2:10" ht="4.5" customHeight="1" thickBot="1" x14ac:dyDescent="0.3">
      <c r="B6" s="76"/>
      <c r="C6" s="77"/>
      <c r="D6" s="68"/>
      <c r="E6" s="69"/>
      <c r="F6" s="69"/>
      <c r="G6" s="69"/>
      <c r="H6" s="69"/>
      <c r="I6" s="70"/>
      <c r="J6" s="71"/>
    </row>
    <row r="7" spans="2:10" ht="6" customHeight="1" x14ac:dyDescent="0.25">
      <c r="B7" s="78"/>
      <c r="J7" s="79"/>
    </row>
    <row r="8" spans="2:10" ht="9" customHeight="1" x14ac:dyDescent="0.25">
      <c r="B8" s="78"/>
      <c r="J8" s="79"/>
    </row>
    <row r="9" spans="2:10" ht="13" x14ac:dyDescent="0.3">
      <c r="B9" s="78"/>
      <c r="C9" s="80" t="s">
        <v>164</v>
      </c>
      <c r="E9" s="81"/>
      <c r="H9" s="82"/>
      <c r="J9" s="79"/>
    </row>
    <row r="10" spans="2:10" ht="8.25" customHeight="1" x14ac:dyDescent="0.25">
      <c r="B10" s="78"/>
      <c r="J10" s="79"/>
    </row>
    <row r="11" spans="2:10" ht="13" x14ac:dyDescent="0.3">
      <c r="B11" s="78"/>
      <c r="C11" s="80" t="s">
        <v>162</v>
      </c>
      <c r="J11" s="79"/>
    </row>
    <row r="12" spans="2:10" ht="13" x14ac:dyDescent="0.3">
      <c r="B12" s="78"/>
      <c r="C12" s="80" t="s">
        <v>163</v>
      </c>
      <c r="J12" s="79"/>
    </row>
    <row r="13" spans="2:10" x14ac:dyDescent="0.25">
      <c r="B13" s="78"/>
      <c r="J13" s="79"/>
    </row>
    <row r="14" spans="2:10" x14ac:dyDescent="0.25">
      <c r="B14" s="78"/>
      <c r="C14" s="59" t="s">
        <v>168</v>
      </c>
      <c r="G14" s="83"/>
      <c r="H14" s="83"/>
      <c r="I14" s="83"/>
      <c r="J14" s="79"/>
    </row>
    <row r="15" spans="2:10" ht="9" customHeight="1" x14ac:dyDescent="0.25">
      <c r="B15" s="78"/>
      <c r="C15" s="84"/>
      <c r="G15" s="83"/>
      <c r="H15" s="83"/>
      <c r="I15" s="83"/>
      <c r="J15" s="79"/>
    </row>
    <row r="16" spans="2:10" ht="13" x14ac:dyDescent="0.3">
      <c r="B16" s="78"/>
      <c r="C16" s="59" t="s">
        <v>165</v>
      </c>
      <c r="D16" s="81"/>
      <c r="G16" s="83"/>
      <c r="H16" s="85" t="s">
        <v>143</v>
      </c>
      <c r="I16" s="85" t="s">
        <v>144</v>
      </c>
      <c r="J16" s="79"/>
    </row>
    <row r="17" spans="2:14" ht="13" x14ac:dyDescent="0.3">
      <c r="B17" s="78"/>
      <c r="C17" s="80" t="s">
        <v>145</v>
      </c>
      <c r="D17" s="80"/>
      <c r="E17" s="80"/>
      <c r="F17" s="80"/>
      <c r="G17" s="83"/>
      <c r="H17" s="86">
        <v>27</v>
      </c>
      <c r="I17" s="87">
        <v>698553957</v>
      </c>
      <c r="J17" s="79"/>
    </row>
    <row r="18" spans="2:14" x14ac:dyDescent="0.25">
      <c r="B18" s="78"/>
      <c r="C18" s="59" t="s">
        <v>146</v>
      </c>
      <c r="G18" s="83"/>
      <c r="H18" s="89">
        <v>5</v>
      </c>
      <c r="I18" s="90">
        <v>191096478</v>
      </c>
      <c r="J18" s="79"/>
    </row>
    <row r="19" spans="2:14" x14ac:dyDescent="0.25">
      <c r="B19" s="78"/>
      <c r="C19" s="59" t="s">
        <v>147</v>
      </c>
      <c r="G19" s="83"/>
      <c r="H19" s="89">
        <v>0</v>
      </c>
      <c r="I19" s="90">
        <v>0</v>
      </c>
      <c r="J19" s="79"/>
    </row>
    <row r="20" spans="2:14" x14ac:dyDescent="0.25">
      <c r="B20" s="78"/>
      <c r="C20" s="59" t="s">
        <v>148</v>
      </c>
      <c r="H20" s="91">
        <v>0</v>
      </c>
      <c r="I20" s="92">
        <v>0</v>
      </c>
      <c r="J20" s="79"/>
    </row>
    <row r="21" spans="2:14" x14ac:dyDescent="0.25">
      <c r="B21" s="78"/>
      <c r="C21" s="59" t="s">
        <v>161</v>
      </c>
      <c r="H21" s="91">
        <v>1</v>
      </c>
      <c r="I21" s="92">
        <v>1454000</v>
      </c>
      <c r="J21" s="79"/>
      <c r="N21" s="93"/>
    </row>
    <row r="22" spans="2:14" ht="13" thickBot="1" x14ac:dyDescent="0.3">
      <c r="B22" s="78"/>
      <c r="C22" s="59" t="s">
        <v>150</v>
      </c>
      <c r="H22" s="94">
        <v>4</v>
      </c>
      <c r="I22" s="95">
        <v>47063900</v>
      </c>
      <c r="J22" s="79"/>
    </row>
    <row r="23" spans="2:14" ht="13" x14ac:dyDescent="0.3">
      <c r="B23" s="78"/>
      <c r="C23" s="80" t="s">
        <v>151</v>
      </c>
      <c r="D23" s="80"/>
      <c r="E23" s="80"/>
      <c r="F23" s="80"/>
      <c r="H23" s="96">
        <f>H18+H19+H20+H21+H22</f>
        <v>10</v>
      </c>
      <c r="I23" s="97">
        <f>I18+I19+I20+I21+I22</f>
        <v>239614378</v>
      </c>
      <c r="J23" s="79"/>
    </row>
    <row r="24" spans="2:14" x14ac:dyDescent="0.25">
      <c r="B24" s="78"/>
      <c r="C24" s="59" t="s">
        <v>152</v>
      </c>
      <c r="H24" s="91">
        <v>8</v>
      </c>
      <c r="I24" s="92">
        <v>275092529</v>
      </c>
      <c r="J24" s="79"/>
    </row>
    <row r="25" spans="2:14" ht="13" thickBot="1" x14ac:dyDescent="0.3">
      <c r="B25" s="78"/>
      <c r="C25" s="59" t="s">
        <v>122</v>
      </c>
      <c r="H25" s="94">
        <v>9</v>
      </c>
      <c r="I25" s="95">
        <v>183847050</v>
      </c>
      <c r="J25" s="79"/>
    </row>
    <row r="26" spans="2:14" ht="13" x14ac:dyDescent="0.3">
      <c r="B26" s="78"/>
      <c r="C26" s="80" t="s">
        <v>153</v>
      </c>
      <c r="D26" s="80"/>
      <c r="E26" s="80"/>
      <c r="F26" s="80"/>
      <c r="H26" s="96">
        <f>H24+H25</f>
        <v>17</v>
      </c>
      <c r="I26" s="97">
        <f>I24+I25</f>
        <v>458939579</v>
      </c>
      <c r="J26" s="79"/>
    </row>
    <row r="27" spans="2:14" ht="13.5" thickBot="1" x14ac:dyDescent="0.35">
      <c r="B27" s="78"/>
      <c r="C27" s="83" t="s">
        <v>154</v>
      </c>
      <c r="D27" s="98"/>
      <c r="E27" s="98"/>
      <c r="F27" s="98"/>
      <c r="G27" s="83"/>
      <c r="H27" s="99">
        <v>0</v>
      </c>
      <c r="I27" s="100">
        <v>0</v>
      </c>
      <c r="J27" s="101"/>
    </row>
    <row r="28" spans="2:14" ht="13" x14ac:dyDescent="0.3">
      <c r="B28" s="78"/>
      <c r="C28" s="98" t="s">
        <v>155</v>
      </c>
      <c r="D28" s="98"/>
      <c r="E28" s="98"/>
      <c r="F28" s="98"/>
      <c r="G28" s="83"/>
      <c r="H28" s="102">
        <f>H27</f>
        <v>0</v>
      </c>
      <c r="I28" s="90">
        <f>I27</f>
        <v>0</v>
      </c>
      <c r="J28" s="101"/>
    </row>
    <row r="29" spans="2:14" ht="13" x14ac:dyDescent="0.3">
      <c r="B29" s="78"/>
      <c r="C29" s="98"/>
      <c r="D29" s="98"/>
      <c r="E29" s="98"/>
      <c r="F29" s="98"/>
      <c r="G29" s="83"/>
      <c r="H29" s="89"/>
      <c r="I29" s="87"/>
      <c r="J29" s="101"/>
    </row>
    <row r="30" spans="2:14" ht="13.5" thickBot="1" x14ac:dyDescent="0.35">
      <c r="B30" s="78"/>
      <c r="C30" s="98" t="s">
        <v>156</v>
      </c>
      <c r="D30" s="98"/>
      <c r="E30" s="83"/>
      <c r="F30" s="83"/>
      <c r="G30" s="83"/>
      <c r="H30" s="103"/>
      <c r="I30" s="104"/>
      <c r="J30" s="101"/>
    </row>
    <row r="31" spans="2:14" ht="13.5" thickTop="1" x14ac:dyDescent="0.3">
      <c r="B31" s="78"/>
      <c r="C31" s="98"/>
      <c r="D31" s="98"/>
      <c r="E31" s="83"/>
      <c r="F31" s="83"/>
      <c r="G31" s="83"/>
      <c r="H31" s="90">
        <f>H23+H26+H28</f>
        <v>27</v>
      </c>
      <c r="I31" s="90">
        <f>I23+I26+I28</f>
        <v>698553957</v>
      </c>
      <c r="J31" s="101"/>
    </row>
    <row r="32" spans="2:14" ht="9.75" customHeight="1" x14ac:dyDescent="0.25">
      <c r="B32" s="78"/>
      <c r="C32" s="83"/>
      <c r="D32" s="83"/>
      <c r="E32" s="83"/>
      <c r="F32" s="83"/>
      <c r="G32" s="105"/>
      <c r="H32" s="106"/>
      <c r="I32" s="107"/>
      <c r="J32" s="101"/>
    </row>
    <row r="33" spans="2:10" ht="9.75" customHeight="1" x14ac:dyDescent="0.25">
      <c r="B33" s="78"/>
      <c r="C33" s="83"/>
      <c r="D33" s="83"/>
      <c r="E33" s="83"/>
      <c r="F33" s="83"/>
      <c r="G33" s="105"/>
      <c r="H33" s="106"/>
      <c r="I33" s="107"/>
      <c r="J33" s="101"/>
    </row>
    <row r="34" spans="2:10" ht="9.75" customHeight="1" x14ac:dyDescent="0.25">
      <c r="B34" s="78"/>
      <c r="C34" s="83"/>
      <c r="D34" s="83"/>
      <c r="E34" s="83"/>
      <c r="F34" s="83"/>
      <c r="G34" s="105"/>
      <c r="H34" s="106"/>
      <c r="I34" s="107"/>
      <c r="J34" s="101"/>
    </row>
    <row r="35" spans="2:10" ht="9.75" customHeight="1" x14ac:dyDescent="0.25">
      <c r="B35" s="78"/>
      <c r="C35" s="83"/>
      <c r="D35" s="83"/>
      <c r="E35" s="83"/>
      <c r="F35" s="83"/>
      <c r="G35" s="105"/>
      <c r="H35" s="106"/>
      <c r="I35" s="107"/>
      <c r="J35" s="101"/>
    </row>
    <row r="36" spans="2:10" ht="9.75" customHeight="1" x14ac:dyDescent="0.25">
      <c r="B36" s="78"/>
      <c r="C36" s="83"/>
      <c r="D36" s="83"/>
      <c r="E36" s="83"/>
      <c r="F36" s="83"/>
      <c r="G36" s="105"/>
      <c r="H36" s="106"/>
      <c r="I36" s="107"/>
      <c r="J36" s="101"/>
    </row>
    <row r="37" spans="2:10" ht="13.5" thickBot="1" x14ac:dyDescent="0.35">
      <c r="B37" s="78"/>
      <c r="C37" s="108"/>
      <c r="D37" s="109"/>
      <c r="E37" s="83"/>
      <c r="F37" s="83"/>
      <c r="G37" s="83"/>
      <c r="H37" s="110"/>
      <c r="I37" s="111"/>
      <c r="J37" s="101"/>
    </row>
    <row r="38" spans="2:10" ht="13" x14ac:dyDescent="0.3">
      <c r="B38" s="78"/>
      <c r="C38" s="98" t="s">
        <v>166</v>
      </c>
      <c r="D38" s="105"/>
      <c r="E38" s="83"/>
      <c r="F38" s="83"/>
      <c r="G38" s="83"/>
      <c r="H38" s="112" t="s">
        <v>157</v>
      </c>
      <c r="I38" s="105"/>
      <c r="J38" s="101"/>
    </row>
    <row r="39" spans="2:10" ht="13" x14ac:dyDescent="0.3">
      <c r="B39" s="78"/>
      <c r="C39" s="98" t="s">
        <v>167</v>
      </c>
      <c r="D39" s="83"/>
      <c r="E39" s="83"/>
      <c r="F39" s="83"/>
      <c r="G39" s="83"/>
      <c r="H39" s="98" t="s">
        <v>158</v>
      </c>
      <c r="I39" s="105"/>
      <c r="J39" s="101"/>
    </row>
    <row r="40" spans="2:10" ht="13" x14ac:dyDescent="0.3">
      <c r="B40" s="78"/>
      <c r="C40" s="83"/>
      <c r="D40" s="83"/>
      <c r="E40" s="83"/>
      <c r="F40" s="83"/>
      <c r="G40" s="83"/>
      <c r="H40" s="98" t="s">
        <v>159</v>
      </c>
      <c r="I40" s="105"/>
      <c r="J40" s="101"/>
    </row>
    <row r="41" spans="2:10" ht="13" x14ac:dyDescent="0.3">
      <c r="B41" s="78"/>
      <c r="C41" s="83"/>
      <c r="D41" s="83"/>
      <c r="E41" s="83"/>
      <c r="F41" s="83"/>
      <c r="G41" s="98"/>
      <c r="H41" s="105"/>
      <c r="I41" s="105"/>
      <c r="J41" s="101"/>
    </row>
    <row r="42" spans="2:10" x14ac:dyDescent="0.25">
      <c r="B42" s="78"/>
      <c r="C42" s="113" t="s">
        <v>160</v>
      </c>
      <c r="D42" s="113"/>
      <c r="E42" s="113"/>
      <c r="F42" s="113"/>
      <c r="G42" s="113"/>
      <c r="H42" s="113"/>
      <c r="I42" s="113"/>
      <c r="J42" s="101"/>
    </row>
    <row r="43" spans="2:10" x14ac:dyDescent="0.25">
      <c r="B43" s="78"/>
      <c r="C43" s="113"/>
      <c r="D43" s="113"/>
      <c r="E43" s="113"/>
      <c r="F43" s="113"/>
      <c r="G43" s="113"/>
      <c r="H43" s="113"/>
      <c r="I43" s="113"/>
      <c r="J43" s="101"/>
    </row>
    <row r="44" spans="2:10" ht="7.5" customHeight="1" thickBot="1" x14ac:dyDescent="0.3">
      <c r="B44" s="114"/>
      <c r="C44" s="115"/>
      <c r="D44" s="115"/>
      <c r="E44" s="115"/>
      <c r="F44" s="115"/>
      <c r="G44" s="116"/>
      <c r="H44" s="116"/>
      <c r="I44" s="116"/>
      <c r="J44" s="11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G16" sqref="G16"/>
    </sheetView>
  </sheetViews>
  <sheetFormatPr baseColWidth="10" defaultRowHeight="14.5" x14ac:dyDescent="0.35"/>
  <cols>
    <col min="1" max="7" width="10.6640625" style="124"/>
    <col min="8" max="8" width="11.58203125" style="124" bestFit="1" customWidth="1"/>
    <col min="9" max="9" width="23.6640625" style="124" customWidth="1"/>
    <col min="10" max="16384" width="10.6640625" style="124"/>
  </cols>
  <sheetData>
    <row r="1" spans="1:9" ht="15" thickBot="1" x14ac:dyDescent="0.4">
      <c r="A1" s="118"/>
      <c r="B1" s="119"/>
      <c r="C1" s="120" t="s">
        <v>169</v>
      </c>
      <c r="D1" s="121"/>
      <c r="E1" s="121"/>
      <c r="F1" s="121"/>
      <c r="G1" s="121"/>
      <c r="H1" s="122"/>
      <c r="I1" s="123" t="s">
        <v>140</v>
      </c>
    </row>
    <row r="2" spans="1:9" ht="53.5" customHeight="1" thickBot="1" x14ac:dyDescent="0.4">
      <c r="A2" s="125"/>
      <c r="B2" s="126"/>
      <c r="C2" s="127" t="s">
        <v>170</v>
      </c>
      <c r="D2" s="128"/>
      <c r="E2" s="128"/>
      <c r="F2" s="128"/>
      <c r="G2" s="128"/>
      <c r="H2" s="129"/>
      <c r="I2" s="130" t="s">
        <v>171</v>
      </c>
    </row>
    <row r="3" spans="1:9" x14ac:dyDescent="0.35">
      <c r="A3" s="131"/>
      <c r="B3" s="83"/>
      <c r="C3" s="83"/>
      <c r="D3" s="83"/>
      <c r="E3" s="83"/>
      <c r="F3" s="83"/>
      <c r="G3" s="83"/>
      <c r="H3" s="83"/>
      <c r="I3" s="101"/>
    </row>
    <row r="4" spans="1:9" x14ac:dyDescent="0.35">
      <c r="A4" s="131"/>
      <c r="B4" s="83"/>
      <c r="C4" s="83"/>
      <c r="D4" s="83"/>
      <c r="E4" s="83"/>
      <c r="F4" s="83"/>
      <c r="G4" s="83"/>
      <c r="H4" s="83"/>
      <c r="I4" s="101"/>
    </row>
    <row r="5" spans="1:9" x14ac:dyDescent="0.35">
      <c r="A5" s="131"/>
      <c r="B5" s="80" t="s">
        <v>164</v>
      </c>
      <c r="C5" s="132"/>
      <c r="D5" s="133"/>
      <c r="E5" s="83"/>
      <c r="F5" s="83"/>
      <c r="G5" s="83"/>
      <c r="H5" s="83"/>
      <c r="I5" s="101"/>
    </row>
    <row r="6" spans="1:9" x14ac:dyDescent="0.35">
      <c r="A6" s="131"/>
      <c r="B6" s="59"/>
      <c r="C6" s="83"/>
      <c r="D6" s="83"/>
      <c r="E6" s="83"/>
      <c r="F6" s="83"/>
      <c r="G6" s="83"/>
      <c r="H6" s="83"/>
      <c r="I6" s="101"/>
    </row>
    <row r="7" spans="1:9" x14ac:dyDescent="0.35">
      <c r="A7" s="131"/>
      <c r="B7" s="80" t="s">
        <v>162</v>
      </c>
      <c r="C7" s="83"/>
      <c r="D7" s="83"/>
      <c r="E7" s="83"/>
      <c r="F7" s="83"/>
      <c r="G7" s="83"/>
      <c r="H7" s="83"/>
      <c r="I7" s="101"/>
    </row>
    <row r="8" spans="1:9" x14ac:dyDescent="0.35">
      <c r="A8" s="131"/>
      <c r="B8" s="80" t="s">
        <v>163</v>
      </c>
      <c r="C8" s="83"/>
      <c r="D8" s="83"/>
      <c r="E8" s="83"/>
      <c r="F8" s="83"/>
      <c r="G8" s="83"/>
      <c r="H8" s="83"/>
      <c r="I8" s="101"/>
    </row>
    <row r="9" spans="1:9" x14ac:dyDescent="0.35">
      <c r="A9" s="131"/>
      <c r="B9" s="83"/>
      <c r="C9" s="83"/>
      <c r="D9" s="83"/>
      <c r="E9" s="83"/>
      <c r="F9" s="83"/>
      <c r="G9" s="83"/>
      <c r="H9" s="83"/>
      <c r="I9" s="101"/>
    </row>
    <row r="10" spans="1:9" x14ac:dyDescent="0.35">
      <c r="A10" s="131"/>
      <c r="B10" s="83" t="s">
        <v>172</v>
      </c>
      <c r="C10" s="83"/>
      <c r="D10" s="83"/>
      <c r="E10" s="83"/>
      <c r="F10" s="83"/>
      <c r="G10" s="83"/>
      <c r="H10" s="83"/>
      <c r="I10" s="101"/>
    </row>
    <row r="11" spans="1:9" x14ac:dyDescent="0.35">
      <c r="A11" s="131"/>
      <c r="B11" s="134"/>
      <c r="C11" s="83"/>
      <c r="D11" s="83"/>
      <c r="E11" s="83"/>
      <c r="F11" s="83"/>
      <c r="G11" s="83"/>
      <c r="H11" s="83"/>
      <c r="I11" s="101"/>
    </row>
    <row r="12" spans="1:9" x14ac:dyDescent="0.35">
      <c r="A12" s="131"/>
      <c r="B12" s="59" t="s">
        <v>165</v>
      </c>
      <c r="C12" s="133"/>
      <c r="D12" s="83"/>
      <c r="E12" s="83"/>
      <c r="F12" s="83"/>
      <c r="G12" s="85" t="s">
        <v>173</v>
      </c>
      <c r="H12" s="85" t="s">
        <v>174</v>
      </c>
      <c r="I12" s="101"/>
    </row>
    <row r="13" spans="1:9" x14ac:dyDescent="0.35">
      <c r="A13" s="131"/>
      <c r="B13" s="98" t="s">
        <v>145</v>
      </c>
      <c r="C13" s="98"/>
      <c r="D13" s="98"/>
      <c r="E13" s="98"/>
      <c r="F13" s="83"/>
      <c r="G13" s="135">
        <f>G19</f>
        <v>10</v>
      </c>
      <c r="H13" s="136">
        <f>H19</f>
        <v>239614378</v>
      </c>
      <c r="I13" s="101"/>
    </row>
    <row r="14" spans="1:9" x14ac:dyDescent="0.35">
      <c r="A14" s="131"/>
      <c r="B14" s="83" t="s">
        <v>146</v>
      </c>
      <c r="C14" s="83"/>
      <c r="D14" s="83"/>
      <c r="E14" s="83"/>
      <c r="F14" s="83"/>
      <c r="G14" s="137">
        <v>5</v>
      </c>
      <c r="H14" s="138">
        <v>191096478</v>
      </c>
      <c r="I14" s="101"/>
    </row>
    <row r="15" spans="1:9" x14ac:dyDescent="0.35">
      <c r="A15" s="131"/>
      <c r="B15" s="83" t="s">
        <v>147</v>
      </c>
      <c r="C15" s="83"/>
      <c r="D15" s="83"/>
      <c r="E15" s="83"/>
      <c r="F15" s="83"/>
      <c r="G15" s="137">
        <v>0</v>
      </c>
      <c r="H15" s="138">
        <v>0</v>
      </c>
      <c r="I15" s="101"/>
    </row>
    <row r="16" spans="1:9" x14ac:dyDescent="0.35">
      <c r="A16" s="131"/>
      <c r="B16" s="83" t="s">
        <v>148</v>
      </c>
      <c r="C16" s="83"/>
      <c r="D16" s="83"/>
      <c r="E16" s="83"/>
      <c r="F16" s="83"/>
      <c r="G16" s="137">
        <v>0</v>
      </c>
      <c r="H16" s="138">
        <v>0</v>
      </c>
      <c r="I16" s="101"/>
    </row>
    <row r="17" spans="1:9" x14ac:dyDescent="0.35">
      <c r="A17" s="131"/>
      <c r="B17" s="83" t="s">
        <v>149</v>
      </c>
      <c r="C17" s="83"/>
      <c r="D17" s="83"/>
      <c r="E17" s="83"/>
      <c r="F17" s="83"/>
      <c r="G17" s="137">
        <v>1</v>
      </c>
      <c r="H17" s="138">
        <v>1454000</v>
      </c>
      <c r="I17" s="101"/>
    </row>
    <row r="18" spans="1:9" x14ac:dyDescent="0.35">
      <c r="A18" s="131"/>
      <c r="B18" s="83" t="s">
        <v>175</v>
      </c>
      <c r="C18" s="83"/>
      <c r="D18" s="83"/>
      <c r="E18" s="83"/>
      <c r="F18" s="83"/>
      <c r="G18" s="139">
        <v>4</v>
      </c>
      <c r="H18" s="140">
        <v>47063900</v>
      </c>
      <c r="I18" s="101"/>
    </row>
    <row r="19" spans="1:9" x14ac:dyDescent="0.35">
      <c r="A19" s="131"/>
      <c r="B19" s="98" t="s">
        <v>176</v>
      </c>
      <c r="C19" s="98"/>
      <c r="D19" s="98"/>
      <c r="E19" s="98"/>
      <c r="F19" s="83"/>
      <c r="G19" s="137">
        <f>SUM(G14:G18)</f>
        <v>10</v>
      </c>
      <c r="H19" s="136">
        <f>(H14+H15+H16+H17+H18)</f>
        <v>239614378</v>
      </c>
      <c r="I19" s="101"/>
    </row>
    <row r="20" spans="1:9" ht="15" thickBot="1" x14ac:dyDescent="0.4">
      <c r="A20" s="131"/>
      <c r="B20" s="98"/>
      <c r="C20" s="98"/>
      <c r="D20" s="83"/>
      <c r="E20" s="83"/>
      <c r="F20" s="83"/>
      <c r="G20" s="141"/>
      <c r="H20" s="142"/>
      <c r="I20" s="101"/>
    </row>
    <row r="21" spans="1:9" ht="15" thickTop="1" x14ac:dyDescent="0.35">
      <c r="A21" s="131"/>
      <c r="B21" s="98"/>
      <c r="C21" s="98"/>
      <c r="D21" s="83"/>
      <c r="E21" s="83"/>
      <c r="F21" s="83"/>
      <c r="G21" s="105"/>
      <c r="H21" s="143"/>
      <c r="I21" s="101"/>
    </row>
    <row r="22" spans="1:9" x14ac:dyDescent="0.35">
      <c r="A22" s="131"/>
      <c r="B22" s="83"/>
      <c r="C22" s="83"/>
      <c r="D22" s="83"/>
      <c r="E22" s="83"/>
      <c r="F22" s="105"/>
      <c r="G22" s="105"/>
      <c r="H22" s="105"/>
      <c r="I22" s="101"/>
    </row>
    <row r="23" spans="1:9" ht="15" thickBot="1" x14ac:dyDescent="0.4">
      <c r="A23" s="131"/>
      <c r="B23" s="109"/>
      <c r="C23" s="109"/>
      <c r="D23" s="83"/>
      <c r="E23" s="83"/>
      <c r="F23" s="109"/>
      <c r="G23" s="109"/>
      <c r="H23" s="105"/>
      <c r="I23" s="101"/>
    </row>
    <row r="24" spans="1:9" x14ac:dyDescent="0.35">
      <c r="A24" s="131"/>
      <c r="B24" s="105" t="s">
        <v>177</v>
      </c>
      <c r="C24" s="105"/>
      <c r="D24" s="83"/>
      <c r="E24" s="83"/>
      <c r="F24" s="105"/>
      <c r="G24" s="105"/>
      <c r="H24" s="105"/>
      <c r="I24" s="101"/>
    </row>
    <row r="25" spans="1:9" x14ac:dyDescent="0.35">
      <c r="A25" s="131"/>
      <c r="B25" s="105" t="s">
        <v>166</v>
      </c>
      <c r="C25" s="105"/>
      <c r="D25" s="83"/>
      <c r="E25" s="83"/>
      <c r="F25" s="105" t="s">
        <v>178</v>
      </c>
      <c r="G25" s="105"/>
      <c r="H25" s="105"/>
      <c r="I25" s="101"/>
    </row>
    <row r="26" spans="1:9" x14ac:dyDescent="0.35">
      <c r="A26" s="131"/>
      <c r="B26" s="105" t="s">
        <v>167</v>
      </c>
      <c r="C26" s="105"/>
      <c r="D26" s="83"/>
      <c r="E26" s="83"/>
      <c r="F26" s="105" t="s">
        <v>179</v>
      </c>
      <c r="G26" s="105"/>
      <c r="H26" s="105"/>
      <c r="I26" s="101"/>
    </row>
    <row r="27" spans="1:9" x14ac:dyDescent="0.35">
      <c r="A27" s="131"/>
      <c r="B27" s="105"/>
      <c r="C27" s="105"/>
      <c r="D27" s="83"/>
      <c r="E27" s="83"/>
      <c r="F27" s="105"/>
      <c r="G27" s="105"/>
      <c r="H27" s="105"/>
      <c r="I27" s="101"/>
    </row>
    <row r="28" spans="1:9" ht="18.5" customHeight="1" x14ac:dyDescent="0.35">
      <c r="A28" s="131"/>
      <c r="B28" s="144" t="s">
        <v>180</v>
      </c>
      <c r="C28" s="144"/>
      <c r="D28" s="144"/>
      <c r="E28" s="144"/>
      <c r="F28" s="144"/>
      <c r="G28" s="144"/>
      <c r="H28" s="144"/>
      <c r="I28" s="101"/>
    </row>
    <row r="29" spans="1:9" ht="15" thickBot="1" x14ac:dyDescent="0.4">
      <c r="A29" s="145"/>
      <c r="B29" s="146"/>
      <c r="C29" s="146"/>
      <c r="D29" s="146"/>
      <c r="E29" s="146"/>
      <c r="F29" s="109"/>
      <c r="G29" s="109"/>
      <c r="H29" s="109"/>
      <c r="I29" s="147"/>
    </row>
  </sheetData>
  <mergeCells count="4">
    <mergeCell ref="A1:B2"/>
    <mergeCell ref="C1:H1"/>
    <mergeCell ref="C2:H2"/>
    <mergeCell ref="B28:H28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1</vt:i4>
      </vt:variant>
    </vt:vector>
  </HeadingPairs>
  <TitlesOfParts>
    <vt:vector size="6" baseType="lpstr">
      <vt:lpstr>INFO IPS</vt:lpstr>
      <vt:lpstr>TD</vt:lpstr>
      <vt:lpstr>ESTADO DE CADA FACTURA</vt:lpstr>
      <vt:lpstr>FOR-CSA-018 </vt:lpstr>
      <vt:lpstr>FOR CSA 004</vt:lpstr>
      <vt:lpstr>'INFO IPS'!_FilterDatabase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Patricia Quintero Niño</dc:creator>
  <cp:lastModifiedBy>Paola Andrea Jimenez Prado</cp:lastModifiedBy>
  <cp:lastPrinted>2024-06-26T19:48:04Z</cp:lastPrinted>
  <dcterms:created xsi:type="dcterms:W3CDTF">2024-04-18T21:52:18Z</dcterms:created>
  <dcterms:modified xsi:type="dcterms:W3CDTF">2024-06-26T19:55:56Z</dcterms:modified>
</cp:coreProperties>
</file>