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6. JUNIO\NIT 805023423 SOCIEDAD NSDR SAS\"/>
    </mc:Choice>
  </mc:AlternateContent>
  <bookViews>
    <workbookView xWindow="0" yWindow="0" windowWidth="19200" windowHeight="6730" activeTab="3"/>
  </bookViews>
  <sheets>
    <sheet name="INFO IPS" sheetId="1" r:id="rId1"/>
    <sheet name="TD" sheetId="5" r:id="rId2"/>
    <sheet name="ESTADO DE CADA FACTURA" sheetId="4" r:id="rId3"/>
    <sheet name="FOR-CSA-018 " sheetId="6" r:id="rId4"/>
    <sheet name="FOR CSA 004" sheetId="7" r:id="rId5"/>
  </sheets>
  <definedNames>
    <definedName name="_xlnm._FilterDatabase" localSheetId="2" hidden="1">'ESTADO DE CADA FACTURA'!$A$2:$W$11</definedName>
  </definedNames>
  <calcPr calcId="152511"/>
  <pivotCaches>
    <pivotCache cacheId="22" r:id="rId6"/>
  </pivotCaches>
</workbook>
</file>

<file path=xl/calcChain.xml><?xml version="1.0" encoding="utf-8"?>
<calcChain xmlns="http://schemas.openxmlformats.org/spreadsheetml/2006/main">
  <c r="H19" i="7" l="1"/>
  <c r="G19" i="7"/>
  <c r="G13" i="7" s="1"/>
  <c r="H13" i="7"/>
  <c r="I28" i="6"/>
  <c r="H28" i="6"/>
  <c r="I26" i="6"/>
  <c r="H26" i="6"/>
  <c r="I23" i="6"/>
  <c r="H23" i="6"/>
  <c r="H31" i="6" s="1"/>
  <c r="I31" i="6" l="1"/>
  <c r="T1" i="4" l="1"/>
  <c r="S1" i="4"/>
  <c r="P1" i="4"/>
  <c r="O1" i="4"/>
  <c r="K1" i="4"/>
  <c r="R1" i="4" l="1"/>
  <c r="G13" i="1"/>
</calcChain>
</file>

<file path=xl/sharedStrings.xml><?xml version="1.0" encoding="utf-8"?>
<sst xmlns="http://schemas.openxmlformats.org/spreadsheetml/2006/main" count="167" uniqueCount="107">
  <si>
    <t>Numero de Factura</t>
  </si>
  <si>
    <t xml:space="preserve">Fecha Expedicion de la Factura </t>
  </si>
  <si>
    <t>Valor Factura</t>
  </si>
  <si>
    <t>Pagos</t>
  </si>
  <si>
    <t>Nota Credito</t>
  </si>
  <si>
    <t>Saldo Factura1</t>
  </si>
  <si>
    <t>4215879</t>
  </si>
  <si>
    <t>4222072</t>
  </si>
  <si>
    <t>4402818</t>
  </si>
  <si>
    <t>4425044</t>
  </si>
  <si>
    <t>4434571</t>
  </si>
  <si>
    <t>4434326</t>
  </si>
  <si>
    <t>CC</t>
  </si>
  <si>
    <t>Prefijo</t>
  </si>
  <si>
    <t>4436300</t>
  </si>
  <si>
    <t>4449724</t>
  </si>
  <si>
    <t>4450394</t>
  </si>
  <si>
    <t>ESTADO DE CARTERA SOCIEDAD NSDR-CLINICA NUESTRA NIT 805023423-1 CORTE 30-04-2024</t>
  </si>
  <si>
    <t>PRESTADOR</t>
  </si>
  <si>
    <t>NIT</t>
  </si>
  <si>
    <t xml:space="preserve">Fecha de radicación EPS </t>
  </si>
  <si>
    <t>SOCIEDAD NSDR SAS-CLINICA  NUESTRA SEÑORA DEL ROSARIO</t>
  </si>
  <si>
    <t>Alf+Fac</t>
  </si>
  <si>
    <t>CC4215879</t>
  </si>
  <si>
    <t>CC4222072</t>
  </si>
  <si>
    <t>CC4402818</t>
  </si>
  <si>
    <t>CC4425044</t>
  </si>
  <si>
    <t>CC4434571</t>
  </si>
  <si>
    <t>CC4434326</t>
  </si>
  <si>
    <t>CC4436300</t>
  </si>
  <si>
    <t>CC4449724</t>
  </si>
  <si>
    <t>CC4450394</t>
  </si>
  <si>
    <t>Llave</t>
  </si>
  <si>
    <t>805023423_CC4215879</t>
  </si>
  <si>
    <t>805023423_CC4222072</t>
  </si>
  <si>
    <t>805023423_CC4402818</t>
  </si>
  <si>
    <t>805023423_CC4425044</t>
  </si>
  <si>
    <t>805023423_CC4434571</t>
  </si>
  <si>
    <t>805023423_CC4434326</t>
  </si>
  <si>
    <t>805023423_CC4436300</t>
  </si>
  <si>
    <t>805023423_CC4449724</t>
  </si>
  <si>
    <t>805023423_CC4450394</t>
  </si>
  <si>
    <t>Boxalud</t>
  </si>
  <si>
    <t>Finalizada</t>
  </si>
  <si>
    <t>Devuelta</t>
  </si>
  <si>
    <t>Valor Total Bruto</t>
  </si>
  <si>
    <t>Valor Devolucion</t>
  </si>
  <si>
    <t>Valor Radicado</t>
  </si>
  <si>
    <t>Valor Glosa Aceptada</t>
  </si>
  <si>
    <t>Valor Pagar</t>
  </si>
  <si>
    <t>Por pagar SAP</t>
  </si>
  <si>
    <t>P. abiertas doc</t>
  </si>
  <si>
    <t>Observacion objeccion</t>
  </si>
  <si>
    <t>Fecha de corte</t>
  </si>
  <si>
    <t>FACTURA DEVUELTA</t>
  </si>
  <si>
    <t>MIGRACION: AUT:se devuelve factura con soportes completosNO HAY AUTORIZACION PARA EL SERVICIO FACTURADO SOLO HAY AUT DE URGENCIAS 223608523069817 SE REALIZA OBJECION MEDICA DRA DRA MAIBER $ 707.869 Pertinencia médica 607 Ampicilina Sulba</t>
  </si>
  <si>
    <t>Covid-19</t>
  </si>
  <si>
    <t>FACTURA COVID-19</t>
  </si>
  <si>
    <t>ESTADO DOS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</si>
  <si>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</si>
  <si>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</si>
  <si>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</si>
  <si>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</si>
  <si>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</si>
  <si>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</si>
  <si>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</si>
  <si>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</si>
  <si>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</si>
  <si>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</si>
  <si>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</si>
  <si>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</si>
  <si>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</si>
  <si>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</si>
  <si>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</si>
  <si>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</si>
  <si>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</si>
  <si>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</si>
  <si>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</si>
  <si>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</si>
  <si>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</si>
  <si>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</si>
  <si>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</si>
  <si>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</si>
  <si>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</si>
  <si>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</si>
  <si>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</si>
  <si>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</si>
  <si>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</si>
  <si>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</si>
  <si>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</si>
  <si>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</si>
  <si>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</si>
  <si>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</si>
  <si>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</si>
  <si>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</si>
  <si>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</si>
  <si>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</si>
  <si>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</si>
  <si>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</si>
  <si>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Señores: SOCIEDAD NSDR SAS-CLINICA  NUESTRA SEÑORA DEL ROSARIO</t>
  </si>
  <si>
    <t>NIT: 805023423</t>
  </si>
  <si>
    <t>Andres Recalde</t>
  </si>
  <si>
    <t>Analista de cartera</t>
  </si>
  <si>
    <t>Santiago de Cali, Junio 12 del 2024</t>
  </si>
  <si>
    <t>Con Corte al dia: 31/05/2024</t>
  </si>
  <si>
    <t>Estado de Factura EPS Junio 12</t>
  </si>
  <si>
    <t>A continuacion me permito remitir nuestra respuesta al estado de cartera presentado en la fecha: 04/06/2024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</si>
</sst>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#,##0.00&quot;       &quot;;\-#,##0.00&quot;       &quot;;&quot; -&quot;#&quot;       &quot;;@\ "/>
    <numFmt numFmtId="165" formatCode="#,##0&quot;       &quot;;\-#,##0&quot;       &quot;;&quot; -&quot;#&quot;       &quot;;@\ 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2" fillId="0" borderId="0"/>
    <xf numFmtId="168" fontId="6" fillId="0" borderId="0" applyFont="0" applyFill="0" applyBorder="0" applyAlignment="0" applyProtection="0"/>
  </cellStyleXfs>
  <cellXfs count="135">
    <xf numFmtId="0" fontId="0" fillId="0" borderId="0" xfId="0"/>
    <xf numFmtId="49" fontId="3" fillId="0" borderId="1" xfId="1" applyNumberFormat="1" applyFont="1" applyFill="1" applyBorder="1" applyAlignment="1">
      <alignment horizontal="right" vertical="center" wrapText="1"/>
    </xf>
    <xf numFmtId="14" fontId="3" fillId="0" borderId="1" xfId="1" applyNumberFormat="1" applyFont="1" applyBorder="1" applyAlignment="1">
      <alignment horizontal="center" vertical="center" wrapText="1"/>
    </xf>
    <xf numFmtId="165" fontId="2" fillId="0" borderId="1" xfId="2" applyNumberFormat="1" applyFont="1" applyBorder="1"/>
    <xf numFmtId="165" fontId="2" fillId="0" borderId="1" xfId="2" applyNumberFormat="1" applyFont="1" applyFill="1" applyBorder="1"/>
    <xf numFmtId="165" fontId="2" fillId="0" borderId="1" xfId="2" applyNumberFormat="1" applyFont="1" applyFill="1" applyBorder="1" applyAlignment="1">
      <alignment vertical="center"/>
    </xf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14" fontId="5" fillId="0" borderId="1" xfId="0" applyNumberFormat="1" applyFont="1" applyBorder="1"/>
    <xf numFmtId="165" fontId="0" fillId="0" borderId="0" xfId="0" applyNumberFormat="1"/>
    <xf numFmtId="165" fontId="1" fillId="0" borderId="2" xfId="0" applyNumberFormat="1" applyFont="1" applyBorder="1"/>
    <xf numFmtId="0" fontId="1" fillId="0" borderId="1" xfId="0" applyFont="1" applyBorder="1" applyAlignment="1">
      <alignment horizontal="center" vertical="center" wrapText="1"/>
    </xf>
    <xf numFmtId="166" fontId="0" fillId="0" borderId="0" xfId="3" applyNumberFormat="1" applyFont="1"/>
    <xf numFmtId="0" fontId="0" fillId="5" borderId="1" xfId="0" applyFont="1" applyFill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0" fillId="0" borderId="0" xfId="0" applyFont="1"/>
    <xf numFmtId="0" fontId="1" fillId="0" borderId="3" xfId="0" applyFont="1" applyBorder="1" applyAlignment="1">
      <alignment horizontal="center" vertical="center"/>
    </xf>
    <xf numFmtId="166" fontId="1" fillId="0" borderId="3" xfId="3" applyNumberFormat="1" applyFont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 wrapText="1"/>
    </xf>
    <xf numFmtId="14" fontId="8" fillId="0" borderId="1" xfId="1" applyNumberFormat="1" applyFont="1" applyBorder="1" applyAlignment="1">
      <alignment horizontal="center" vertical="center" wrapText="1"/>
    </xf>
    <xf numFmtId="14" fontId="8" fillId="2" borderId="1" xfId="1" applyNumberFormat="1" applyFont="1" applyFill="1" applyBorder="1" applyAlignment="1">
      <alignment horizontal="center" vertical="center" wrapText="1"/>
    </xf>
    <xf numFmtId="166" fontId="8" fillId="4" borderId="1" xfId="3" applyNumberFormat="1" applyFont="1" applyFill="1" applyBorder="1" applyAlignment="1">
      <alignment horizontal="center" vertical="center" wrapText="1"/>
    </xf>
    <xf numFmtId="0" fontId="0" fillId="0" borderId="1" xfId="0" applyFont="1" applyBorder="1"/>
    <xf numFmtId="14" fontId="0" fillId="0" borderId="1" xfId="0" applyNumberFormat="1" applyFont="1" applyBorder="1"/>
    <xf numFmtId="165" fontId="7" fillId="0" borderId="1" xfId="2" applyNumberFormat="1" applyFont="1" applyBorder="1"/>
    <xf numFmtId="166" fontId="7" fillId="0" borderId="1" xfId="3" applyNumberFormat="1" applyFont="1" applyFill="1" applyBorder="1" applyAlignment="1">
      <alignment vertical="center"/>
    </xf>
    <xf numFmtId="0" fontId="0" fillId="0" borderId="1" xfId="0" applyNumberFormat="1" applyFont="1" applyBorder="1" applyAlignment="1">
      <alignment horizontal="right"/>
    </xf>
    <xf numFmtId="49" fontId="8" fillId="7" borderId="1" xfId="1" applyNumberFormat="1" applyFont="1" applyFill="1" applyBorder="1" applyAlignment="1">
      <alignment horizontal="center" vertical="center" wrapText="1"/>
    </xf>
    <xf numFmtId="165" fontId="0" fillId="0" borderId="1" xfId="0" applyNumberFormat="1" applyFont="1" applyBorder="1"/>
    <xf numFmtId="0" fontId="1" fillId="3" borderId="1" xfId="0" applyFont="1" applyFill="1" applyBorder="1" applyAlignment="1">
      <alignment horizontal="center" vertical="center" wrapText="1"/>
    </xf>
    <xf numFmtId="166" fontId="9" fillId="0" borderId="1" xfId="3" applyNumberFormat="1" applyFont="1" applyBorder="1" applyAlignment="1">
      <alignment horizontal="center" vertical="center" wrapText="1"/>
    </xf>
    <xf numFmtId="166" fontId="0" fillId="0" borderId="1" xfId="3" applyNumberFormat="1" applyFont="1" applyBorder="1"/>
    <xf numFmtId="166" fontId="9" fillId="8" borderId="1" xfId="3" applyNumberFormat="1" applyFont="1" applyFill="1" applyBorder="1" applyAlignment="1">
      <alignment horizontal="center" vertical="center" wrapText="1"/>
    </xf>
    <xf numFmtId="166" fontId="9" fillId="0" borderId="1" xfId="3" applyNumberFormat="1" applyFont="1" applyFill="1" applyBorder="1" applyAlignment="1">
      <alignment horizontal="center" vertical="center" wrapText="1"/>
    </xf>
    <xf numFmtId="166" fontId="1" fillId="3" borderId="1" xfId="3" applyNumberFormat="1" applyFont="1" applyFill="1" applyBorder="1" applyAlignment="1">
      <alignment horizontal="center" vertical="center" wrapText="1"/>
    </xf>
    <xf numFmtId="166" fontId="0" fillId="0" borderId="0" xfId="0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0" fillId="0" borderId="10" xfId="3" applyNumberFormat="1" applyFont="1" applyBorder="1"/>
    <xf numFmtId="0" fontId="0" fillId="0" borderId="15" xfId="0" applyBorder="1" applyAlignment="1">
      <alignment horizontal="left"/>
    </xf>
    <xf numFmtId="0" fontId="0" fillId="0" borderId="5" xfId="0" pivotButton="1" applyBorder="1"/>
    <xf numFmtId="166" fontId="0" fillId="0" borderId="17" xfId="3" applyNumberFormat="1" applyFont="1" applyBorder="1"/>
    <xf numFmtId="0" fontId="0" fillId="0" borderId="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0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0" fontId="10" fillId="0" borderId="0" xfId="5" applyFont="1"/>
    <xf numFmtId="0" fontId="10" fillId="0" borderId="6" xfId="5" applyFont="1" applyBorder="1" applyAlignment="1">
      <alignment horizontal="centerContinuous"/>
    </xf>
    <xf numFmtId="0" fontId="10" fillId="0" borderId="8" xfId="5" applyFont="1" applyBorder="1" applyAlignment="1">
      <alignment horizontal="centerContinuous"/>
    </xf>
    <xf numFmtId="0" fontId="11" fillId="0" borderId="6" xfId="5" applyFont="1" applyBorder="1" applyAlignment="1">
      <alignment horizontal="centerContinuous" vertical="center"/>
    </xf>
    <xf numFmtId="0" fontId="11" fillId="0" borderId="7" xfId="5" applyFont="1" applyBorder="1" applyAlignment="1">
      <alignment horizontal="centerContinuous" vertical="center"/>
    </xf>
    <xf numFmtId="0" fontId="11" fillId="0" borderId="8" xfId="5" applyFont="1" applyBorder="1" applyAlignment="1">
      <alignment horizontal="centerContinuous" vertical="center"/>
    </xf>
    <xf numFmtId="0" fontId="11" fillId="0" borderId="14" xfId="5" applyFont="1" applyBorder="1" applyAlignment="1">
      <alignment horizontal="centerContinuous" vertical="center"/>
    </xf>
    <xf numFmtId="0" fontId="10" fillId="0" borderId="9" xfId="5" applyFont="1" applyBorder="1" applyAlignment="1">
      <alignment horizontal="centerContinuous"/>
    </xf>
    <xf numFmtId="0" fontId="10" fillId="0" borderId="10" xfId="5" applyFont="1" applyBorder="1" applyAlignment="1">
      <alignment horizontal="centerContinuous"/>
    </xf>
    <xf numFmtId="0" fontId="11" fillId="0" borderId="11" xfId="5" applyFont="1" applyBorder="1" applyAlignment="1">
      <alignment horizontal="centerContinuous" vertical="center"/>
    </xf>
    <xf numFmtId="0" fontId="11" fillId="0" borderId="12" xfId="5" applyFont="1" applyBorder="1" applyAlignment="1">
      <alignment horizontal="centerContinuous" vertical="center"/>
    </xf>
    <xf numFmtId="0" fontId="11" fillId="0" borderId="13" xfId="5" applyFont="1" applyBorder="1" applyAlignment="1">
      <alignment horizontal="centerContinuous" vertical="center"/>
    </xf>
    <xf numFmtId="0" fontId="11" fillId="0" borderId="16" xfId="5" applyFont="1" applyBorder="1" applyAlignment="1">
      <alignment horizontal="centerContinuous" vertical="center"/>
    </xf>
    <xf numFmtId="0" fontId="11" fillId="0" borderId="9" xfId="5" applyFont="1" applyBorder="1" applyAlignment="1">
      <alignment horizontal="centerContinuous" vertical="center"/>
    </xf>
    <xf numFmtId="0" fontId="11" fillId="0" borderId="0" xfId="5" applyFont="1" applyAlignment="1">
      <alignment horizontal="centerContinuous" vertical="center"/>
    </xf>
    <xf numFmtId="0" fontId="11" fillId="0" borderId="10" xfId="5" applyFont="1" applyBorder="1" applyAlignment="1">
      <alignment horizontal="centerContinuous" vertical="center"/>
    </xf>
    <xf numFmtId="0" fontId="11" fillId="0" borderId="15" xfId="5" applyFont="1" applyBorder="1" applyAlignment="1">
      <alignment horizontal="centerContinuous" vertical="center"/>
    </xf>
    <xf numFmtId="0" fontId="10" fillId="0" borderId="11" xfId="5" applyFont="1" applyBorder="1" applyAlignment="1">
      <alignment horizontal="centerContinuous"/>
    </xf>
    <xf numFmtId="0" fontId="10" fillId="0" borderId="13" xfId="5" applyFont="1" applyBorder="1" applyAlignment="1">
      <alignment horizontal="centerContinuous"/>
    </xf>
    <xf numFmtId="0" fontId="10" fillId="0" borderId="9" xfId="5" applyFont="1" applyBorder="1"/>
    <xf numFmtId="0" fontId="10" fillId="0" borderId="10" xfId="5" applyFont="1" applyBorder="1"/>
    <xf numFmtId="0" fontId="11" fillId="0" borderId="0" xfId="5" applyFont="1"/>
    <xf numFmtId="14" fontId="10" fillId="0" borderId="0" xfId="5" applyNumberFormat="1" applyFont="1"/>
    <xf numFmtId="167" fontId="10" fillId="0" borderId="0" xfId="5" applyNumberFormat="1" applyFont="1"/>
    <xf numFmtId="0" fontId="2" fillId="0" borderId="0" xfId="5" applyFont="1"/>
    <xf numFmtId="14" fontId="10" fillId="0" borderId="0" xfId="5" applyNumberFormat="1" applyFont="1" applyAlignment="1">
      <alignment horizontal="left"/>
    </xf>
    <xf numFmtId="0" fontId="3" fillId="0" borderId="0" xfId="5" applyFont="1" applyAlignment="1">
      <alignment horizontal="center"/>
    </xf>
    <xf numFmtId="169" fontId="3" fillId="0" borderId="0" xfId="6" applyNumberFormat="1" applyFont="1" applyAlignment="1">
      <alignment horizontal="center"/>
    </xf>
    <xf numFmtId="170" fontId="3" fillId="0" borderId="0" xfId="4" applyNumberFormat="1" applyFont="1" applyAlignment="1">
      <alignment horizontal="right"/>
    </xf>
    <xf numFmtId="170" fontId="10" fillId="0" borderId="0" xfId="4" applyNumberFormat="1" applyFont="1"/>
    <xf numFmtId="169" fontId="2" fillId="0" borderId="0" xfId="6" applyNumberFormat="1" applyFont="1" applyAlignment="1">
      <alignment horizontal="center"/>
    </xf>
    <xf numFmtId="170" fontId="2" fillId="0" borderId="0" xfId="4" applyNumberFormat="1" applyFont="1" applyAlignment="1">
      <alignment horizontal="right"/>
    </xf>
    <xf numFmtId="169" fontId="10" fillId="0" borderId="0" xfId="6" applyNumberFormat="1" applyFont="1" applyAlignment="1">
      <alignment horizontal="center"/>
    </xf>
    <xf numFmtId="170" fontId="10" fillId="0" borderId="0" xfId="4" applyNumberFormat="1" applyFont="1" applyAlignment="1">
      <alignment horizontal="right"/>
    </xf>
    <xf numFmtId="170" fontId="10" fillId="0" borderId="0" xfId="5" applyNumberFormat="1" applyFont="1"/>
    <xf numFmtId="169" fontId="10" fillId="0" borderId="12" xfId="6" applyNumberFormat="1" applyFont="1" applyBorder="1" applyAlignment="1">
      <alignment horizontal="center"/>
    </xf>
    <xf numFmtId="170" fontId="10" fillId="0" borderId="12" xfId="4" applyNumberFormat="1" applyFont="1" applyBorder="1" applyAlignment="1">
      <alignment horizontal="right"/>
    </xf>
    <xf numFmtId="169" fontId="11" fillId="0" borderId="0" xfId="4" applyNumberFormat="1" applyFont="1" applyAlignment="1">
      <alignment horizontal="right"/>
    </xf>
    <xf numFmtId="170" fontId="11" fillId="0" borderId="0" xfId="4" applyNumberFormat="1" applyFont="1" applyAlignment="1">
      <alignment horizontal="right"/>
    </xf>
    <xf numFmtId="0" fontId="3" fillId="0" borderId="0" xfId="5" applyFont="1"/>
    <xf numFmtId="169" fontId="2" fillId="0" borderId="12" xfId="6" applyNumberFormat="1" applyFont="1" applyBorder="1" applyAlignment="1">
      <alignment horizontal="center"/>
    </xf>
    <xf numFmtId="170" fontId="2" fillId="0" borderId="12" xfId="4" applyNumberFormat="1" applyFont="1" applyBorder="1" applyAlignment="1">
      <alignment horizontal="right"/>
    </xf>
    <xf numFmtId="0" fontId="2" fillId="0" borderId="10" xfId="5" applyFont="1" applyBorder="1"/>
    <xf numFmtId="169" fontId="2" fillId="0" borderId="0" xfId="4" applyNumberFormat="1" applyFont="1" applyAlignment="1">
      <alignment horizontal="right"/>
    </xf>
    <xf numFmtId="169" fontId="3" fillId="0" borderId="18" xfId="6" applyNumberFormat="1" applyFont="1" applyBorder="1" applyAlignment="1">
      <alignment horizontal="center"/>
    </xf>
    <xf numFmtId="170" fontId="3" fillId="0" borderId="18" xfId="4" applyNumberFormat="1" applyFont="1" applyBorder="1" applyAlignment="1">
      <alignment horizontal="right"/>
    </xf>
    <xf numFmtId="171" fontId="2" fillId="0" borderId="0" xfId="5" applyNumberFormat="1" applyFont="1"/>
    <xf numFmtId="168" fontId="2" fillId="0" borderId="0" xfId="6" applyFont="1"/>
    <xf numFmtId="170" fontId="2" fillId="0" borderId="0" xfId="4" applyNumberFormat="1" applyFont="1"/>
    <xf numFmtId="171" fontId="3" fillId="0" borderId="12" xfId="5" applyNumberFormat="1" applyFont="1" applyBorder="1"/>
    <xf numFmtId="171" fontId="2" fillId="0" borderId="12" xfId="5" applyNumberFormat="1" applyFont="1" applyBorder="1"/>
    <xf numFmtId="168" fontId="3" fillId="0" borderId="12" xfId="6" applyFont="1" applyBorder="1"/>
    <xf numFmtId="170" fontId="2" fillId="0" borderId="12" xfId="4" applyNumberFormat="1" applyFont="1" applyBorder="1"/>
    <xf numFmtId="171" fontId="3" fillId="0" borderId="0" xfId="5" applyNumberFormat="1" applyFont="1"/>
    <xf numFmtId="0" fontId="10" fillId="0" borderId="11" xfId="5" applyFont="1" applyBorder="1"/>
    <xf numFmtId="0" fontId="10" fillId="0" borderId="12" xfId="5" applyFont="1" applyBorder="1"/>
    <xf numFmtId="171" fontId="10" fillId="0" borderId="12" xfId="5" applyNumberFormat="1" applyFont="1" applyBorder="1"/>
    <xf numFmtId="0" fontId="10" fillId="0" borderId="13" xfId="5" applyFont="1" applyBorder="1"/>
    <xf numFmtId="0" fontId="3" fillId="0" borderId="14" xfId="5" applyFont="1" applyBorder="1" applyAlignment="1">
      <alignment horizontal="center" vertical="center"/>
    </xf>
    <xf numFmtId="0" fontId="3" fillId="0" borderId="5" xfId="5" applyFont="1" applyBorder="1" applyAlignment="1">
      <alignment horizontal="center" vertical="center"/>
    </xf>
    <xf numFmtId="0" fontId="2" fillId="0" borderId="9" xfId="5" applyFont="1" applyBorder="1"/>
    <xf numFmtId="167" fontId="2" fillId="0" borderId="0" xfId="5" applyNumberFormat="1" applyFont="1"/>
    <xf numFmtId="14" fontId="2" fillId="0" borderId="0" xfId="5" applyNumberFormat="1" applyFont="1"/>
    <xf numFmtId="14" fontId="2" fillId="0" borderId="0" xfId="5" applyNumberFormat="1" applyFont="1" applyAlignment="1">
      <alignment horizontal="left"/>
    </xf>
    <xf numFmtId="166" fontId="3" fillId="0" borderId="0" xfId="3" applyNumberFormat="1" applyFont="1"/>
    <xf numFmtId="172" fontId="3" fillId="0" borderId="0" xfId="3" applyNumberFormat="1" applyFont="1" applyAlignment="1">
      <alignment horizontal="right"/>
    </xf>
    <xf numFmtId="166" fontId="2" fillId="0" borderId="0" xfId="3" applyNumberFormat="1" applyFont="1" applyAlignment="1">
      <alignment horizontal="center"/>
    </xf>
    <xf numFmtId="172" fontId="2" fillId="0" borderId="0" xfId="3" applyNumberFormat="1" applyFont="1" applyAlignment="1">
      <alignment horizontal="right"/>
    </xf>
    <xf numFmtId="166" fontId="2" fillId="0" borderId="4" xfId="3" applyNumberFormat="1" applyFont="1" applyBorder="1" applyAlignment="1">
      <alignment horizontal="center"/>
    </xf>
    <xf numFmtId="172" fontId="2" fillId="0" borderId="4" xfId="3" applyNumberFormat="1" applyFont="1" applyBorder="1" applyAlignment="1">
      <alignment horizontal="right"/>
    </xf>
    <xf numFmtId="166" fontId="2" fillId="0" borderId="18" xfId="3" applyNumberFormat="1" applyFont="1" applyBorder="1" applyAlignment="1">
      <alignment horizontal="center"/>
    </xf>
    <xf numFmtId="172" fontId="2" fillId="0" borderId="18" xfId="3" applyNumberFormat="1" applyFont="1" applyBorder="1" applyAlignment="1">
      <alignment horizontal="right"/>
    </xf>
    <xf numFmtId="171" fontId="2" fillId="0" borderId="0" xfId="5" applyNumberFormat="1" applyFont="1" applyAlignment="1">
      <alignment horizontal="right"/>
    </xf>
    <xf numFmtId="0" fontId="2" fillId="0" borderId="11" xfId="5" applyFont="1" applyBorder="1"/>
    <xf numFmtId="0" fontId="2" fillId="0" borderId="12" xfId="5" applyFont="1" applyBorder="1"/>
    <xf numFmtId="0" fontId="2" fillId="0" borderId="13" xfId="5" applyFont="1" applyBorder="1"/>
    <xf numFmtId="0" fontId="4" fillId="0" borderId="1" xfId="0" applyFont="1" applyBorder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2" fillId="0" borderId="6" xfId="5" applyFont="1" applyBorder="1" applyAlignment="1">
      <alignment horizontal="center"/>
    </xf>
    <xf numFmtId="0" fontId="2" fillId="0" borderId="8" xfId="5" applyFont="1" applyBorder="1" applyAlignment="1">
      <alignment horizontal="center"/>
    </xf>
    <xf numFmtId="0" fontId="2" fillId="0" borderId="11" xfId="5" applyFont="1" applyBorder="1" applyAlignment="1">
      <alignment horizontal="center"/>
    </xf>
    <xf numFmtId="0" fontId="2" fillId="0" borderId="13" xfId="5" applyFont="1" applyBorder="1" applyAlignment="1">
      <alignment horizontal="center"/>
    </xf>
    <xf numFmtId="0" fontId="3" fillId="0" borderId="6" xfId="5" applyFont="1" applyBorder="1" applyAlignment="1">
      <alignment horizontal="center" vertical="center"/>
    </xf>
    <xf numFmtId="0" fontId="3" fillId="0" borderId="7" xfId="5" applyFont="1" applyBorder="1" applyAlignment="1">
      <alignment horizontal="center" vertical="center"/>
    </xf>
    <xf numFmtId="0" fontId="3" fillId="0" borderId="8" xfId="5" applyFont="1" applyBorder="1" applyAlignment="1">
      <alignment horizontal="center" vertical="center"/>
    </xf>
    <xf numFmtId="0" fontId="3" fillId="0" borderId="19" xfId="5" applyFont="1" applyBorder="1" applyAlignment="1">
      <alignment horizontal="center" vertical="center" wrapText="1"/>
    </xf>
    <xf numFmtId="0" fontId="3" fillId="0" borderId="20" xfId="5" applyFont="1" applyBorder="1" applyAlignment="1">
      <alignment horizontal="center" vertical="center" wrapText="1"/>
    </xf>
    <xf numFmtId="0" fontId="3" fillId="0" borderId="17" xfId="5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7">
    <cellStyle name="Millares" xfId="3" builtinId="3"/>
    <cellStyle name="Millares 2" xfId="6"/>
    <cellStyle name="Millares 2 2 3" xfId="2"/>
    <cellStyle name="Moneda" xfId="4" builtinId="4"/>
    <cellStyle name="Normal" xfId="0" builtinId="0"/>
    <cellStyle name="Normal 2 10 2" xfId="1"/>
    <cellStyle name="Normal 2 2" xfId="5"/>
  </cellStyles>
  <dxfs count="21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-* #,##0_-;\-* #,##0_-;_-* &quot;-&quot;??_-;_-@_-"/>
    </dxf>
    <dxf>
      <numFmt numFmtId="166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42.913323032408" createdVersion="5" refreshedVersion="5" minRefreshableVersion="3" recordCount="9">
  <cacheSource type="worksheet">
    <worksheetSource ref="A2:W11" sheet="ESTADO DE CADA FACTURA"/>
  </cacheSource>
  <cacheFields count="23">
    <cacheField name="NIT" numFmtId="0">
      <sharedItems containsSemiMixedTypes="0" containsString="0" containsNumber="1" containsInteger="1" minValue="805023423" maxValue="805023423"/>
    </cacheField>
    <cacheField name="PRESTADOR" numFmtId="0">
      <sharedItems/>
    </cacheField>
    <cacheField name="Prefijo" numFmtId="0">
      <sharedItems/>
    </cacheField>
    <cacheField name="Numero de Factura" numFmtId="0">
      <sharedItems containsSemiMixedTypes="0" containsString="0" containsNumber="1" containsInteger="1" minValue="4215879" maxValue="4450394"/>
    </cacheField>
    <cacheField name="Alf+Fac" numFmtId="0">
      <sharedItems/>
    </cacheField>
    <cacheField name="Llave" numFmtId="0">
      <sharedItems/>
    </cacheField>
    <cacheField name="Fecha Expedicion de la Factura " numFmtId="14">
      <sharedItems containsSemiMixedTypes="0" containsNonDate="0" containsDate="1" containsString="0" minDate="2020-12-31T00:00:00" maxDate="2024-04-02T00:00:00"/>
    </cacheField>
    <cacheField name="Fecha de radicación EPS " numFmtId="14">
      <sharedItems containsSemiMixedTypes="0" containsNonDate="0" containsDate="1" containsString="0" minDate="2021-03-05T00:00:00" maxDate="2024-05-02T07:00:00"/>
    </cacheField>
    <cacheField name="Valor Factura" numFmtId="165">
      <sharedItems containsSemiMixedTypes="0" containsString="0" containsNumber="1" containsInteger="1" minValue="152169" maxValue="24100789"/>
    </cacheField>
    <cacheField name="Nota Credito" numFmtId="165">
      <sharedItems containsString="0" containsBlank="1" containsNumber="1" containsInteger="1" minValue="668500" maxValue="2056924"/>
    </cacheField>
    <cacheField name="Saldo Factura1" numFmtId="166">
      <sharedItems containsSemiMixedTypes="0" containsString="0" containsNumber="1" containsInteger="1" minValue="152169" maxValue="23432289"/>
    </cacheField>
    <cacheField name="Estado de Factura EPS Mayo 30" numFmtId="0">
      <sharedItems count="3">
        <s v="FACTURA PENDIENTE EN PROGRAMACION DE PAGO"/>
        <s v="FACTURA COVID-19"/>
        <s v="FACTURA DEVUELTA"/>
      </sharedItems>
    </cacheField>
    <cacheField name="Boxalud" numFmtId="165">
      <sharedItems/>
    </cacheField>
    <cacheField name="Covid-19" numFmtId="165">
      <sharedItems containsBlank="1"/>
    </cacheField>
    <cacheField name="Valor Total Bruto" numFmtId="166">
      <sharedItems containsSemiMixedTypes="0" containsString="0" containsNumber="1" containsInteger="1" minValue="152169" maxValue="24100789"/>
    </cacheField>
    <cacheField name="Valor Devolucion" numFmtId="166">
      <sharedItems containsSemiMixedTypes="0" containsString="0" containsNumber="1" containsInteger="1" minValue="0" maxValue="21744256"/>
    </cacheField>
    <cacheField name="Observacion objeccion" numFmtId="166">
      <sharedItems containsBlank="1"/>
    </cacheField>
    <cacheField name="Valor Radicado" numFmtId="166">
      <sharedItems containsSemiMixedTypes="0" containsString="0" containsNumber="1" containsInteger="1" minValue="152169" maxValue="24100789"/>
    </cacheField>
    <cacheField name="Valor Glosa Aceptada" numFmtId="166">
      <sharedItems containsSemiMixedTypes="0" containsString="0" containsNumber="1" containsInteger="1" minValue="0" maxValue="758000"/>
    </cacheField>
    <cacheField name="Valor Pagar" numFmtId="166">
      <sharedItems containsSemiMixedTypes="0" containsString="0" containsNumber="1" containsInteger="1" minValue="0" maxValue="22875933"/>
    </cacheField>
    <cacheField name="Por pagar SAP" numFmtId="166">
      <sharedItems containsSemiMixedTypes="0" containsString="0" containsNumber="1" containsInteger="1" minValue="0" maxValue="22875933"/>
    </cacheField>
    <cacheField name="P. abiertas doc" numFmtId="0">
      <sharedItems containsString="0" containsBlank="1" containsNumber="1" containsInteger="1" minValue="1222138462" maxValue="1909265545"/>
    </cacheField>
    <cacheField name="Fecha de corte" numFmtId="14">
      <sharedItems containsSemiMixedTypes="0" containsNonDate="0" containsDate="1" containsString="0" minDate="2024-04-30T00:00:00" maxDate="2024-05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">
  <r>
    <n v="805023423"/>
    <s v="SOCIEDAD NSDR SAS-CLINICA  NUESTRA SEÑORA DEL ROSARIO"/>
    <s v="CC"/>
    <n v="4215879"/>
    <s v="CC4215879"/>
    <s v="805023423_CC4215879"/>
    <d v="2020-12-31T00:00:00"/>
    <d v="2021-03-05T00:00:00"/>
    <n v="281232"/>
    <m/>
    <n v="281232"/>
    <x v="0"/>
    <s v="Finalizada"/>
    <m/>
    <n v="281232"/>
    <n v="0"/>
    <m/>
    <n v="281232"/>
    <n v="281232"/>
    <n v="0"/>
    <n v="0"/>
    <m/>
    <d v="2024-04-30T00:00:00"/>
  </r>
  <r>
    <n v="805023423"/>
    <s v="SOCIEDAD NSDR SAS-CLINICA  NUESTRA SEÑORA DEL ROSARIO"/>
    <s v="CC"/>
    <n v="4222072"/>
    <s v="CC4222072"/>
    <s v="805023423_CC4222072"/>
    <d v="2021-05-10T00:00:00"/>
    <d v="2021-08-27T00:00:00"/>
    <n v="216994"/>
    <m/>
    <n v="216994"/>
    <x v="1"/>
    <s v="Finalizada"/>
    <s v="ESTADO DOS"/>
    <n v="216994"/>
    <n v="0"/>
    <m/>
    <n v="216994"/>
    <n v="0"/>
    <n v="216994"/>
    <n v="212654"/>
    <n v="1909265545"/>
    <d v="2024-04-30T00:00:00"/>
  </r>
  <r>
    <n v="805023423"/>
    <s v="SOCIEDAD NSDR SAS-CLINICA  NUESTRA SEÑORA DEL ROSARIO"/>
    <s v="CC"/>
    <n v="4402818"/>
    <s v="CC4402818"/>
    <s v="805023423_CC4402818"/>
    <d v="2021-11-25T00:00:00"/>
    <d v="2022-02-19T00:00:00"/>
    <n v="216994"/>
    <m/>
    <n v="216994"/>
    <x v="1"/>
    <s v="Finalizada"/>
    <s v="ESTADO DOS"/>
    <n v="216994"/>
    <n v="0"/>
    <m/>
    <n v="216994"/>
    <n v="0"/>
    <n v="216994"/>
    <n v="212654"/>
    <n v="1222138462"/>
    <d v="2024-04-30T00:00:00"/>
  </r>
  <r>
    <n v="805023423"/>
    <s v="SOCIEDAD NSDR SAS-CLINICA  NUESTRA SEÑORA DEL ROSARIO"/>
    <s v="CC"/>
    <n v="4425044"/>
    <s v="CC4425044"/>
    <s v="805023423_CC4425044"/>
    <d v="2022-12-31T00:00:00"/>
    <d v="2023-01-14T00:00:00"/>
    <n v="21744256"/>
    <m/>
    <n v="21744256"/>
    <x v="2"/>
    <s v="Devuelta"/>
    <m/>
    <n v="21744256"/>
    <n v="21744256"/>
    <s v="MIGRACION: AUT:se devuelve factura con soportes completosNO HAY AUTORIZACION PARA EL SERVICIO FACTURADO SOLO HAY AUT DE URGENCIAS 223608523069817 SE REALIZA OBJECION MEDICA DRA DRA MAIBER $ 707.869 Pertinencia médica 607 Ampicilina Sulba"/>
    <n v="21744256"/>
    <n v="0"/>
    <n v="0"/>
    <n v="0"/>
    <m/>
    <d v="2024-04-30T00:00:00"/>
  </r>
  <r>
    <n v="805023423"/>
    <s v="SOCIEDAD NSDR SAS-CLINICA  NUESTRA SEÑORA DEL ROSARIO"/>
    <s v="CC"/>
    <n v="4434571"/>
    <s v="CC4434571"/>
    <s v="805023423_CC4434571"/>
    <d v="2023-06-09T00:00:00"/>
    <d v="2023-11-01T07:00:00"/>
    <n v="152169"/>
    <n v="2056924"/>
    <n v="152169"/>
    <x v="0"/>
    <s v="Finalizada"/>
    <m/>
    <n v="152169"/>
    <n v="0"/>
    <m/>
    <n v="152169"/>
    <n v="0"/>
    <n v="152169"/>
    <n v="152169"/>
    <n v="1222457287"/>
    <d v="2024-04-30T00:00:00"/>
  </r>
  <r>
    <n v="805023423"/>
    <s v="SOCIEDAD NSDR SAS-CLINICA  NUESTRA SEÑORA DEL ROSARIO"/>
    <s v="CC"/>
    <n v="4434326"/>
    <s v="CC4434326"/>
    <s v="805023423_CC4434326"/>
    <d v="2023-06-05T00:00:00"/>
    <d v="2023-11-01T07:00:00"/>
    <n v="24100789"/>
    <n v="668500"/>
    <n v="23432289"/>
    <x v="0"/>
    <s v="Finalizada"/>
    <m/>
    <n v="24100789"/>
    <n v="0"/>
    <m/>
    <n v="24100789"/>
    <n v="758000"/>
    <n v="22875933"/>
    <n v="22875933"/>
    <n v="1222454371"/>
    <d v="2024-04-30T00:00:00"/>
  </r>
  <r>
    <n v="805023423"/>
    <s v="SOCIEDAD NSDR SAS-CLINICA  NUESTRA SEÑORA DEL ROSARIO"/>
    <s v="CC"/>
    <n v="4436300"/>
    <s v="CC4436300"/>
    <s v="805023423_CC4436300"/>
    <d v="2023-07-17T00:00:00"/>
    <d v="2023-11-01T07:00:00"/>
    <n v="183877"/>
    <m/>
    <n v="183877"/>
    <x v="0"/>
    <s v="Finalizada"/>
    <m/>
    <n v="183877"/>
    <n v="0"/>
    <m/>
    <n v="183877"/>
    <n v="0"/>
    <n v="180199"/>
    <n v="180199"/>
    <n v="1222457286"/>
    <d v="2024-04-30T00:00:00"/>
  </r>
  <r>
    <n v="805023423"/>
    <s v="SOCIEDAD NSDR SAS-CLINICA  NUESTRA SEÑORA DEL ROSARIO"/>
    <s v="CC"/>
    <n v="4449724"/>
    <s v="CC4449724"/>
    <s v="805023423_CC4449724"/>
    <d v="2024-03-19T00:00:00"/>
    <d v="2024-05-02T07:00:00"/>
    <n v="907254"/>
    <m/>
    <n v="907254"/>
    <x v="0"/>
    <s v="Finalizada"/>
    <m/>
    <n v="907254"/>
    <n v="0"/>
    <m/>
    <n v="907254"/>
    <n v="0"/>
    <n v="889109"/>
    <n v="0"/>
    <m/>
    <d v="2024-04-30T00:00:00"/>
  </r>
  <r>
    <n v="805023423"/>
    <s v="SOCIEDAD NSDR SAS-CLINICA  NUESTRA SEÑORA DEL ROSARIO"/>
    <s v="CC"/>
    <n v="4450394"/>
    <s v="CC4450394"/>
    <s v="805023423_CC4450394"/>
    <d v="2024-04-01T00:00:00"/>
    <d v="2024-05-02T07:00:00"/>
    <n v="745351"/>
    <m/>
    <n v="745351"/>
    <x v="0"/>
    <s v="Finalizada"/>
    <m/>
    <n v="745351"/>
    <n v="0"/>
    <m/>
    <n v="745351"/>
    <n v="0"/>
    <n v="730444"/>
    <n v="0"/>
    <m/>
    <d v="2024-04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22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3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65" showAll="0"/>
    <pivotField showAll="0"/>
    <pivotField dataField="1" numFmtId="166"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numFmtId="166" showAll="0"/>
    <pivotField numFmtId="166" showAll="0"/>
    <pivotField showAll="0"/>
    <pivotField numFmtId="166" showAll="0"/>
    <pivotField numFmtId="166" showAll="0"/>
    <pivotField numFmtId="166" showAll="0"/>
    <pivotField numFmtId="166" showAll="0"/>
    <pivotField showAll="0"/>
    <pivotField numFmtId="14"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1" subtotal="count" baseField="0" baseItem="0"/>
    <dataField name="Saldo IPS " fld="10" baseField="0" baseItem="0" numFmtId="166"/>
  </dataFields>
  <formats count="21">
    <format dxfId="20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8">
      <pivotArea type="all" dataOnly="0" outline="0" fieldPosition="0"/>
    </format>
    <format dxfId="17">
      <pivotArea outline="0" collapsedLevelsAreSubtotals="1" fieldPosition="0"/>
    </format>
    <format dxfId="16">
      <pivotArea field="11" type="button" dataOnly="0" labelOnly="1" outline="0" axis="axisRow" fieldPosition="0"/>
    </format>
    <format dxfId="15">
      <pivotArea dataOnly="0" labelOnly="1" fieldPosition="0">
        <references count="1">
          <reference field="11" count="0"/>
        </references>
      </pivotArea>
    </format>
    <format dxfId="14">
      <pivotArea dataOnly="0" labelOnly="1" grandRow="1" outline="0" fieldPosition="0"/>
    </format>
    <format dxfId="13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field="11" type="button" dataOnly="0" labelOnly="1" outline="0" axis="axisRow" fieldPosition="0"/>
    </format>
    <format dxfId="9">
      <pivotArea dataOnly="0" labelOnly="1" fieldPosition="0">
        <references count="1">
          <reference field="11" count="0"/>
        </references>
      </pivotArea>
    </format>
    <format dxfId="8">
      <pivotArea dataOnly="0" labelOnly="1" grandRow="1" outline="0" fieldPosition="0"/>
    </format>
    <format dxfId="7">
      <pivotArea field="11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opLeftCell="A4" workbookViewId="0">
      <selection activeCell="C20" sqref="C20:C22"/>
    </sheetView>
  </sheetViews>
  <sheetFormatPr baseColWidth="10" defaultRowHeight="14.5" x14ac:dyDescent="0.35"/>
  <cols>
    <col min="4" max="4" width="15.1796875" bestFit="1" customWidth="1"/>
    <col min="5" max="5" width="11.54296875" bestFit="1" customWidth="1"/>
    <col min="6" max="6" width="13.1796875" bestFit="1" customWidth="1"/>
    <col min="7" max="7" width="15.1796875" bestFit="1" customWidth="1"/>
  </cols>
  <sheetData>
    <row r="1" spans="1:9" x14ac:dyDescent="0.35">
      <c r="A1" s="122" t="s">
        <v>17</v>
      </c>
      <c r="B1" s="122"/>
      <c r="C1" s="122"/>
      <c r="D1" s="122"/>
      <c r="E1" s="122"/>
      <c r="F1" s="122"/>
      <c r="G1" s="122"/>
    </row>
    <row r="2" spans="1:9" x14ac:dyDescent="0.35">
      <c r="A2" s="122"/>
      <c r="B2" s="122"/>
      <c r="C2" s="122"/>
      <c r="D2" s="122"/>
      <c r="E2" s="122"/>
      <c r="F2" s="122"/>
      <c r="G2" s="122"/>
    </row>
    <row r="3" spans="1:9" ht="52" x14ac:dyDescent="0.35">
      <c r="A3" s="1" t="s">
        <v>13</v>
      </c>
      <c r="B3" s="1" t="s">
        <v>0</v>
      </c>
      <c r="C3" s="2" t="s">
        <v>1</v>
      </c>
      <c r="D3" s="1" t="s">
        <v>2</v>
      </c>
      <c r="E3" s="1" t="s">
        <v>3</v>
      </c>
      <c r="F3" s="1" t="s">
        <v>4</v>
      </c>
      <c r="G3" s="1" t="s">
        <v>5</v>
      </c>
    </row>
    <row r="4" spans="1:9" x14ac:dyDescent="0.35">
      <c r="A4" s="6" t="s">
        <v>12</v>
      </c>
      <c r="B4" s="7" t="s">
        <v>6</v>
      </c>
      <c r="C4" s="8">
        <v>44196</v>
      </c>
      <c r="D4" s="3">
        <v>281232</v>
      </c>
      <c r="E4" s="4"/>
      <c r="F4" s="3"/>
      <c r="G4" s="5">
        <v>281232</v>
      </c>
      <c r="I4" s="9"/>
    </row>
    <row r="5" spans="1:9" x14ac:dyDescent="0.35">
      <c r="A5" s="6" t="s">
        <v>12</v>
      </c>
      <c r="B5" s="7" t="s">
        <v>7</v>
      </c>
      <c r="C5" s="8">
        <v>44326</v>
      </c>
      <c r="D5" s="3">
        <v>216994</v>
      </c>
      <c r="E5" s="4"/>
      <c r="F5" s="3"/>
      <c r="G5" s="5">
        <v>216994</v>
      </c>
      <c r="I5" s="9"/>
    </row>
    <row r="6" spans="1:9" x14ac:dyDescent="0.35">
      <c r="A6" s="6" t="s">
        <v>12</v>
      </c>
      <c r="B6" s="7" t="s">
        <v>8</v>
      </c>
      <c r="C6" s="8">
        <v>44525</v>
      </c>
      <c r="D6" s="3">
        <v>216994</v>
      </c>
      <c r="E6" s="4"/>
      <c r="F6" s="3"/>
      <c r="G6" s="5">
        <v>216994</v>
      </c>
      <c r="I6" s="9"/>
    </row>
    <row r="7" spans="1:9" x14ac:dyDescent="0.35">
      <c r="A7" s="6" t="s">
        <v>12</v>
      </c>
      <c r="B7" s="7" t="s">
        <v>9</v>
      </c>
      <c r="C7" s="8">
        <v>44926</v>
      </c>
      <c r="D7" s="3">
        <v>21744256</v>
      </c>
      <c r="E7" s="4"/>
      <c r="F7" s="3"/>
      <c r="G7" s="5">
        <v>21744256</v>
      </c>
      <c r="I7" s="9"/>
    </row>
    <row r="8" spans="1:9" x14ac:dyDescent="0.35">
      <c r="A8" s="6" t="s">
        <v>12</v>
      </c>
      <c r="B8" s="7" t="s">
        <v>10</v>
      </c>
      <c r="C8" s="8">
        <v>45086</v>
      </c>
      <c r="D8" s="3">
        <v>152169</v>
      </c>
      <c r="E8" s="4"/>
      <c r="F8" s="3">
        <v>2056924</v>
      </c>
      <c r="G8" s="5">
        <v>152169</v>
      </c>
      <c r="I8" s="9"/>
    </row>
    <row r="9" spans="1:9" x14ac:dyDescent="0.35">
      <c r="A9" s="6" t="s">
        <v>12</v>
      </c>
      <c r="B9" s="7" t="s">
        <v>11</v>
      </c>
      <c r="C9" s="8">
        <v>45082</v>
      </c>
      <c r="D9" s="3">
        <v>24100789</v>
      </c>
      <c r="E9" s="4"/>
      <c r="F9" s="3">
        <v>668500</v>
      </c>
      <c r="G9" s="5">
        <v>23432289</v>
      </c>
      <c r="I9" s="9"/>
    </row>
    <row r="10" spans="1:9" x14ac:dyDescent="0.35">
      <c r="A10" s="6" t="s">
        <v>12</v>
      </c>
      <c r="B10" s="7" t="s">
        <v>14</v>
      </c>
      <c r="C10" s="8">
        <v>45124</v>
      </c>
      <c r="D10" s="3">
        <v>183877</v>
      </c>
      <c r="E10" s="4"/>
      <c r="F10" s="3"/>
      <c r="G10" s="5">
        <v>183877</v>
      </c>
      <c r="I10" s="9"/>
    </row>
    <row r="11" spans="1:9" x14ac:dyDescent="0.35">
      <c r="A11" s="6" t="s">
        <v>12</v>
      </c>
      <c r="B11" s="7" t="s">
        <v>15</v>
      </c>
      <c r="C11" s="8">
        <v>45370</v>
      </c>
      <c r="D11" s="3">
        <v>907254</v>
      </c>
      <c r="E11" s="4"/>
      <c r="F11" s="3"/>
      <c r="G11" s="5">
        <v>907254</v>
      </c>
      <c r="I11" s="9"/>
    </row>
    <row r="12" spans="1:9" x14ac:dyDescent="0.35">
      <c r="A12" s="6" t="s">
        <v>12</v>
      </c>
      <c r="B12" s="7" t="s">
        <v>16</v>
      </c>
      <c r="C12" s="8">
        <v>45383</v>
      </c>
      <c r="D12" s="3">
        <v>745351</v>
      </c>
      <c r="E12" s="4"/>
      <c r="F12" s="3"/>
      <c r="G12" s="5">
        <v>745351</v>
      </c>
      <c r="I12" s="9"/>
    </row>
    <row r="13" spans="1:9" x14ac:dyDescent="0.35">
      <c r="G13" s="10">
        <f>SUM(G4:G12)</f>
        <v>47880416</v>
      </c>
    </row>
  </sheetData>
  <mergeCells count="1">
    <mergeCell ref="A1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C12" sqref="C12"/>
    </sheetView>
  </sheetViews>
  <sheetFormatPr baseColWidth="10" defaultRowHeight="14.5" x14ac:dyDescent="0.35"/>
  <cols>
    <col min="1" max="1" width="44.26953125" bestFit="1" customWidth="1"/>
    <col min="2" max="2" width="13.26953125" style="42" bestFit="1" customWidth="1"/>
    <col min="3" max="3" width="13.7265625" style="12" bestFit="1" customWidth="1"/>
  </cols>
  <sheetData>
    <row r="2" spans="1:3" ht="15" thickBot="1" x14ac:dyDescent="0.4"/>
    <row r="3" spans="1:3" ht="15" thickBot="1" x14ac:dyDescent="0.4">
      <c r="A3" s="39" t="s">
        <v>63</v>
      </c>
      <c r="B3" s="43" t="s">
        <v>61</v>
      </c>
      <c r="C3" s="40" t="s">
        <v>62</v>
      </c>
    </row>
    <row r="4" spans="1:3" x14ac:dyDescent="0.35">
      <c r="A4" s="38" t="s">
        <v>57</v>
      </c>
      <c r="B4" s="44">
        <v>2</v>
      </c>
      <c r="C4" s="37">
        <v>433988</v>
      </c>
    </row>
    <row r="5" spans="1:3" x14ac:dyDescent="0.35">
      <c r="A5" s="38" t="s">
        <v>54</v>
      </c>
      <c r="B5" s="44">
        <v>1</v>
      </c>
      <c r="C5" s="37">
        <v>21744256</v>
      </c>
    </row>
    <row r="6" spans="1:3" ht="15" thickBot="1" x14ac:dyDescent="0.4">
      <c r="A6" s="38" t="s">
        <v>59</v>
      </c>
      <c r="B6" s="44">
        <v>6</v>
      </c>
      <c r="C6" s="37">
        <v>25702172</v>
      </c>
    </row>
    <row r="7" spans="1:3" ht="15" thickBot="1" x14ac:dyDescent="0.4">
      <c r="A7" s="41" t="s">
        <v>60</v>
      </c>
      <c r="B7" s="45">
        <v>9</v>
      </c>
      <c r="C7" s="40">
        <v>47880416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"/>
  <sheetViews>
    <sheetView showGridLines="0" zoomScale="80" zoomScaleNormal="80" workbookViewId="0">
      <selection activeCell="G2" sqref="G2"/>
    </sheetView>
  </sheetViews>
  <sheetFormatPr baseColWidth="10" defaultRowHeight="14.5" x14ac:dyDescent="0.35"/>
  <cols>
    <col min="1" max="1" width="10.1796875" style="15" bestFit="1" customWidth="1"/>
    <col min="2" max="2" width="53.26953125" style="15" bestFit="1" customWidth="1"/>
    <col min="3" max="3" width="7.54296875" style="15" customWidth="1"/>
    <col min="4" max="4" width="10.1796875" style="15" bestFit="1" customWidth="1"/>
    <col min="5" max="5" width="10.1796875" style="15" customWidth="1"/>
    <col min="6" max="6" width="20.81640625" style="15" bestFit="1" customWidth="1"/>
    <col min="7" max="7" width="17" style="15" customWidth="1"/>
    <col min="8" max="8" width="12.1796875" style="15" customWidth="1"/>
    <col min="9" max="9" width="18.08984375" style="15" bestFit="1" customWidth="1"/>
    <col min="10" max="10" width="17.6328125" style="15" bestFit="1" customWidth="1"/>
    <col min="11" max="11" width="13.54296875" style="12" bestFit="1" customWidth="1"/>
    <col min="12" max="12" width="21" style="15" customWidth="1"/>
    <col min="13" max="13" width="10.90625" style="15"/>
    <col min="14" max="14" width="12.1796875" style="15" bestFit="1" customWidth="1"/>
    <col min="15" max="16" width="14.26953125" style="12" bestFit="1" customWidth="1"/>
    <col min="17" max="17" width="14.26953125" style="12" customWidth="1"/>
    <col min="18" max="18" width="14.26953125" style="12" bestFit="1" customWidth="1"/>
    <col min="19" max="19" width="13.26953125" style="12" bestFit="1" customWidth="1"/>
    <col min="20" max="20" width="14.26953125" style="12" bestFit="1" customWidth="1"/>
    <col min="21" max="21" width="14.1796875" style="12" bestFit="1" customWidth="1"/>
    <col min="22" max="22" width="13.6328125" style="15" bestFit="1" customWidth="1"/>
    <col min="23" max="16384" width="10.90625" style="15"/>
  </cols>
  <sheetData>
    <row r="1" spans="1:23" x14ac:dyDescent="0.35">
      <c r="C1" s="16"/>
      <c r="D1" s="16"/>
      <c r="E1" s="16"/>
      <c r="F1" s="16"/>
      <c r="G1" s="16"/>
      <c r="H1" s="16"/>
      <c r="I1" s="16"/>
      <c r="J1" s="16"/>
      <c r="K1" s="17">
        <f>SUBTOTAL(9,K3:K11)</f>
        <v>47880416</v>
      </c>
      <c r="O1" s="17">
        <f t="shared" ref="O1:T1" si="0">SUBTOTAL(9,O3:O11)</f>
        <v>48548916</v>
      </c>
      <c r="P1" s="17">
        <f t="shared" si="0"/>
        <v>21744256</v>
      </c>
      <c r="Q1" s="17"/>
      <c r="R1" s="17">
        <f t="shared" si="0"/>
        <v>48548916</v>
      </c>
      <c r="S1" s="17">
        <f t="shared" si="0"/>
        <v>758000</v>
      </c>
      <c r="T1" s="17">
        <f t="shared" si="0"/>
        <v>25261842</v>
      </c>
    </row>
    <row r="2" spans="1:23" ht="43.5" x14ac:dyDescent="0.35">
      <c r="A2" s="11" t="s">
        <v>19</v>
      </c>
      <c r="B2" s="11" t="s">
        <v>18</v>
      </c>
      <c r="C2" s="18" t="s">
        <v>13</v>
      </c>
      <c r="D2" s="18" t="s">
        <v>0</v>
      </c>
      <c r="E2" s="18" t="s">
        <v>22</v>
      </c>
      <c r="F2" s="27" t="s">
        <v>32</v>
      </c>
      <c r="G2" s="19" t="s">
        <v>1</v>
      </c>
      <c r="H2" s="20" t="s">
        <v>20</v>
      </c>
      <c r="I2" s="18" t="s">
        <v>2</v>
      </c>
      <c r="J2" s="18" t="s">
        <v>4</v>
      </c>
      <c r="K2" s="21" t="s">
        <v>5</v>
      </c>
      <c r="L2" s="29" t="s">
        <v>105</v>
      </c>
      <c r="M2" s="11" t="s">
        <v>42</v>
      </c>
      <c r="N2" s="36" t="s">
        <v>56</v>
      </c>
      <c r="O2" s="30" t="s">
        <v>45</v>
      </c>
      <c r="P2" s="32" t="s">
        <v>46</v>
      </c>
      <c r="Q2" s="32" t="s">
        <v>52</v>
      </c>
      <c r="R2" s="30" t="s">
        <v>47</v>
      </c>
      <c r="S2" s="30" t="s">
        <v>48</v>
      </c>
      <c r="T2" s="30" t="s">
        <v>49</v>
      </c>
      <c r="U2" s="34" t="s">
        <v>50</v>
      </c>
      <c r="V2" s="29" t="s">
        <v>51</v>
      </c>
      <c r="W2" s="33" t="s">
        <v>53</v>
      </c>
    </row>
    <row r="3" spans="1:23" x14ac:dyDescent="0.35">
      <c r="A3" s="13">
        <v>805023423</v>
      </c>
      <c r="B3" s="14" t="s">
        <v>21</v>
      </c>
      <c r="C3" s="22" t="s">
        <v>12</v>
      </c>
      <c r="D3" s="26">
        <v>4215879</v>
      </c>
      <c r="E3" s="26" t="s">
        <v>23</v>
      </c>
      <c r="F3" s="26" t="s">
        <v>33</v>
      </c>
      <c r="G3" s="23">
        <v>44196</v>
      </c>
      <c r="H3" s="23">
        <v>44260</v>
      </c>
      <c r="I3" s="24">
        <v>281232</v>
      </c>
      <c r="J3" s="24"/>
      <c r="K3" s="25">
        <v>281232</v>
      </c>
      <c r="L3" s="22" t="s">
        <v>59</v>
      </c>
      <c r="M3" s="28" t="s">
        <v>43</v>
      </c>
      <c r="N3" s="28"/>
      <c r="O3" s="31">
        <v>281232</v>
      </c>
      <c r="P3" s="31">
        <v>0</v>
      </c>
      <c r="Q3" s="31"/>
      <c r="R3" s="31">
        <v>281232</v>
      </c>
      <c r="S3" s="31">
        <v>0</v>
      </c>
      <c r="T3" s="31">
        <v>0</v>
      </c>
      <c r="U3" s="31">
        <v>0</v>
      </c>
      <c r="V3" s="22"/>
      <c r="W3" s="23">
        <v>45412</v>
      </c>
    </row>
    <row r="4" spans="1:23" x14ac:dyDescent="0.35">
      <c r="A4" s="13">
        <v>805023423</v>
      </c>
      <c r="B4" s="14" t="s">
        <v>21</v>
      </c>
      <c r="C4" s="22" t="s">
        <v>12</v>
      </c>
      <c r="D4" s="26">
        <v>4222072</v>
      </c>
      <c r="E4" s="26" t="s">
        <v>24</v>
      </c>
      <c r="F4" s="26" t="s">
        <v>34</v>
      </c>
      <c r="G4" s="23">
        <v>44326</v>
      </c>
      <c r="H4" s="23">
        <v>44435</v>
      </c>
      <c r="I4" s="24">
        <v>216994</v>
      </c>
      <c r="J4" s="24"/>
      <c r="K4" s="25">
        <v>216994</v>
      </c>
      <c r="L4" s="22" t="s">
        <v>57</v>
      </c>
      <c r="M4" s="28" t="s">
        <v>43</v>
      </c>
      <c r="N4" s="28" t="s">
        <v>58</v>
      </c>
      <c r="O4" s="31">
        <v>216994</v>
      </c>
      <c r="P4" s="31">
        <v>0</v>
      </c>
      <c r="Q4" s="31"/>
      <c r="R4" s="31">
        <v>216994</v>
      </c>
      <c r="S4" s="31">
        <v>0</v>
      </c>
      <c r="T4" s="31">
        <v>216994</v>
      </c>
      <c r="U4" s="31">
        <v>212654</v>
      </c>
      <c r="V4" s="22">
        <v>1909265545</v>
      </c>
      <c r="W4" s="23">
        <v>45412</v>
      </c>
    </row>
    <row r="5" spans="1:23" x14ac:dyDescent="0.35">
      <c r="A5" s="13">
        <v>805023423</v>
      </c>
      <c r="B5" s="14" t="s">
        <v>21</v>
      </c>
      <c r="C5" s="22" t="s">
        <v>12</v>
      </c>
      <c r="D5" s="26">
        <v>4402818</v>
      </c>
      <c r="E5" s="26" t="s">
        <v>25</v>
      </c>
      <c r="F5" s="26" t="s">
        <v>35</v>
      </c>
      <c r="G5" s="23">
        <v>44525</v>
      </c>
      <c r="H5" s="23">
        <v>44611</v>
      </c>
      <c r="I5" s="24">
        <v>216994</v>
      </c>
      <c r="J5" s="24"/>
      <c r="K5" s="25">
        <v>216994</v>
      </c>
      <c r="L5" s="22" t="s">
        <v>57</v>
      </c>
      <c r="M5" s="28" t="s">
        <v>43</v>
      </c>
      <c r="N5" s="28" t="s">
        <v>58</v>
      </c>
      <c r="O5" s="31">
        <v>216994</v>
      </c>
      <c r="P5" s="31">
        <v>0</v>
      </c>
      <c r="Q5" s="31"/>
      <c r="R5" s="31">
        <v>216994</v>
      </c>
      <c r="S5" s="31">
        <v>0</v>
      </c>
      <c r="T5" s="31">
        <v>216994</v>
      </c>
      <c r="U5" s="31">
        <v>212654</v>
      </c>
      <c r="V5" s="22">
        <v>1222138462</v>
      </c>
      <c r="W5" s="23">
        <v>45412</v>
      </c>
    </row>
    <row r="6" spans="1:23" x14ac:dyDescent="0.35">
      <c r="A6" s="13">
        <v>805023423</v>
      </c>
      <c r="B6" s="14" t="s">
        <v>21</v>
      </c>
      <c r="C6" s="22" t="s">
        <v>12</v>
      </c>
      <c r="D6" s="26">
        <v>4425044</v>
      </c>
      <c r="E6" s="26" t="s">
        <v>26</v>
      </c>
      <c r="F6" s="26" t="s">
        <v>36</v>
      </c>
      <c r="G6" s="23">
        <v>44926</v>
      </c>
      <c r="H6" s="23">
        <v>44940</v>
      </c>
      <c r="I6" s="24">
        <v>21744256</v>
      </c>
      <c r="J6" s="24"/>
      <c r="K6" s="25">
        <v>21744256</v>
      </c>
      <c r="L6" s="22" t="s">
        <v>54</v>
      </c>
      <c r="M6" s="28" t="s">
        <v>44</v>
      </c>
      <c r="N6" s="28"/>
      <c r="O6" s="31">
        <v>21744256</v>
      </c>
      <c r="P6" s="31">
        <v>21744256</v>
      </c>
      <c r="Q6" s="31" t="s">
        <v>55</v>
      </c>
      <c r="R6" s="31">
        <v>21744256</v>
      </c>
      <c r="S6" s="31">
        <v>0</v>
      </c>
      <c r="T6" s="31">
        <v>0</v>
      </c>
      <c r="U6" s="31">
        <v>0</v>
      </c>
      <c r="V6" s="22"/>
      <c r="W6" s="23">
        <v>45412</v>
      </c>
    </row>
    <row r="7" spans="1:23" x14ac:dyDescent="0.35">
      <c r="A7" s="13">
        <v>805023423</v>
      </c>
      <c r="B7" s="14" t="s">
        <v>21</v>
      </c>
      <c r="C7" s="22" t="s">
        <v>12</v>
      </c>
      <c r="D7" s="26">
        <v>4434571</v>
      </c>
      <c r="E7" s="26" t="s">
        <v>27</v>
      </c>
      <c r="F7" s="26" t="s">
        <v>37</v>
      </c>
      <c r="G7" s="23">
        <v>45086</v>
      </c>
      <c r="H7" s="23">
        <v>45231.291666666664</v>
      </c>
      <c r="I7" s="24">
        <v>152169</v>
      </c>
      <c r="J7" s="24">
        <v>2056924</v>
      </c>
      <c r="K7" s="25">
        <v>152169</v>
      </c>
      <c r="L7" s="22" t="s">
        <v>59</v>
      </c>
      <c r="M7" s="28" t="s">
        <v>43</v>
      </c>
      <c r="N7" s="28"/>
      <c r="O7" s="31">
        <v>152169</v>
      </c>
      <c r="P7" s="31">
        <v>0</v>
      </c>
      <c r="Q7" s="31"/>
      <c r="R7" s="31">
        <v>152169</v>
      </c>
      <c r="S7" s="31">
        <v>0</v>
      </c>
      <c r="T7" s="31">
        <v>152169</v>
      </c>
      <c r="U7" s="31">
        <v>152169</v>
      </c>
      <c r="V7" s="22">
        <v>1222457287</v>
      </c>
      <c r="W7" s="23">
        <v>45412</v>
      </c>
    </row>
    <row r="8" spans="1:23" x14ac:dyDescent="0.35">
      <c r="A8" s="13">
        <v>805023423</v>
      </c>
      <c r="B8" s="14" t="s">
        <v>21</v>
      </c>
      <c r="C8" s="22" t="s">
        <v>12</v>
      </c>
      <c r="D8" s="26">
        <v>4434326</v>
      </c>
      <c r="E8" s="26" t="s">
        <v>28</v>
      </c>
      <c r="F8" s="26" t="s">
        <v>38</v>
      </c>
      <c r="G8" s="23">
        <v>45082</v>
      </c>
      <c r="H8" s="23">
        <v>45231.291666666664</v>
      </c>
      <c r="I8" s="24">
        <v>24100789</v>
      </c>
      <c r="J8" s="24">
        <v>668500</v>
      </c>
      <c r="K8" s="25">
        <v>23432289</v>
      </c>
      <c r="L8" s="22" t="s">
        <v>59</v>
      </c>
      <c r="M8" s="28" t="s">
        <v>43</v>
      </c>
      <c r="N8" s="28"/>
      <c r="O8" s="31">
        <v>24100789</v>
      </c>
      <c r="P8" s="31">
        <v>0</v>
      </c>
      <c r="Q8" s="31"/>
      <c r="R8" s="31">
        <v>24100789</v>
      </c>
      <c r="S8" s="31">
        <v>758000</v>
      </c>
      <c r="T8" s="31">
        <v>22875933</v>
      </c>
      <c r="U8" s="31">
        <v>22875933</v>
      </c>
      <c r="V8" s="22">
        <v>1222454371</v>
      </c>
      <c r="W8" s="23">
        <v>45412</v>
      </c>
    </row>
    <row r="9" spans="1:23" x14ac:dyDescent="0.35">
      <c r="A9" s="13">
        <v>805023423</v>
      </c>
      <c r="B9" s="14" t="s">
        <v>21</v>
      </c>
      <c r="C9" s="22" t="s">
        <v>12</v>
      </c>
      <c r="D9" s="26">
        <v>4436300</v>
      </c>
      <c r="E9" s="26" t="s">
        <v>29</v>
      </c>
      <c r="F9" s="26" t="s">
        <v>39</v>
      </c>
      <c r="G9" s="23">
        <v>45124</v>
      </c>
      <c r="H9" s="23">
        <v>45231.291666666664</v>
      </c>
      <c r="I9" s="24">
        <v>183877</v>
      </c>
      <c r="J9" s="24"/>
      <c r="K9" s="25">
        <v>183877</v>
      </c>
      <c r="L9" s="22" t="s">
        <v>59</v>
      </c>
      <c r="M9" s="28" t="s">
        <v>43</v>
      </c>
      <c r="N9" s="28"/>
      <c r="O9" s="31">
        <v>183877</v>
      </c>
      <c r="P9" s="31">
        <v>0</v>
      </c>
      <c r="Q9" s="31"/>
      <c r="R9" s="31">
        <v>183877</v>
      </c>
      <c r="S9" s="31">
        <v>0</v>
      </c>
      <c r="T9" s="31">
        <v>180199</v>
      </c>
      <c r="U9" s="31">
        <v>180199</v>
      </c>
      <c r="V9" s="22">
        <v>1222457286</v>
      </c>
      <c r="W9" s="23">
        <v>45412</v>
      </c>
    </row>
    <row r="10" spans="1:23" x14ac:dyDescent="0.35">
      <c r="A10" s="13">
        <v>805023423</v>
      </c>
      <c r="B10" s="14" t="s">
        <v>21</v>
      </c>
      <c r="C10" s="22" t="s">
        <v>12</v>
      </c>
      <c r="D10" s="26">
        <v>4449724</v>
      </c>
      <c r="E10" s="26" t="s">
        <v>30</v>
      </c>
      <c r="F10" s="26" t="s">
        <v>40</v>
      </c>
      <c r="G10" s="23">
        <v>45370</v>
      </c>
      <c r="H10" s="23">
        <v>45414.291666666664</v>
      </c>
      <c r="I10" s="24">
        <v>907254</v>
      </c>
      <c r="J10" s="24"/>
      <c r="K10" s="25">
        <v>907254</v>
      </c>
      <c r="L10" s="22" t="s">
        <v>59</v>
      </c>
      <c r="M10" s="28" t="s">
        <v>43</v>
      </c>
      <c r="N10" s="28"/>
      <c r="O10" s="31">
        <v>907254</v>
      </c>
      <c r="P10" s="31">
        <v>0</v>
      </c>
      <c r="Q10" s="31"/>
      <c r="R10" s="31">
        <v>907254</v>
      </c>
      <c r="S10" s="31">
        <v>0</v>
      </c>
      <c r="T10" s="31">
        <v>889109</v>
      </c>
      <c r="U10" s="31">
        <v>0</v>
      </c>
      <c r="V10" s="22"/>
      <c r="W10" s="23">
        <v>45412</v>
      </c>
    </row>
    <row r="11" spans="1:23" x14ac:dyDescent="0.35">
      <c r="A11" s="13">
        <v>805023423</v>
      </c>
      <c r="B11" s="14" t="s">
        <v>21</v>
      </c>
      <c r="C11" s="22" t="s">
        <v>12</v>
      </c>
      <c r="D11" s="26">
        <v>4450394</v>
      </c>
      <c r="E11" s="26" t="s">
        <v>31</v>
      </c>
      <c r="F11" s="26" t="s">
        <v>41</v>
      </c>
      <c r="G11" s="23">
        <v>45383</v>
      </c>
      <c r="H11" s="23">
        <v>45414.291666666664</v>
      </c>
      <c r="I11" s="24">
        <v>745351</v>
      </c>
      <c r="J11" s="24"/>
      <c r="K11" s="25">
        <v>745351</v>
      </c>
      <c r="L11" s="22" t="s">
        <v>59</v>
      </c>
      <c r="M11" s="28" t="s">
        <v>43</v>
      </c>
      <c r="N11" s="28"/>
      <c r="O11" s="31">
        <v>745351</v>
      </c>
      <c r="P11" s="31">
        <v>0</v>
      </c>
      <c r="Q11" s="31"/>
      <c r="R11" s="31">
        <v>745351</v>
      </c>
      <c r="S11" s="31">
        <v>0</v>
      </c>
      <c r="T11" s="31">
        <v>730444</v>
      </c>
      <c r="U11" s="31">
        <v>0</v>
      </c>
      <c r="V11" s="22"/>
      <c r="W11" s="23">
        <v>45412</v>
      </c>
    </row>
    <row r="13" spans="1:23" x14ac:dyDescent="0.35">
      <c r="L13" s="35"/>
    </row>
  </sheetData>
  <protectedRanges>
    <protectedRange algorithmName="SHA-512" hashValue="9+ah9tJAD1d4FIK7boMSAp9ZhkqWOsKcliwsS35JSOsk0Aea+c/2yFVjBeVDsv7trYxT+iUP9dPVCIbjcjaMoQ==" saltValue="Z7GArlXd1BdcXotzmJqK/w==" spinCount="100000" sqref="A3:B11" name="Rango1_25"/>
  </protectedRange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O21" sqref="O21"/>
    </sheetView>
  </sheetViews>
  <sheetFormatPr baseColWidth="10" defaultRowHeight="12.5" x14ac:dyDescent="0.25"/>
  <cols>
    <col min="1" max="1" width="1" style="46" customWidth="1"/>
    <col min="2" max="2" width="7.81640625" style="46" customWidth="1"/>
    <col min="3" max="3" width="17.54296875" style="46" customWidth="1"/>
    <col min="4" max="4" width="11.54296875" style="46" customWidth="1"/>
    <col min="5" max="6" width="11.453125" style="46" customWidth="1"/>
    <col min="7" max="7" width="8.1796875" style="46" customWidth="1"/>
    <col min="8" max="8" width="20.81640625" style="46" customWidth="1"/>
    <col min="9" max="9" width="25.453125" style="46" customWidth="1"/>
    <col min="10" max="10" width="12.453125" style="46" customWidth="1"/>
    <col min="11" max="11" width="1.7265625" style="46" customWidth="1"/>
    <col min="12" max="12" width="8.7265625" style="46" customWidth="1"/>
    <col min="13" max="13" width="16.54296875" style="75" bestFit="1" customWidth="1"/>
    <col min="14" max="14" width="13.81640625" style="46" bestFit="1" customWidth="1"/>
    <col min="15" max="15" width="7.453125" style="46" bestFit="1" customWidth="1"/>
    <col min="16" max="16" width="13.26953125" style="46" bestFit="1" customWidth="1"/>
    <col min="17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64</v>
      </c>
      <c r="E2" s="50"/>
      <c r="F2" s="50"/>
      <c r="G2" s="50"/>
      <c r="H2" s="50"/>
      <c r="I2" s="51"/>
      <c r="J2" s="52" t="s">
        <v>65</v>
      </c>
    </row>
    <row r="3" spans="2:10" ht="4.5" customHeight="1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66</v>
      </c>
      <c r="E4" s="50"/>
      <c r="F4" s="50"/>
      <c r="G4" s="50"/>
      <c r="H4" s="50"/>
      <c r="I4" s="51"/>
      <c r="J4" s="52" t="s">
        <v>67</v>
      </c>
    </row>
    <row r="5" spans="2:10" ht="5.25" customHeight="1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4.5" customHeight="1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103</v>
      </c>
      <c r="E9" s="68"/>
      <c r="H9" s="69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99</v>
      </c>
      <c r="J11" s="66"/>
    </row>
    <row r="12" spans="2:10" ht="13" x14ac:dyDescent="0.3">
      <c r="B12" s="65"/>
      <c r="C12" s="67" t="s">
        <v>100</v>
      </c>
      <c r="J12" s="66"/>
    </row>
    <row r="13" spans="2:10" x14ac:dyDescent="0.25">
      <c r="B13" s="65"/>
      <c r="J13" s="66"/>
    </row>
    <row r="14" spans="2:10" x14ac:dyDescent="0.25">
      <c r="B14" s="65"/>
      <c r="C14" s="46" t="s">
        <v>106</v>
      </c>
      <c r="G14" s="70"/>
      <c r="H14" s="70"/>
      <c r="I14" s="70"/>
      <c r="J14" s="66"/>
    </row>
    <row r="15" spans="2:10" ht="9" customHeight="1" x14ac:dyDescent="0.25">
      <c r="B15" s="65"/>
      <c r="C15" s="71"/>
      <c r="G15" s="70"/>
      <c r="H15" s="70"/>
      <c r="I15" s="70"/>
      <c r="J15" s="66"/>
    </row>
    <row r="16" spans="2:10" ht="13" x14ac:dyDescent="0.3">
      <c r="B16" s="65"/>
      <c r="C16" s="46" t="s">
        <v>104</v>
      </c>
      <c r="D16" s="68"/>
      <c r="G16" s="70"/>
      <c r="H16" s="72" t="s">
        <v>68</v>
      </c>
      <c r="I16" s="72" t="s">
        <v>69</v>
      </c>
      <c r="J16" s="66"/>
    </row>
    <row r="17" spans="2:14" ht="13" x14ac:dyDescent="0.3">
      <c r="B17" s="65"/>
      <c r="C17" s="67" t="s">
        <v>70</v>
      </c>
      <c r="D17" s="67"/>
      <c r="E17" s="67"/>
      <c r="F17" s="67"/>
      <c r="G17" s="70"/>
      <c r="H17" s="73">
        <v>9</v>
      </c>
      <c r="I17" s="74">
        <v>47880416</v>
      </c>
      <c r="J17" s="66"/>
    </row>
    <row r="18" spans="2:14" x14ac:dyDescent="0.25">
      <c r="B18" s="65"/>
      <c r="C18" s="46" t="s">
        <v>71</v>
      </c>
      <c r="G18" s="70"/>
      <c r="H18" s="76">
        <v>0</v>
      </c>
      <c r="I18" s="77">
        <v>0</v>
      </c>
      <c r="J18" s="66"/>
    </row>
    <row r="19" spans="2:14" x14ac:dyDescent="0.25">
      <c r="B19" s="65"/>
      <c r="C19" s="46" t="s">
        <v>72</v>
      </c>
      <c r="G19" s="70"/>
      <c r="H19" s="76">
        <v>1</v>
      </c>
      <c r="I19" s="77">
        <v>21744256</v>
      </c>
      <c r="J19" s="66"/>
    </row>
    <row r="20" spans="2:14" x14ac:dyDescent="0.25">
      <c r="B20" s="65"/>
      <c r="C20" s="46" t="s">
        <v>73</v>
      </c>
      <c r="H20" s="78">
        <v>0</v>
      </c>
      <c r="I20" s="79">
        <v>0</v>
      </c>
      <c r="J20" s="66"/>
    </row>
    <row r="21" spans="2:14" x14ac:dyDescent="0.25">
      <c r="B21" s="65"/>
      <c r="C21" s="46" t="s">
        <v>74</v>
      </c>
      <c r="H21" s="78">
        <v>0</v>
      </c>
      <c r="I21" s="79">
        <v>0</v>
      </c>
      <c r="J21" s="66"/>
      <c r="N21" s="80"/>
    </row>
    <row r="22" spans="2:14" ht="13" thickBot="1" x14ac:dyDescent="0.3">
      <c r="B22" s="65"/>
      <c r="C22" s="46" t="s">
        <v>75</v>
      </c>
      <c r="H22" s="81">
        <v>0</v>
      </c>
      <c r="I22" s="82">
        <v>0</v>
      </c>
      <c r="J22" s="66"/>
    </row>
    <row r="23" spans="2:14" ht="13" x14ac:dyDescent="0.3">
      <c r="B23" s="65"/>
      <c r="C23" s="67" t="s">
        <v>76</v>
      </c>
      <c r="D23" s="67"/>
      <c r="E23" s="67"/>
      <c r="F23" s="67"/>
      <c r="H23" s="83">
        <f>H18+H19+H20+H21+H22</f>
        <v>1</v>
      </c>
      <c r="I23" s="84">
        <f>I18+I19+I20+I21+I22</f>
        <v>21744256</v>
      </c>
      <c r="J23" s="66"/>
    </row>
    <row r="24" spans="2:14" x14ac:dyDescent="0.25">
      <c r="B24" s="65"/>
      <c r="C24" s="46" t="s">
        <v>77</v>
      </c>
      <c r="H24" s="78">
        <v>6</v>
      </c>
      <c r="I24" s="79">
        <v>25702172</v>
      </c>
      <c r="J24" s="66"/>
    </row>
    <row r="25" spans="2:14" ht="13" thickBot="1" x14ac:dyDescent="0.3">
      <c r="B25" s="65"/>
      <c r="C25" s="46" t="s">
        <v>78</v>
      </c>
      <c r="H25" s="81">
        <v>0</v>
      </c>
      <c r="I25" s="82">
        <v>0</v>
      </c>
      <c r="J25" s="66"/>
    </row>
    <row r="26" spans="2:14" ht="13" x14ac:dyDescent="0.3">
      <c r="B26" s="65"/>
      <c r="C26" s="67" t="s">
        <v>79</v>
      </c>
      <c r="D26" s="67"/>
      <c r="E26" s="67"/>
      <c r="F26" s="67"/>
      <c r="H26" s="83">
        <f>H24+H25</f>
        <v>6</v>
      </c>
      <c r="I26" s="84">
        <f>I24+I25</f>
        <v>25702172</v>
      </c>
      <c r="J26" s="66"/>
    </row>
    <row r="27" spans="2:14" ht="13.5" thickBot="1" x14ac:dyDescent="0.35">
      <c r="B27" s="65"/>
      <c r="C27" s="70" t="s">
        <v>80</v>
      </c>
      <c r="D27" s="85"/>
      <c r="E27" s="85"/>
      <c r="F27" s="85"/>
      <c r="G27" s="70"/>
      <c r="H27" s="86">
        <v>2</v>
      </c>
      <c r="I27" s="87">
        <v>433988</v>
      </c>
      <c r="J27" s="88"/>
    </row>
    <row r="28" spans="2:14" ht="13" x14ac:dyDescent="0.3">
      <c r="B28" s="65"/>
      <c r="C28" s="85" t="s">
        <v>81</v>
      </c>
      <c r="D28" s="85"/>
      <c r="E28" s="85"/>
      <c r="F28" s="85"/>
      <c r="G28" s="70"/>
      <c r="H28" s="89">
        <f>H27</f>
        <v>2</v>
      </c>
      <c r="I28" s="77">
        <f>I27</f>
        <v>433988</v>
      </c>
      <c r="J28" s="88"/>
    </row>
    <row r="29" spans="2:14" ht="13" x14ac:dyDescent="0.3">
      <c r="B29" s="65"/>
      <c r="C29" s="85"/>
      <c r="D29" s="85"/>
      <c r="E29" s="85"/>
      <c r="F29" s="85"/>
      <c r="G29" s="70"/>
      <c r="H29" s="76"/>
      <c r="I29" s="74"/>
      <c r="J29" s="88"/>
    </row>
    <row r="30" spans="2:14" ht="13.5" thickBot="1" x14ac:dyDescent="0.35">
      <c r="B30" s="65"/>
      <c r="C30" s="85" t="s">
        <v>82</v>
      </c>
      <c r="D30" s="85"/>
      <c r="E30" s="70"/>
      <c r="F30" s="70"/>
      <c r="G30" s="70"/>
      <c r="H30" s="90"/>
      <c r="I30" s="91"/>
      <c r="J30" s="88"/>
    </row>
    <row r="31" spans="2:14" ht="13.5" thickTop="1" x14ac:dyDescent="0.3">
      <c r="B31" s="65"/>
      <c r="C31" s="85"/>
      <c r="D31" s="85"/>
      <c r="E31" s="70"/>
      <c r="F31" s="70"/>
      <c r="G31" s="70"/>
      <c r="H31" s="77">
        <f>H23+H26+H28</f>
        <v>9</v>
      </c>
      <c r="I31" s="77">
        <f>I23+I26+I28</f>
        <v>47880416</v>
      </c>
      <c r="J31" s="88"/>
    </row>
    <row r="32" spans="2:14" ht="9.75" customHeight="1" x14ac:dyDescent="0.25">
      <c r="B32" s="65"/>
      <c r="C32" s="70"/>
      <c r="D32" s="70"/>
      <c r="E32" s="70"/>
      <c r="F32" s="70"/>
      <c r="G32" s="92"/>
      <c r="H32" s="93"/>
      <c r="I32" s="94"/>
      <c r="J32" s="88"/>
    </row>
    <row r="33" spans="2:10" ht="9.75" customHeight="1" x14ac:dyDescent="0.25">
      <c r="B33" s="65"/>
      <c r="C33" s="70"/>
      <c r="D33" s="70"/>
      <c r="E33" s="70"/>
      <c r="F33" s="70"/>
      <c r="G33" s="92"/>
      <c r="H33" s="93"/>
      <c r="I33" s="94"/>
      <c r="J33" s="88"/>
    </row>
    <row r="34" spans="2:10" ht="9.75" customHeight="1" x14ac:dyDescent="0.25">
      <c r="B34" s="65"/>
      <c r="C34" s="70"/>
      <c r="D34" s="70"/>
      <c r="E34" s="70"/>
      <c r="F34" s="70"/>
      <c r="G34" s="92"/>
      <c r="H34" s="93"/>
      <c r="I34" s="94"/>
      <c r="J34" s="88"/>
    </row>
    <row r="35" spans="2:10" ht="9.75" customHeight="1" x14ac:dyDescent="0.25">
      <c r="B35" s="65"/>
      <c r="C35" s="70"/>
      <c r="D35" s="70"/>
      <c r="E35" s="70"/>
      <c r="F35" s="70"/>
      <c r="G35" s="92"/>
      <c r="H35" s="93"/>
      <c r="I35" s="94"/>
      <c r="J35" s="88"/>
    </row>
    <row r="36" spans="2:10" ht="9.75" customHeight="1" x14ac:dyDescent="0.25">
      <c r="B36" s="65"/>
      <c r="C36" s="70"/>
      <c r="D36" s="70"/>
      <c r="E36" s="70"/>
      <c r="F36" s="70"/>
      <c r="G36" s="92"/>
      <c r="H36" s="93"/>
      <c r="I36" s="94"/>
      <c r="J36" s="88"/>
    </row>
    <row r="37" spans="2:10" ht="13.5" thickBot="1" x14ac:dyDescent="0.35">
      <c r="B37" s="65"/>
      <c r="C37" s="95"/>
      <c r="D37" s="96"/>
      <c r="E37" s="70"/>
      <c r="F37" s="70"/>
      <c r="G37" s="70"/>
      <c r="H37" s="97"/>
      <c r="I37" s="98"/>
      <c r="J37" s="88"/>
    </row>
    <row r="38" spans="2:10" ht="13" x14ac:dyDescent="0.3">
      <c r="B38" s="65"/>
      <c r="C38" s="85" t="s">
        <v>101</v>
      </c>
      <c r="D38" s="92"/>
      <c r="E38" s="70"/>
      <c r="F38" s="70"/>
      <c r="G38" s="70"/>
      <c r="H38" s="99" t="s">
        <v>83</v>
      </c>
      <c r="I38" s="92"/>
      <c r="J38" s="88"/>
    </row>
    <row r="39" spans="2:10" ht="13" x14ac:dyDescent="0.3">
      <c r="B39" s="65"/>
      <c r="C39" s="85" t="s">
        <v>102</v>
      </c>
      <c r="D39" s="70"/>
      <c r="E39" s="70"/>
      <c r="F39" s="70"/>
      <c r="G39" s="70"/>
      <c r="H39" s="85" t="s">
        <v>84</v>
      </c>
      <c r="I39" s="92"/>
      <c r="J39" s="88"/>
    </row>
    <row r="40" spans="2:10" ht="13" x14ac:dyDescent="0.3">
      <c r="B40" s="65"/>
      <c r="C40" s="70"/>
      <c r="D40" s="70"/>
      <c r="E40" s="70"/>
      <c r="F40" s="70"/>
      <c r="G40" s="70"/>
      <c r="H40" s="85" t="s">
        <v>85</v>
      </c>
      <c r="I40" s="92"/>
      <c r="J40" s="88"/>
    </row>
    <row r="41" spans="2:10" ht="13" x14ac:dyDescent="0.3">
      <c r="B41" s="65"/>
      <c r="C41" s="70"/>
      <c r="D41" s="70"/>
      <c r="E41" s="70"/>
      <c r="F41" s="70"/>
      <c r="G41" s="85"/>
      <c r="H41" s="92"/>
      <c r="I41" s="92"/>
      <c r="J41" s="88"/>
    </row>
    <row r="42" spans="2:10" x14ac:dyDescent="0.25">
      <c r="B42" s="65"/>
      <c r="C42" s="123" t="s">
        <v>86</v>
      </c>
      <c r="D42" s="123"/>
      <c r="E42" s="123"/>
      <c r="F42" s="123"/>
      <c r="G42" s="123"/>
      <c r="H42" s="123"/>
      <c r="I42" s="123"/>
      <c r="J42" s="88"/>
    </row>
    <row r="43" spans="2:10" x14ac:dyDescent="0.25">
      <c r="B43" s="65"/>
      <c r="C43" s="123"/>
      <c r="D43" s="123"/>
      <c r="E43" s="123"/>
      <c r="F43" s="123"/>
      <c r="G43" s="123"/>
      <c r="H43" s="123"/>
      <c r="I43" s="123"/>
      <c r="J43" s="88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M11" sqref="M11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24"/>
      <c r="B1" s="125"/>
      <c r="C1" s="128" t="s">
        <v>87</v>
      </c>
      <c r="D1" s="129"/>
      <c r="E1" s="129"/>
      <c r="F1" s="129"/>
      <c r="G1" s="129"/>
      <c r="H1" s="130"/>
      <c r="I1" s="104" t="s">
        <v>65</v>
      </c>
    </row>
    <row r="2" spans="1:9" ht="53.5" customHeight="1" thickBot="1" x14ac:dyDescent="0.4">
      <c r="A2" s="126"/>
      <c r="B2" s="127"/>
      <c r="C2" s="131" t="s">
        <v>88</v>
      </c>
      <c r="D2" s="132"/>
      <c r="E2" s="132"/>
      <c r="F2" s="132"/>
      <c r="G2" s="132"/>
      <c r="H2" s="133"/>
      <c r="I2" s="105" t="s">
        <v>89</v>
      </c>
    </row>
    <row r="3" spans="1:9" x14ac:dyDescent="0.35">
      <c r="A3" s="106"/>
      <c r="B3" s="70"/>
      <c r="C3" s="70"/>
      <c r="D3" s="70"/>
      <c r="E3" s="70"/>
      <c r="F3" s="70"/>
      <c r="G3" s="70"/>
      <c r="H3" s="70"/>
      <c r="I3" s="88"/>
    </row>
    <row r="4" spans="1:9" x14ac:dyDescent="0.35">
      <c r="A4" s="106"/>
      <c r="B4" s="70"/>
      <c r="C4" s="70"/>
      <c r="D4" s="70"/>
      <c r="E4" s="70"/>
      <c r="F4" s="70"/>
      <c r="G4" s="70"/>
      <c r="H4" s="70"/>
      <c r="I4" s="88"/>
    </row>
    <row r="5" spans="1:9" x14ac:dyDescent="0.35">
      <c r="A5" s="106"/>
      <c r="B5" s="67" t="s">
        <v>103</v>
      </c>
      <c r="C5" s="107"/>
      <c r="D5" s="108"/>
      <c r="E5" s="70"/>
      <c r="F5" s="70"/>
      <c r="G5" s="70"/>
      <c r="H5" s="70"/>
      <c r="I5" s="88"/>
    </row>
    <row r="6" spans="1:9" x14ac:dyDescent="0.35">
      <c r="A6" s="106"/>
      <c r="B6" s="46"/>
      <c r="C6" s="70"/>
      <c r="D6" s="70"/>
      <c r="E6" s="70"/>
      <c r="F6" s="70"/>
      <c r="G6" s="70"/>
      <c r="H6" s="70"/>
      <c r="I6" s="88"/>
    </row>
    <row r="7" spans="1:9" x14ac:dyDescent="0.35">
      <c r="A7" s="106"/>
      <c r="B7" s="67" t="s">
        <v>99</v>
      </c>
      <c r="C7" s="70"/>
      <c r="D7" s="70"/>
      <c r="E7" s="70"/>
      <c r="F7" s="70"/>
      <c r="G7" s="70"/>
      <c r="H7" s="70"/>
      <c r="I7" s="88"/>
    </row>
    <row r="8" spans="1:9" x14ac:dyDescent="0.35">
      <c r="A8" s="106"/>
      <c r="B8" s="67" t="s">
        <v>100</v>
      </c>
      <c r="C8" s="70"/>
      <c r="D8" s="70"/>
      <c r="E8" s="70"/>
      <c r="F8" s="70"/>
      <c r="G8" s="70"/>
      <c r="H8" s="70"/>
      <c r="I8" s="88"/>
    </row>
    <row r="9" spans="1:9" x14ac:dyDescent="0.35">
      <c r="A9" s="106"/>
      <c r="B9" s="70"/>
      <c r="C9" s="70"/>
      <c r="D9" s="70"/>
      <c r="E9" s="70"/>
      <c r="F9" s="70"/>
      <c r="G9" s="70"/>
      <c r="H9" s="70"/>
      <c r="I9" s="88"/>
    </row>
    <row r="10" spans="1:9" x14ac:dyDescent="0.35">
      <c r="A10" s="106"/>
      <c r="B10" s="70" t="s">
        <v>90</v>
      </c>
      <c r="C10" s="70"/>
      <c r="D10" s="70"/>
      <c r="E10" s="70"/>
      <c r="F10" s="70"/>
      <c r="G10" s="70"/>
      <c r="H10" s="70"/>
      <c r="I10" s="88"/>
    </row>
    <row r="11" spans="1:9" x14ac:dyDescent="0.35">
      <c r="A11" s="106"/>
      <c r="B11" s="109"/>
      <c r="C11" s="70"/>
      <c r="D11" s="70"/>
      <c r="E11" s="70"/>
      <c r="F11" s="70"/>
      <c r="G11" s="70"/>
      <c r="H11" s="70"/>
      <c r="I11" s="88"/>
    </row>
    <row r="12" spans="1:9" x14ac:dyDescent="0.35">
      <c r="A12" s="106"/>
      <c r="B12" s="46" t="s">
        <v>104</v>
      </c>
      <c r="C12" s="108"/>
      <c r="D12" s="70"/>
      <c r="E12" s="70"/>
      <c r="F12" s="70"/>
      <c r="G12" s="72" t="s">
        <v>91</v>
      </c>
      <c r="H12" s="72" t="s">
        <v>92</v>
      </c>
      <c r="I12" s="88"/>
    </row>
    <row r="13" spans="1:9" x14ac:dyDescent="0.35">
      <c r="A13" s="106"/>
      <c r="B13" s="85" t="s">
        <v>70</v>
      </c>
      <c r="C13" s="85"/>
      <c r="D13" s="85"/>
      <c r="E13" s="85"/>
      <c r="F13" s="70"/>
      <c r="G13" s="110">
        <f>G19</f>
        <v>1</v>
      </c>
      <c r="H13" s="111">
        <f>H19</f>
        <v>21744256</v>
      </c>
      <c r="I13" s="88"/>
    </row>
    <row r="14" spans="1:9" x14ac:dyDescent="0.35">
      <c r="A14" s="106"/>
      <c r="B14" s="70" t="s">
        <v>71</v>
      </c>
      <c r="C14" s="70"/>
      <c r="D14" s="70"/>
      <c r="E14" s="70"/>
      <c r="F14" s="70"/>
      <c r="G14" s="112">
        <v>0</v>
      </c>
      <c r="H14" s="113">
        <v>0</v>
      </c>
      <c r="I14" s="88"/>
    </row>
    <row r="15" spans="1:9" x14ac:dyDescent="0.35">
      <c r="A15" s="106"/>
      <c r="B15" s="70" t="s">
        <v>72</v>
      </c>
      <c r="C15" s="70"/>
      <c r="D15" s="70"/>
      <c r="E15" s="70"/>
      <c r="F15" s="70"/>
      <c r="G15" s="112">
        <v>1</v>
      </c>
      <c r="H15" s="113">
        <v>21744256</v>
      </c>
      <c r="I15" s="88"/>
    </row>
    <row r="16" spans="1:9" x14ac:dyDescent="0.35">
      <c r="A16" s="106"/>
      <c r="B16" s="70" t="s">
        <v>73</v>
      </c>
      <c r="C16" s="70"/>
      <c r="D16" s="70"/>
      <c r="E16" s="70"/>
      <c r="F16" s="70"/>
      <c r="G16" s="112">
        <v>0</v>
      </c>
      <c r="H16" s="113">
        <v>0</v>
      </c>
      <c r="I16" s="88"/>
    </row>
    <row r="17" spans="1:9" x14ac:dyDescent="0.35">
      <c r="A17" s="106"/>
      <c r="B17" s="70" t="s">
        <v>74</v>
      </c>
      <c r="C17" s="70"/>
      <c r="D17" s="70"/>
      <c r="E17" s="70"/>
      <c r="F17" s="70"/>
      <c r="G17" s="112">
        <v>0</v>
      </c>
      <c r="H17" s="113">
        <v>0</v>
      </c>
      <c r="I17" s="88"/>
    </row>
    <row r="18" spans="1:9" x14ac:dyDescent="0.35">
      <c r="A18" s="106"/>
      <c r="B18" s="70" t="s">
        <v>93</v>
      </c>
      <c r="C18" s="70"/>
      <c r="D18" s="70"/>
      <c r="E18" s="70"/>
      <c r="F18" s="70"/>
      <c r="G18" s="114">
        <v>0</v>
      </c>
      <c r="H18" s="115">
        <v>0</v>
      </c>
      <c r="I18" s="88"/>
    </row>
    <row r="19" spans="1:9" x14ac:dyDescent="0.35">
      <c r="A19" s="106"/>
      <c r="B19" s="85" t="s">
        <v>94</v>
      </c>
      <c r="C19" s="85"/>
      <c r="D19" s="85"/>
      <c r="E19" s="85"/>
      <c r="F19" s="70"/>
      <c r="G19" s="112">
        <f>SUM(G14:G18)</f>
        <v>1</v>
      </c>
      <c r="H19" s="111">
        <f>(H14+H15+H16+H17+H18)</f>
        <v>21744256</v>
      </c>
      <c r="I19" s="88"/>
    </row>
    <row r="20" spans="1:9" ht="15" thickBot="1" x14ac:dyDescent="0.4">
      <c r="A20" s="106"/>
      <c r="B20" s="85"/>
      <c r="C20" s="85"/>
      <c r="D20" s="70"/>
      <c r="E20" s="70"/>
      <c r="F20" s="70"/>
      <c r="G20" s="116"/>
      <c r="H20" s="117"/>
      <c r="I20" s="88"/>
    </row>
    <row r="21" spans="1:9" ht="15" thickTop="1" x14ac:dyDescent="0.35">
      <c r="A21" s="106"/>
      <c r="B21" s="85"/>
      <c r="C21" s="85"/>
      <c r="D21" s="70"/>
      <c r="E21" s="70"/>
      <c r="F21" s="70"/>
      <c r="G21" s="92"/>
      <c r="H21" s="118"/>
      <c r="I21" s="88"/>
    </row>
    <row r="22" spans="1:9" x14ac:dyDescent="0.35">
      <c r="A22" s="106"/>
      <c r="B22" s="70"/>
      <c r="C22" s="70"/>
      <c r="D22" s="70"/>
      <c r="E22" s="70"/>
      <c r="F22" s="92"/>
      <c r="G22" s="92"/>
      <c r="H22" s="92"/>
      <c r="I22" s="88"/>
    </row>
    <row r="23" spans="1:9" ht="15" thickBot="1" x14ac:dyDescent="0.4">
      <c r="A23" s="106"/>
      <c r="B23" s="96"/>
      <c r="C23" s="96"/>
      <c r="D23" s="70"/>
      <c r="E23" s="70"/>
      <c r="F23" s="96"/>
      <c r="G23" s="96"/>
      <c r="H23" s="92"/>
      <c r="I23" s="88"/>
    </row>
    <row r="24" spans="1:9" x14ac:dyDescent="0.35">
      <c r="A24" s="106"/>
      <c r="B24" s="92" t="s">
        <v>95</v>
      </c>
      <c r="C24" s="92"/>
      <c r="D24" s="70"/>
      <c r="E24" s="70"/>
      <c r="F24" s="92"/>
      <c r="G24" s="92"/>
      <c r="H24" s="92"/>
      <c r="I24" s="88"/>
    </row>
    <row r="25" spans="1:9" x14ac:dyDescent="0.35">
      <c r="A25" s="106"/>
      <c r="B25" s="92" t="s">
        <v>101</v>
      </c>
      <c r="C25" s="92"/>
      <c r="D25" s="70"/>
      <c r="E25" s="70"/>
      <c r="F25" s="92" t="s">
        <v>96</v>
      </c>
      <c r="G25" s="92"/>
      <c r="H25" s="92"/>
      <c r="I25" s="88"/>
    </row>
    <row r="26" spans="1:9" x14ac:dyDescent="0.35">
      <c r="A26" s="106"/>
      <c r="B26" s="92" t="s">
        <v>102</v>
      </c>
      <c r="C26" s="92"/>
      <c r="D26" s="70"/>
      <c r="E26" s="70"/>
      <c r="F26" s="92" t="s">
        <v>97</v>
      </c>
      <c r="G26" s="92"/>
      <c r="H26" s="92"/>
      <c r="I26" s="88"/>
    </row>
    <row r="27" spans="1:9" x14ac:dyDescent="0.35">
      <c r="A27" s="106"/>
      <c r="B27" s="92"/>
      <c r="C27" s="92"/>
      <c r="D27" s="70"/>
      <c r="E27" s="70"/>
      <c r="F27" s="92"/>
      <c r="G27" s="92"/>
      <c r="H27" s="92"/>
      <c r="I27" s="88"/>
    </row>
    <row r="28" spans="1:9" ht="18.5" customHeight="1" x14ac:dyDescent="0.35">
      <c r="A28" s="106"/>
      <c r="B28" s="134" t="s">
        <v>98</v>
      </c>
      <c r="C28" s="134"/>
      <c r="D28" s="134"/>
      <c r="E28" s="134"/>
      <c r="F28" s="134"/>
      <c r="G28" s="134"/>
      <c r="H28" s="134"/>
      <c r="I28" s="88"/>
    </row>
    <row r="29" spans="1:9" ht="15" thickBot="1" x14ac:dyDescent="0.4">
      <c r="A29" s="119"/>
      <c r="B29" s="120"/>
      <c r="C29" s="120"/>
      <c r="D29" s="120"/>
      <c r="E29" s="120"/>
      <c r="F29" s="96"/>
      <c r="G29" s="96"/>
      <c r="H29" s="96"/>
      <c r="I29" s="12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CARTERA3</dc:creator>
  <cp:lastModifiedBy>Paola Andrea Jimenez Prado</cp:lastModifiedBy>
  <cp:lastPrinted>2024-06-12T12:27:06Z</cp:lastPrinted>
  <dcterms:created xsi:type="dcterms:W3CDTF">2023-07-14T21:11:41Z</dcterms:created>
  <dcterms:modified xsi:type="dcterms:W3CDTF">2024-06-12T13:03:50Z</dcterms:modified>
</cp:coreProperties>
</file>