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0981182 ESE HOSP PADRE CLEMENTE GIRALDO\"/>
    </mc:Choice>
  </mc:AlternateContent>
  <xr:revisionPtr revIDLastSave="0" documentId="13_ncr:1_{0D5E19A7-EF6D-4EF4-B3FC-48746A396132}" xr6:coauthVersionLast="47" xr6:coauthVersionMax="47" xr10:uidLastSave="{00000000-0000-0000-0000-000000000000}"/>
  <bookViews>
    <workbookView xWindow="-110" yWindow="-110" windowWidth="19420" windowHeight="11500" activeTab="2" xr2:uid="{E3B2435E-BBAF-4C41-9BA0-D6F54043E801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2" l="1"/>
  <c r="C12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C9" i="4" s="1"/>
  <c r="I24" i="4" l="1"/>
  <c r="H24" i="4"/>
  <c r="M2" i="2"/>
  <c r="AO1" i="2"/>
  <c r="AN1" i="2"/>
  <c r="AM1" i="2"/>
  <c r="AL1" i="2"/>
  <c r="AK1" i="2"/>
  <c r="AJ1" i="2"/>
  <c r="AI1" i="2"/>
  <c r="AH1" i="2"/>
  <c r="AG1" i="2"/>
  <c r="AF1" i="2"/>
  <c r="Y1" i="2"/>
  <c r="X1" i="2"/>
  <c r="W1" i="2"/>
  <c r="N1" i="2"/>
  <c r="I1" i="2"/>
  <c r="H14" i="1"/>
  <c r="L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J12" authorId="0" shapeId="0" xr:uid="{22F7C9CB-5742-43ED-BC1F-A2A34A5492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</commentList>
</comments>
</file>

<file path=xl/sharedStrings.xml><?xml version="1.0" encoding="utf-8"?>
<sst xmlns="http://schemas.openxmlformats.org/spreadsheetml/2006/main" count="127" uniqueCount="115">
  <si>
    <t>NUMERO</t>
  </si>
  <si>
    <t>FECHA</t>
  </si>
  <si>
    <t>CAJA DE COMPENSACION FAMILIAR DEL VALLE DEL CAUCA - COMFENAL</t>
  </si>
  <si>
    <t>FA</t>
  </si>
  <si>
    <t>REGIMEN</t>
  </si>
  <si>
    <t>NIT</t>
  </si>
  <si>
    <t xml:space="preserve">NOMBRE </t>
  </si>
  <si>
    <t>PREFIJO</t>
  </si>
  <si>
    <t>SALDO</t>
  </si>
  <si>
    <t>SEDE QUE IPS PARA CONCILIAR  Granada Antioquia</t>
  </si>
  <si>
    <t>PERSONA DE CONTACTO</t>
  </si>
  <si>
    <t>Maricela Tobón Aristizabal</t>
  </si>
  <si>
    <t>CORREO ELECTRONICO</t>
  </si>
  <si>
    <t>carterahpcg@gmail.com</t>
  </si>
  <si>
    <t>TELEFONO CONTACTO                 FIJO 8320 102 8320 742  EXT 106</t>
  </si>
  <si>
    <t xml:space="preserve">        NIT    890981182-1</t>
  </si>
  <si>
    <t>NOMRE DE IPS: ESE HOSPITAL PADRE CLEMENTE GIRALDO</t>
  </si>
  <si>
    <t>CONTRIBUTIVO</t>
  </si>
  <si>
    <t>MODALIDAD CONTRATACION</t>
  </si>
  <si>
    <t>NIT PRESTADOR</t>
  </si>
  <si>
    <t>NOMBRE PRESTADOR</t>
  </si>
  <si>
    <t>EVENTO</t>
  </si>
  <si>
    <t xml:space="preserve">ESE HOSPITAL PADRE CLEMENTE GIRALDO </t>
  </si>
  <si>
    <t>VALOR</t>
  </si>
  <si>
    <t>TOTAL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</si>
  <si>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</si>
  <si>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</si>
  <si>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</si>
  <si>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</si>
  <si>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</si>
  <si>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</si>
  <si>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</si>
  <si>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</si>
  <si>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</si>
  <si>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</si>
  <si>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</si>
  <si>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</si>
  <si>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</si>
  <si>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</si>
  <si>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</si>
  <si>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</si>
  <si>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</si>
  <si>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</si>
  <si>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</si>
  <si>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</si>
  <si>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</si>
  <si>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</si>
  <si>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</si>
  <si>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</si>
  <si>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</si>
  <si>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</si>
  <si>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</si>
  <si>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</si>
  <si>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</si>
  <si>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</si>
  <si>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</si>
  <si>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</si>
  <si>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</si>
  <si>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</si>
  <si>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</si>
  <si>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</si>
  <si>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</si>
  <si>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</si>
  <si>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</si>
  <si>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</si>
  <si>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</si>
  <si>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</si>
  <si>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</si>
  <si>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</si>
  <si>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</si>
  <si>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PADRE CLEMENTE GIRALDO</t>
  </si>
  <si>
    <t>FA270081</t>
  </si>
  <si>
    <t>890981182_FA270081</t>
  </si>
  <si>
    <t>Factura Pendiente por Programacion de Pago</t>
  </si>
  <si>
    <t>Finalizada</t>
  </si>
  <si>
    <t>Más de 360</t>
  </si>
  <si>
    <t>Atención inicial de urgencias</t>
  </si>
  <si>
    <t>URG-2024-59</t>
  </si>
  <si>
    <t>Factura pendiente en programacion de pago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</si>
  <si>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</si>
  <si>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</si>
  <si>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</si>
  <si>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</si>
  <si>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</si>
  <si>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</si>
  <si>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</si>
  <si>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</si>
  <si>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</si>
  <si>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</si>
  <si>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</si>
  <si>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</si>
  <si>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</si>
  <si>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</si>
  <si>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</si>
  <si>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</si>
  <si>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</si>
  <si>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</si>
  <si>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</si>
  <si>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</si>
  <si>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</si>
  <si>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</si>
  <si>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</si>
  <si>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</si>
  <si>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</si>
  <si>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</si>
  <si>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</si>
  <si>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</si>
  <si>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</si>
  <si>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</si>
  <si>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 PADRE CLEMENTE GIRALDO</t>
  </si>
  <si>
    <t>NIT: 890981182</t>
  </si>
  <si>
    <t>A continuacion me permito remitir nuestra respuesta al estado de cartera presentado en la fecha: 13/05/2025</t>
  </si>
  <si>
    <t>Con Corte al dia: 30/04/2025</t>
  </si>
  <si>
    <t>Maricela Tobón Aristizábal</t>
  </si>
  <si>
    <t>Auxiliar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</si>
</sst>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1" applyAlignment="1">
      <alignment horizontal="lef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0" borderId="1" xfId="3" applyBorder="1"/>
    <xf numFmtId="43" fontId="9" fillId="0" borderId="1" xfId="2" applyFont="1" applyBorder="1"/>
    <xf numFmtId="43" fontId="1" fillId="0" borderId="0" xfId="2" applyFont="1"/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64" fontId="10" fillId="0" borderId="0" xfId="4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4" applyNumberFormat="1" applyFont="1" applyAlignment="1">
      <alignment horizontal="center" vertical="center"/>
    </xf>
    <xf numFmtId="0" fontId="10" fillId="0" borderId="0" xfId="4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/>
    </xf>
    <xf numFmtId="165" fontId="10" fillId="0" borderId="0" xfId="4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4" fontId="12" fillId="0" borderId="1" xfId="4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4" applyNumberFormat="1" applyFont="1" applyFill="1" applyBorder="1" applyAlignment="1">
      <alignment horizontal="center" vertical="center" wrapText="1"/>
    </xf>
    <xf numFmtId="0" fontId="12" fillId="3" borderId="1" xfId="4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2" borderId="1" xfId="4" applyNumberFormat="1" applyFont="1" applyFill="1" applyBorder="1" applyAlignment="1">
      <alignment horizontal="center" vertical="center" wrapText="1"/>
    </xf>
    <xf numFmtId="166" fontId="12" fillId="2" borderId="1" xfId="4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64" fontId="10" fillId="0" borderId="1" xfId="4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4" fontId="10" fillId="0" borderId="1" xfId="4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4" fillId="0" borderId="0" xfId="5" applyFont="1"/>
    <xf numFmtId="0" fontId="14" fillId="0" borderId="2" xfId="5" applyFont="1" applyBorder="1" applyAlignment="1">
      <alignment horizontal="centerContinuous"/>
    </xf>
    <xf numFmtId="0" fontId="14" fillId="0" borderId="3" xfId="5" applyFont="1" applyBorder="1" applyAlignment="1">
      <alignment horizontal="centerContinuous"/>
    </xf>
    <xf numFmtId="0" fontId="14" fillId="0" borderId="6" xfId="5" applyFont="1" applyBorder="1" applyAlignment="1">
      <alignment horizontal="centerContinuous"/>
    </xf>
    <xf numFmtId="0" fontId="14" fillId="0" borderId="7" xfId="5" applyFont="1" applyBorder="1" applyAlignment="1">
      <alignment horizontal="centerContinuous"/>
    </xf>
    <xf numFmtId="0" fontId="15" fillId="0" borderId="2" xfId="5" applyFont="1" applyBorder="1" applyAlignment="1">
      <alignment horizontal="centerContinuous" vertical="center"/>
    </xf>
    <xf numFmtId="0" fontId="15" fillId="0" borderId="4" xfId="5" applyFont="1" applyBorder="1" applyAlignment="1">
      <alignment horizontal="centerContinuous" vertical="center"/>
    </xf>
    <xf numFmtId="0" fontId="15" fillId="0" borderId="3" xfId="5" applyFont="1" applyBorder="1" applyAlignment="1">
      <alignment horizontal="centerContinuous" vertical="center"/>
    </xf>
    <xf numFmtId="0" fontId="15" fillId="0" borderId="5" xfId="5" applyFont="1" applyBorder="1" applyAlignment="1">
      <alignment horizontal="centerContinuous" vertical="center"/>
    </xf>
    <xf numFmtId="0" fontId="15" fillId="0" borderId="6" xfId="5" applyFont="1" applyBorder="1" applyAlignment="1">
      <alignment horizontal="centerContinuous" vertical="center"/>
    </xf>
    <xf numFmtId="0" fontId="15" fillId="0" borderId="0" xfId="5" applyFont="1" applyAlignment="1">
      <alignment horizontal="centerContinuous" vertical="center"/>
    </xf>
    <xf numFmtId="0" fontId="15" fillId="0" borderId="12" xfId="5" applyFont="1" applyBorder="1" applyAlignment="1">
      <alignment horizontal="centerContinuous" vertical="center"/>
    </xf>
    <xf numFmtId="0" fontId="14" fillId="0" borderId="8" xfId="5" applyFont="1" applyBorder="1" applyAlignment="1">
      <alignment horizontal="centerContinuous"/>
    </xf>
    <xf numFmtId="0" fontId="14" fillId="0" borderId="10" xfId="5" applyFont="1" applyBorder="1" applyAlignment="1">
      <alignment horizontal="centerContinuous"/>
    </xf>
    <xf numFmtId="0" fontId="15" fillId="0" borderId="8" xfId="5" applyFont="1" applyBorder="1" applyAlignment="1">
      <alignment horizontal="centerContinuous" vertical="center"/>
    </xf>
    <xf numFmtId="0" fontId="15" fillId="0" borderId="9" xfId="5" applyFont="1" applyBorder="1" applyAlignment="1">
      <alignment horizontal="centerContinuous" vertical="center"/>
    </xf>
    <xf numFmtId="0" fontId="15" fillId="0" borderId="10" xfId="5" applyFont="1" applyBorder="1" applyAlignment="1">
      <alignment horizontal="centerContinuous" vertical="center"/>
    </xf>
    <xf numFmtId="0" fontId="15" fillId="0" borderId="11" xfId="5" applyFont="1" applyBorder="1" applyAlignment="1">
      <alignment horizontal="centerContinuous" vertical="center"/>
    </xf>
    <xf numFmtId="0" fontId="14" fillId="0" borderId="6" xfId="5" applyFont="1" applyBorder="1"/>
    <xf numFmtId="0" fontId="14" fillId="0" borderId="7" xfId="5" applyFont="1" applyBorder="1"/>
    <xf numFmtId="0" fontId="15" fillId="0" borderId="0" xfId="5" applyFont="1"/>
    <xf numFmtId="14" fontId="14" fillId="0" borderId="0" xfId="5" applyNumberFormat="1" applyFont="1"/>
    <xf numFmtId="167" fontId="14" fillId="0" borderId="0" xfId="5" applyNumberFormat="1" applyFont="1"/>
    <xf numFmtId="14" fontId="14" fillId="0" borderId="0" xfId="5" applyNumberFormat="1" applyFont="1" applyAlignment="1">
      <alignment horizontal="left"/>
    </xf>
    <xf numFmtId="1" fontId="15" fillId="0" borderId="0" xfId="6" applyNumberFormat="1" applyFont="1" applyAlignment="1">
      <alignment horizontal="center" vertical="center"/>
    </xf>
    <xf numFmtId="165" fontId="15" fillId="0" borderId="0" xfId="5" applyNumberFormat="1" applyFont="1" applyAlignment="1">
      <alignment horizontal="center" vertical="center"/>
    </xf>
    <xf numFmtId="1" fontId="15" fillId="0" borderId="0" xfId="5" applyNumberFormat="1" applyFont="1" applyAlignment="1">
      <alignment horizontal="center"/>
    </xf>
    <xf numFmtId="168" fontId="15" fillId="0" borderId="0" xfId="5" applyNumberFormat="1" applyFont="1" applyAlignment="1">
      <alignment horizontal="right"/>
    </xf>
    <xf numFmtId="1" fontId="14" fillId="0" borderId="0" xfId="5" applyNumberFormat="1" applyFont="1" applyAlignment="1">
      <alignment horizontal="center"/>
    </xf>
    <xf numFmtId="168" fontId="14" fillId="0" borderId="0" xfId="5" applyNumberFormat="1" applyFont="1" applyAlignment="1">
      <alignment horizontal="right"/>
    </xf>
    <xf numFmtId="1" fontId="14" fillId="0" borderId="9" xfId="5" applyNumberFormat="1" applyFont="1" applyBorder="1" applyAlignment="1">
      <alignment horizontal="center"/>
    </xf>
    <xf numFmtId="168" fontId="14" fillId="0" borderId="9" xfId="5" applyNumberFormat="1" applyFont="1" applyBorder="1" applyAlignment="1">
      <alignment horizontal="right"/>
    </xf>
    <xf numFmtId="0" fontId="14" fillId="0" borderId="0" xfId="5" applyFont="1" applyAlignment="1">
      <alignment horizontal="center"/>
    </xf>
    <xf numFmtId="1" fontId="15" fillId="0" borderId="13" xfId="5" applyNumberFormat="1" applyFont="1" applyBorder="1" applyAlignment="1">
      <alignment horizontal="center"/>
    </xf>
    <xf numFmtId="168" fontId="15" fillId="0" borderId="13" xfId="5" applyNumberFormat="1" applyFont="1" applyBorder="1" applyAlignment="1">
      <alignment horizontal="right"/>
    </xf>
    <xf numFmtId="168" fontId="14" fillId="0" borderId="0" xfId="5" applyNumberFormat="1" applyFont="1"/>
    <xf numFmtId="168" fontId="15" fillId="0" borderId="9" xfId="5" applyNumberFormat="1" applyFont="1" applyBorder="1"/>
    <xf numFmtId="168" fontId="14" fillId="0" borderId="9" xfId="5" applyNumberFormat="1" applyFont="1" applyBorder="1"/>
    <xf numFmtId="168" fontId="15" fillId="0" borderId="0" xfId="5" applyNumberFormat="1" applyFont="1"/>
    <xf numFmtId="0" fontId="14" fillId="0" borderId="8" xfId="5" applyFont="1" applyBorder="1"/>
    <xf numFmtId="0" fontId="14" fillId="0" borderId="9" xfId="5" applyFont="1" applyBorder="1"/>
    <xf numFmtId="0" fontId="14" fillId="0" borderId="10" xfId="5" applyFont="1" applyBorder="1"/>
    <xf numFmtId="0" fontId="14" fillId="7" borderId="0" xfId="5" applyFont="1" applyFill="1"/>
    <xf numFmtId="0" fontId="15" fillId="0" borderId="0" xfId="5" applyFont="1" applyAlignment="1">
      <alignment horizontal="center"/>
    </xf>
    <xf numFmtId="1" fontId="15" fillId="0" borderId="0" xfId="6" applyNumberFormat="1" applyFont="1" applyAlignment="1">
      <alignment horizontal="right"/>
    </xf>
    <xf numFmtId="169" fontId="15" fillId="0" borderId="0" xfId="7" applyNumberFormat="1" applyFont="1" applyAlignment="1">
      <alignment horizontal="right"/>
    </xf>
    <xf numFmtId="1" fontId="14" fillId="0" borderId="0" xfId="6" applyNumberFormat="1" applyFont="1" applyAlignment="1">
      <alignment horizontal="right"/>
    </xf>
    <xf numFmtId="169" fontId="14" fillId="0" borderId="0" xfId="7" applyNumberFormat="1" applyFont="1" applyAlignment="1">
      <alignment horizontal="right"/>
    </xf>
    <xf numFmtId="170" fontId="14" fillId="0" borderId="13" xfId="7" applyNumberFormat="1" applyFont="1" applyBorder="1" applyAlignment="1">
      <alignment horizontal="center"/>
    </xf>
    <xf numFmtId="169" fontId="14" fillId="0" borderId="13" xfId="7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2" xfId="5" applyFont="1" applyBorder="1" applyAlignment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  <xf numFmtId="0" fontId="15" fillId="0" borderId="8" xfId="5" applyFont="1" applyBorder="1" applyAlignment="1">
      <alignment horizontal="center" vertical="center"/>
    </xf>
    <xf numFmtId="0" fontId="15" fillId="0" borderId="9" xfId="5" applyFont="1" applyBorder="1" applyAlignment="1">
      <alignment horizontal="center" vertical="center"/>
    </xf>
    <xf numFmtId="0" fontId="15" fillId="0" borderId="10" xfId="5" applyFont="1" applyBorder="1" applyAlignment="1">
      <alignment horizontal="center" vertical="center"/>
    </xf>
    <xf numFmtId="0" fontId="15" fillId="0" borderId="5" xfId="5" applyFont="1" applyBorder="1" applyAlignment="1">
      <alignment horizontal="center" vertical="center"/>
    </xf>
    <xf numFmtId="0" fontId="15" fillId="0" borderId="11" xfId="5" applyFont="1" applyBorder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5" fillId="0" borderId="6" xfId="5" applyFont="1" applyBorder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8">
    <cellStyle name="Hipervínculo" xfId="1" builtinId="8"/>
    <cellStyle name="Millares" xfId="2" builtinId="3"/>
    <cellStyle name="Millares 2 2" xfId="7" xr:uid="{DF22779F-86B6-43B5-A1EE-38758C9E0D6B}"/>
    <cellStyle name="Millares 3" xfId="6" xr:uid="{F2F3EA58-ED52-4AE0-BB08-6FCC28730BD3}"/>
    <cellStyle name="Moneda" xfId="4" builtinId="4"/>
    <cellStyle name="Normal" xfId="0" builtinId="0"/>
    <cellStyle name="Normal 2" xfId="3" xr:uid="{22A85313-A2F2-4162-869B-69EB8007F9C3}"/>
    <cellStyle name="Normal 2 2" xfId="5" xr:uid="{71C89E57-DF02-44E7-A81D-78F8DC1BB816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76200</xdr:colOff>
      <xdr:row>4</xdr:row>
      <xdr:rowOff>99204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C1B0C9B-58F4-416B-9EBA-564FC259B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04" t="5708" r="26981" b="80266"/>
        <a:stretch>
          <a:fillRect/>
        </a:stretch>
      </xdr:blipFill>
      <xdr:spPr bwMode="auto">
        <a:xfrm>
          <a:off x="0" y="0"/>
          <a:ext cx="1847850" cy="8707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BE9534-6588-4BCC-B1C3-C271DA009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1093411-622D-47A8-8C1E-012B35620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5C81BB3-E57E-43CB-9380-C4915099E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2077CC-EBBF-4764-AE20-E960F2C28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carterahpcg@gmail.com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51034-ED57-43ED-B5EB-20E9F48B25A6}">
  <dimension ref="A4:K14"/>
  <sheetViews>
    <sheetView workbookViewId="0">
      <selection activeCell="C8" sqref="C8"/>
    </sheetView>
  </sheetViews>
  <sheetFormatPr baseColWidth="10" defaultRowHeight="14.5" x14ac:dyDescent="0.35"/>
  <cols>
    <col min="1" max="1" width="15.1796875" customWidth="1"/>
    <col min="3" max="3" width="69.1796875" customWidth="1"/>
    <col min="8" max="8" width="13.7265625" customWidth="1"/>
    <col min="11" max="11" width="39" customWidth="1"/>
  </cols>
  <sheetData>
    <row r="4" spans="1:11" ht="15.5" x14ac:dyDescent="0.35">
      <c r="A4" s="3"/>
      <c r="B4" s="4"/>
      <c r="C4" s="100" t="s">
        <v>16</v>
      </c>
      <c r="D4" s="100"/>
      <c r="E4" s="100"/>
      <c r="F4" s="100"/>
      <c r="G4" s="100"/>
      <c r="H4" s="100"/>
      <c r="I4" s="4"/>
      <c r="J4" s="4"/>
      <c r="K4" s="4"/>
    </row>
    <row r="5" spans="1:11" ht="15.5" x14ac:dyDescent="0.35">
      <c r="A5" s="3"/>
      <c r="C5" s="4" t="s">
        <v>15</v>
      </c>
      <c r="D5" s="4"/>
      <c r="E5" s="4"/>
      <c r="F5" s="4"/>
      <c r="G5" s="4"/>
      <c r="H5" s="4"/>
      <c r="I5" s="4"/>
      <c r="J5" s="4"/>
      <c r="K5" s="4"/>
    </row>
    <row r="6" spans="1:11" ht="15.5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5.5" x14ac:dyDescent="0.35">
      <c r="A7" s="98" t="s">
        <v>9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ht="15.5" x14ac:dyDescent="0.35">
      <c r="A8" s="3" t="s">
        <v>10</v>
      </c>
      <c r="B8" s="5"/>
      <c r="C8" s="5" t="s">
        <v>11</v>
      </c>
      <c r="D8" s="5"/>
      <c r="E8" s="5"/>
      <c r="F8" s="5"/>
      <c r="G8" s="5"/>
      <c r="H8" s="5"/>
      <c r="I8" s="5"/>
      <c r="J8" s="5"/>
      <c r="K8" s="5"/>
    </row>
    <row r="9" spans="1:11" ht="15.5" x14ac:dyDescent="0.35">
      <c r="A9" s="3" t="s">
        <v>12</v>
      </c>
      <c r="B9" s="5"/>
      <c r="C9" s="6" t="s">
        <v>13</v>
      </c>
      <c r="D9" s="5"/>
      <c r="E9" s="5"/>
      <c r="F9" s="5"/>
      <c r="G9" s="5"/>
      <c r="H9" s="5"/>
      <c r="I9" s="5"/>
      <c r="J9" s="5"/>
      <c r="K9" s="5"/>
    </row>
    <row r="10" spans="1:11" x14ac:dyDescent="0.35">
      <c r="A10" s="99" t="s">
        <v>14</v>
      </c>
      <c r="B10" s="99"/>
      <c r="C10" s="99"/>
      <c r="D10" s="99"/>
      <c r="E10" s="99"/>
      <c r="F10" s="3"/>
      <c r="G10" s="7"/>
      <c r="H10" s="7"/>
      <c r="I10" s="7"/>
      <c r="J10" s="7"/>
      <c r="K10" s="7"/>
    </row>
    <row r="12" spans="1:11" ht="31.5" x14ac:dyDescent="0.35">
      <c r="A12" s="1" t="s">
        <v>4</v>
      </c>
      <c r="B12" s="1" t="s">
        <v>5</v>
      </c>
      <c r="C12" s="1" t="s">
        <v>6</v>
      </c>
      <c r="D12" s="1" t="s">
        <v>7</v>
      </c>
      <c r="E12" s="1" t="s">
        <v>0</v>
      </c>
      <c r="F12" s="1" t="s">
        <v>1</v>
      </c>
      <c r="G12" s="1" t="s">
        <v>23</v>
      </c>
      <c r="H12" s="1" t="s">
        <v>8</v>
      </c>
      <c r="I12" s="8" t="s">
        <v>18</v>
      </c>
      <c r="J12" s="8" t="s">
        <v>19</v>
      </c>
      <c r="K12" s="9" t="s">
        <v>20</v>
      </c>
    </row>
    <row r="13" spans="1:11" ht="18.75" customHeight="1" x14ac:dyDescent="0.35">
      <c r="A13" s="2" t="s">
        <v>17</v>
      </c>
      <c r="B13" s="2">
        <v>890303093</v>
      </c>
      <c r="C13" s="2" t="s">
        <v>2</v>
      </c>
      <c r="D13" s="2" t="s">
        <v>3</v>
      </c>
      <c r="E13" s="11">
        <v>270081</v>
      </c>
      <c r="F13" s="11">
        <v>20240401</v>
      </c>
      <c r="G13" s="12">
        <v>146557</v>
      </c>
      <c r="H13" s="12">
        <v>146557</v>
      </c>
      <c r="I13" s="2" t="s">
        <v>21</v>
      </c>
      <c r="J13" s="2">
        <v>890981182</v>
      </c>
      <c r="K13" s="10" t="s">
        <v>22</v>
      </c>
    </row>
    <row r="14" spans="1:11" x14ac:dyDescent="0.35">
      <c r="G14" s="13" t="s">
        <v>24</v>
      </c>
      <c r="H14" s="13">
        <f>SUM(H13:H13)</f>
        <v>146557</v>
      </c>
    </row>
  </sheetData>
  <mergeCells count="3">
    <mergeCell ref="A7:K7"/>
    <mergeCell ref="A10:E10"/>
    <mergeCell ref="C4:H4"/>
  </mergeCells>
  <hyperlinks>
    <hyperlink ref="C9" r:id="rId1" xr:uid="{EB7FD077-51E5-49A5-BE1A-C9A4A1EDA26F}"/>
  </hyperlinks>
  <pageMargins left="0.7" right="0.7" top="0.75" bottom="0.75" header="0.3" footer="0.3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35A45-E1EF-4E35-AB69-A46E9A330916}">
  <dimension ref="A1:AT3"/>
  <sheetViews>
    <sheetView workbookViewId="0">
      <selection activeCell="J3" sqref="J3"/>
    </sheetView>
  </sheetViews>
  <sheetFormatPr baseColWidth="10" defaultRowHeight="14.5" x14ac:dyDescent="0.35"/>
  <cols>
    <col min="1" max="1" width="9.36328125" customWidth="1"/>
    <col min="3" max="3" width="6.36328125" bestFit="1" customWidth="1"/>
    <col min="4" max="4" width="6.6328125" bestFit="1" customWidth="1"/>
    <col min="5" max="5" width="8" bestFit="1" customWidth="1"/>
    <col min="12" max="12" width="13.6328125" customWidth="1"/>
    <col min="13" max="13" width="31.26953125" bestFit="1" customWidth="1"/>
    <col min="26" max="26" width="13.7265625" customWidth="1"/>
    <col min="28" max="28" width="14" customWidth="1"/>
    <col min="36" max="36" width="13.6328125" customWidth="1"/>
    <col min="38" max="38" width="13.7265625" customWidth="1"/>
    <col min="40" max="40" width="12.7265625" customWidth="1"/>
    <col min="43" max="43" width="13" customWidth="1"/>
    <col min="44" max="44" width="12.81640625" customWidth="1"/>
    <col min="46" max="46" width="13.7265625" customWidth="1"/>
  </cols>
  <sheetData>
    <row r="1" spans="1:46" s="24" customFormat="1" ht="10" x14ac:dyDescent="0.2">
      <c r="A1" s="14">
        <v>45777</v>
      </c>
      <c r="B1" s="15"/>
      <c r="C1" s="15"/>
      <c r="D1" s="15"/>
      <c r="E1" s="15"/>
      <c r="F1" s="15"/>
      <c r="G1" s="16"/>
      <c r="H1" s="16"/>
      <c r="I1" s="17">
        <f>+SUBTOTAL(9,I3:I1048576)</f>
        <v>146557</v>
      </c>
      <c r="J1" s="17">
        <f>+SUBTOTAL(9,J3:J1048576)</f>
        <v>146557</v>
      </c>
      <c r="K1" s="15"/>
      <c r="L1" s="18">
        <f>+J1-SUM(AF1:AN1)</f>
        <v>0</v>
      </c>
      <c r="M1" s="19"/>
      <c r="N1" s="20">
        <f>+SUBTOTAL(9,N3:N26698)</f>
        <v>146557</v>
      </c>
      <c r="O1" s="21"/>
      <c r="P1" s="19"/>
      <c r="Q1" s="16"/>
      <c r="R1" s="16"/>
      <c r="S1" s="16"/>
      <c r="T1" s="16"/>
      <c r="U1" s="19"/>
      <c r="V1" s="19"/>
      <c r="W1" s="20">
        <f t="shared" ref="W1:X1" si="0">+SUBTOTAL(9,W3:W26698)</f>
        <v>146557</v>
      </c>
      <c r="X1" s="20">
        <f t="shared" si="0"/>
        <v>146557</v>
      </c>
      <c r="Y1" s="20">
        <f t="shared" ref="Y1" si="1">+SUBTOTAL(9,Y3:Y26698)</f>
        <v>0</v>
      </c>
      <c r="Z1" s="19"/>
      <c r="AA1" s="19"/>
      <c r="AB1" s="19"/>
      <c r="AC1" s="19"/>
      <c r="AD1" s="19"/>
      <c r="AE1" s="19"/>
      <c r="AF1" s="20">
        <f t="shared" ref="AF1:AO1" si="2">+SUBTOTAL(9,AF3:AF26698)</f>
        <v>0</v>
      </c>
      <c r="AG1" s="20">
        <f t="shared" si="2"/>
        <v>0</v>
      </c>
      <c r="AH1" s="20">
        <f t="shared" si="2"/>
        <v>0</v>
      </c>
      <c r="AI1" s="20">
        <f t="shared" si="2"/>
        <v>0</v>
      </c>
      <c r="AJ1" s="20">
        <f t="shared" si="2"/>
        <v>0</v>
      </c>
      <c r="AK1" s="20">
        <f t="shared" si="2"/>
        <v>0</v>
      </c>
      <c r="AL1" s="20">
        <f t="shared" si="2"/>
        <v>146557</v>
      </c>
      <c r="AM1" s="20">
        <f t="shared" si="2"/>
        <v>0</v>
      </c>
      <c r="AN1" s="20">
        <f t="shared" si="2"/>
        <v>0</v>
      </c>
      <c r="AO1" s="20">
        <f t="shared" si="2"/>
        <v>0</v>
      </c>
      <c r="AP1" s="22"/>
      <c r="AQ1" s="22"/>
      <c r="AR1" s="22"/>
      <c r="AS1" s="22"/>
      <c r="AT1" s="23"/>
    </row>
    <row r="2" spans="1:46" s="38" customFormat="1" ht="30" x14ac:dyDescent="0.2">
      <c r="A2" s="25" t="s">
        <v>25</v>
      </c>
      <c r="B2" s="25" t="s">
        <v>26</v>
      </c>
      <c r="C2" s="25" t="s">
        <v>27</v>
      </c>
      <c r="D2" s="25" t="s">
        <v>28</v>
      </c>
      <c r="E2" s="25" t="s">
        <v>29</v>
      </c>
      <c r="F2" s="25" t="s">
        <v>30</v>
      </c>
      <c r="G2" s="26" t="s">
        <v>31</v>
      </c>
      <c r="H2" s="26" t="s">
        <v>32</v>
      </c>
      <c r="I2" s="27" t="s">
        <v>33</v>
      </c>
      <c r="J2" s="27" t="s">
        <v>34</v>
      </c>
      <c r="K2" s="25" t="s">
        <v>35</v>
      </c>
      <c r="L2" s="28" t="s">
        <v>36</v>
      </c>
      <c r="M2" s="29" t="str">
        <f ca="1">+CONCATENATE("ESTADO EPS ",TEXT(TODAY(),"DD-MM-YYYY"))</f>
        <v>ESTADO EPS 30-05-2025</v>
      </c>
      <c r="N2" s="30" t="s">
        <v>37</v>
      </c>
      <c r="O2" s="31" t="s">
        <v>38</v>
      </c>
      <c r="P2" s="32" t="s">
        <v>39</v>
      </c>
      <c r="Q2" s="33" t="s">
        <v>40</v>
      </c>
      <c r="R2" s="33" t="s">
        <v>41</v>
      </c>
      <c r="S2" s="33" t="s">
        <v>42</v>
      </c>
      <c r="T2" s="33" t="s">
        <v>43</v>
      </c>
      <c r="U2" s="32" t="s">
        <v>44</v>
      </c>
      <c r="V2" s="32" t="s">
        <v>45</v>
      </c>
      <c r="W2" s="32" t="s">
        <v>46</v>
      </c>
      <c r="X2" s="32" t="s">
        <v>47</v>
      </c>
      <c r="Y2" s="34" t="s">
        <v>50</v>
      </c>
      <c r="Z2" s="34" t="s">
        <v>51</v>
      </c>
      <c r="AA2" s="34" t="s">
        <v>52</v>
      </c>
      <c r="AB2" s="34" t="s">
        <v>53</v>
      </c>
      <c r="AC2" s="34" t="s">
        <v>54</v>
      </c>
      <c r="AD2" s="34" t="s">
        <v>55</v>
      </c>
      <c r="AE2" s="34" t="s">
        <v>56</v>
      </c>
      <c r="AF2" s="35" t="s">
        <v>57</v>
      </c>
      <c r="AG2" s="35" t="s">
        <v>58</v>
      </c>
      <c r="AH2" s="35" t="s">
        <v>59</v>
      </c>
      <c r="AI2" s="35" t="s">
        <v>49</v>
      </c>
      <c r="AJ2" s="35" t="s">
        <v>60</v>
      </c>
      <c r="AK2" s="35" t="s">
        <v>48</v>
      </c>
      <c r="AL2" s="35" t="s">
        <v>61</v>
      </c>
      <c r="AM2" s="35" t="s">
        <v>62</v>
      </c>
      <c r="AN2" s="36" t="s">
        <v>63</v>
      </c>
      <c r="AO2" s="37" t="s">
        <v>64</v>
      </c>
      <c r="AP2" s="37" t="s">
        <v>65</v>
      </c>
      <c r="AQ2" s="37" t="s">
        <v>66</v>
      </c>
      <c r="AR2" s="37" t="s">
        <v>67</v>
      </c>
      <c r="AS2" s="37" t="s">
        <v>68</v>
      </c>
      <c r="AT2" s="37" t="s">
        <v>69</v>
      </c>
    </row>
    <row r="3" spans="1:46" s="24" customFormat="1" ht="10" x14ac:dyDescent="0.2">
      <c r="A3" s="39">
        <v>890981182</v>
      </c>
      <c r="B3" s="39" t="s">
        <v>70</v>
      </c>
      <c r="C3" s="40" t="s">
        <v>3</v>
      </c>
      <c r="D3" s="41">
        <v>270081</v>
      </c>
      <c r="E3" s="39" t="s">
        <v>71</v>
      </c>
      <c r="F3" s="39" t="s">
        <v>72</v>
      </c>
      <c r="G3" s="42">
        <v>45383</v>
      </c>
      <c r="H3" s="42"/>
      <c r="I3" s="43">
        <v>146557</v>
      </c>
      <c r="J3" s="43">
        <v>146557</v>
      </c>
      <c r="K3" s="40" t="s">
        <v>21</v>
      </c>
      <c r="L3" s="47" t="s">
        <v>78</v>
      </c>
      <c r="M3" s="45" t="s">
        <v>73</v>
      </c>
      <c r="N3" s="45">
        <v>146557</v>
      </c>
      <c r="O3" s="44">
        <v>1222432665</v>
      </c>
      <c r="P3" s="44" t="s">
        <v>74</v>
      </c>
      <c r="Q3" s="46">
        <v>45383</v>
      </c>
      <c r="R3" s="46">
        <v>45383</v>
      </c>
      <c r="S3" s="46">
        <v>45384</v>
      </c>
      <c r="T3" s="46"/>
      <c r="U3" s="40">
        <v>393</v>
      </c>
      <c r="V3" s="40" t="s">
        <v>75</v>
      </c>
      <c r="W3" s="45">
        <v>146557</v>
      </c>
      <c r="X3" s="45">
        <v>146557</v>
      </c>
      <c r="Y3" s="45">
        <v>0</v>
      </c>
      <c r="Z3" s="44"/>
      <c r="AA3" s="44"/>
      <c r="AB3" s="44"/>
      <c r="AC3" s="44" t="s">
        <v>76</v>
      </c>
      <c r="AD3" s="44"/>
      <c r="AE3" s="44" t="s">
        <v>77</v>
      </c>
      <c r="AF3" s="45">
        <v>0</v>
      </c>
      <c r="AG3" s="45">
        <v>0</v>
      </c>
      <c r="AH3" s="45">
        <v>0</v>
      </c>
      <c r="AI3" s="45">
        <v>0</v>
      </c>
      <c r="AJ3" s="45">
        <v>0</v>
      </c>
      <c r="AK3" s="45">
        <v>0</v>
      </c>
      <c r="AL3" s="43">
        <v>146557</v>
      </c>
      <c r="AM3" s="45">
        <v>0</v>
      </c>
      <c r="AN3" s="45">
        <v>0</v>
      </c>
      <c r="AO3" s="45">
        <v>0</v>
      </c>
      <c r="AP3" s="45">
        <v>0</v>
      </c>
      <c r="AQ3" s="44"/>
      <c r="AR3" s="44"/>
      <c r="AS3" s="44"/>
      <c r="AT3" s="45">
        <v>0</v>
      </c>
    </row>
  </sheetData>
  <conditionalFormatting sqref="E1">
    <cfRule type="duplicateValues" dxfId="1" priority="3"/>
  </conditionalFormatting>
  <conditionalFormatting sqref="E2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I3:J3 AL3" xr:uid="{C7E03D88-828C-4F45-970F-A505DB830509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7971B-B160-4717-A967-82A16F409ED2}">
  <dimension ref="B1:J42"/>
  <sheetViews>
    <sheetView showGridLines="0" tabSelected="1" zoomScaleNormal="100" workbookViewId="0">
      <selection activeCell="F25" sqref="F25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1" t="s">
        <v>79</v>
      </c>
      <c r="E2" s="102"/>
      <c r="F2" s="102"/>
      <c r="G2" s="102"/>
      <c r="H2" s="102"/>
      <c r="I2" s="103"/>
      <c r="J2" s="107" t="s">
        <v>80</v>
      </c>
    </row>
    <row r="3" spans="2:10" ht="15.75" customHeight="1" thickBot="1" x14ac:dyDescent="0.3">
      <c r="B3" s="51"/>
      <c r="C3" s="52"/>
      <c r="D3" s="104"/>
      <c r="E3" s="105"/>
      <c r="F3" s="105"/>
      <c r="G3" s="105"/>
      <c r="H3" s="105"/>
      <c r="I3" s="106"/>
      <c r="J3" s="108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81</v>
      </c>
      <c r="E5" s="58"/>
      <c r="F5" s="58"/>
      <c r="G5" s="58"/>
      <c r="H5" s="58"/>
      <c r="I5" s="59"/>
      <c r="J5" s="59" t="s">
        <v>82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mayo 30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109</v>
      </c>
      <c r="J12" s="67"/>
    </row>
    <row r="13" spans="2:10" ht="13" x14ac:dyDescent="0.3">
      <c r="B13" s="66"/>
      <c r="C13" s="68" t="s">
        <v>110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111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112</v>
      </c>
      <c r="D17" s="69"/>
      <c r="H17" s="72" t="s">
        <v>83</v>
      </c>
      <c r="I17" s="73" t="s">
        <v>84</v>
      </c>
      <c r="J17" s="67"/>
    </row>
    <row r="18" spans="2:10" ht="13" x14ac:dyDescent="0.3">
      <c r="B18" s="66"/>
      <c r="C18" s="68" t="s">
        <v>85</v>
      </c>
      <c r="D18" s="68"/>
      <c r="E18" s="68"/>
      <c r="F18" s="68"/>
      <c r="H18" s="74">
        <v>1</v>
      </c>
      <c r="I18" s="75">
        <v>146557</v>
      </c>
      <c r="J18" s="67"/>
    </row>
    <row r="19" spans="2:10" x14ac:dyDescent="0.25">
      <c r="B19" s="66"/>
      <c r="C19" s="48" t="s">
        <v>86</v>
      </c>
      <c r="H19" s="76">
        <v>0</v>
      </c>
      <c r="I19" s="77">
        <v>0</v>
      </c>
      <c r="J19" s="67"/>
    </row>
    <row r="20" spans="2:10" x14ac:dyDescent="0.25">
      <c r="B20" s="66"/>
      <c r="C20" s="48" t="s">
        <v>87</v>
      </c>
      <c r="H20" s="76">
        <v>0</v>
      </c>
      <c r="I20" s="77">
        <v>0</v>
      </c>
      <c r="J20" s="67"/>
    </row>
    <row r="21" spans="2:10" x14ac:dyDescent="0.25">
      <c r="B21" s="66"/>
      <c r="C21" s="48" t="s">
        <v>88</v>
      </c>
      <c r="H21" s="76">
        <v>0</v>
      </c>
      <c r="I21" s="77">
        <v>0</v>
      </c>
      <c r="J21" s="67"/>
    </row>
    <row r="22" spans="2:10" x14ac:dyDescent="0.25">
      <c r="B22" s="66"/>
      <c r="C22" s="48" t="s">
        <v>89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90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91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92</v>
      </c>
      <c r="D25" s="68"/>
      <c r="E25" s="68"/>
      <c r="F25" s="68"/>
      <c r="H25" s="74">
        <f>H19+H20+H21+H22+H24+H23</f>
        <v>0</v>
      </c>
      <c r="I25" s="75">
        <f>I19+I20+I21+I22+I24+I23</f>
        <v>0</v>
      </c>
      <c r="J25" s="67"/>
    </row>
    <row r="26" spans="2:10" x14ac:dyDescent="0.25">
      <c r="B26" s="66"/>
      <c r="C26" s="48" t="s">
        <v>93</v>
      </c>
      <c r="H26" s="76">
        <v>1</v>
      </c>
      <c r="I26" s="77">
        <v>146557</v>
      </c>
      <c r="J26" s="67"/>
    </row>
    <row r="27" spans="2:10" ht="13" thickBot="1" x14ac:dyDescent="0.3">
      <c r="B27" s="66"/>
      <c r="C27" s="48" t="s">
        <v>62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94</v>
      </c>
      <c r="D28" s="68"/>
      <c r="E28" s="68"/>
      <c r="F28" s="68"/>
      <c r="H28" s="74">
        <f>H26+H27</f>
        <v>1</v>
      </c>
      <c r="I28" s="75">
        <f>I26+I27</f>
        <v>146557</v>
      </c>
      <c r="J28" s="67"/>
    </row>
    <row r="29" spans="2:10" ht="13.5" thickBot="1" x14ac:dyDescent="0.35">
      <c r="B29" s="66"/>
      <c r="C29" s="48" t="s">
        <v>95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96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97</v>
      </c>
      <c r="D32" s="68"/>
      <c r="H32" s="81">
        <f>H25+H28+H30</f>
        <v>1</v>
      </c>
      <c r="I32" s="82">
        <f>I25+I28+I30</f>
        <v>146557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113</v>
      </c>
      <c r="D37" s="85"/>
      <c r="H37" s="84" t="s">
        <v>98</v>
      </c>
      <c r="I37" s="85"/>
      <c r="J37" s="67"/>
    </row>
    <row r="38" spans="2:10" ht="13" x14ac:dyDescent="0.3">
      <c r="B38" s="66"/>
      <c r="C38" s="68" t="s">
        <v>114</v>
      </c>
      <c r="D38" s="83"/>
      <c r="H38" s="86" t="s">
        <v>99</v>
      </c>
      <c r="I38" s="83"/>
      <c r="J38" s="67"/>
    </row>
    <row r="39" spans="2:10" ht="13" x14ac:dyDescent="0.3">
      <c r="B39" s="66"/>
      <c r="C39" s="68" t="s">
        <v>70</v>
      </c>
      <c r="H39" s="68" t="s">
        <v>100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09" t="s">
        <v>101</v>
      </c>
      <c r="D41" s="109"/>
      <c r="E41" s="109"/>
      <c r="F41" s="109"/>
      <c r="G41" s="109"/>
      <c r="H41" s="109"/>
      <c r="I41" s="109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E086F-6DD2-4DB0-956F-DBD5A074400A}">
  <dimension ref="B1:J37"/>
  <sheetViews>
    <sheetView showGridLines="0" topLeftCell="A8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1" t="s">
        <v>102</v>
      </c>
      <c r="E2" s="102"/>
      <c r="F2" s="102"/>
      <c r="G2" s="102"/>
      <c r="H2" s="102"/>
      <c r="I2" s="103"/>
      <c r="J2" s="107" t="s">
        <v>80</v>
      </c>
    </row>
    <row r="3" spans="2:10" ht="15.75" customHeight="1" thickBot="1" x14ac:dyDescent="0.3">
      <c r="B3" s="51"/>
      <c r="C3" s="52"/>
      <c r="D3" s="104"/>
      <c r="E3" s="105"/>
      <c r="F3" s="105"/>
      <c r="G3" s="105"/>
      <c r="H3" s="105"/>
      <c r="I3" s="106"/>
      <c r="J3" s="108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10" t="s">
        <v>103</v>
      </c>
      <c r="E5" s="111"/>
      <c r="F5" s="111"/>
      <c r="G5" s="111"/>
      <c r="H5" s="111"/>
      <c r="I5" s="112"/>
      <c r="J5" s="59" t="s">
        <v>104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mayo 30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ESE HOSP PADRE CLEMENTE GIRALDO</v>
      </c>
      <c r="J11" s="67"/>
    </row>
    <row r="12" spans="2:10" ht="13" x14ac:dyDescent="0.3">
      <c r="B12" s="66"/>
      <c r="C12" s="68" t="str">
        <f>+'FOR-CSA-018'!C13</f>
        <v>NIT: 890981182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105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83</v>
      </c>
      <c r="I16" s="91" t="s">
        <v>84</v>
      </c>
      <c r="J16" s="67"/>
    </row>
    <row r="17" spans="2:10" ht="13" x14ac:dyDescent="0.3">
      <c r="B17" s="66"/>
      <c r="C17" s="68" t="str">
        <f>+'FOR-CSA-018'!C17</f>
        <v>Con Corte al dia: 30/04/2025</v>
      </c>
      <c r="D17" s="68"/>
      <c r="E17" s="68"/>
      <c r="F17" s="68"/>
      <c r="H17" s="92">
        <f>+SUM(H18:H23)</f>
        <v>0</v>
      </c>
      <c r="I17" s="93">
        <f>+SUM(I18:I23)</f>
        <v>0</v>
      </c>
      <c r="J17" s="67"/>
    </row>
    <row r="18" spans="2:10" x14ac:dyDescent="0.25">
      <c r="B18" s="66"/>
      <c r="C18" s="48" t="s">
        <v>86</v>
      </c>
      <c r="H18" s="94">
        <f>+'FOR-CSA-018'!H19</f>
        <v>0</v>
      </c>
      <c r="I18" s="95">
        <f>+'FOR-CSA-018'!I19</f>
        <v>0</v>
      </c>
      <c r="J18" s="67"/>
    </row>
    <row r="19" spans="2:10" x14ac:dyDescent="0.25">
      <c r="B19" s="66"/>
      <c r="C19" s="48" t="s">
        <v>87</v>
      </c>
      <c r="H19" s="94">
        <f>+'FOR-CSA-018'!H20</f>
        <v>0</v>
      </c>
      <c r="I19" s="95">
        <f>+'FOR-CSA-018'!I20</f>
        <v>0</v>
      </c>
      <c r="J19" s="67"/>
    </row>
    <row r="20" spans="2:10" x14ac:dyDescent="0.25">
      <c r="B20" s="66"/>
      <c r="C20" s="48" t="s">
        <v>88</v>
      </c>
      <c r="H20" s="94">
        <f>+'FOR-CSA-018'!H21</f>
        <v>0</v>
      </c>
      <c r="I20" s="95">
        <f>+'FOR-CSA-018'!I21</f>
        <v>0</v>
      </c>
      <c r="J20" s="67"/>
    </row>
    <row r="21" spans="2:10" x14ac:dyDescent="0.25">
      <c r="B21" s="66"/>
      <c r="C21" s="48" t="s">
        <v>89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90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106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107</v>
      </c>
      <c r="D24" s="68"/>
      <c r="E24" s="68"/>
      <c r="F24" s="68"/>
      <c r="H24" s="92">
        <f>SUM(H18:H23)</f>
        <v>0</v>
      </c>
      <c r="I24" s="93">
        <f>+SUBTOTAL(9,I18:I23)</f>
        <v>0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Maricela Tobón Aristizábal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Auxiliar administrativa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ESE HOSP PADRE CLEMENTE GIRALDO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3" t="s">
        <v>108</v>
      </c>
      <c r="D35" s="113"/>
      <c r="E35" s="113"/>
      <c r="F35" s="113"/>
      <c r="G35" s="113"/>
      <c r="H35" s="113"/>
      <c r="I35" s="113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Apoyo02</dc:creator>
  <cp:lastModifiedBy>Neyla Lizeth Ome Guamanga</cp:lastModifiedBy>
  <dcterms:created xsi:type="dcterms:W3CDTF">2024-08-22T18:33:59Z</dcterms:created>
  <dcterms:modified xsi:type="dcterms:W3CDTF">2025-05-31T04:21:20Z</dcterms:modified>
</cp:coreProperties>
</file>