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0701718 HOSP REGIONAL ALFONSO JARAMILLO SALZAR E.S.E DEL LIBANO TOLIM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FACTURA'!$A$2:$S$6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 l="1"/>
  <c r="H28" i="3"/>
  <c r="I26" i="3"/>
  <c r="H26" i="3"/>
  <c r="I23" i="3"/>
  <c r="I31" i="3" s="1"/>
  <c r="H23" i="3"/>
  <c r="H31" i="3" s="1"/>
  <c r="Q1" i="2"/>
  <c r="K1" i="2"/>
  <c r="H12" i="1" l="1"/>
  <c r="G12" i="1"/>
</calcChain>
</file>

<file path=xl/sharedStrings.xml><?xml version="1.0" encoding="utf-8"?>
<sst xmlns="http://schemas.openxmlformats.org/spreadsheetml/2006/main" count="150" uniqueCount="85">
  <si>
    <t>INFORME FACTURA POR DETALLE</t>
  </si>
  <si>
    <t xml:space="preserve">Entidad:  CAJA DE COMPENSACION FENALCO DEL VALLE    </t>
  </si>
  <si>
    <t>NIT</t>
  </si>
  <si>
    <t>NOMBRE DE LA ENTIDAD</t>
  </si>
  <si>
    <t>PREFIJO</t>
  </si>
  <si>
    <t>HRL</t>
  </si>
  <si>
    <t>HOSPITAL REGIONAL ALFONSO JARAMILLO SALZAR E.S.E</t>
  </si>
  <si>
    <t>VALOR INICIAL FACTURA</t>
  </si>
  <si>
    <t>FECHA DE RADICADO</t>
  </si>
  <si>
    <t>TOTAL CUENTAS POR COBRAR</t>
  </si>
  <si>
    <t>Nro DE FACTURA</t>
  </si>
  <si>
    <t>FECHA FACTURA</t>
  </si>
  <si>
    <t>TIPO DE CONTRATO</t>
  </si>
  <si>
    <t>EVENTO</t>
  </si>
  <si>
    <t>SEDE / CUIDAD</t>
  </si>
  <si>
    <t>LÍBANO TOLIMA</t>
  </si>
  <si>
    <t>TIPO DE PRESTACIÓN</t>
  </si>
  <si>
    <t>URGENCIAS</t>
  </si>
  <si>
    <t>SALDO FACTURA</t>
  </si>
  <si>
    <t>Pdte x radicar</t>
  </si>
  <si>
    <t>Alf+Fac</t>
  </si>
  <si>
    <t>Llave</t>
  </si>
  <si>
    <t>HRL932840</t>
  </si>
  <si>
    <t>HRL959674</t>
  </si>
  <si>
    <t>HRL1013267</t>
  </si>
  <si>
    <t>HRL1060269</t>
  </si>
  <si>
    <t>890701718_HRL932840</t>
  </si>
  <si>
    <t>890701718_HRL959674</t>
  </si>
  <si>
    <t>890701718_HRL1013267</t>
  </si>
  <si>
    <t>890701718_HRL1060269</t>
  </si>
  <si>
    <t xml:space="preserve">Fecha de radicacion EPS </t>
  </si>
  <si>
    <t>SALDO FACTURA IPS</t>
  </si>
  <si>
    <t>Estado de Factura EPS Agosto 20</t>
  </si>
  <si>
    <t>Boxalud</t>
  </si>
  <si>
    <t>Para cargar RIPS o soportes</t>
  </si>
  <si>
    <t>Devuelta</t>
  </si>
  <si>
    <t>N/A</t>
  </si>
  <si>
    <t>Total Devolucion</t>
  </si>
  <si>
    <t>Observacion Objeccion</t>
  </si>
  <si>
    <t>Fecha de corte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</si>
  <si>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</si>
  <si>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FACTURA NO RADICADA</t>
  </si>
  <si>
    <t>FACTURA DEVUELTA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</si>
  <si>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</si>
  <si>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</si>
  <si>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</si>
  <si>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</si>
  <si>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</si>
  <si>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</si>
  <si>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</si>
  <si>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</si>
  <si>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</si>
  <si>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</si>
  <si>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</si>
  <si>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</si>
  <si>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</si>
  <si>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</si>
  <si>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</si>
  <si>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</si>
  <si>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</si>
  <si>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</si>
  <si>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</si>
  <si>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</si>
  <si>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</si>
  <si>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</si>
  <si>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</si>
  <si>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</si>
  <si>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</si>
  <si>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</si>
  <si>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</si>
  <si>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</si>
  <si>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</si>
  <si>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</si>
  <si>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</si>
  <si>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</si>
  <si>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</si>
  <si>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</si>
  <si>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</si>
  <si>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</si>
  <si>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NIT: 890701718</t>
  </si>
  <si>
    <t>Señores: HOSPITAL REGIONAL ALFONSO JARAMILLO SALZAR E.S.E</t>
  </si>
  <si>
    <t>Santiago de Cali, Agosto 20 del 2024</t>
  </si>
  <si>
    <t>Con Corte al dia: 31/07/2024</t>
  </si>
  <si>
    <t>Yudy Viviana Toro Pinilla</t>
  </si>
  <si>
    <t>Técnico Administrativo - C&amp;C Salud S.A.S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</si>
</sst>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b/>
      <sz val="8"/>
      <color indexed="8"/>
      <name val="MS Sans Serif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43" fontId="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171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4" fontId="5" fillId="0" borderId="1" xfId="2" applyNumberFormat="1" applyFont="1" applyBorder="1" applyAlignment="1">
      <alignment horizontal="center" vertical="center" wrapText="1"/>
    </xf>
    <xf numFmtId="164" fontId="6" fillId="0" borderId="1" xfId="0" applyNumberFormat="1" applyFont="1" applyBorder="1"/>
    <xf numFmtId="14" fontId="0" fillId="0" borderId="4" xfId="0" applyNumberFormat="1" applyBorder="1"/>
    <xf numFmtId="0" fontId="0" fillId="0" borderId="3" xfId="0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0" xfId="0" applyFont="1"/>
    <xf numFmtId="0" fontId="6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14" fontId="0" fillId="0" borderId="4" xfId="0" applyNumberFormat="1" applyFont="1" applyBorder="1"/>
    <xf numFmtId="0" fontId="0" fillId="0" borderId="3" xfId="0" applyFont="1" applyBorder="1"/>
    <xf numFmtId="4" fontId="8" fillId="0" borderId="1" xfId="2" applyNumberFormat="1" applyFont="1" applyBorder="1" applyAlignment="1">
      <alignment horizontal="center" vertical="center" wrapText="1"/>
    </xf>
    <xf numFmtId="4" fontId="8" fillId="2" borderId="1" xfId="2" applyNumberFormat="1" applyFont="1" applyFill="1" applyBorder="1" applyAlignment="1">
      <alignment horizontal="center" vertical="center" wrapText="1"/>
    </xf>
    <xf numFmtId="4" fontId="8" fillId="3" borderId="1" xfId="2" applyNumberFormat="1" applyFont="1" applyFill="1" applyBorder="1" applyAlignment="1">
      <alignment horizontal="center" vertical="center" wrapText="1"/>
    </xf>
    <xf numFmtId="4" fontId="8" fillId="4" borderId="1" xfId="2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164" fontId="0" fillId="0" borderId="0" xfId="1" applyNumberFormat="1" applyFont="1"/>
    <xf numFmtId="164" fontId="6" fillId="0" borderId="0" xfId="1" applyNumberFormat="1" applyFont="1"/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/>
    <xf numFmtId="164" fontId="6" fillId="6" borderId="1" xfId="1" applyNumberFormat="1" applyFont="1" applyFill="1" applyBorder="1" applyAlignment="1">
      <alignment horizontal="center" vertical="center" wrapText="1"/>
    </xf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9" fillId="0" borderId="9" xfId="3" applyFont="1" applyBorder="1"/>
    <xf numFmtId="0" fontId="9" fillId="0" borderId="10" xfId="3" applyFont="1" applyBorder="1"/>
    <xf numFmtId="0" fontId="10" fillId="0" borderId="0" xfId="3" applyFont="1"/>
    <xf numFmtId="14" fontId="9" fillId="0" borderId="0" xfId="3" applyNumberFormat="1" applyFont="1"/>
    <xf numFmtId="170" fontId="9" fillId="0" borderId="0" xfId="3" applyNumberFormat="1" applyFont="1"/>
    <xf numFmtId="0" fontId="7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72" fontId="11" fillId="0" borderId="0" xfId="6" applyNumberFormat="1" applyFont="1" applyAlignment="1">
      <alignment horizontal="center"/>
    </xf>
    <xf numFmtId="173" fontId="11" fillId="0" borderId="0" xfId="5" applyNumberFormat="1" applyFont="1" applyAlignment="1">
      <alignment horizontal="right"/>
    </xf>
    <xf numFmtId="173" fontId="9" fillId="0" borderId="0" xfId="5" applyNumberFormat="1" applyFont="1"/>
    <xf numFmtId="172" fontId="7" fillId="0" borderId="0" xfId="6" applyNumberFormat="1" applyFont="1" applyAlignment="1">
      <alignment horizontal="center"/>
    </xf>
    <xf numFmtId="173" fontId="7" fillId="0" borderId="0" xfId="5" applyNumberFormat="1" applyFont="1" applyAlignment="1">
      <alignment horizontal="right"/>
    </xf>
    <xf numFmtId="172" fontId="9" fillId="0" borderId="0" xfId="6" applyNumberFormat="1" applyFont="1" applyAlignment="1">
      <alignment horizontal="center"/>
    </xf>
    <xf numFmtId="173" fontId="9" fillId="0" borderId="0" xfId="5" applyNumberFormat="1" applyFont="1" applyAlignment="1">
      <alignment horizontal="right"/>
    </xf>
    <xf numFmtId="173" fontId="9" fillId="0" borderId="0" xfId="3" applyNumberFormat="1" applyFont="1"/>
    <xf numFmtId="172" fontId="9" fillId="0" borderId="12" xfId="6" applyNumberFormat="1" applyFont="1" applyBorder="1" applyAlignment="1">
      <alignment horizontal="center"/>
    </xf>
    <xf numFmtId="173" fontId="9" fillId="0" borderId="12" xfId="5" applyNumberFormat="1" applyFont="1" applyBorder="1" applyAlignment="1">
      <alignment horizontal="right"/>
    </xf>
    <xf numFmtId="172" fontId="10" fillId="0" borderId="0" xfId="5" applyNumberFormat="1" applyFont="1" applyAlignment="1">
      <alignment horizontal="right"/>
    </xf>
    <xf numFmtId="173" fontId="10" fillId="0" borderId="0" xfId="5" applyNumberFormat="1" applyFont="1" applyAlignment="1">
      <alignment horizontal="right"/>
    </xf>
    <xf numFmtId="0" fontId="11" fillId="0" borderId="0" xfId="3" applyFont="1"/>
    <xf numFmtId="172" fontId="7" fillId="0" borderId="12" xfId="6" applyNumberFormat="1" applyFont="1" applyBorder="1" applyAlignment="1">
      <alignment horizontal="center"/>
    </xf>
    <xf numFmtId="173" fontId="7" fillId="0" borderId="12" xfId="5" applyNumberFormat="1" applyFont="1" applyBorder="1" applyAlignment="1">
      <alignment horizontal="right"/>
    </xf>
    <xf numFmtId="0" fontId="7" fillId="0" borderId="10" xfId="3" applyFont="1" applyBorder="1"/>
    <xf numFmtId="172" fontId="7" fillId="0" borderId="0" xfId="5" applyNumberFormat="1" applyFont="1" applyAlignment="1">
      <alignment horizontal="right"/>
    </xf>
    <xf numFmtId="172" fontId="11" fillId="0" borderId="16" xfId="6" applyNumberFormat="1" applyFont="1" applyBorder="1" applyAlignment="1">
      <alignment horizontal="center"/>
    </xf>
    <xf numFmtId="173" fontId="11" fillId="0" borderId="16" xfId="5" applyNumberFormat="1" applyFont="1" applyBorder="1" applyAlignment="1">
      <alignment horizontal="right"/>
    </xf>
    <xf numFmtId="174" fontId="7" fillId="0" borderId="0" xfId="3" applyNumberFormat="1" applyFont="1"/>
    <xf numFmtId="171" fontId="7" fillId="0" borderId="0" xfId="6" applyFont="1"/>
    <xf numFmtId="173" fontId="7" fillId="0" borderId="0" xfId="5" applyNumberFormat="1" applyFont="1"/>
    <xf numFmtId="174" fontId="11" fillId="0" borderId="12" xfId="3" applyNumberFormat="1" applyFont="1" applyBorder="1"/>
    <xf numFmtId="174" fontId="7" fillId="0" borderId="12" xfId="3" applyNumberFormat="1" applyFont="1" applyBorder="1"/>
    <xf numFmtId="171" fontId="11" fillId="0" borderId="12" xfId="6" applyFont="1" applyBorder="1"/>
    <xf numFmtId="173" fontId="7" fillId="0" borderId="12" xfId="5" applyNumberFormat="1" applyFont="1" applyBorder="1"/>
    <xf numFmtId="174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11" xfId="3" applyFont="1" applyBorder="1"/>
    <xf numFmtId="0" fontId="9" fillId="0" borderId="12" xfId="3" applyFont="1" applyBorder="1"/>
    <xf numFmtId="174" fontId="9" fillId="0" borderId="12" xfId="3" applyNumberFormat="1" applyFont="1" applyBorder="1"/>
    <xf numFmtId="0" fontId="9" fillId="0" borderId="13" xfId="3" applyFont="1" applyBorder="1"/>
    <xf numFmtId="0" fontId="7" fillId="0" borderId="5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1" fillId="0" borderId="5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/>
    </xf>
    <xf numFmtId="0" fontId="7" fillId="0" borderId="13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9" xfId="3" applyFont="1" applyBorder="1" applyAlignment="1">
      <alignment horizontal="center" vertical="center" wrapText="1"/>
    </xf>
    <xf numFmtId="0" fontId="11" fillId="0" borderId="20" xfId="3" applyFont="1" applyBorder="1" applyAlignment="1">
      <alignment horizontal="center" vertical="center"/>
    </xf>
    <xf numFmtId="0" fontId="7" fillId="0" borderId="9" xfId="3" applyFont="1" applyBorder="1"/>
    <xf numFmtId="170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1" fillId="0" borderId="0" xfId="1" applyNumberFormat="1" applyFont="1"/>
    <xf numFmtId="175" fontId="11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5" fontId="7" fillId="0" borderId="0" xfId="1" applyNumberFormat="1" applyFont="1" applyAlignment="1">
      <alignment horizontal="right"/>
    </xf>
    <xf numFmtId="164" fontId="7" fillId="0" borderId="21" xfId="1" applyNumberFormat="1" applyFont="1" applyBorder="1" applyAlignment="1">
      <alignment horizontal="center"/>
    </xf>
    <xf numFmtId="175" fontId="7" fillId="0" borderId="21" xfId="1" applyNumberFormat="1" applyFont="1" applyBorder="1" applyAlignment="1">
      <alignment horizontal="right"/>
    </xf>
    <xf numFmtId="164" fontId="7" fillId="0" borderId="16" xfId="1" applyNumberFormat="1" applyFont="1" applyBorder="1" applyAlignment="1">
      <alignment horizontal="center"/>
    </xf>
    <xf numFmtId="175" fontId="7" fillId="0" borderId="16" xfId="1" applyNumberFormat="1" applyFont="1" applyBorder="1" applyAlignment="1">
      <alignment horizontal="right"/>
    </xf>
    <xf numFmtId="174" fontId="7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7" fillId="0" borderId="11" xfId="3" applyFont="1" applyBorder="1"/>
    <xf numFmtId="0" fontId="7" fillId="0" borderId="12" xfId="3" applyFont="1" applyBorder="1"/>
    <xf numFmtId="0" fontId="7" fillId="0" borderId="13" xfId="3" applyFont="1" applyBorder="1"/>
  </cellXfs>
  <cellStyles count="7">
    <cellStyle name="Millares" xfId="1" builtinId="3"/>
    <cellStyle name="Millares 2" xfId="4"/>
    <cellStyle name="Millares 2 2" xfId="6"/>
    <cellStyle name="Moneda" xfId="5" builtinId="4"/>
    <cellStyle name="Normal" xfId="0" builtinId="0"/>
    <cellStyle name="Normal 2" xfId="2"/>
    <cellStyle name="Normal 2 2" xfId="3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B14" sqref="B14"/>
    </sheetView>
  </sheetViews>
  <sheetFormatPr baseColWidth="10" defaultRowHeight="14.5" x14ac:dyDescent="0.35"/>
  <cols>
    <col min="2" max="2" width="50.7265625" bestFit="1" customWidth="1"/>
    <col min="3" max="3" width="8.54296875" bestFit="1" customWidth="1"/>
    <col min="6" max="6" width="13" bestFit="1" customWidth="1"/>
    <col min="7" max="7" width="15" customWidth="1"/>
    <col min="8" max="8" width="15.81640625" bestFit="1" customWidth="1"/>
    <col min="9" max="9" width="11" bestFit="1" customWidth="1"/>
    <col min="10" max="10" width="15" bestFit="1" customWidth="1"/>
    <col min="11" max="11" width="17" customWidth="1"/>
  </cols>
  <sheetData>
    <row r="1" spans="1:11" ht="22.5" x14ac:dyDescent="0.35">
      <c r="A1" s="1" t="s">
        <v>1</v>
      </c>
    </row>
    <row r="2" spans="1:11" ht="22.5" x14ac:dyDescent="0.35">
      <c r="A2" s="1" t="s">
        <v>0</v>
      </c>
    </row>
    <row r="3" spans="1:11" x14ac:dyDescent="0.35">
      <c r="A3" s="2"/>
    </row>
    <row r="7" spans="1:11" ht="21" x14ac:dyDescent="0.35">
      <c r="A7" s="6" t="s">
        <v>2</v>
      </c>
      <c r="B7" s="6" t="s">
        <v>3</v>
      </c>
      <c r="C7" s="6" t="s">
        <v>4</v>
      </c>
      <c r="D7" s="6" t="s">
        <v>10</v>
      </c>
      <c r="E7" s="6" t="s">
        <v>11</v>
      </c>
      <c r="F7" s="6" t="s">
        <v>8</v>
      </c>
      <c r="G7" s="6" t="s">
        <v>7</v>
      </c>
      <c r="H7" s="6" t="s">
        <v>18</v>
      </c>
      <c r="I7" s="6" t="s">
        <v>12</v>
      </c>
      <c r="J7" s="6" t="s">
        <v>14</v>
      </c>
      <c r="K7" s="6" t="s">
        <v>16</v>
      </c>
    </row>
    <row r="8" spans="1:11" x14ac:dyDescent="0.35">
      <c r="A8" s="3">
        <v>890701718</v>
      </c>
      <c r="B8" s="3" t="s">
        <v>6</v>
      </c>
      <c r="C8" s="3" t="s">
        <v>5</v>
      </c>
      <c r="D8" s="3">
        <v>932840</v>
      </c>
      <c r="E8" s="4">
        <v>45343.045590277776</v>
      </c>
      <c r="F8" s="8" t="s">
        <v>19</v>
      </c>
      <c r="G8" s="5">
        <v>1207544</v>
      </c>
      <c r="H8" s="5">
        <v>1207544</v>
      </c>
      <c r="I8" s="3" t="s">
        <v>13</v>
      </c>
      <c r="J8" s="3" t="s">
        <v>15</v>
      </c>
      <c r="K8" s="3" t="s">
        <v>17</v>
      </c>
    </row>
    <row r="9" spans="1:11" x14ac:dyDescent="0.35">
      <c r="A9" s="3">
        <v>890701718</v>
      </c>
      <c r="B9" s="3" t="s">
        <v>6</v>
      </c>
      <c r="C9" s="3" t="s">
        <v>5</v>
      </c>
      <c r="D9" s="3">
        <v>959674</v>
      </c>
      <c r="E9" s="4">
        <v>45373.071192129632</v>
      </c>
      <c r="F9" s="8">
        <v>45455</v>
      </c>
      <c r="G9" s="5">
        <v>185000</v>
      </c>
      <c r="H9" s="5">
        <v>185000</v>
      </c>
      <c r="I9" s="3" t="s">
        <v>13</v>
      </c>
      <c r="J9" s="3" t="s">
        <v>15</v>
      </c>
      <c r="K9" s="3" t="s">
        <v>17</v>
      </c>
    </row>
    <row r="10" spans="1:11" x14ac:dyDescent="0.35">
      <c r="A10" s="3">
        <v>890701718</v>
      </c>
      <c r="B10" s="3" t="s">
        <v>6</v>
      </c>
      <c r="C10" s="3" t="s">
        <v>5</v>
      </c>
      <c r="D10" s="3">
        <v>1013267</v>
      </c>
      <c r="E10" s="4">
        <v>45437.353020833332</v>
      </c>
      <c r="F10" s="4" t="s">
        <v>19</v>
      </c>
      <c r="G10" s="5">
        <v>81400</v>
      </c>
      <c r="H10" s="5">
        <v>81400</v>
      </c>
      <c r="I10" s="3" t="s">
        <v>13</v>
      </c>
      <c r="J10" s="3" t="s">
        <v>15</v>
      </c>
      <c r="K10" s="3" t="s">
        <v>17</v>
      </c>
    </row>
    <row r="11" spans="1:11" x14ac:dyDescent="0.35">
      <c r="A11" s="3">
        <v>890701718</v>
      </c>
      <c r="B11" s="3" t="s">
        <v>6</v>
      </c>
      <c r="C11" s="3" t="s">
        <v>5</v>
      </c>
      <c r="D11" s="9">
        <v>1060269</v>
      </c>
      <c r="E11" s="4">
        <v>45483.025462962964</v>
      </c>
      <c r="F11" s="4" t="s">
        <v>19</v>
      </c>
      <c r="G11" s="5">
        <v>81400</v>
      </c>
      <c r="H11" s="5">
        <v>81400</v>
      </c>
      <c r="I11" s="3" t="s">
        <v>13</v>
      </c>
      <c r="J11" s="3" t="s">
        <v>15</v>
      </c>
      <c r="K11" s="3" t="s">
        <v>17</v>
      </c>
    </row>
    <row r="12" spans="1:11" x14ac:dyDescent="0.35">
      <c r="A12" s="10" t="s">
        <v>9</v>
      </c>
      <c r="B12" s="11"/>
      <c r="C12" s="11"/>
      <c r="D12" s="11"/>
      <c r="E12" s="11"/>
      <c r="F12" s="12"/>
      <c r="G12" s="7">
        <f>SUM(G8:G11)</f>
        <v>1555344</v>
      </c>
      <c r="H12" s="7">
        <f>SUM(H8:H11)</f>
        <v>1555344</v>
      </c>
    </row>
  </sheetData>
  <mergeCells count="1">
    <mergeCell ref="A12:F12"/>
  </mergeCells>
  <conditionalFormatting sqref="A1:A3">
    <cfRule type="duplicateValues" dxfId="17" priority="16" stopIfTrue="1"/>
    <cfRule type="duplicateValues" dxfId="16" priority="17" stopIfTrue="1"/>
  </conditionalFormatting>
  <conditionalFormatting sqref="A7:C7">
    <cfRule type="duplicateValues" dxfId="15" priority="5"/>
  </conditionalFormatting>
  <conditionalFormatting sqref="A7:C7">
    <cfRule type="duplicateValues" dxfId="14" priority="4" stopIfTrue="1"/>
  </conditionalFormatting>
  <conditionalFormatting sqref="A7:C7">
    <cfRule type="duplicateValues" dxfId="13" priority="3" stopIfTrue="1"/>
  </conditionalFormatting>
  <conditionalFormatting sqref="A7:C7">
    <cfRule type="duplicateValues" dxfId="12" priority="6" stopIfTrue="1"/>
  </conditionalFormatting>
  <conditionalFormatting sqref="I7">
    <cfRule type="duplicateValues" dxfId="11" priority="2" stopIfTrue="1"/>
  </conditionalFormatting>
  <conditionalFormatting sqref="D7">
    <cfRule type="duplicateValues" dxfId="10" priority="20"/>
  </conditionalFormatting>
  <conditionalFormatting sqref="D7">
    <cfRule type="duplicateValues" dxfId="9" priority="21" stopIfTrue="1"/>
  </conditionalFormatting>
  <conditionalFormatting sqref="J7:K7 D7:H7">
    <cfRule type="duplicateValues" dxfId="8" priority="23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showGridLines="0" zoomScale="80" zoomScaleNormal="80" workbookViewId="0">
      <selection activeCell="F10" sqref="F10"/>
    </sheetView>
  </sheetViews>
  <sheetFormatPr baseColWidth="10" defaultRowHeight="14.5" x14ac:dyDescent="0.35"/>
  <cols>
    <col min="1" max="1" width="10.90625" style="13"/>
    <col min="2" max="2" width="50.7265625" style="13" bestFit="1" customWidth="1"/>
    <col min="3" max="3" width="8.54296875" style="13" bestFit="1" customWidth="1"/>
    <col min="4" max="5" width="10.90625" style="13"/>
    <col min="6" max="6" width="21.90625" style="13" bestFit="1" customWidth="1"/>
    <col min="7" max="7" width="10.90625" style="13"/>
    <col min="8" max="8" width="13" style="13" bestFit="1" customWidth="1"/>
    <col min="9" max="9" width="15.36328125" style="13" customWidth="1"/>
    <col min="10" max="10" width="15" style="13" customWidth="1"/>
    <col min="11" max="11" width="15.81640625" style="13" bestFit="1" customWidth="1"/>
    <col min="12" max="12" width="11" style="13" bestFit="1" customWidth="1"/>
    <col min="13" max="13" width="15" style="13" bestFit="1" customWidth="1"/>
    <col min="14" max="14" width="17" style="13" customWidth="1"/>
    <col min="15" max="15" width="27.54296875" style="28" customWidth="1"/>
    <col min="16" max="16" width="10.90625" style="13"/>
    <col min="17" max="17" width="11.54296875" style="25" bestFit="1" customWidth="1"/>
    <col min="18" max="18" width="13.54296875" style="13" customWidth="1"/>
    <col min="19" max="16384" width="10.90625" style="13"/>
  </cols>
  <sheetData>
    <row r="1" spans="1:19" x14ac:dyDescent="0.35">
      <c r="K1" s="26">
        <f>SUBTOTAL(9,K3:K6)</f>
        <v>1555344</v>
      </c>
      <c r="Q1" s="26">
        <f>SUBTOTAL(9,Q3:Q6)</f>
        <v>185000</v>
      </c>
    </row>
    <row r="2" spans="1:19" s="14" customFormat="1" ht="29" x14ac:dyDescent="0.35">
      <c r="A2" s="19" t="s">
        <v>2</v>
      </c>
      <c r="B2" s="19" t="s">
        <v>3</v>
      </c>
      <c r="C2" s="19" t="s">
        <v>4</v>
      </c>
      <c r="D2" s="19" t="s">
        <v>10</v>
      </c>
      <c r="E2" s="19" t="s">
        <v>20</v>
      </c>
      <c r="F2" s="20" t="s">
        <v>21</v>
      </c>
      <c r="G2" s="19" t="s">
        <v>11</v>
      </c>
      <c r="H2" s="19" t="s">
        <v>8</v>
      </c>
      <c r="I2" s="21" t="s">
        <v>30</v>
      </c>
      <c r="J2" s="19" t="s">
        <v>7</v>
      </c>
      <c r="K2" s="22" t="s">
        <v>31</v>
      </c>
      <c r="L2" s="19" t="s">
        <v>12</v>
      </c>
      <c r="M2" s="19" t="s">
        <v>14</v>
      </c>
      <c r="N2" s="19" t="s">
        <v>16</v>
      </c>
      <c r="O2" s="24" t="s">
        <v>32</v>
      </c>
      <c r="P2" s="27" t="s">
        <v>33</v>
      </c>
      <c r="Q2" s="30" t="s">
        <v>37</v>
      </c>
      <c r="R2" s="30" t="s">
        <v>38</v>
      </c>
      <c r="S2" s="27" t="s">
        <v>39</v>
      </c>
    </row>
    <row r="3" spans="1:19" ht="43.5" x14ac:dyDescent="0.35">
      <c r="A3" s="15">
        <v>890701718</v>
      </c>
      <c r="B3" s="15" t="s">
        <v>6</v>
      </c>
      <c r="C3" s="15" t="s">
        <v>5</v>
      </c>
      <c r="D3" s="15">
        <v>932840</v>
      </c>
      <c r="E3" s="15" t="s">
        <v>22</v>
      </c>
      <c r="F3" s="15" t="s">
        <v>26</v>
      </c>
      <c r="G3" s="16">
        <v>45343.045590277776</v>
      </c>
      <c r="H3" s="17" t="s">
        <v>19</v>
      </c>
      <c r="I3" s="17"/>
      <c r="J3" s="5">
        <v>1207544</v>
      </c>
      <c r="K3" s="5">
        <v>1207544</v>
      </c>
      <c r="L3" s="15" t="s">
        <v>13</v>
      </c>
      <c r="M3" s="15" t="s">
        <v>15</v>
      </c>
      <c r="N3" s="15" t="s">
        <v>17</v>
      </c>
      <c r="O3" s="23" t="s">
        <v>41</v>
      </c>
      <c r="P3" s="23" t="s">
        <v>34</v>
      </c>
      <c r="Q3" s="5">
        <v>0</v>
      </c>
      <c r="R3" s="15"/>
      <c r="S3" s="16">
        <v>45504</v>
      </c>
    </row>
    <row r="4" spans="1:19" x14ac:dyDescent="0.35">
      <c r="A4" s="15">
        <v>890701718</v>
      </c>
      <c r="B4" s="15" t="s">
        <v>6</v>
      </c>
      <c r="C4" s="15" t="s">
        <v>5</v>
      </c>
      <c r="D4" s="15">
        <v>959674</v>
      </c>
      <c r="E4" s="15" t="s">
        <v>23</v>
      </c>
      <c r="F4" s="15" t="s">
        <v>27</v>
      </c>
      <c r="G4" s="16">
        <v>45373.071192129632</v>
      </c>
      <c r="H4" s="17">
        <v>45455</v>
      </c>
      <c r="I4" s="17">
        <v>45455</v>
      </c>
      <c r="J4" s="5">
        <v>185000</v>
      </c>
      <c r="K4" s="5">
        <v>185000</v>
      </c>
      <c r="L4" s="15" t="s">
        <v>13</v>
      </c>
      <c r="M4" s="15" t="s">
        <v>15</v>
      </c>
      <c r="N4" s="15" t="s">
        <v>17</v>
      </c>
      <c r="O4" s="23" t="s">
        <v>42</v>
      </c>
      <c r="P4" s="23" t="s">
        <v>35</v>
      </c>
      <c r="Q4" s="5">
        <v>185000</v>
      </c>
      <c r="R4" s="29" t="s">
        <v>40</v>
      </c>
      <c r="S4" s="16">
        <v>45504</v>
      </c>
    </row>
    <row r="5" spans="1:19" ht="43.5" x14ac:dyDescent="0.35">
      <c r="A5" s="15">
        <v>890701718</v>
      </c>
      <c r="B5" s="15" t="s">
        <v>6</v>
      </c>
      <c r="C5" s="15" t="s">
        <v>5</v>
      </c>
      <c r="D5" s="15">
        <v>1013267</v>
      </c>
      <c r="E5" s="15" t="s">
        <v>24</v>
      </c>
      <c r="F5" s="15" t="s">
        <v>28</v>
      </c>
      <c r="G5" s="16">
        <v>45437.353020833332</v>
      </c>
      <c r="H5" s="16" t="s">
        <v>19</v>
      </c>
      <c r="I5" s="16"/>
      <c r="J5" s="5">
        <v>81400</v>
      </c>
      <c r="K5" s="5">
        <v>81400</v>
      </c>
      <c r="L5" s="15" t="s">
        <v>13</v>
      </c>
      <c r="M5" s="15" t="s">
        <v>15</v>
      </c>
      <c r="N5" s="15" t="s">
        <v>17</v>
      </c>
      <c r="O5" s="23" t="s">
        <v>41</v>
      </c>
      <c r="P5" s="23" t="s">
        <v>34</v>
      </c>
      <c r="Q5" s="5">
        <v>0</v>
      </c>
      <c r="R5" s="15"/>
      <c r="S5" s="16">
        <v>45504</v>
      </c>
    </row>
    <row r="6" spans="1:19" x14ac:dyDescent="0.35">
      <c r="A6" s="15">
        <v>890701718</v>
      </c>
      <c r="B6" s="15" t="s">
        <v>6</v>
      </c>
      <c r="C6" s="15" t="s">
        <v>5</v>
      </c>
      <c r="D6" s="18">
        <v>1060269</v>
      </c>
      <c r="E6" s="15" t="s">
        <v>25</v>
      </c>
      <c r="F6" s="15" t="s">
        <v>29</v>
      </c>
      <c r="G6" s="16">
        <v>45483.025462962964</v>
      </c>
      <c r="H6" s="16" t="s">
        <v>19</v>
      </c>
      <c r="I6" s="16"/>
      <c r="J6" s="5">
        <v>81400</v>
      </c>
      <c r="K6" s="5">
        <v>81400</v>
      </c>
      <c r="L6" s="15" t="s">
        <v>13</v>
      </c>
      <c r="M6" s="15" t="s">
        <v>15</v>
      </c>
      <c r="N6" s="15" t="s">
        <v>17</v>
      </c>
      <c r="O6" s="23" t="s">
        <v>41</v>
      </c>
      <c r="P6" s="23" t="s">
        <v>36</v>
      </c>
      <c r="Q6" s="5">
        <v>0</v>
      </c>
      <c r="R6" s="15"/>
      <c r="S6" s="16">
        <v>45504</v>
      </c>
    </row>
  </sheetData>
  <conditionalFormatting sqref="A2:C2">
    <cfRule type="duplicateValues" dxfId="7" priority="4"/>
  </conditionalFormatting>
  <conditionalFormatting sqref="A2:C2">
    <cfRule type="duplicateValues" dxfId="6" priority="3" stopIfTrue="1"/>
  </conditionalFormatting>
  <conditionalFormatting sqref="A2:C2">
    <cfRule type="duplicateValues" dxfId="5" priority="2" stopIfTrue="1"/>
  </conditionalFormatting>
  <conditionalFormatting sqref="A2:C2">
    <cfRule type="duplicateValues" dxfId="4" priority="5" stopIfTrue="1"/>
  </conditionalFormatting>
  <conditionalFormatting sqref="L2">
    <cfRule type="duplicateValues" dxfId="3" priority="1" stopIfTrue="1"/>
  </conditionalFormatting>
  <conditionalFormatting sqref="D2:F2">
    <cfRule type="duplicateValues" dxfId="2" priority="8"/>
  </conditionalFormatting>
  <conditionalFormatting sqref="D2:F2">
    <cfRule type="duplicateValues" dxfId="1" priority="9" stopIfTrue="1"/>
  </conditionalFormatting>
  <conditionalFormatting sqref="M2:N2 D2:K2">
    <cfRule type="duplicateValues" dxfId="0" priority="10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0" sqref="I20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60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43</v>
      </c>
      <c r="E2" s="35"/>
      <c r="F2" s="35"/>
      <c r="G2" s="35"/>
      <c r="H2" s="35"/>
      <c r="I2" s="36"/>
      <c r="J2" s="37" t="s">
        <v>44</v>
      </c>
    </row>
    <row r="3" spans="2:10" ht="4.5" customHeight="1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45</v>
      </c>
      <c r="E4" s="35"/>
      <c r="F4" s="35"/>
      <c r="G4" s="35"/>
      <c r="H4" s="35"/>
      <c r="I4" s="36"/>
      <c r="J4" s="37" t="s">
        <v>46</v>
      </c>
    </row>
    <row r="5" spans="2:10" ht="5.25" customHeight="1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4.5" customHeight="1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ht="6" customHeight="1" x14ac:dyDescent="0.25">
      <c r="B7" s="50"/>
      <c r="J7" s="51"/>
    </row>
    <row r="8" spans="2:10" ht="9" customHeight="1" x14ac:dyDescent="0.25">
      <c r="B8" s="50"/>
      <c r="J8" s="51"/>
    </row>
    <row r="9" spans="2:10" ht="13" x14ac:dyDescent="0.3">
      <c r="B9" s="50"/>
      <c r="C9" s="52" t="s">
        <v>81</v>
      </c>
      <c r="E9" s="53"/>
      <c r="H9" s="54"/>
      <c r="J9" s="51"/>
    </row>
    <row r="10" spans="2:10" ht="8.25" customHeight="1" x14ac:dyDescent="0.25">
      <c r="B10" s="50"/>
      <c r="J10" s="51"/>
    </row>
    <row r="11" spans="2:10" ht="13" x14ac:dyDescent="0.3">
      <c r="B11" s="50"/>
      <c r="C11" s="52" t="s">
        <v>80</v>
      </c>
      <c r="J11" s="51"/>
    </row>
    <row r="12" spans="2:10" ht="13" x14ac:dyDescent="0.3">
      <c r="B12" s="50"/>
      <c r="C12" s="52" t="s">
        <v>79</v>
      </c>
      <c r="J12" s="51"/>
    </row>
    <row r="13" spans="2:10" x14ac:dyDescent="0.25">
      <c r="B13" s="50"/>
      <c r="J13" s="51"/>
    </row>
    <row r="14" spans="2:10" x14ac:dyDescent="0.25">
      <c r="B14" s="50"/>
      <c r="C14" s="31" t="s">
        <v>47</v>
      </c>
      <c r="G14" s="55"/>
      <c r="H14" s="55"/>
      <c r="I14" s="55"/>
      <c r="J14" s="51"/>
    </row>
    <row r="15" spans="2:10" ht="9" customHeight="1" x14ac:dyDescent="0.25">
      <c r="B15" s="50"/>
      <c r="C15" s="56"/>
      <c r="G15" s="55"/>
      <c r="H15" s="55"/>
      <c r="I15" s="55"/>
      <c r="J15" s="51"/>
    </row>
    <row r="16" spans="2:10" ht="13" x14ac:dyDescent="0.3">
      <c r="B16" s="50"/>
      <c r="C16" s="31" t="s">
        <v>82</v>
      </c>
      <c r="D16" s="53"/>
      <c r="G16" s="55"/>
      <c r="H16" s="57" t="s">
        <v>48</v>
      </c>
      <c r="I16" s="57" t="s">
        <v>49</v>
      </c>
      <c r="J16" s="51"/>
    </row>
    <row r="17" spans="2:14" ht="13" x14ac:dyDescent="0.3">
      <c r="B17" s="50"/>
      <c r="C17" s="52" t="s">
        <v>50</v>
      </c>
      <c r="D17" s="52"/>
      <c r="E17" s="52"/>
      <c r="F17" s="52"/>
      <c r="G17" s="55"/>
      <c r="H17" s="58">
        <v>4</v>
      </c>
      <c r="I17" s="59">
        <v>1555344</v>
      </c>
      <c r="J17" s="51"/>
    </row>
    <row r="18" spans="2:14" x14ac:dyDescent="0.25">
      <c r="B18" s="50"/>
      <c r="C18" s="31" t="s">
        <v>51</v>
      </c>
      <c r="G18" s="55"/>
      <c r="H18" s="61">
        <v>0</v>
      </c>
      <c r="I18" s="62">
        <v>0</v>
      </c>
      <c r="J18" s="51"/>
    </row>
    <row r="19" spans="2:14" x14ac:dyDescent="0.25">
      <c r="B19" s="50"/>
      <c r="C19" s="31" t="s">
        <v>52</v>
      </c>
      <c r="G19" s="55"/>
      <c r="H19" s="61">
        <v>1</v>
      </c>
      <c r="I19" s="62">
        <v>185000</v>
      </c>
      <c r="J19" s="51"/>
    </row>
    <row r="20" spans="2:14" x14ac:dyDescent="0.25">
      <c r="B20" s="50"/>
      <c r="C20" s="31" t="s">
        <v>53</v>
      </c>
      <c r="H20" s="63">
        <v>3</v>
      </c>
      <c r="I20" s="64">
        <v>1370344</v>
      </c>
      <c r="J20" s="51"/>
    </row>
    <row r="21" spans="2:14" x14ac:dyDescent="0.25">
      <c r="B21" s="50"/>
      <c r="C21" s="31" t="s">
        <v>54</v>
      </c>
      <c r="H21" s="63">
        <v>0</v>
      </c>
      <c r="I21" s="64">
        <v>0</v>
      </c>
      <c r="J21" s="51"/>
      <c r="N21" s="65"/>
    </row>
    <row r="22" spans="2:14" ht="13" thickBot="1" x14ac:dyDescent="0.3">
      <c r="B22" s="50"/>
      <c r="C22" s="31" t="s">
        <v>55</v>
      </c>
      <c r="H22" s="66">
        <v>0</v>
      </c>
      <c r="I22" s="67">
        <v>0</v>
      </c>
      <c r="J22" s="51"/>
    </row>
    <row r="23" spans="2:14" ht="13" x14ac:dyDescent="0.3">
      <c r="B23" s="50"/>
      <c r="C23" s="52" t="s">
        <v>56</v>
      </c>
      <c r="D23" s="52"/>
      <c r="E23" s="52"/>
      <c r="F23" s="52"/>
      <c r="H23" s="68">
        <f>H18+H19+H20+H21+H22</f>
        <v>4</v>
      </c>
      <c r="I23" s="69">
        <f>I18+I19+I20+I21+I22</f>
        <v>1555344</v>
      </c>
      <c r="J23" s="51"/>
    </row>
    <row r="24" spans="2:14" x14ac:dyDescent="0.25">
      <c r="B24" s="50"/>
      <c r="C24" s="31" t="s">
        <v>57</v>
      </c>
      <c r="H24" s="63">
        <v>0</v>
      </c>
      <c r="I24" s="64">
        <v>0</v>
      </c>
      <c r="J24" s="51"/>
    </row>
    <row r="25" spans="2:14" ht="13" thickBot="1" x14ac:dyDescent="0.3">
      <c r="B25" s="50"/>
      <c r="C25" s="31" t="s">
        <v>58</v>
      </c>
      <c r="H25" s="66">
        <v>0</v>
      </c>
      <c r="I25" s="67">
        <v>0</v>
      </c>
      <c r="J25" s="51"/>
    </row>
    <row r="26" spans="2:14" ht="13" x14ac:dyDescent="0.3">
      <c r="B26" s="50"/>
      <c r="C26" s="52" t="s">
        <v>59</v>
      </c>
      <c r="D26" s="52"/>
      <c r="E26" s="52"/>
      <c r="F26" s="52"/>
      <c r="H26" s="68">
        <f>H24+H25</f>
        <v>0</v>
      </c>
      <c r="I26" s="69">
        <f>I24+I25</f>
        <v>0</v>
      </c>
      <c r="J26" s="51"/>
    </row>
    <row r="27" spans="2:14" ht="13.5" thickBot="1" x14ac:dyDescent="0.35">
      <c r="B27" s="50"/>
      <c r="C27" s="55" t="s">
        <v>60</v>
      </c>
      <c r="D27" s="70"/>
      <c r="E27" s="70"/>
      <c r="F27" s="70"/>
      <c r="G27" s="55"/>
      <c r="H27" s="71">
        <v>0</v>
      </c>
      <c r="I27" s="72">
        <v>0</v>
      </c>
      <c r="J27" s="73"/>
    </row>
    <row r="28" spans="2:14" ht="13" x14ac:dyDescent="0.3">
      <c r="B28" s="50"/>
      <c r="C28" s="70" t="s">
        <v>61</v>
      </c>
      <c r="D28" s="70"/>
      <c r="E28" s="70"/>
      <c r="F28" s="70"/>
      <c r="G28" s="55"/>
      <c r="H28" s="74">
        <f>H27</f>
        <v>0</v>
      </c>
      <c r="I28" s="62">
        <f>I27</f>
        <v>0</v>
      </c>
      <c r="J28" s="73"/>
    </row>
    <row r="29" spans="2:14" ht="13" x14ac:dyDescent="0.3">
      <c r="B29" s="50"/>
      <c r="C29" s="70"/>
      <c r="D29" s="70"/>
      <c r="E29" s="70"/>
      <c r="F29" s="70"/>
      <c r="G29" s="55"/>
      <c r="H29" s="61"/>
      <c r="I29" s="59"/>
      <c r="J29" s="73"/>
    </row>
    <row r="30" spans="2:14" ht="13.5" thickBot="1" x14ac:dyDescent="0.35">
      <c r="B30" s="50"/>
      <c r="C30" s="70" t="s">
        <v>62</v>
      </c>
      <c r="D30" s="70"/>
      <c r="E30" s="55"/>
      <c r="F30" s="55"/>
      <c r="G30" s="55"/>
      <c r="H30" s="75"/>
      <c r="I30" s="76"/>
      <c r="J30" s="73"/>
    </row>
    <row r="31" spans="2:14" ht="13.5" thickTop="1" x14ac:dyDescent="0.3">
      <c r="B31" s="50"/>
      <c r="C31" s="70"/>
      <c r="D31" s="70"/>
      <c r="E31" s="55"/>
      <c r="F31" s="55"/>
      <c r="G31" s="55"/>
      <c r="H31" s="62">
        <f>H23+H26+H28</f>
        <v>4</v>
      </c>
      <c r="I31" s="62">
        <f>I23+I26+I28</f>
        <v>1555344</v>
      </c>
      <c r="J31" s="73"/>
    </row>
    <row r="32" spans="2:14" ht="9.75" customHeight="1" x14ac:dyDescent="0.25">
      <c r="B32" s="50"/>
      <c r="C32" s="55"/>
      <c r="D32" s="55"/>
      <c r="E32" s="55"/>
      <c r="F32" s="55"/>
      <c r="G32" s="77"/>
      <c r="H32" s="78"/>
      <c r="I32" s="79"/>
      <c r="J32" s="73"/>
    </row>
    <row r="33" spans="2:10" ht="9.75" customHeight="1" x14ac:dyDescent="0.25">
      <c r="B33" s="50"/>
      <c r="C33" s="55"/>
      <c r="D33" s="55"/>
      <c r="E33" s="55"/>
      <c r="F33" s="55"/>
      <c r="G33" s="77"/>
      <c r="H33" s="78"/>
      <c r="I33" s="79"/>
      <c r="J33" s="73"/>
    </row>
    <row r="34" spans="2:10" ht="9.75" customHeight="1" x14ac:dyDescent="0.25">
      <c r="B34" s="50"/>
      <c r="C34" s="55"/>
      <c r="D34" s="55"/>
      <c r="E34" s="55"/>
      <c r="F34" s="55"/>
      <c r="G34" s="77"/>
      <c r="H34" s="78"/>
      <c r="I34" s="79"/>
      <c r="J34" s="73"/>
    </row>
    <row r="35" spans="2:10" ht="9.75" customHeight="1" x14ac:dyDescent="0.25">
      <c r="B35" s="50"/>
      <c r="C35" s="55"/>
      <c r="D35" s="55"/>
      <c r="E35" s="55"/>
      <c r="F35" s="55"/>
      <c r="G35" s="77"/>
      <c r="H35" s="78"/>
      <c r="I35" s="79"/>
      <c r="J35" s="73"/>
    </row>
    <row r="36" spans="2:10" ht="9.75" customHeight="1" x14ac:dyDescent="0.25">
      <c r="B36" s="50"/>
      <c r="C36" s="55"/>
      <c r="D36" s="55"/>
      <c r="E36" s="55"/>
      <c r="F36" s="55"/>
      <c r="G36" s="77"/>
      <c r="H36" s="78"/>
      <c r="I36" s="79"/>
      <c r="J36" s="73"/>
    </row>
    <row r="37" spans="2:10" ht="13.5" thickBot="1" x14ac:dyDescent="0.35">
      <c r="B37" s="50"/>
      <c r="C37" s="80"/>
      <c r="D37" s="81"/>
      <c r="E37" s="55"/>
      <c r="F37" s="55"/>
      <c r="G37" s="55"/>
      <c r="H37" s="82"/>
      <c r="I37" s="83"/>
      <c r="J37" s="73"/>
    </row>
    <row r="38" spans="2:10" ht="13" x14ac:dyDescent="0.3">
      <c r="B38" s="50"/>
      <c r="C38" s="70" t="s">
        <v>83</v>
      </c>
      <c r="D38" s="77"/>
      <c r="E38" s="55"/>
      <c r="F38" s="55"/>
      <c r="G38" s="55"/>
      <c r="H38" s="84" t="s">
        <v>63</v>
      </c>
      <c r="I38" s="77"/>
      <c r="J38" s="73"/>
    </row>
    <row r="39" spans="2:10" ht="13" x14ac:dyDescent="0.3">
      <c r="B39" s="50"/>
      <c r="C39" s="70" t="s">
        <v>84</v>
      </c>
      <c r="D39" s="55"/>
      <c r="E39" s="55"/>
      <c r="F39" s="55"/>
      <c r="G39" s="55"/>
      <c r="H39" s="70" t="s">
        <v>64</v>
      </c>
      <c r="I39" s="77"/>
      <c r="J39" s="73"/>
    </row>
    <row r="40" spans="2:10" ht="13" x14ac:dyDescent="0.3">
      <c r="B40" s="50"/>
      <c r="C40" s="55"/>
      <c r="D40" s="55"/>
      <c r="E40" s="55"/>
      <c r="F40" s="55"/>
      <c r="G40" s="55"/>
      <c r="H40" s="70" t="s">
        <v>65</v>
      </c>
      <c r="I40" s="77"/>
      <c r="J40" s="73"/>
    </row>
    <row r="41" spans="2:10" ht="13" x14ac:dyDescent="0.3">
      <c r="B41" s="50"/>
      <c r="C41" s="55"/>
      <c r="D41" s="55"/>
      <c r="E41" s="55"/>
      <c r="F41" s="55"/>
      <c r="G41" s="70"/>
      <c r="H41" s="77"/>
      <c r="I41" s="77"/>
      <c r="J41" s="73"/>
    </row>
    <row r="42" spans="2:10" x14ac:dyDescent="0.25">
      <c r="B42" s="50"/>
      <c r="C42" s="85" t="s">
        <v>66</v>
      </c>
      <c r="D42" s="85"/>
      <c r="E42" s="85"/>
      <c r="F42" s="85"/>
      <c r="G42" s="85"/>
      <c r="H42" s="85"/>
      <c r="I42" s="85"/>
      <c r="J42" s="73"/>
    </row>
    <row r="43" spans="2:10" x14ac:dyDescent="0.25">
      <c r="B43" s="50"/>
      <c r="C43" s="85"/>
      <c r="D43" s="85"/>
      <c r="E43" s="85"/>
      <c r="F43" s="85"/>
      <c r="G43" s="85"/>
      <c r="H43" s="85"/>
      <c r="I43" s="85"/>
      <c r="J43" s="73"/>
    </row>
    <row r="44" spans="2:10" ht="7.5" customHeight="1" thickBot="1" x14ac:dyDescent="0.3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I13" sqref="I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0"/>
      <c r="B1" s="91"/>
      <c r="C1" s="92" t="s">
        <v>67</v>
      </c>
      <c r="D1" s="93"/>
      <c r="E1" s="93"/>
      <c r="F1" s="93"/>
      <c r="G1" s="93"/>
      <c r="H1" s="94"/>
      <c r="I1" s="95" t="s">
        <v>44</v>
      </c>
    </row>
    <row r="2" spans="1:9" ht="53.5" customHeight="1" thickBot="1" x14ac:dyDescent="0.4">
      <c r="A2" s="96"/>
      <c r="B2" s="97"/>
      <c r="C2" s="98" t="s">
        <v>68</v>
      </c>
      <c r="D2" s="99"/>
      <c r="E2" s="99"/>
      <c r="F2" s="99"/>
      <c r="G2" s="99"/>
      <c r="H2" s="100"/>
      <c r="I2" s="101" t="s">
        <v>69</v>
      </c>
    </row>
    <row r="3" spans="1:9" x14ac:dyDescent="0.35">
      <c r="A3" s="102"/>
      <c r="B3" s="55"/>
      <c r="C3" s="55"/>
      <c r="D3" s="55"/>
      <c r="E3" s="55"/>
      <c r="F3" s="55"/>
      <c r="G3" s="55"/>
      <c r="H3" s="55"/>
      <c r="I3" s="73"/>
    </row>
    <row r="4" spans="1:9" x14ac:dyDescent="0.35">
      <c r="A4" s="102"/>
      <c r="B4" s="55"/>
      <c r="C4" s="55"/>
      <c r="D4" s="55"/>
      <c r="E4" s="55"/>
      <c r="F4" s="55"/>
      <c r="G4" s="55"/>
      <c r="H4" s="55"/>
      <c r="I4" s="73"/>
    </row>
    <row r="5" spans="1:9" x14ac:dyDescent="0.35">
      <c r="A5" s="102"/>
      <c r="B5" s="52" t="s">
        <v>81</v>
      </c>
      <c r="C5" s="103"/>
      <c r="D5" s="104"/>
      <c r="E5" s="55"/>
      <c r="F5" s="55"/>
      <c r="G5" s="55"/>
      <c r="H5" s="55"/>
      <c r="I5" s="73"/>
    </row>
    <row r="6" spans="1:9" x14ac:dyDescent="0.35">
      <c r="A6" s="102"/>
      <c r="B6" s="31"/>
      <c r="C6" s="55"/>
      <c r="D6" s="55"/>
      <c r="E6" s="55"/>
      <c r="F6" s="55"/>
      <c r="G6" s="55"/>
      <c r="H6" s="55"/>
      <c r="I6" s="73"/>
    </row>
    <row r="7" spans="1:9" x14ac:dyDescent="0.35">
      <c r="A7" s="102"/>
      <c r="B7" s="52" t="s">
        <v>80</v>
      </c>
      <c r="C7" s="55"/>
      <c r="D7" s="55"/>
      <c r="E7" s="55"/>
      <c r="F7" s="55"/>
      <c r="G7" s="55"/>
      <c r="H7" s="55"/>
      <c r="I7" s="73"/>
    </row>
    <row r="8" spans="1:9" x14ac:dyDescent="0.35">
      <c r="A8" s="102"/>
      <c r="B8" s="52" t="s">
        <v>79</v>
      </c>
      <c r="C8" s="55"/>
      <c r="D8" s="55"/>
      <c r="E8" s="55"/>
      <c r="F8" s="55"/>
      <c r="G8" s="55"/>
      <c r="H8" s="55"/>
      <c r="I8" s="73"/>
    </row>
    <row r="9" spans="1:9" x14ac:dyDescent="0.35">
      <c r="A9" s="102"/>
      <c r="B9" s="55"/>
      <c r="C9" s="55"/>
      <c r="D9" s="55"/>
      <c r="E9" s="55"/>
      <c r="F9" s="55"/>
      <c r="G9" s="55"/>
      <c r="H9" s="55"/>
      <c r="I9" s="73"/>
    </row>
    <row r="10" spans="1:9" x14ac:dyDescent="0.35">
      <c r="A10" s="102"/>
      <c r="B10" s="55" t="s">
        <v>70</v>
      </c>
      <c r="C10" s="55"/>
      <c r="D10" s="55"/>
      <c r="E10" s="55"/>
      <c r="F10" s="55"/>
      <c r="G10" s="55"/>
      <c r="H10" s="55"/>
      <c r="I10" s="73"/>
    </row>
    <row r="11" spans="1:9" x14ac:dyDescent="0.35">
      <c r="A11" s="102"/>
      <c r="B11" s="105"/>
      <c r="C11" s="55"/>
      <c r="D11" s="55"/>
      <c r="E11" s="55"/>
      <c r="F11" s="55"/>
      <c r="G11" s="55"/>
      <c r="H11" s="55"/>
      <c r="I11" s="73"/>
    </row>
    <row r="12" spans="1:9" x14ac:dyDescent="0.35">
      <c r="A12" s="102"/>
      <c r="B12" s="31" t="s">
        <v>82</v>
      </c>
      <c r="C12" s="104"/>
      <c r="D12" s="55"/>
      <c r="E12" s="55"/>
      <c r="F12" s="55"/>
      <c r="G12" s="57" t="s">
        <v>71</v>
      </c>
      <c r="H12" s="57" t="s">
        <v>72</v>
      </c>
      <c r="I12" s="73"/>
    </row>
    <row r="13" spans="1:9" x14ac:dyDescent="0.35">
      <c r="A13" s="102"/>
      <c r="B13" s="70" t="s">
        <v>50</v>
      </c>
      <c r="C13" s="70"/>
      <c r="D13" s="70"/>
      <c r="E13" s="70"/>
      <c r="F13" s="55"/>
      <c r="G13" s="106">
        <f>G19</f>
        <v>4</v>
      </c>
      <c r="H13" s="107">
        <f>H19</f>
        <v>1555344</v>
      </c>
      <c r="I13" s="73"/>
    </row>
    <row r="14" spans="1:9" x14ac:dyDescent="0.35">
      <c r="A14" s="102"/>
      <c r="B14" s="55" t="s">
        <v>51</v>
      </c>
      <c r="C14" s="55"/>
      <c r="D14" s="55"/>
      <c r="E14" s="55"/>
      <c r="F14" s="55"/>
      <c r="G14" s="108">
        <v>0</v>
      </c>
      <c r="H14" s="109">
        <v>0</v>
      </c>
      <c r="I14" s="73"/>
    </row>
    <row r="15" spans="1:9" x14ac:dyDescent="0.35">
      <c r="A15" s="102"/>
      <c r="B15" s="55" t="s">
        <v>52</v>
      </c>
      <c r="C15" s="55"/>
      <c r="D15" s="55"/>
      <c r="E15" s="55"/>
      <c r="F15" s="55"/>
      <c r="G15" s="108">
        <v>1</v>
      </c>
      <c r="H15" s="109">
        <v>185000</v>
      </c>
      <c r="I15" s="73"/>
    </row>
    <row r="16" spans="1:9" x14ac:dyDescent="0.35">
      <c r="A16" s="102"/>
      <c r="B16" s="55" t="s">
        <v>53</v>
      </c>
      <c r="C16" s="55"/>
      <c r="D16" s="55"/>
      <c r="E16" s="55"/>
      <c r="F16" s="55"/>
      <c r="G16" s="108">
        <v>3</v>
      </c>
      <c r="H16" s="109">
        <v>1370344</v>
      </c>
      <c r="I16" s="73"/>
    </row>
    <row r="17" spans="1:9" x14ac:dyDescent="0.35">
      <c r="A17" s="102"/>
      <c r="B17" s="55" t="s">
        <v>54</v>
      </c>
      <c r="C17" s="55"/>
      <c r="D17" s="55"/>
      <c r="E17" s="55"/>
      <c r="F17" s="55"/>
      <c r="G17" s="108">
        <v>0</v>
      </c>
      <c r="H17" s="109">
        <v>0</v>
      </c>
      <c r="I17" s="73"/>
    </row>
    <row r="18" spans="1:9" x14ac:dyDescent="0.35">
      <c r="A18" s="102"/>
      <c r="B18" s="55" t="s">
        <v>73</v>
      </c>
      <c r="C18" s="55"/>
      <c r="D18" s="55"/>
      <c r="E18" s="55"/>
      <c r="F18" s="55"/>
      <c r="G18" s="110">
        <v>0</v>
      </c>
      <c r="H18" s="111">
        <v>0</v>
      </c>
      <c r="I18" s="73"/>
    </row>
    <row r="19" spans="1:9" x14ac:dyDescent="0.35">
      <c r="A19" s="102"/>
      <c r="B19" s="70" t="s">
        <v>74</v>
      </c>
      <c r="C19" s="70"/>
      <c r="D19" s="70"/>
      <c r="E19" s="70"/>
      <c r="F19" s="55"/>
      <c r="G19" s="108">
        <f>SUM(G14:G18)</f>
        <v>4</v>
      </c>
      <c r="H19" s="107">
        <f>(H14+H15+H16+H17+H18)</f>
        <v>1555344</v>
      </c>
      <c r="I19" s="73"/>
    </row>
    <row r="20" spans="1:9" ht="15" thickBot="1" x14ac:dyDescent="0.4">
      <c r="A20" s="102"/>
      <c r="B20" s="70"/>
      <c r="C20" s="70"/>
      <c r="D20" s="55"/>
      <c r="E20" s="55"/>
      <c r="F20" s="55"/>
      <c r="G20" s="112"/>
      <c r="H20" s="113"/>
      <c r="I20" s="73"/>
    </row>
    <row r="21" spans="1:9" ht="15" thickTop="1" x14ac:dyDescent="0.35">
      <c r="A21" s="102"/>
      <c r="B21" s="70"/>
      <c r="C21" s="70"/>
      <c r="D21" s="55"/>
      <c r="E21" s="55"/>
      <c r="F21" s="55"/>
      <c r="G21" s="77"/>
      <c r="H21" s="114"/>
      <c r="I21" s="73"/>
    </row>
    <row r="22" spans="1:9" x14ac:dyDescent="0.35">
      <c r="A22" s="102"/>
      <c r="B22" s="55"/>
      <c r="C22" s="55"/>
      <c r="D22" s="55"/>
      <c r="E22" s="55"/>
      <c r="F22" s="77"/>
      <c r="G22" s="77"/>
      <c r="H22" s="77"/>
      <c r="I22" s="73"/>
    </row>
    <row r="23" spans="1:9" ht="15" thickBot="1" x14ac:dyDescent="0.4">
      <c r="A23" s="102"/>
      <c r="B23" s="81"/>
      <c r="C23" s="81"/>
      <c r="D23" s="55"/>
      <c r="E23" s="55"/>
      <c r="F23" s="81"/>
      <c r="G23" s="81"/>
      <c r="H23" s="77"/>
      <c r="I23" s="73"/>
    </row>
    <row r="24" spans="1:9" x14ac:dyDescent="0.35">
      <c r="A24" s="102"/>
      <c r="B24" s="77" t="s">
        <v>75</v>
      </c>
      <c r="C24" s="77"/>
      <c r="D24" s="55"/>
      <c r="E24" s="55"/>
      <c r="F24" s="77"/>
      <c r="G24" s="77"/>
      <c r="H24" s="77"/>
      <c r="I24" s="73"/>
    </row>
    <row r="25" spans="1:9" x14ac:dyDescent="0.35">
      <c r="A25" s="102"/>
      <c r="B25" s="77" t="s">
        <v>83</v>
      </c>
      <c r="C25" s="77"/>
      <c r="D25" s="55"/>
      <c r="E25" s="55"/>
      <c r="F25" s="77" t="s">
        <v>76</v>
      </c>
      <c r="G25" s="77"/>
      <c r="H25" s="77"/>
      <c r="I25" s="73"/>
    </row>
    <row r="26" spans="1:9" x14ac:dyDescent="0.35">
      <c r="A26" s="102"/>
      <c r="B26" s="77" t="s">
        <v>84</v>
      </c>
      <c r="C26" s="77"/>
      <c r="D26" s="55"/>
      <c r="E26" s="55"/>
      <c r="F26" s="77" t="s">
        <v>77</v>
      </c>
      <c r="G26" s="77"/>
      <c r="H26" s="77"/>
      <c r="I26" s="73"/>
    </row>
    <row r="27" spans="1:9" x14ac:dyDescent="0.35">
      <c r="A27" s="102"/>
      <c r="B27" s="77"/>
      <c r="C27" s="77"/>
      <c r="D27" s="55"/>
      <c r="E27" s="55"/>
      <c r="F27" s="77"/>
      <c r="G27" s="77"/>
      <c r="H27" s="77"/>
      <c r="I27" s="73"/>
    </row>
    <row r="28" spans="1:9" ht="18.5" customHeight="1" x14ac:dyDescent="0.35">
      <c r="A28" s="102"/>
      <c r="B28" s="115" t="s">
        <v>78</v>
      </c>
      <c r="C28" s="115"/>
      <c r="D28" s="115"/>
      <c r="E28" s="115"/>
      <c r="F28" s="115"/>
      <c r="G28" s="115"/>
      <c r="H28" s="115"/>
      <c r="I28" s="73"/>
    </row>
    <row r="29" spans="1:9" ht="15" thickBot="1" x14ac:dyDescent="0.4">
      <c r="A29" s="116"/>
      <c r="B29" s="117"/>
      <c r="C29" s="117"/>
      <c r="D29" s="117"/>
      <c r="E29" s="117"/>
      <c r="F29" s="81"/>
      <c r="G29" s="81"/>
      <c r="H29" s="81"/>
      <c r="I29" s="11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De Contabilidad HRAJS</dc:creator>
  <cp:lastModifiedBy>Paola Andrea Jimenez Prado</cp:lastModifiedBy>
  <cp:lastPrinted>2024-08-20T14:33:41Z</cp:lastPrinted>
  <dcterms:created xsi:type="dcterms:W3CDTF">2022-10-24T13:39:05Z</dcterms:created>
  <dcterms:modified xsi:type="dcterms:W3CDTF">2024-08-20T14:43:39Z</dcterms:modified>
</cp:coreProperties>
</file>