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319230 FUND LIGA COLOMBIANA CONTA LA EPILEPSIA\"/>
    </mc:Choice>
  </mc:AlternateContent>
  <bookViews>
    <workbookView xWindow="0" yWindow="0" windowWidth="19200" windowHeight="615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FACTURA'!$A$2:$W$9</definedName>
  </definedNames>
  <calcPr calcId="152511"/>
  <pivotCaches>
    <pivotCache cacheId="8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/>
  <c r="I28" i="3"/>
  <c r="H28" i="3"/>
  <c r="I26" i="3"/>
  <c r="H26" i="3"/>
  <c r="I23" i="3"/>
  <c r="I31" i="3" s="1"/>
  <c r="H23" i="3"/>
  <c r="H31" i="3" l="1"/>
  <c r="U1" i="2"/>
  <c r="T1" i="2"/>
  <c r="S1" i="2"/>
  <c r="R1" i="2"/>
  <c r="K1" i="2"/>
  <c r="H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<sst xmlns="http://schemas.openxmlformats.org/spreadsheetml/2006/main" count="193" uniqueCount="93">
  <si>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</si>
  <si>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</si>
  <si>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</si>
  <si>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</si>
  <si>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</si>
  <si>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</si>
  <si>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</si>
  <si>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</si>
  <si>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</si>
  <si>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</si>
  <si>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</si>
  <si>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</si>
  <si>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FUNDACION LIGA COLOMBIANA CONTRA LA EPILEPSIA - CAPITULO VALLE DEL CAUCA HELENA NADER DE ZACCOUR</t>
  </si>
  <si>
    <t>FVES</t>
  </si>
  <si>
    <t>EVENTO</t>
  </si>
  <si>
    <t>CALI</t>
  </si>
  <si>
    <t>AMBULATORIO</t>
  </si>
  <si>
    <t>Alf+Fac</t>
  </si>
  <si>
    <t>Llave</t>
  </si>
  <si>
    <t>FVES36337</t>
  </si>
  <si>
    <t>890319230_FVES36337</t>
  </si>
  <si>
    <t>FVES36525</t>
  </si>
  <si>
    <t>890319230_FVES36525</t>
  </si>
  <si>
    <t>FVES373364</t>
  </si>
  <si>
    <t>890319230_FVES373364</t>
  </si>
  <si>
    <t>FVES37416</t>
  </si>
  <si>
    <t>890319230_FVES37416</t>
  </si>
  <si>
    <t>FVES37724</t>
  </si>
  <si>
    <t>890319230_FVES37724</t>
  </si>
  <si>
    <t>FVES38337</t>
  </si>
  <si>
    <t>890319230_FVES38337</t>
  </si>
  <si>
    <t>FVES38576</t>
  </si>
  <si>
    <t>890319230_FVES38576</t>
  </si>
  <si>
    <t xml:space="preserve">Fecha de radicacion EPS </t>
  </si>
  <si>
    <t>Estado de Factura EPS Septiembre 19</t>
  </si>
  <si>
    <t>Boxalud</t>
  </si>
  <si>
    <t>Para cargar RIPS o soportes</t>
  </si>
  <si>
    <t>Finalizada</t>
  </si>
  <si>
    <t>N/A</t>
  </si>
  <si>
    <t>Valor Total Bruto</t>
  </si>
  <si>
    <t>Valor Radicado</t>
  </si>
  <si>
    <t>Valor Pagar</t>
  </si>
  <si>
    <t>Por pagar SAP</t>
  </si>
  <si>
    <t>P. abiertas doc</t>
  </si>
  <si>
    <t>FACTURA NO RADICADA</t>
  </si>
  <si>
    <t>FACTURA PENDIENTE EN PROGRAMACION DE PAGO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</si>
  <si>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</si>
  <si>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</si>
  <si>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</si>
  <si>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</si>
  <si>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</si>
  <si>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</si>
  <si>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</si>
  <si>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</si>
  <si>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</si>
  <si>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</si>
  <si>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</si>
  <si>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</si>
  <si>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</si>
  <si>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</si>
  <si>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</si>
  <si>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</si>
  <si>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</si>
  <si>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</si>
  <si>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</si>
  <si>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</si>
  <si>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</si>
  <si>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</si>
  <si>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</si>
  <si>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</si>
  <si>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</si>
  <si>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</si>
  <si>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</si>
  <si>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</si>
  <si>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>Señores: FUNDACION LIGA COLOMBIANA CONTRA LA EPILEPSIA</t>
  </si>
  <si>
    <t>NIT: 890319230</t>
  </si>
  <si>
    <t>Santiago de Cali, Septiembre 19 del 2024</t>
  </si>
  <si>
    <t>Con Corte al dia: 30/08/2024</t>
  </si>
  <si>
    <t>Nelly Velásquez M.</t>
  </si>
  <si>
    <t>AUXILIAR CUENTAS MEDICAS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</si>
  <si>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</si>
  <si>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</si>
  <si>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</si>
  <si>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</si>
  <si>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</si>
  <si>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</si>
  <si>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</si>
  <si>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</si>
  <si>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</si>
  <si>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</si>
  <si>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</si>
  <si>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</si>
  <si>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12/09/2024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</si>
</sst>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7" fontId="4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1" xfId="1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64" fontId="0" fillId="0" borderId="0" xfId="0" applyNumberFormat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0" xfId="1" applyNumberFormat="1" applyFont="1"/>
    <xf numFmtId="0" fontId="1" fillId="6" borderId="1" xfId="0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4" xfId="4" applyNumberFormat="1" applyFont="1" applyBorder="1" applyAlignment="1">
      <alignment horizontal="center"/>
    </xf>
    <xf numFmtId="169" fontId="11" fillId="0" borderId="14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164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5" xfId="0" pivotButton="1" applyBorder="1"/>
    <xf numFmtId="164" fontId="0" fillId="0" borderId="16" xfId="1" applyNumberFormat="1" applyFont="1" applyBorder="1"/>
    <xf numFmtId="0" fontId="0" fillId="0" borderId="1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5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5" fontId="8" fillId="0" borderId="2" xfId="1" applyNumberFormat="1" applyFont="1" applyBorder="1" applyAlignment="1">
      <alignment horizontal="right"/>
    </xf>
    <xf numFmtId="164" fontId="8" fillId="0" borderId="14" xfId="1" applyNumberFormat="1" applyFont="1" applyBorder="1" applyAlignment="1">
      <alignment horizontal="center"/>
    </xf>
    <xf numFmtId="175" fontId="8" fillId="0" borderId="14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4.70437511574" createdVersion="5" refreshedVersion="5" minRefreshableVersion="3" recordCount="7">
  <cacheSource type="worksheet">
    <worksheetSource ref="A2:W9" sheet="ESTADO DE CADA FACTURA"/>
  </cacheSource>
  <cacheFields count="23">
    <cacheField name="NIT IPS" numFmtId="0">
      <sharedItems containsSemiMixedTypes="0" containsString="0" containsNumber="1" containsInteger="1" minValue="890319230" maxValue="89031923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337" maxValue="373364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5-31T00:00:00" maxDate="2024-08-15T00:00:00"/>
    </cacheField>
    <cacheField name="IPS Fecha radicado" numFmtId="14">
      <sharedItems containsSemiMixedTypes="0" containsNonDate="0" containsDate="1" containsString="0" minDate="2024-06-06T00:00:00" maxDate="2024-09-08T00:00:00"/>
    </cacheField>
    <cacheField name="Fecha de radicacion EPS " numFmtId="14">
      <sharedItems containsNonDate="0" containsDate="1" containsString="0" containsBlank="1" minDate="2024-07-16T00:00:00" maxDate="2024-09-10T00:00:00"/>
    </cacheField>
    <cacheField name="IPS Valor Factura" numFmtId="164">
      <sharedItems containsSemiMixedTypes="0" containsString="0" containsNumber="1" containsInteger="1" minValue="40000" maxValue="1680000"/>
    </cacheField>
    <cacheField name="IPS Saldo Factura" numFmtId="164">
      <sharedItems containsSemiMixedTypes="0" containsString="0" containsNumber="1" containsInteger="1" minValue="55000" maxValue="168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Septiembre 19" numFmtId="0">
      <sharedItems count="2">
        <s v="FACTURA NO RADICADA"/>
        <s v="FACTURA PENDIENTE EN PROGRAMACION DE PAG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1680000"/>
    </cacheField>
    <cacheField name="Valor Radicado" numFmtId="164">
      <sharedItems containsSemiMixedTypes="0" containsString="0" containsNumber="1" containsInteger="1" minValue="0" maxValue="1680000"/>
    </cacheField>
    <cacheField name="Valor Pagar" numFmtId="164">
      <sharedItems containsSemiMixedTypes="0" containsString="0" containsNumber="1" containsInteger="1" minValue="0" maxValue="1680000"/>
    </cacheField>
    <cacheField name="Por pagar SAP" numFmtId="164">
      <sharedItems containsSemiMixedTypes="0" containsString="0" containsNumber="1" containsInteger="1" minValue="0" maxValue="1680000"/>
    </cacheField>
    <cacheField name="P. abiertas doc" numFmtId="0">
      <sharedItems containsString="0" containsBlank="1" containsNumber="1" containsInteger="1" minValue="1222498368" maxValue="1222506116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890319230"/>
    <s v="FUNDACION LIGA COLOMBIANA CONTRA LA EPILEPSIA - CAPITULO VALLE DEL CAUCA HELENA NADER DE ZACCOUR"/>
    <s v="FVES"/>
    <n v="36337"/>
    <s v="FVES36337"/>
    <s v="890319230_FVES36337"/>
    <d v="2024-05-31T00:00:00"/>
    <d v="2024-06-06T00:00:00"/>
    <m/>
    <n v="55000"/>
    <n v="55000"/>
    <s v="EVENTO"/>
    <s v="CALI"/>
    <s v="AMBULATORIO"/>
    <m/>
    <x v="0"/>
    <s v="Para cargar RIPS o soportes"/>
    <n v="0"/>
    <n v="0"/>
    <n v="0"/>
    <n v="0"/>
    <m/>
    <d v="2024-08-30T00:00:00"/>
  </r>
  <r>
    <n v="890319230"/>
    <s v="FUNDACION LIGA COLOMBIANA CONTRA LA EPILEPSIA - CAPITULO VALLE DEL CAUCA HELENA NADER DE ZACCOUR"/>
    <s v="FVES"/>
    <n v="36525"/>
    <s v="FVES36525"/>
    <s v="890319230_FVES36525"/>
    <d v="2024-06-07T00:00:00"/>
    <d v="2024-07-10T00:00:00"/>
    <d v="2024-07-16T00:00:00"/>
    <n v="55000"/>
    <n v="55000"/>
    <s v="EVENTO"/>
    <s v="CALI"/>
    <s v="AMBULATORIO"/>
    <m/>
    <x v="1"/>
    <s v="Finalizada"/>
    <n v="55000"/>
    <n v="55000"/>
    <n v="55000"/>
    <n v="55000"/>
    <n v="1222505021"/>
    <d v="2024-08-30T00:00:00"/>
  </r>
  <r>
    <n v="890319230"/>
    <s v="FUNDACION LIGA COLOMBIANA CONTRA LA EPILEPSIA - CAPITULO VALLE DEL CAUCA HELENA NADER DE ZACCOUR"/>
    <s v="FVES"/>
    <n v="373364"/>
    <s v="FVES373364"/>
    <s v="890319230_FVES373364"/>
    <d v="2024-07-05T00:00:00"/>
    <d v="2024-08-05T00:00:00"/>
    <m/>
    <n v="55000"/>
    <n v="55000"/>
    <s v="EVENTO"/>
    <s v="CALI"/>
    <s v="AMBULATORIO"/>
    <m/>
    <x v="0"/>
    <s v="N/A"/>
    <n v="0"/>
    <n v="0"/>
    <n v="0"/>
    <n v="0"/>
    <m/>
    <d v="2024-08-30T00:00:00"/>
  </r>
  <r>
    <n v="890319230"/>
    <s v="FUNDACION LIGA COLOMBIANA CONTRA LA EPILEPSIA - CAPITULO VALLE DEL CAUCA HELENA NADER DE ZACCOUR"/>
    <s v="FVES"/>
    <n v="37416"/>
    <s v="FVES37416"/>
    <s v="890319230_FVES37416"/>
    <d v="2024-07-08T00:00:00"/>
    <d v="2024-08-05T00:00:00"/>
    <d v="2024-08-08T00:00:00"/>
    <n v="1680000"/>
    <n v="1680000"/>
    <s v="EVENTO"/>
    <s v="CALI"/>
    <s v="AMBULATORIO"/>
    <m/>
    <x v="1"/>
    <s v="Finalizada"/>
    <n v="1680000"/>
    <n v="1680000"/>
    <n v="1680000"/>
    <n v="1680000"/>
    <n v="1222498368"/>
    <d v="2024-08-30T00:00:00"/>
  </r>
  <r>
    <n v="890319230"/>
    <s v="FUNDACION LIGA COLOMBIANA CONTRA LA EPILEPSIA - CAPITULO VALLE DEL CAUCA HELENA NADER DE ZACCOUR"/>
    <s v="FVES"/>
    <n v="37724"/>
    <s v="FVES37724"/>
    <s v="890319230_FVES37724"/>
    <d v="2024-07-16T00:00:00"/>
    <d v="2024-08-05T00:00:00"/>
    <d v="2024-08-08T00:00:00"/>
    <n v="55000"/>
    <n v="55000"/>
    <s v="EVENTO"/>
    <s v="CALI"/>
    <s v="AMBULATORIO"/>
    <m/>
    <x v="1"/>
    <s v="Finalizada"/>
    <n v="55000"/>
    <n v="55000"/>
    <n v="55000"/>
    <n v="55000"/>
    <n v="1222506116"/>
    <d v="2024-08-30T00:00:00"/>
  </r>
  <r>
    <n v="890319230"/>
    <s v="FUNDACION LIGA COLOMBIANA CONTRA LA EPILEPSIA - CAPITULO VALLE DEL CAUCA HELENA NADER DE ZACCOUR"/>
    <s v="FVES"/>
    <n v="38337"/>
    <s v="FVES38337"/>
    <s v="890319230_FVES38337"/>
    <d v="2024-08-03T00:00:00"/>
    <d v="2024-09-07T00:00:00"/>
    <d v="2024-09-09T00:00:00"/>
    <n v="40000"/>
    <n v="55000"/>
    <s v="EVENTO"/>
    <s v="CALI"/>
    <s v="AMBULATORIO"/>
    <m/>
    <x v="1"/>
    <s v="Finalizada"/>
    <n v="40000"/>
    <n v="40000"/>
    <n v="40000"/>
    <n v="0"/>
    <m/>
    <d v="2024-08-30T00:00:00"/>
  </r>
  <r>
    <n v="890319230"/>
    <s v="FUNDACION LIGA COLOMBIANA CONTRA LA EPILEPSIA - CAPITULO VALLE DEL CAUCA HELENA NADER DE ZACCOUR"/>
    <s v="FVES"/>
    <n v="38576"/>
    <s v="FVES38576"/>
    <s v="890319230_FVES38576"/>
    <d v="2024-08-14T00:00:00"/>
    <d v="2024-09-07T00:00:00"/>
    <d v="2024-09-09T00:00:00"/>
    <n v="55000"/>
    <n v="55000"/>
    <s v="EVENTO"/>
    <s v="CALI"/>
    <s v="AMBULATORIO"/>
    <m/>
    <x v="1"/>
    <s v="Finalizada"/>
    <n v="55000"/>
    <n v="55000"/>
    <n v="55000"/>
    <n v="0"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8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3">
        <item x="0"/>
        <item x="1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4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5" type="button" dataOnly="0" labelOnly="1" outline="0" axis="axisRow" fieldPosition="0"/>
    </format>
    <format dxfId="9">
      <pivotArea dataOnly="0" labelOnly="1" fieldPosition="0">
        <references count="1">
          <reference field="15" count="0"/>
        </references>
      </pivotArea>
    </format>
    <format dxfId="8">
      <pivotArea dataOnly="0" labelOnly="1" grandRow="1" outline="0" fieldPosition="0"/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showGridLines="0" zoomScale="120" zoomScaleNormal="120" workbookViewId="0">
      <selection activeCell="A4" sqref="A4"/>
    </sheetView>
  </sheetViews>
  <sheetFormatPr baseColWidth="10" defaultRowHeight="14.5" x14ac:dyDescent="0.35"/>
  <cols>
    <col min="2" max="2" width="44.54296875" customWidth="1"/>
    <col min="3" max="3" width="9" customWidth="1"/>
    <col min="4" max="4" width="8.81640625" customWidth="1"/>
    <col min="5" max="5" width="13.7265625" customWidth="1"/>
    <col min="6" max="6" width="14.7265625" customWidth="1"/>
    <col min="7" max="7" width="12.453125" customWidth="1"/>
    <col min="8" max="8" width="1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48.75" customHeight="1" x14ac:dyDescent="0.35">
      <c r="A2" s="1">
        <v>890319230</v>
      </c>
      <c r="B2" s="5" t="s">
        <v>12</v>
      </c>
      <c r="C2" s="1" t="s">
        <v>13</v>
      </c>
      <c r="D2" s="1">
        <v>36337</v>
      </c>
      <c r="E2" s="6">
        <v>45443</v>
      </c>
      <c r="F2" s="6">
        <v>45449</v>
      </c>
      <c r="G2" s="7">
        <v>55000</v>
      </c>
      <c r="H2" s="7">
        <v>55000</v>
      </c>
      <c r="I2" s="9" t="s">
        <v>14</v>
      </c>
      <c r="J2" s="10" t="s">
        <v>15</v>
      </c>
      <c r="K2" s="9" t="s">
        <v>16</v>
      </c>
      <c r="L2" s="4"/>
    </row>
    <row r="3" spans="1:12" ht="43.5" x14ac:dyDescent="0.35">
      <c r="A3" s="1">
        <v>890319230</v>
      </c>
      <c r="B3" s="5" t="s">
        <v>12</v>
      </c>
      <c r="C3" s="1" t="s">
        <v>13</v>
      </c>
      <c r="D3" s="1">
        <v>36525</v>
      </c>
      <c r="E3" s="6">
        <v>45450</v>
      </c>
      <c r="F3" s="6">
        <v>45483</v>
      </c>
      <c r="G3" s="7">
        <v>55000</v>
      </c>
      <c r="H3" s="7">
        <v>55000</v>
      </c>
      <c r="I3" s="9" t="s">
        <v>14</v>
      </c>
      <c r="J3" s="10" t="s">
        <v>15</v>
      </c>
      <c r="K3" s="9" t="s">
        <v>16</v>
      </c>
      <c r="L3" s="4"/>
    </row>
    <row r="4" spans="1:12" ht="43.5" x14ac:dyDescent="0.35">
      <c r="A4" s="1">
        <v>890319230</v>
      </c>
      <c r="B4" s="5" t="s">
        <v>12</v>
      </c>
      <c r="C4" s="1" t="s">
        <v>13</v>
      </c>
      <c r="D4" s="1">
        <v>373364</v>
      </c>
      <c r="E4" s="6">
        <v>45478</v>
      </c>
      <c r="F4" s="6">
        <v>45509</v>
      </c>
      <c r="G4" s="7">
        <v>55000</v>
      </c>
      <c r="H4" s="7">
        <v>55000</v>
      </c>
      <c r="I4" s="9" t="s">
        <v>14</v>
      </c>
      <c r="J4" s="10" t="s">
        <v>15</v>
      </c>
      <c r="K4" s="9" t="s">
        <v>16</v>
      </c>
      <c r="L4" s="4"/>
    </row>
    <row r="5" spans="1:12" ht="43.5" x14ac:dyDescent="0.35">
      <c r="A5" s="1">
        <v>890319230</v>
      </c>
      <c r="B5" s="5" t="s">
        <v>12</v>
      </c>
      <c r="C5" s="1" t="s">
        <v>13</v>
      </c>
      <c r="D5" s="1">
        <v>37416</v>
      </c>
      <c r="E5" s="6">
        <v>45481</v>
      </c>
      <c r="F5" s="6">
        <v>45509</v>
      </c>
      <c r="G5" s="8">
        <v>1680000</v>
      </c>
      <c r="H5" s="8">
        <v>1680000</v>
      </c>
      <c r="I5" s="9" t="s">
        <v>14</v>
      </c>
      <c r="J5" s="10" t="s">
        <v>15</v>
      </c>
      <c r="K5" s="9" t="s">
        <v>16</v>
      </c>
      <c r="L5" s="4"/>
    </row>
    <row r="6" spans="1:12" ht="43.5" x14ac:dyDescent="0.35">
      <c r="A6" s="1">
        <v>890319230</v>
      </c>
      <c r="B6" s="5" t="s">
        <v>12</v>
      </c>
      <c r="C6" s="1" t="s">
        <v>13</v>
      </c>
      <c r="D6" s="1">
        <v>37724</v>
      </c>
      <c r="E6" s="6">
        <v>45489</v>
      </c>
      <c r="F6" s="6">
        <v>45509</v>
      </c>
      <c r="G6" s="8">
        <v>55000</v>
      </c>
      <c r="H6" s="8">
        <v>55000</v>
      </c>
      <c r="I6" s="9" t="s">
        <v>14</v>
      </c>
      <c r="J6" s="10" t="s">
        <v>15</v>
      </c>
      <c r="K6" s="9" t="s">
        <v>16</v>
      </c>
      <c r="L6" s="4"/>
    </row>
    <row r="7" spans="1:12" ht="43.5" x14ac:dyDescent="0.35">
      <c r="A7" s="1">
        <v>890319230</v>
      </c>
      <c r="B7" s="5" t="s">
        <v>12</v>
      </c>
      <c r="C7" s="1" t="s">
        <v>13</v>
      </c>
      <c r="D7" s="1">
        <v>38337</v>
      </c>
      <c r="E7" s="6">
        <v>45507</v>
      </c>
      <c r="F7" s="6">
        <v>45542</v>
      </c>
      <c r="G7" s="8">
        <v>40000</v>
      </c>
      <c r="H7" s="8">
        <v>55000</v>
      </c>
      <c r="I7" s="9" t="s">
        <v>14</v>
      </c>
      <c r="J7" s="10" t="s">
        <v>15</v>
      </c>
      <c r="K7" s="9" t="s">
        <v>16</v>
      </c>
      <c r="L7" s="4"/>
    </row>
    <row r="8" spans="1:12" ht="43.5" x14ac:dyDescent="0.35">
      <c r="A8" s="1">
        <v>890319230</v>
      </c>
      <c r="B8" s="5" t="s">
        <v>12</v>
      </c>
      <c r="C8" s="1" t="s">
        <v>13</v>
      </c>
      <c r="D8" s="1">
        <v>38576</v>
      </c>
      <c r="E8" s="6">
        <v>45518</v>
      </c>
      <c r="F8" s="6">
        <v>45542</v>
      </c>
      <c r="G8" s="8">
        <v>55000</v>
      </c>
      <c r="H8" s="8">
        <v>55000</v>
      </c>
      <c r="I8" s="9" t="s">
        <v>14</v>
      </c>
      <c r="J8" s="10" t="s">
        <v>15</v>
      </c>
      <c r="K8" s="9" t="s">
        <v>16</v>
      </c>
      <c r="L8" s="4"/>
    </row>
    <row r="9" spans="1:12" x14ac:dyDescent="0.35">
      <c r="H9" s="11">
        <f>SUM(H2:H8)</f>
        <v>2010000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style="86" bestFit="1" customWidth="1"/>
    <col min="3" max="3" width="12.7265625" style="17" bestFit="1" customWidth="1"/>
  </cols>
  <sheetData>
    <row r="2" spans="1:3" ht="15" thickBot="1" x14ac:dyDescent="0.4"/>
    <row r="3" spans="1:3" ht="15" thickBot="1" x14ac:dyDescent="0.4">
      <c r="A3" s="83" t="s">
        <v>70</v>
      </c>
      <c r="B3" s="87" t="s">
        <v>72</v>
      </c>
      <c r="C3" s="84" t="s">
        <v>73</v>
      </c>
    </row>
    <row r="4" spans="1:3" x14ac:dyDescent="0.35">
      <c r="A4" s="82" t="s">
        <v>44</v>
      </c>
      <c r="B4" s="88">
        <v>2</v>
      </c>
      <c r="C4" s="81">
        <v>110000</v>
      </c>
    </row>
    <row r="5" spans="1:3" ht="15" thickBot="1" x14ac:dyDescent="0.4">
      <c r="A5" s="82" t="s">
        <v>45</v>
      </c>
      <c r="B5" s="88">
        <v>5</v>
      </c>
      <c r="C5" s="81">
        <v>1900000</v>
      </c>
    </row>
    <row r="6" spans="1:3" ht="15" thickBot="1" x14ac:dyDescent="0.4">
      <c r="A6" s="85" t="s">
        <v>71</v>
      </c>
      <c r="B6" s="89">
        <v>7</v>
      </c>
      <c r="C6" s="84">
        <v>2010000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"/>
  <sheetViews>
    <sheetView showGridLines="0" topLeftCell="J1" zoomScale="80" zoomScaleNormal="80" workbookViewId="0">
      <selection activeCell="W2" sqref="W2"/>
    </sheetView>
  </sheetViews>
  <sheetFormatPr baseColWidth="10" defaultRowHeight="14.5" x14ac:dyDescent="0.35"/>
  <cols>
    <col min="1" max="1" width="13.1796875" customWidth="1"/>
    <col min="2" max="2" width="44.54296875" customWidth="1"/>
    <col min="3" max="3" width="9" customWidth="1"/>
    <col min="4" max="4" width="8.81640625" customWidth="1"/>
    <col min="5" max="5" width="11.08984375" bestFit="1" customWidth="1"/>
    <col min="6" max="6" width="21.453125" bestFit="1" customWidth="1"/>
    <col min="7" max="7" width="13.7265625" customWidth="1"/>
    <col min="8" max="9" width="14.7265625" customWidth="1"/>
    <col min="10" max="10" width="12.453125" customWidth="1"/>
    <col min="11" max="11" width="11" customWidth="1"/>
    <col min="12" max="12" width="12.54296875" customWidth="1"/>
    <col min="13" max="13" width="11.453125" customWidth="1"/>
    <col min="14" max="14" width="15.1796875" customWidth="1"/>
    <col min="16" max="16" width="23.6328125" customWidth="1"/>
    <col min="18" max="20" width="13.1796875" bestFit="1" customWidth="1"/>
    <col min="21" max="21" width="13.26953125" style="17" bestFit="1" customWidth="1"/>
    <col min="22" max="22" width="13.6328125" bestFit="1" customWidth="1"/>
  </cols>
  <sheetData>
    <row r="1" spans="1:23" x14ac:dyDescent="0.35">
      <c r="K1" s="18">
        <f>SUBTOTAL(9,K3:K9)</f>
        <v>2010000</v>
      </c>
      <c r="R1" s="18">
        <f t="shared" ref="R1:U1" si="0">SUBTOTAL(9,R3:R9)</f>
        <v>1885000</v>
      </c>
      <c r="S1" s="18">
        <f t="shared" si="0"/>
        <v>1885000</v>
      </c>
      <c r="T1" s="18">
        <f t="shared" si="0"/>
        <v>1885000</v>
      </c>
      <c r="U1" s="18">
        <f t="shared" si="0"/>
        <v>1790000</v>
      </c>
    </row>
    <row r="2" spans="1:23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4" t="s">
        <v>18</v>
      </c>
      <c r="G2" s="2" t="s">
        <v>2</v>
      </c>
      <c r="H2" s="2" t="s">
        <v>3</v>
      </c>
      <c r="I2" s="15" t="s">
        <v>33</v>
      </c>
      <c r="J2" s="2" t="s">
        <v>4</v>
      </c>
      <c r="K2" s="16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9" t="s">
        <v>34</v>
      </c>
      <c r="Q2" s="2" t="s">
        <v>35</v>
      </c>
      <c r="R2" s="20" t="s">
        <v>39</v>
      </c>
      <c r="S2" s="20" t="s">
        <v>40</v>
      </c>
      <c r="T2" s="20" t="s">
        <v>41</v>
      </c>
      <c r="U2" s="21" t="s">
        <v>42</v>
      </c>
      <c r="V2" s="19" t="s">
        <v>43</v>
      </c>
      <c r="W2" s="2" t="s">
        <v>46</v>
      </c>
    </row>
    <row r="3" spans="1:23" ht="48.75" customHeight="1" x14ac:dyDescent="0.35">
      <c r="A3" s="1">
        <v>890319230</v>
      </c>
      <c r="B3" s="5" t="s">
        <v>12</v>
      </c>
      <c r="C3" s="1" t="s">
        <v>13</v>
      </c>
      <c r="D3" s="1">
        <v>36337</v>
      </c>
      <c r="E3" s="1" t="s">
        <v>19</v>
      </c>
      <c r="F3" s="1" t="s">
        <v>20</v>
      </c>
      <c r="G3" s="6">
        <v>45443</v>
      </c>
      <c r="H3" s="6">
        <v>45449</v>
      </c>
      <c r="I3" s="6"/>
      <c r="J3" s="7">
        <v>55000</v>
      </c>
      <c r="K3" s="7">
        <v>55000</v>
      </c>
      <c r="L3" s="12" t="s">
        <v>14</v>
      </c>
      <c r="M3" s="13" t="s">
        <v>15</v>
      </c>
      <c r="N3" s="12" t="s">
        <v>16</v>
      </c>
      <c r="O3" s="4"/>
      <c r="P3" s="1" t="s">
        <v>44</v>
      </c>
      <c r="Q3" s="1" t="s">
        <v>36</v>
      </c>
      <c r="R3" s="7">
        <v>0</v>
      </c>
      <c r="S3" s="7">
        <v>0</v>
      </c>
      <c r="T3" s="7">
        <v>0</v>
      </c>
      <c r="U3" s="7">
        <v>0</v>
      </c>
      <c r="V3" s="1"/>
      <c r="W3" s="6">
        <v>45534</v>
      </c>
    </row>
    <row r="4" spans="1:23" ht="43.5" x14ac:dyDescent="0.35">
      <c r="A4" s="1">
        <v>890319230</v>
      </c>
      <c r="B4" s="5" t="s">
        <v>12</v>
      </c>
      <c r="C4" s="1" t="s">
        <v>13</v>
      </c>
      <c r="D4" s="1">
        <v>36525</v>
      </c>
      <c r="E4" s="1" t="s">
        <v>21</v>
      </c>
      <c r="F4" s="1" t="s">
        <v>22</v>
      </c>
      <c r="G4" s="6">
        <v>45450</v>
      </c>
      <c r="H4" s="6">
        <v>45483</v>
      </c>
      <c r="I4" s="6">
        <v>45489</v>
      </c>
      <c r="J4" s="7">
        <v>55000</v>
      </c>
      <c r="K4" s="7">
        <v>55000</v>
      </c>
      <c r="L4" s="12" t="s">
        <v>14</v>
      </c>
      <c r="M4" s="13" t="s">
        <v>15</v>
      </c>
      <c r="N4" s="12" t="s">
        <v>16</v>
      </c>
      <c r="O4" s="4"/>
      <c r="P4" s="1" t="s">
        <v>45</v>
      </c>
      <c r="Q4" s="1" t="s">
        <v>37</v>
      </c>
      <c r="R4" s="7">
        <v>55000</v>
      </c>
      <c r="S4" s="7">
        <v>55000</v>
      </c>
      <c r="T4" s="7">
        <v>55000</v>
      </c>
      <c r="U4" s="7">
        <v>55000</v>
      </c>
      <c r="V4" s="1">
        <v>1222505021</v>
      </c>
      <c r="W4" s="6">
        <v>45534</v>
      </c>
    </row>
    <row r="5" spans="1:23" ht="43.5" x14ac:dyDescent="0.35">
      <c r="A5" s="1">
        <v>890319230</v>
      </c>
      <c r="B5" s="5" t="s">
        <v>12</v>
      </c>
      <c r="C5" s="1" t="s">
        <v>13</v>
      </c>
      <c r="D5" s="1">
        <v>373364</v>
      </c>
      <c r="E5" s="1" t="s">
        <v>23</v>
      </c>
      <c r="F5" s="1" t="s">
        <v>24</v>
      </c>
      <c r="G5" s="6">
        <v>45478</v>
      </c>
      <c r="H5" s="6">
        <v>45509</v>
      </c>
      <c r="I5" s="6"/>
      <c r="J5" s="7">
        <v>55000</v>
      </c>
      <c r="K5" s="7">
        <v>55000</v>
      </c>
      <c r="L5" s="12" t="s">
        <v>14</v>
      </c>
      <c r="M5" s="13" t="s">
        <v>15</v>
      </c>
      <c r="N5" s="12" t="s">
        <v>16</v>
      </c>
      <c r="O5" s="4"/>
      <c r="P5" s="1" t="s">
        <v>44</v>
      </c>
      <c r="Q5" s="1" t="s">
        <v>38</v>
      </c>
      <c r="R5" s="7">
        <v>0</v>
      </c>
      <c r="S5" s="7">
        <v>0</v>
      </c>
      <c r="T5" s="7">
        <v>0</v>
      </c>
      <c r="U5" s="7">
        <v>0</v>
      </c>
      <c r="V5" s="1"/>
      <c r="W5" s="6">
        <v>45534</v>
      </c>
    </row>
    <row r="6" spans="1:23" ht="43.5" x14ac:dyDescent="0.35">
      <c r="A6" s="1">
        <v>890319230</v>
      </c>
      <c r="B6" s="5" t="s">
        <v>12</v>
      </c>
      <c r="C6" s="1" t="s">
        <v>13</v>
      </c>
      <c r="D6" s="1">
        <v>37416</v>
      </c>
      <c r="E6" s="1" t="s">
        <v>25</v>
      </c>
      <c r="F6" s="1" t="s">
        <v>26</v>
      </c>
      <c r="G6" s="6">
        <v>45481</v>
      </c>
      <c r="H6" s="6">
        <v>45509</v>
      </c>
      <c r="I6" s="6">
        <v>45512</v>
      </c>
      <c r="J6" s="8">
        <v>1680000</v>
      </c>
      <c r="K6" s="8">
        <v>1680000</v>
      </c>
      <c r="L6" s="12" t="s">
        <v>14</v>
      </c>
      <c r="M6" s="13" t="s">
        <v>15</v>
      </c>
      <c r="N6" s="12" t="s">
        <v>16</v>
      </c>
      <c r="O6" s="4"/>
      <c r="P6" s="1" t="s">
        <v>45</v>
      </c>
      <c r="Q6" s="1" t="s">
        <v>37</v>
      </c>
      <c r="R6" s="7">
        <v>1680000</v>
      </c>
      <c r="S6" s="7">
        <v>1680000</v>
      </c>
      <c r="T6" s="7">
        <v>1680000</v>
      </c>
      <c r="U6" s="7">
        <v>1680000</v>
      </c>
      <c r="V6" s="1">
        <v>1222498368</v>
      </c>
      <c r="W6" s="6">
        <v>45534</v>
      </c>
    </row>
    <row r="7" spans="1:23" ht="43.5" x14ac:dyDescent="0.35">
      <c r="A7" s="1">
        <v>890319230</v>
      </c>
      <c r="B7" s="5" t="s">
        <v>12</v>
      </c>
      <c r="C7" s="1" t="s">
        <v>13</v>
      </c>
      <c r="D7" s="1">
        <v>37724</v>
      </c>
      <c r="E7" s="1" t="s">
        <v>27</v>
      </c>
      <c r="F7" s="1" t="s">
        <v>28</v>
      </c>
      <c r="G7" s="6">
        <v>45489</v>
      </c>
      <c r="H7" s="6">
        <v>45509</v>
      </c>
      <c r="I7" s="6">
        <v>45512</v>
      </c>
      <c r="J7" s="8">
        <v>55000</v>
      </c>
      <c r="K7" s="8">
        <v>55000</v>
      </c>
      <c r="L7" s="12" t="s">
        <v>14</v>
      </c>
      <c r="M7" s="13" t="s">
        <v>15</v>
      </c>
      <c r="N7" s="12" t="s">
        <v>16</v>
      </c>
      <c r="O7" s="4"/>
      <c r="P7" s="1" t="s">
        <v>45</v>
      </c>
      <c r="Q7" s="1" t="s">
        <v>37</v>
      </c>
      <c r="R7" s="7">
        <v>55000</v>
      </c>
      <c r="S7" s="7">
        <v>55000</v>
      </c>
      <c r="T7" s="7">
        <v>55000</v>
      </c>
      <c r="U7" s="7">
        <v>55000</v>
      </c>
      <c r="V7" s="1">
        <v>1222506116</v>
      </c>
      <c r="W7" s="6">
        <v>45534</v>
      </c>
    </row>
    <row r="8" spans="1:23" ht="43.5" x14ac:dyDescent="0.35">
      <c r="A8" s="1">
        <v>890319230</v>
      </c>
      <c r="B8" s="5" t="s">
        <v>12</v>
      </c>
      <c r="C8" s="1" t="s">
        <v>13</v>
      </c>
      <c r="D8" s="1">
        <v>38337</v>
      </c>
      <c r="E8" s="1" t="s">
        <v>29</v>
      </c>
      <c r="F8" s="1" t="s">
        <v>30</v>
      </c>
      <c r="G8" s="6">
        <v>45507</v>
      </c>
      <c r="H8" s="6">
        <v>45542</v>
      </c>
      <c r="I8" s="6">
        <v>45544</v>
      </c>
      <c r="J8" s="8">
        <v>40000</v>
      </c>
      <c r="K8" s="8">
        <v>55000</v>
      </c>
      <c r="L8" s="12" t="s">
        <v>14</v>
      </c>
      <c r="M8" s="13" t="s">
        <v>15</v>
      </c>
      <c r="N8" s="12" t="s">
        <v>16</v>
      </c>
      <c r="O8" s="4"/>
      <c r="P8" s="1" t="s">
        <v>45</v>
      </c>
      <c r="Q8" s="1" t="s">
        <v>37</v>
      </c>
      <c r="R8" s="7">
        <v>40000</v>
      </c>
      <c r="S8" s="7">
        <v>40000</v>
      </c>
      <c r="T8" s="7">
        <v>40000</v>
      </c>
      <c r="U8" s="7">
        <v>0</v>
      </c>
      <c r="V8" s="1"/>
      <c r="W8" s="6">
        <v>45534</v>
      </c>
    </row>
    <row r="9" spans="1:23" ht="43.5" x14ac:dyDescent="0.35">
      <c r="A9" s="1">
        <v>890319230</v>
      </c>
      <c r="B9" s="5" t="s">
        <v>12</v>
      </c>
      <c r="C9" s="1" t="s">
        <v>13</v>
      </c>
      <c r="D9" s="1">
        <v>38576</v>
      </c>
      <c r="E9" s="1" t="s">
        <v>31</v>
      </c>
      <c r="F9" s="1" t="s">
        <v>32</v>
      </c>
      <c r="G9" s="6">
        <v>45518</v>
      </c>
      <c r="H9" s="6">
        <v>45542</v>
      </c>
      <c r="I9" s="6">
        <v>45544</v>
      </c>
      <c r="J9" s="8">
        <v>55000</v>
      </c>
      <c r="K9" s="8">
        <v>55000</v>
      </c>
      <c r="L9" s="12" t="s">
        <v>14</v>
      </c>
      <c r="M9" s="13" t="s">
        <v>15</v>
      </c>
      <c r="N9" s="12" t="s">
        <v>16</v>
      </c>
      <c r="O9" s="4"/>
      <c r="P9" s="1" t="s">
        <v>45</v>
      </c>
      <c r="Q9" s="1" t="s">
        <v>37</v>
      </c>
      <c r="R9" s="7">
        <v>55000</v>
      </c>
      <c r="S9" s="7">
        <v>55000</v>
      </c>
      <c r="T9" s="7">
        <v>55000</v>
      </c>
      <c r="U9" s="7">
        <v>0</v>
      </c>
      <c r="V9" s="1"/>
      <c r="W9" s="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R1: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R9" sqref="R9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47</v>
      </c>
      <c r="E2" s="26"/>
      <c r="F2" s="26"/>
      <c r="G2" s="26"/>
      <c r="H2" s="26"/>
      <c r="I2" s="27"/>
      <c r="J2" s="28" t="s">
        <v>48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49</v>
      </c>
      <c r="E4" s="26"/>
      <c r="F4" s="26"/>
      <c r="G4" s="26"/>
      <c r="H4" s="26"/>
      <c r="I4" s="27"/>
      <c r="J4" s="28" t="s">
        <v>50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76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74</v>
      </c>
      <c r="J11" s="42"/>
    </row>
    <row r="12" spans="2:10" ht="13" x14ac:dyDescent="0.3">
      <c r="B12" s="41"/>
      <c r="C12" s="43" t="s">
        <v>75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92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77</v>
      </c>
      <c r="D16" s="44"/>
      <c r="G16" s="46"/>
      <c r="H16" s="48" t="s">
        <v>51</v>
      </c>
      <c r="I16" s="48" t="s">
        <v>52</v>
      </c>
      <c r="J16" s="42"/>
    </row>
    <row r="17" spans="2:14" ht="13" x14ac:dyDescent="0.3">
      <c r="B17" s="41"/>
      <c r="C17" s="43" t="s">
        <v>53</v>
      </c>
      <c r="D17" s="43"/>
      <c r="E17" s="43"/>
      <c r="F17" s="43"/>
      <c r="G17" s="46"/>
      <c r="H17" s="49">
        <v>7</v>
      </c>
      <c r="I17" s="50">
        <v>2010000</v>
      </c>
      <c r="J17" s="42"/>
    </row>
    <row r="18" spans="2:14" x14ac:dyDescent="0.25">
      <c r="B18" s="41"/>
      <c r="C18" s="22" t="s">
        <v>54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55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56</v>
      </c>
      <c r="H20" s="54">
        <v>2</v>
      </c>
      <c r="I20" s="55">
        <v>110000</v>
      </c>
      <c r="J20" s="42"/>
    </row>
    <row r="21" spans="2:14" x14ac:dyDescent="0.25">
      <c r="B21" s="41"/>
      <c r="C21" s="22" t="s">
        <v>57</v>
      </c>
      <c r="H21" s="54">
        <v>0</v>
      </c>
      <c r="I21" s="55">
        <v>0</v>
      </c>
      <c r="J21" s="42"/>
      <c r="N21" s="56"/>
    </row>
    <row r="22" spans="2:14" ht="13" thickBot="1" x14ac:dyDescent="0.3">
      <c r="B22" s="41"/>
      <c r="C22" s="22" t="s">
        <v>58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59</v>
      </c>
      <c r="D23" s="43"/>
      <c r="E23" s="43"/>
      <c r="F23" s="43"/>
      <c r="H23" s="59">
        <f>H18+H19+H20+H21+H22</f>
        <v>2</v>
      </c>
      <c r="I23" s="60">
        <f>I18+I19+I20+I21+I22</f>
        <v>110000</v>
      </c>
      <c r="J23" s="42"/>
    </row>
    <row r="24" spans="2:14" x14ac:dyDescent="0.25">
      <c r="B24" s="41"/>
      <c r="C24" s="22" t="s">
        <v>60</v>
      </c>
      <c r="H24" s="54">
        <v>5</v>
      </c>
      <c r="I24" s="55">
        <v>1900000</v>
      </c>
      <c r="J24" s="42"/>
    </row>
    <row r="25" spans="2:14" ht="13" thickBot="1" x14ac:dyDescent="0.3">
      <c r="B25" s="41"/>
      <c r="C25" s="22" t="s">
        <v>61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62</v>
      </c>
      <c r="D26" s="43"/>
      <c r="E26" s="43"/>
      <c r="F26" s="43"/>
      <c r="H26" s="59">
        <f>H24+H25</f>
        <v>5</v>
      </c>
      <c r="I26" s="60">
        <f>I24+I25</f>
        <v>1900000</v>
      </c>
      <c r="J26" s="42"/>
    </row>
    <row r="27" spans="2:14" ht="13.5" thickBot="1" x14ac:dyDescent="0.35">
      <c r="B27" s="41"/>
      <c r="C27" s="46" t="s">
        <v>63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64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65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7</v>
      </c>
      <c r="I31" s="53">
        <f>I23+I26+I28</f>
        <v>2010000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78</v>
      </c>
      <c r="D38" s="68"/>
      <c r="E38" s="46"/>
      <c r="F38" s="46"/>
      <c r="G38" s="46"/>
      <c r="H38" s="75" t="s">
        <v>66</v>
      </c>
      <c r="I38" s="68"/>
      <c r="J38" s="64"/>
    </row>
    <row r="39" spans="2:10" ht="13" x14ac:dyDescent="0.3">
      <c r="B39" s="41"/>
      <c r="C39" s="61" t="s">
        <v>79</v>
      </c>
      <c r="D39" s="46"/>
      <c r="E39" s="46"/>
      <c r="F39" s="46"/>
      <c r="G39" s="46"/>
      <c r="H39" s="61" t="s">
        <v>67</v>
      </c>
      <c r="I39" s="68"/>
      <c r="J39" s="64"/>
    </row>
    <row r="40" spans="2:10" ht="13" x14ac:dyDescent="0.3">
      <c r="B40" s="41"/>
      <c r="C40" s="61"/>
      <c r="D40" s="46"/>
      <c r="E40" s="46"/>
      <c r="F40" s="46"/>
      <c r="G40" s="46"/>
      <c r="H40" s="61" t="s">
        <v>68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76" t="s">
        <v>69</v>
      </c>
      <c r="D42" s="76"/>
      <c r="E42" s="76"/>
      <c r="F42" s="76"/>
      <c r="G42" s="76"/>
      <c r="H42" s="76"/>
      <c r="I42" s="76"/>
      <c r="J42" s="64"/>
    </row>
    <row r="43" spans="2:10" x14ac:dyDescent="0.25">
      <c r="B43" s="41"/>
      <c r="C43" s="76"/>
      <c r="D43" s="76"/>
      <c r="E43" s="76"/>
      <c r="F43" s="76"/>
      <c r="G43" s="76"/>
      <c r="H43" s="76"/>
      <c r="I43" s="76"/>
      <c r="J43" s="64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0"/>
      <c r="B1" s="91"/>
      <c r="C1" s="92" t="s">
        <v>80</v>
      </c>
      <c r="D1" s="93"/>
      <c r="E1" s="93"/>
      <c r="F1" s="93"/>
      <c r="G1" s="93"/>
      <c r="H1" s="94"/>
      <c r="I1" s="95" t="s">
        <v>48</v>
      </c>
    </row>
    <row r="2" spans="1:9" ht="53.5" customHeight="1" thickBot="1" x14ac:dyDescent="0.4">
      <c r="A2" s="96"/>
      <c r="B2" s="97"/>
      <c r="C2" s="98" t="s">
        <v>81</v>
      </c>
      <c r="D2" s="99"/>
      <c r="E2" s="99"/>
      <c r="F2" s="99"/>
      <c r="G2" s="99"/>
      <c r="H2" s="100"/>
      <c r="I2" s="101" t="s">
        <v>82</v>
      </c>
    </row>
    <row r="3" spans="1:9" x14ac:dyDescent="0.35">
      <c r="A3" s="102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102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102"/>
      <c r="B5" s="43" t="s">
        <v>76</v>
      </c>
      <c r="C5" s="103"/>
      <c r="D5" s="104"/>
      <c r="E5" s="46"/>
      <c r="F5" s="46"/>
      <c r="G5" s="46"/>
      <c r="H5" s="46"/>
      <c r="I5" s="64"/>
    </row>
    <row r="6" spans="1:9" x14ac:dyDescent="0.35">
      <c r="A6" s="102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102"/>
      <c r="B7" s="43" t="s">
        <v>74</v>
      </c>
      <c r="C7" s="46"/>
      <c r="D7" s="46"/>
      <c r="E7" s="46"/>
      <c r="F7" s="46"/>
      <c r="G7" s="46"/>
      <c r="H7" s="46"/>
      <c r="I7" s="64"/>
    </row>
    <row r="8" spans="1:9" x14ac:dyDescent="0.35">
      <c r="A8" s="102"/>
      <c r="B8" s="43" t="s">
        <v>75</v>
      </c>
      <c r="C8" s="46"/>
      <c r="D8" s="46"/>
      <c r="E8" s="46"/>
      <c r="F8" s="46"/>
      <c r="G8" s="46"/>
      <c r="H8" s="46"/>
      <c r="I8" s="64"/>
    </row>
    <row r="9" spans="1:9" x14ac:dyDescent="0.35">
      <c r="A9" s="102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102"/>
      <c r="B10" s="46" t="s">
        <v>83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102"/>
      <c r="B11" s="105"/>
      <c r="C11" s="46"/>
      <c r="D11" s="46"/>
      <c r="E11" s="46"/>
      <c r="F11" s="46"/>
      <c r="G11" s="46"/>
      <c r="H11" s="46"/>
      <c r="I11" s="64"/>
    </row>
    <row r="12" spans="1:9" x14ac:dyDescent="0.35">
      <c r="A12" s="102"/>
      <c r="B12" s="22" t="s">
        <v>77</v>
      </c>
      <c r="C12" s="104"/>
      <c r="D12" s="46"/>
      <c r="E12" s="46"/>
      <c r="F12" s="46"/>
      <c r="G12" s="48" t="s">
        <v>84</v>
      </c>
      <c r="H12" s="48" t="s">
        <v>85</v>
      </c>
      <c r="I12" s="64"/>
    </row>
    <row r="13" spans="1:9" x14ac:dyDescent="0.35">
      <c r="A13" s="102"/>
      <c r="B13" s="61" t="s">
        <v>53</v>
      </c>
      <c r="C13" s="61"/>
      <c r="D13" s="61"/>
      <c r="E13" s="61"/>
      <c r="F13" s="46"/>
      <c r="G13" s="106">
        <f>G19</f>
        <v>2</v>
      </c>
      <c r="H13" s="107">
        <f>H19</f>
        <v>110000</v>
      </c>
      <c r="I13" s="64"/>
    </row>
    <row r="14" spans="1:9" x14ac:dyDescent="0.35">
      <c r="A14" s="102"/>
      <c r="B14" s="46" t="s">
        <v>54</v>
      </c>
      <c r="C14" s="46"/>
      <c r="D14" s="46"/>
      <c r="E14" s="46"/>
      <c r="F14" s="46"/>
      <c r="G14" s="108">
        <v>0</v>
      </c>
      <c r="H14" s="109">
        <v>0</v>
      </c>
      <c r="I14" s="64"/>
    </row>
    <row r="15" spans="1:9" x14ac:dyDescent="0.35">
      <c r="A15" s="102"/>
      <c r="B15" s="46" t="s">
        <v>55</v>
      </c>
      <c r="C15" s="46"/>
      <c r="D15" s="46"/>
      <c r="E15" s="46"/>
      <c r="F15" s="46"/>
      <c r="G15" s="108">
        <v>0</v>
      </c>
      <c r="H15" s="109">
        <v>0</v>
      </c>
      <c r="I15" s="64"/>
    </row>
    <row r="16" spans="1:9" x14ac:dyDescent="0.35">
      <c r="A16" s="102"/>
      <c r="B16" s="46" t="s">
        <v>56</v>
      </c>
      <c r="C16" s="46"/>
      <c r="D16" s="46"/>
      <c r="E16" s="46"/>
      <c r="F16" s="46"/>
      <c r="G16" s="108">
        <v>2</v>
      </c>
      <c r="H16" s="109">
        <v>110000</v>
      </c>
      <c r="I16" s="64"/>
    </row>
    <row r="17" spans="1:9" x14ac:dyDescent="0.35">
      <c r="A17" s="102"/>
      <c r="B17" s="46" t="s">
        <v>57</v>
      </c>
      <c r="C17" s="46"/>
      <c r="D17" s="46"/>
      <c r="E17" s="46"/>
      <c r="F17" s="46"/>
      <c r="G17" s="108">
        <v>0</v>
      </c>
      <c r="H17" s="109">
        <v>0</v>
      </c>
      <c r="I17" s="64"/>
    </row>
    <row r="18" spans="1:9" x14ac:dyDescent="0.35">
      <c r="A18" s="102"/>
      <c r="B18" s="46" t="s">
        <v>86</v>
      </c>
      <c r="C18" s="46"/>
      <c r="D18" s="46"/>
      <c r="E18" s="46"/>
      <c r="F18" s="46"/>
      <c r="G18" s="110">
        <v>0</v>
      </c>
      <c r="H18" s="111">
        <v>0</v>
      </c>
      <c r="I18" s="64"/>
    </row>
    <row r="19" spans="1:9" x14ac:dyDescent="0.35">
      <c r="A19" s="102"/>
      <c r="B19" s="61" t="s">
        <v>87</v>
      </c>
      <c r="C19" s="61"/>
      <c r="D19" s="61"/>
      <c r="E19" s="61"/>
      <c r="F19" s="46"/>
      <c r="G19" s="108">
        <f>SUM(G14:G18)</f>
        <v>2</v>
      </c>
      <c r="H19" s="107">
        <f>(H14+H15+H16+H17+H18)</f>
        <v>110000</v>
      </c>
      <c r="I19" s="64"/>
    </row>
    <row r="20" spans="1:9" ht="15" thickBot="1" x14ac:dyDescent="0.4">
      <c r="A20" s="102"/>
      <c r="B20" s="61"/>
      <c r="C20" s="61"/>
      <c r="D20" s="46"/>
      <c r="E20" s="46"/>
      <c r="F20" s="46"/>
      <c r="G20" s="112"/>
      <c r="H20" s="113"/>
      <c r="I20" s="64"/>
    </row>
    <row r="21" spans="1:9" ht="15" thickTop="1" x14ac:dyDescent="0.35">
      <c r="A21" s="102"/>
      <c r="B21" s="61"/>
      <c r="C21" s="61"/>
      <c r="D21" s="46"/>
      <c r="E21" s="46"/>
      <c r="F21" s="46"/>
      <c r="G21" s="68"/>
      <c r="H21" s="114"/>
      <c r="I21" s="64"/>
    </row>
    <row r="22" spans="1:9" x14ac:dyDescent="0.35">
      <c r="A22" s="102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102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102"/>
      <c r="B24" s="68" t="s">
        <v>88</v>
      </c>
      <c r="C24" s="68"/>
      <c r="D24" s="46"/>
      <c r="E24" s="46"/>
      <c r="F24" s="68"/>
      <c r="G24" s="68"/>
      <c r="H24" s="68"/>
      <c r="I24" s="64"/>
    </row>
    <row r="25" spans="1:9" x14ac:dyDescent="0.35">
      <c r="A25" s="102"/>
      <c r="B25" s="68" t="s">
        <v>78</v>
      </c>
      <c r="C25" s="68"/>
      <c r="D25" s="46"/>
      <c r="E25" s="46"/>
      <c r="F25" s="68" t="s">
        <v>89</v>
      </c>
      <c r="G25" s="68"/>
      <c r="H25" s="68"/>
      <c r="I25" s="64"/>
    </row>
    <row r="26" spans="1:9" x14ac:dyDescent="0.35">
      <c r="A26" s="102"/>
      <c r="B26" s="68" t="s">
        <v>79</v>
      </c>
      <c r="C26" s="68"/>
      <c r="D26" s="46"/>
      <c r="E26" s="46"/>
      <c r="F26" s="68" t="s">
        <v>90</v>
      </c>
      <c r="G26" s="68"/>
      <c r="H26" s="68"/>
      <c r="I26" s="64"/>
    </row>
    <row r="27" spans="1:9" x14ac:dyDescent="0.35">
      <c r="A27" s="102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102"/>
      <c r="B28" s="115" t="s">
        <v>91</v>
      </c>
      <c r="C28" s="115"/>
      <c r="D28" s="115"/>
      <c r="E28" s="115"/>
      <c r="F28" s="115"/>
      <c r="G28" s="115"/>
      <c r="H28" s="115"/>
      <c r="I28" s="64"/>
    </row>
    <row r="29" spans="1:9" ht="15" thickBot="1" x14ac:dyDescent="0.4">
      <c r="A29" s="116"/>
      <c r="B29" s="117"/>
      <c r="C29" s="117"/>
      <c r="D29" s="117"/>
      <c r="E29" s="117"/>
      <c r="F29" s="72"/>
      <c r="G29" s="72"/>
      <c r="H29" s="72"/>
      <c r="I29" s="11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2024-09-19T22:00:49Z</cp:lastPrinted>
  <dcterms:created xsi:type="dcterms:W3CDTF">2022-06-01T14:39:12Z</dcterms:created>
  <dcterms:modified xsi:type="dcterms:W3CDTF">2024-09-19T22:38:42Z</dcterms:modified>
</cp:coreProperties>
</file>