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200274 HOSP SAN RAFAEL DE PAST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H23" i="3"/>
  <c r="H31" i="3" s="1"/>
  <c r="U1" i="2"/>
  <c r="T1" i="2"/>
  <c r="S1" i="2"/>
  <c r="R1" i="2"/>
  <c r="Q1" i="2"/>
  <c r="K1" i="2"/>
  <c r="I31" i="3" l="1"/>
  <c r="H3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<sst xmlns="http://schemas.openxmlformats.org/spreadsheetml/2006/main" count="76" uniqueCount="61">
  <si>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</si>
  <si>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</si>
  <si>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</si>
  <si>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</si>
  <si>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</si>
  <si>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</si>
  <si>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</si>
  <si>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</si>
  <si>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</si>
  <si>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</si>
  <si>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</si>
  <si>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SAN RAFAEL DE PASTO</t>
  </si>
  <si>
    <t>SIN CONTRATO</t>
  </si>
  <si>
    <t>PASTO</t>
  </si>
  <si>
    <t>PRESTACION DE SERVICIOS EN SALUD MENTAL</t>
  </si>
  <si>
    <t>Alf+Fac</t>
  </si>
  <si>
    <t>Llave</t>
  </si>
  <si>
    <t>404587</t>
  </si>
  <si>
    <t>891200274_404587</t>
  </si>
  <si>
    <t xml:space="preserve">Fecha de radicación EPS </t>
  </si>
  <si>
    <t xml:space="preserve">Estado de Factura EPS Octubre 12 </t>
  </si>
  <si>
    <t>Boxalud</t>
  </si>
  <si>
    <t xml:space="preserve">Para revision respuesta </t>
  </si>
  <si>
    <t xml:space="preserve">Valor total bruto </t>
  </si>
  <si>
    <t xml:space="preserve">Valor radicado </t>
  </si>
  <si>
    <t xml:space="preserve">Valor glosa pendiente </t>
  </si>
  <si>
    <t xml:space="preserve">Valor pagar </t>
  </si>
  <si>
    <t>Por pagar SAP</t>
  </si>
  <si>
    <t xml:space="preserve">p. abiertas doc </t>
  </si>
  <si>
    <t>FACTURA PENDIENTE EN PROGRAMACION DE PAGO - GLOSA EN PROCESO INTERNO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</si>
  <si>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</si>
  <si>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</si>
  <si>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</si>
  <si>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</si>
  <si>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</si>
  <si>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</si>
  <si>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</si>
  <si>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</si>
  <si>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</si>
  <si>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</si>
  <si>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</si>
  <si>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</si>
  <si>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</si>
  <si>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</si>
  <si>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</si>
  <si>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</si>
  <si>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</si>
  <si>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</si>
  <si>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</si>
  <si>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</si>
  <si>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</si>
  <si>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</si>
  <si>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</si>
  <si>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</si>
  <si>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</si>
  <si>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SAN RAFAEL DE PASTO</t>
  </si>
  <si>
    <t>NIT: 891200274</t>
  </si>
  <si>
    <t>Santiago de Cali, Octubre 12 del 2024</t>
  </si>
  <si>
    <t>Con Corte al dia: 30/09/2024</t>
  </si>
  <si>
    <t>A continuacion me permito remitir nuestra respuesta al estado de cartera presentado en la fecha: 09/10/2024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</si>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</sst>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6" formatCode="_-* #,##0_-;\-* #,##0_-;_-* &quot;-&quot;??_-;_-@_-"/>
    <numFmt numFmtId="167" formatCode="[$-240A]d&quot; de &quot;mmmm&quot; de &quot;yyyy;@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8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6" fontId="0" fillId="0" borderId="0" xfId="4" applyNumberFormat="1" applyFont="1"/>
    <xf numFmtId="166" fontId="1" fillId="0" borderId="1" xfId="4" applyNumberFormat="1" applyFont="1" applyBorder="1" applyAlignment="1">
      <alignment horizontal="center" vertical="center" wrapText="1"/>
    </xf>
    <xf numFmtId="166" fontId="1" fillId="5" borderId="1" xfId="4" applyNumberFormat="1" applyFont="1" applyFill="1" applyBorder="1" applyAlignment="1">
      <alignment horizontal="center" vertical="center" wrapText="1"/>
    </xf>
    <xf numFmtId="166" fontId="0" fillId="0" borderId="1" xfId="4" applyNumberFormat="1" applyFont="1" applyBorder="1"/>
    <xf numFmtId="166" fontId="1" fillId="0" borderId="0" xfId="4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0" fillId="0" borderId="1" xfId="4" applyNumberFormat="1" applyFont="1" applyFill="1" applyBorder="1"/>
    <xf numFmtId="3" fontId="0" fillId="0" borderId="1" xfId="0" applyNumberFormat="1" applyFont="1" applyBorder="1"/>
    <xf numFmtId="0" fontId="6" fillId="0" borderId="0" xfId="1" applyFont="1"/>
    <xf numFmtId="0" fontId="6" fillId="0" borderId="2" xfId="1" applyFont="1" applyBorder="1" applyAlignment="1">
      <alignment horizontal="centerContinuous"/>
    </xf>
    <xf numFmtId="0" fontId="6" fillId="0" borderId="3" xfId="1" applyFont="1" applyBorder="1" applyAlignment="1">
      <alignment horizontal="centerContinuous"/>
    </xf>
    <xf numFmtId="0" fontId="7" fillId="0" borderId="2" xfId="1" applyFont="1" applyBorder="1" applyAlignment="1">
      <alignment horizontal="centerContinuous" vertical="center"/>
    </xf>
    <xf numFmtId="0" fontId="7" fillId="0" borderId="4" xfId="1" applyFont="1" applyBorder="1" applyAlignment="1">
      <alignment horizontal="centerContinuous" vertical="center"/>
    </xf>
    <xf numFmtId="0" fontId="7" fillId="0" borderId="3" xfId="1" applyFont="1" applyBorder="1" applyAlignment="1">
      <alignment horizontal="centerContinuous" vertical="center"/>
    </xf>
    <xf numFmtId="0" fontId="7" fillId="0" borderId="5" xfId="1" applyFont="1" applyBorder="1" applyAlignment="1">
      <alignment horizontal="centerContinuous" vertical="center"/>
    </xf>
    <xf numFmtId="0" fontId="6" fillId="0" borderId="6" xfId="1" applyFont="1" applyBorder="1" applyAlignment="1">
      <alignment horizontal="centerContinuous"/>
    </xf>
    <xf numFmtId="0" fontId="6" fillId="0" borderId="7" xfId="1" applyFont="1" applyBorder="1" applyAlignment="1">
      <alignment horizontal="centerContinuous"/>
    </xf>
    <xf numFmtId="0" fontId="7" fillId="0" borderId="8" xfId="1" applyFont="1" applyBorder="1" applyAlignment="1">
      <alignment horizontal="centerContinuous" vertical="center"/>
    </xf>
    <xf numFmtId="0" fontId="7" fillId="0" borderId="9" xfId="1" applyFont="1" applyBorder="1" applyAlignment="1">
      <alignment horizontal="centerContinuous" vertical="center"/>
    </xf>
    <xf numFmtId="0" fontId="7" fillId="0" borderId="10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6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7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/>
    </xf>
    <xf numFmtId="0" fontId="6" fillId="0" borderId="10" xfId="1" applyFont="1" applyBorder="1" applyAlignment="1">
      <alignment horizontal="centerContinuous"/>
    </xf>
    <xf numFmtId="0" fontId="6" fillId="0" borderId="6" xfId="1" applyFont="1" applyBorder="1"/>
    <xf numFmtId="0" fontId="6" fillId="0" borderId="7" xfId="1" applyFont="1" applyBorder="1"/>
    <xf numFmtId="0" fontId="7" fillId="0" borderId="0" xfId="1" applyFont="1"/>
    <xf numFmtId="14" fontId="6" fillId="0" borderId="0" xfId="1" applyNumberFormat="1" applyFont="1"/>
    <xf numFmtId="167" fontId="6" fillId="0" borderId="0" xfId="1" applyNumberFormat="1" applyFont="1"/>
    <xf numFmtId="0" fontId="5" fillId="0" borderId="0" xfId="1" applyFont="1"/>
    <xf numFmtId="14" fontId="6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168" fontId="8" fillId="0" borderId="0" xfId="2" applyNumberFormat="1" applyFont="1" applyAlignment="1">
      <alignment horizontal="center"/>
    </xf>
    <xf numFmtId="169" fontId="8" fillId="0" borderId="0" xfId="5" applyNumberFormat="1" applyFont="1" applyAlignment="1">
      <alignment horizontal="right"/>
    </xf>
    <xf numFmtId="169" fontId="6" fillId="0" borderId="0" xfId="5" applyNumberFormat="1" applyFont="1"/>
    <xf numFmtId="168" fontId="5" fillId="0" borderId="0" xfId="2" applyNumberFormat="1" applyFont="1" applyAlignment="1">
      <alignment horizontal="center"/>
    </xf>
    <xf numFmtId="169" fontId="5" fillId="0" borderId="0" xfId="5" applyNumberFormat="1" applyFont="1" applyAlignment="1">
      <alignment horizontal="right"/>
    </xf>
    <xf numFmtId="168" fontId="6" fillId="0" borderId="0" xfId="2" applyNumberFormat="1" applyFont="1" applyAlignment="1">
      <alignment horizontal="center"/>
    </xf>
    <xf numFmtId="169" fontId="6" fillId="0" borderId="0" xfId="5" applyNumberFormat="1" applyFont="1" applyAlignment="1">
      <alignment horizontal="right"/>
    </xf>
    <xf numFmtId="169" fontId="6" fillId="0" borderId="0" xfId="1" applyNumberFormat="1" applyFont="1"/>
    <xf numFmtId="168" fontId="6" fillId="0" borderId="9" xfId="2" applyNumberFormat="1" applyFont="1" applyBorder="1" applyAlignment="1">
      <alignment horizontal="center"/>
    </xf>
    <xf numFmtId="169" fontId="6" fillId="0" borderId="9" xfId="5" applyNumberFormat="1" applyFont="1" applyBorder="1" applyAlignment="1">
      <alignment horizontal="right"/>
    </xf>
    <xf numFmtId="168" fontId="7" fillId="0" borderId="0" xfId="5" applyNumberFormat="1" applyFont="1" applyAlignment="1">
      <alignment horizontal="right"/>
    </xf>
    <xf numFmtId="169" fontId="7" fillId="0" borderId="0" xfId="5" applyNumberFormat="1" applyFont="1" applyAlignment="1">
      <alignment horizontal="right"/>
    </xf>
    <xf numFmtId="0" fontId="8" fillId="0" borderId="0" xfId="1" applyFont="1"/>
    <xf numFmtId="168" fontId="5" fillId="0" borderId="9" xfId="2" applyNumberFormat="1" applyFont="1" applyBorder="1" applyAlignment="1">
      <alignment horizontal="center"/>
    </xf>
    <xf numFmtId="169" fontId="5" fillId="0" borderId="9" xfId="5" applyNumberFormat="1" applyFont="1" applyBorder="1" applyAlignment="1">
      <alignment horizontal="right"/>
    </xf>
    <xf numFmtId="0" fontId="5" fillId="0" borderId="7" xfId="1" applyFont="1" applyBorder="1"/>
    <xf numFmtId="168" fontId="5" fillId="0" borderId="0" xfId="5" applyNumberFormat="1" applyFont="1" applyAlignment="1">
      <alignment horizontal="right"/>
    </xf>
    <xf numFmtId="168" fontId="8" fillId="0" borderId="13" xfId="2" applyNumberFormat="1" applyFont="1" applyBorder="1" applyAlignment="1">
      <alignment horizontal="center"/>
    </xf>
    <xf numFmtId="169" fontId="8" fillId="0" borderId="13" xfId="5" applyNumberFormat="1" applyFont="1" applyBorder="1" applyAlignment="1">
      <alignment horizontal="right"/>
    </xf>
    <xf numFmtId="170" fontId="5" fillId="0" borderId="0" xfId="1" applyNumberFormat="1" applyFont="1"/>
    <xf numFmtId="164" fontId="5" fillId="0" borderId="0" xfId="2" applyFont="1"/>
    <xf numFmtId="169" fontId="5" fillId="0" borderId="0" xfId="5" applyNumberFormat="1" applyFont="1"/>
    <xf numFmtId="170" fontId="8" fillId="0" borderId="9" xfId="1" applyNumberFormat="1" applyFont="1" applyBorder="1"/>
    <xf numFmtId="170" fontId="5" fillId="0" borderId="9" xfId="1" applyNumberFormat="1" applyFont="1" applyBorder="1"/>
    <xf numFmtId="164" fontId="8" fillId="0" borderId="9" xfId="2" applyFont="1" applyBorder="1"/>
    <xf numFmtId="169" fontId="5" fillId="0" borderId="9" xfId="5" applyNumberFormat="1" applyFont="1" applyBorder="1"/>
    <xf numFmtId="170" fontId="8" fillId="0" borderId="0" xfId="1" applyNumberFormat="1" applyFont="1"/>
    <xf numFmtId="0" fontId="9" fillId="0" borderId="0" xfId="1" applyFont="1" applyAlignment="1">
      <alignment horizontal="center" vertical="center" wrapText="1"/>
    </xf>
    <xf numFmtId="0" fontId="6" fillId="0" borderId="8" xfId="1" applyFont="1" applyBorder="1"/>
    <xf numFmtId="0" fontId="6" fillId="0" borderId="9" xfId="1" applyFont="1" applyBorder="1"/>
    <xf numFmtId="170" fontId="6" fillId="0" borderId="9" xfId="1" applyNumberFormat="1" applyFont="1" applyBorder="1"/>
    <xf numFmtId="0" fontId="6" fillId="0" borderId="10" xfId="1" applyFont="1" applyBorder="1"/>
    <xf numFmtId="166" fontId="0" fillId="0" borderId="0" xfId="0" applyNumberFormat="1" applyFont="1"/>
  </cellXfs>
  <cellStyles count="6">
    <cellStyle name="Millares" xfId="4" builtinId="3"/>
    <cellStyle name="Millares 2" xfId="2"/>
    <cellStyle name="Millares 2 2" xfId="3"/>
    <cellStyle name="Moneda" xfId="5" builtinId="4"/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"/>
  <sheetViews>
    <sheetView showGridLines="0" zoomScale="120" zoomScaleNormal="120" workbookViewId="0">
      <selection activeCell="I12" sqref="I1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6" width="11.26953125" bestFit="1" customWidth="1"/>
    <col min="7" max="7" width="12.7265625" customWidth="1"/>
    <col min="8" max="8" width="9.81640625" customWidth="1"/>
    <col min="9" max="9" width="15.7265625" bestFit="1" customWidth="1"/>
    <col min="10" max="10" width="11.453125" customWidth="1"/>
    <col min="11" max="11" width="28.7265625" bestFit="1" customWidth="1"/>
  </cols>
  <sheetData>
    <row r="1" spans="1:11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35">
      <c r="A2" s="1">
        <v>891200274</v>
      </c>
      <c r="B2" s="1" t="s">
        <v>11</v>
      </c>
      <c r="C2" s="1"/>
      <c r="D2">
        <v>404587</v>
      </c>
      <c r="E2" s="5">
        <v>45411</v>
      </c>
      <c r="F2" s="5">
        <v>45427</v>
      </c>
      <c r="G2" s="1">
        <v>5669903</v>
      </c>
      <c r="H2" s="1">
        <v>5669903</v>
      </c>
      <c r="I2" s="6" t="s">
        <v>12</v>
      </c>
      <c r="J2" s="6" t="s">
        <v>13</v>
      </c>
      <c r="K2" s="7" t="s">
        <v>14</v>
      </c>
    </row>
    <row r="3" spans="1:11" x14ac:dyDescent="0.35">
      <c r="A3" s="1"/>
      <c r="B3" s="1"/>
      <c r="C3" s="1"/>
      <c r="D3" s="1"/>
      <c r="E3" s="1"/>
      <c r="F3" s="1"/>
      <c r="G3" s="1"/>
      <c r="H3" s="1">
        <f>SUM(H2:H2)</f>
        <v>5669903</v>
      </c>
      <c r="I3" s="4"/>
      <c r="J3" s="4"/>
      <c r="K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8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9"/>
    <col min="2" max="2" width="28.7265625" style="9" bestFit="1" customWidth="1"/>
    <col min="3" max="3" width="9" style="9" customWidth="1"/>
    <col min="4" max="4" width="8.81640625" style="9" customWidth="1"/>
    <col min="5" max="5" width="7.26953125" style="9" bestFit="1" customWidth="1"/>
    <col min="6" max="6" width="17.453125" style="9" bestFit="1" customWidth="1"/>
    <col min="7" max="8" width="11.26953125" style="9" bestFit="1" customWidth="1"/>
    <col min="9" max="9" width="11.26953125" style="9" customWidth="1"/>
    <col min="10" max="10" width="10.6328125" style="15" bestFit="1" customWidth="1"/>
    <col min="11" max="11" width="11.7265625" style="15" bestFit="1" customWidth="1"/>
    <col min="12" max="12" width="15.7265625" style="9" bestFit="1" customWidth="1"/>
    <col min="13" max="13" width="11.453125" style="9" customWidth="1"/>
    <col min="14" max="14" width="28.7265625" style="9" bestFit="1" customWidth="1"/>
    <col min="15" max="15" width="19" style="9" customWidth="1"/>
    <col min="16" max="16" width="10.90625" style="9"/>
    <col min="17" max="18" width="13.1796875" style="15" bestFit="1" customWidth="1"/>
    <col min="19" max="19" width="11.54296875" style="15" bestFit="1" customWidth="1"/>
    <col min="20" max="20" width="13.1796875" style="15" bestFit="1" customWidth="1"/>
    <col min="21" max="21" width="10.90625" style="9"/>
    <col min="22" max="22" width="13.6328125" style="9" bestFit="1" customWidth="1"/>
    <col min="23" max="16384" width="10.90625" style="9"/>
  </cols>
  <sheetData>
    <row r="1" spans="1:23" x14ac:dyDescent="0.35">
      <c r="K1" s="19">
        <f>SUBTOTAL(9,K3:K3)</f>
        <v>5669903</v>
      </c>
      <c r="Q1" s="19">
        <f t="shared" ref="Q1:U1" si="0">SUBTOTAL(9,Q3:Q3)</f>
        <v>5669903</v>
      </c>
      <c r="R1" s="19">
        <f t="shared" si="0"/>
        <v>5669903</v>
      </c>
      <c r="S1" s="19">
        <f t="shared" si="0"/>
        <v>272442</v>
      </c>
      <c r="T1" s="19">
        <f t="shared" si="0"/>
        <v>5397461</v>
      </c>
      <c r="U1" s="19">
        <f t="shared" si="0"/>
        <v>5397461</v>
      </c>
    </row>
    <row r="2" spans="1:23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13" t="s">
        <v>16</v>
      </c>
      <c r="G2" s="2" t="s">
        <v>2</v>
      </c>
      <c r="H2" s="2" t="s">
        <v>3</v>
      </c>
      <c r="I2" s="14" t="s">
        <v>19</v>
      </c>
      <c r="J2" s="16" t="s">
        <v>4</v>
      </c>
      <c r="K2" s="17" t="s">
        <v>5</v>
      </c>
      <c r="L2" s="2" t="s">
        <v>7</v>
      </c>
      <c r="M2" s="2" t="s">
        <v>9</v>
      </c>
      <c r="N2" s="2" t="s">
        <v>10</v>
      </c>
      <c r="O2" s="20" t="s">
        <v>20</v>
      </c>
      <c r="P2" s="2" t="s">
        <v>21</v>
      </c>
      <c r="Q2" s="16" t="s">
        <v>23</v>
      </c>
      <c r="R2" s="16" t="s">
        <v>24</v>
      </c>
      <c r="S2" s="16" t="s">
        <v>25</v>
      </c>
      <c r="T2" s="16" t="s">
        <v>26</v>
      </c>
      <c r="U2" s="20" t="s">
        <v>27</v>
      </c>
      <c r="V2" s="20" t="s">
        <v>28</v>
      </c>
      <c r="W2" s="2" t="s">
        <v>30</v>
      </c>
    </row>
    <row r="3" spans="1:23" x14ac:dyDescent="0.35">
      <c r="A3" s="8">
        <v>891200274</v>
      </c>
      <c r="B3" s="8" t="s">
        <v>11</v>
      </c>
      <c r="C3" s="8"/>
      <c r="D3" s="8">
        <v>404587</v>
      </c>
      <c r="E3" s="8" t="s">
        <v>17</v>
      </c>
      <c r="F3" s="8" t="s">
        <v>18</v>
      </c>
      <c r="G3" s="10">
        <v>45411</v>
      </c>
      <c r="H3" s="10">
        <v>45427</v>
      </c>
      <c r="I3" s="10">
        <v>45518</v>
      </c>
      <c r="J3" s="18">
        <v>5669903</v>
      </c>
      <c r="K3" s="18">
        <v>5669903</v>
      </c>
      <c r="L3" s="11" t="s">
        <v>12</v>
      </c>
      <c r="M3" s="11" t="s">
        <v>13</v>
      </c>
      <c r="N3" s="12" t="s">
        <v>14</v>
      </c>
      <c r="O3" s="8" t="s">
        <v>29</v>
      </c>
      <c r="P3" s="8" t="s">
        <v>22</v>
      </c>
      <c r="Q3" s="18">
        <v>5669903</v>
      </c>
      <c r="R3" s="18">
        <v>5669903</v>
      </c>
      <c r="S3" s="18">
        <v>272442</v>
      </c>
      <c r="T3" s="21">
        <v>5397461</v>
      </c>
      <c r="U3" s="22">
        <v>5397461</v>
      </c>
      <c r="V3" s="8">
        <v>1222508224</v>
      </c>
      <c r="W3" s="10">
        <v>45565</v>
      </c>
    </row>
    <row r="8" spans="1:23" x14ac:dyDescent="0.35">
      <c r="O8" s="82"/>
    </row>
  </sheetData>
  <dataValidations count="1">
    <dataValidation type="whole" operator="greaterThan" allowBlank="1" showInputMessage="1" showErrorMessage="1" errorTitle="DATO ERRADO" error="El valor debe ser diferente de cero" sqref="J1:K1048576 Q3:R3 Q1:U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2" sqref="G22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31</v>
      </c>
      <c r="E2" s="27"/>
      <c r="F2" s="27"/>
      <c r="G2" s="27"/>
      <c r="H2" s="27"/>
      <c r="I2" s="28"/>
      <c r="J2" s="29" t="s">
        <v>32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33</v>
      </c>
      <c r="E4" s="27"/>
      <c r="F4" s="27"/>
      <c r="G4" s="27"/>
      <c r="H4" s="27"/>
      <c r="I4" s="28"/>
      <c r="J4" s="29" t="s">
        <v>34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57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55</v>
      </c>
      <c r="J11" s="43"/>
    </row>
    <row r="12" spans="2:10" ht="13" x14ac:dyDescent="0.3">
      <c r="B12" s="42"/>
      <c r="C12" s="44" t="s">
        <v>56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59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58</v>
      </c>
      <c r="D16" s="45"/>
      <c r="G16" s="47"/>
      <c r="H16" s="49" t="s">
        <v>35</v>
      </c>
      <c r="I16" s="49" t="s">
        <v>36</v>
      </c>
      <c r="J16" s="43"/>
    </row>
    <row r="17" spans="2:14" ht="13" x14ac:dyDescent="0.3">
      <c r="B17" s="42"/>
      <c r="C17" s="44" t="s">
        <v>37</v>
      </c>
      <c r="D17" s="44"/>
      <c r="E17" s="44"/>
      <c r="F17" s="44"/>
      <c r="G17" s="47"/>
      <c r="H17" s="50">
        <v>1</v>
      </c>
      <c r="I17" s="51">
        <v>5669903</v>
      </c>
      <c r="J17" s="43"/>
    </row>
    <row r="18" spans="2:14" x14ac:dyDescent="0.25">
      <c r="B18" s="42"/>
      <c r="C18" s="23" t="s">
        <v>38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39</v>
      </c>
      <c r="G19" s="47"/>
      <c r="H19" s="53">
        <v>0</v>
      </c>
      <c r="I19" s="54">
        <v>0</v>
      </c>
      <c r="J19" s="43"/>
    </row>
    <row r="20" spans="2:14" x14ac:dyDescent="0.25">
      <c r="B20" s="42"/>
      <c r="C20" s="23" t="s">
        <v>40</v>
      </c>
      <c r="H20" s="55">
        <v>0</v>
      </c>
      <c r="I20" s="56">
        <v>0</v>
      </c>
      <c r="J20" s="43"/>
    </row>
    <row r="21" spans="2:14" x14ac:dyDescent="0.25">
      <c r="B21" s="42"/>
      <c r="C21" s="23" t="s">
        <v>41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42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43</v>
      </c>
      <c r="D23" s="44"/>
      <c r="E23" s="44"/>
      <c r="F23" s="44"/>
      <c r="H23" s="60">
        <f>H18+H19+H20+H21+H22</f>
        <v>0</v>
      </c>
      <c r="I23" s="61">
        <f>I18+I19+I20+I21+I22</f>
        <v>0</v>
      </c>
      <c r="J23" s="43"/>
    </row>
    <row r="24" spans="2:14" x14ac:dyDescent="0.25">
      <c r="B24" s="42"/>
      <c r="C24" s="23" t="s">
        <v>44</v>
      </c>
      <c r="H24" s="55">
        <v>1</v>
      </c>
      <c r="I24" s="56">
        <v>5397461</v>
      </c>
      <c r="J24" s="43"/>
    </row>
    <row r="25" spans="2:14" ht="13" thickBot="1" x14ac:dyDescent="0.3">
      <c r="B25" s="42"/>
      <c r="C25" s="23" t="s">
        <v>45</v>
      </c>
      <c r="H25" s="58">
        <v>0</v>
      </c>
      <c r="I25" s="59">
        <v>272442</v>
      </c>
      <c r="J25" s="43"/>
    </row>
    <row r="26" spans="2:14" ht="13" x14ac:dyDescent="0.3">
      <c r="B26" s="42"/>
      <c r="C26" s="44" t="s">
        <v>46</v>
      </c>
      <c r="D26" s="44"/>
      <c r="E26" s="44"/>
      <c r="F26" s="44"/>
      <c r="H26" s="60">
        <f>H24+H25</f>
        <v>1</v>
      </c>
      <c r="I26" s="61">
        <f>I24+I25</f>
        <v>5669903</v>
      </c>
      <c r="J26" s="43"/>
    </row>
    <row r="27" spans="2:14" ht="13.5" thickBot="1" x14ac:dyDescent="0.35">
      <c r="B27" s="42"/>
      <c r="C27" s="47" t="s">
        <v>47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48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49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1</v>
      </c>
      <c r="I31" s="54">
        <f>I23+I26+I28</f>
        <v>5669903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50</v>
      </c>
      <c r="D38" s="69"/>
      <c r="E38" s="47"/>
      <c r="F38" s="47"/>
      <c r="G38" s="47"/>
      <c r="H38" s="76" t="s">
        <v>51</v>
      </c>
      <c r="I38" s="69"/>
      <c r="J38" s="65"/>
    </row>
    <row r="39" spans="2:10" ht="13" x14ac:dyDescent="0.3">
      <c r="B39" s="42"/>
      <c r="C39" s="62" t="s">
        <v>60</v>
      </c>
      <c r="D39" s="47"/>
      <c r="E39" s="47"/>
      <c r="F39" s="47"/>
      <c r="G39" s="47"/>
      <c r="H39" s="62" t="s">
        <v>52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53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54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2024-10-12T16:45:59Z</cp:lastPrinted>
  <dcterms:created xsi:type="dcterms:W3CDTF">2022-06-01T14:39:12Z</dcterms:created>
  <dcterms:modified xsi:type="dcterms:W3CDTF">2024-10-12T16:53:24Z</dcterms:modified>
</cp:coreProperties>
</file>