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1. NOVIEMBRE\NIT 900959051 SUBRED INTEGRADA DE SERVICIOS DE SALUD CENTRO ORIENTE E.S.E\"/>
    </mc:Choice>
  </mc:AlternateContent>
  <bookViews>
    <workbookView xWindow="0" yWindow="0" windowWidth="19200" windowHeight="7020" activeTab="3"/>
  </bookViews>
  <sheets>
    <sheet name="INFO IPS" sheetId="2" r:id="rId1"/>
    <sheet name="TD" sheetId="4" r:id="rId2"/>
    <sheet name="ESTADO DE CADA FACTURA" sheetId="3" r:id="rId3"/>
    <sheet name="FOR-CSA-018 " sheetId="5" r:id="rId4"/>
    <sheet name="FOR CSA 004" sheetId="6" r:id="rId5"/>
  </sheets>
  <definedNames>
    <definedName name="_xlnm._FilterDatabase" localSheetId="2" hidden="1">'ESTADO DE CADA FACTURA'!$A$2:$BE$45</definedName>
    <definedName name="_xlnm._FilterDatabase" localSheetId="0" hidden="1">'INFO IPS'!$A$5:$I$48</definedName>
  </definedNames>
  <calcPr calcId="152511" iterateDelta="1E-4"/>
  <pivotCaches>
    <pivotCache cacheId="185" r:id="rId6"/>
  </pivotCaches>
</workbook>
</file>

<file path=xl/calcChain.xml><?xml version="1.0" encoding="utf-8"?>
<calcChain xmlns="http://schemas.openxmlformats.org/spreadsheetml/2006/main">
  <c r="H19" i="6" l="1"/>
  <c r="H13" i="6" s="1"/>
  <c r="G19" i="6"/>
  <c r="G13" i="6" s="1"/>
  <c r="I28" i="5"/>
  <c r="H28" i="5"/>
  <c r="I26" i="5"/>
  <c r="H26" i="5"/>
  <c r="I23" i="5"/>
  <c r="I31" i="5" s="1"/>
  <c r="H23" i="5"/>
  <c r="H31" i="5" l="1"/>
  <c r="AS41" i="3" l="1"/>
  <c r="U1" i="3" l="1"/>
  <c r="AX41" i="3"/>
  <c r="AR1" i="3" l="1"/>
  <c r="AM1" i="3"/>
  <c r="AL1" i="3"/>
  <c r="AK1" i="3"/>
  <c r="AJ1" i="3"/>
  <c r="AI1" i="3"/>
  <c r="AH1" i="3"/>
  <c r="AT1" i="3"/>
  <c r="AS1" i="3"/>
  <c r="AG1" i="3"/>
  <c r="AF1" i="3"/>
  <c r="AE1" i="3"/>
  <c r="AD1" i="3"/>
  <c r="AC1" i="3"/>
  <c r="AB1" i="3"/>
  <c r="AA1" i="3"/>
  <c r="Z1" i="3"/>
  <c r="Y1" i="3"/>
  <c r="Q1" i="3"/>
</calcChain>
</file>

<file path=xl/sharedStrings.xml><?xml version="1.0" encoding="utf-8"?>
<sst xmlns="http://schemas.openxmlformats.org/spreadsheetml/2006/main" count="972" uniqueCount="305">
  <si>
    <t>2</t>
  </si>
  <si>
    <t>890303093</t>
  </si>
  <si>
    <t xml:space="preserve">PLAN U.H.C.M. MEDICINA PREPAGADA COMFENALCO VALLE   </t>
  </si>
  <si>
    <t>RC025</t>
  </si>
  <si>
    <t>4</t>
  </si>
  <si>
    <t>RS078</t>
  </si>
  <si>
    <t>SCO0000633788</t>
  </si>
  <si>
    <t>445152</t>
  </si>
  <si>
    <t>SCO0000874196</t>
  </si>
  <si>
    <t>445901</t>
  </si>
  <si>
    <t>SCO0000947496</t>
  </si>
  <si>
    <t>446103</t>
  </si>
  <si>
    <t>SCO0001891329</t>
  </si>
  <si>
    <t>448159</t>
  </si>
  <si>
    <t>SCO0001959001</t>
  </si>
  <si>
    <t>449433</t>
  </si>
  <si>
    <t>SCO0002673294</t>
  </si>
  <si>
    <t>SSCO0007045945</t>
  </si>
  <si>
    <t>459510</t>
  </si>
  <si>
    <t>SSCO0007046576</t>
  </si>
  <si>
    <t>SSCO0007046863</t>
  </si>
  <si>
    <t>459507</t>
  </si>
  <si>
    <t>SSCO0007048648</t>
  </si>
  <si>
    <t>SSCO0007049333</t>
  </si>
  <si>
    <t>SSCO0007049336</t>
  </si>
  <si>
    <t>SSCO0007052289</t>
  </si>
  <si>
    <t>SSCO0007069158</t>
  </si>
  <si>
    <t>459933</t>
  </si>
  <si>
    <t>461198</t>
  </si>
  <si>
    <t>SSCO0007118892</t>
  </si>
  <si>
    <t>462544</t>
  </si>
  <si>
    <t>SSCO0007172043</t>
  </si>
  <si>
    <t>SSCO0007218809</t>
  </si>
  <si>
    <t>463537</t>
  </si>
  <si>
    <t>SSCO0007223389</t>
  </si>
  <si>
    <t>463536</t>
  </si>
  <si>
    <t>RC305</t>
  </si>
  <si>
    <t>465683</t>
  </si>
  <si>
    <t>SSCO0007330880</t>
  </si>
  <si>
    <t>RS403</t>
  </si>
  <si>
    <t>465684</t>
  </si>
  <si>
    <t>SSCO0007333005</t>
  </si>
  <si>
    <t>466012</t>
  </si>
  <si>
    <t>SSCO0007336627</t>
  </si>
  <si>
    <t>SSCO0007336648</t>
  </si>
  <si>
    <t>SSCO0007345430</t>
  </si>
  <si>
    <t>SSCO0007405200</t>
  </si>
  <si>
    <t>467496</t>
  </si>
  <si>
    <t>SSCO0007414817</t>
  </si>
  <si>
    <t>3</t>
  </si>
  <si>
    <t>467681</t>
  </si>
  <si>
    <t>468022</t>
  </si>
  <si>
    <t>468023</t>
  </si>
  <si>
    <t>SSCO0007427700</t>
  </si>
  <si>
    <t>SSCO0007427722</t>
  </si>
  <si>
    <t>SSCO0007430274</t>
  </si>
  <si>
    <t>SSCO0007430282</t>
  </si>
  <si>
    <t>SSCO0007430496</t>
  </si>
  <si>
    <t>SSCO0007432556</t>
  </si>
  <si>
    <t>468193</t>
  </si>
  <si>
    <t>SSCO0007433612</t>
  </si>
  <si>
    <t>SSCO0007436900</t>
  </si>
  <si>
    <t>SSCO0007441420</t>
  </si>
  <si>
    <t>468692</t>
  </si>
  <si>
    <t>SSCO0007444031</t>
  </si>
  <si>
    <t>468691</t>
  </si>
  <si>
    <t>SSCO0007447177</t>
  </si>
  <si>
    <t>SSCO0007449777</t>
  </si>
  <si>
    <t>SSCO0007451491</t>
  </si>
  <si>
    <t>SSCO0007451507</t>
  </si>
  <si>
    <t>SSCO0007453746</t>
  </si>
  <si>
    <t>468730</t>
  </si>
  <si>
    <t>SSCO0007465206</t>
  </si>
  <si>
    <t>468783</t>
  </si>
  <si>
    <t>SSCO0007474633</t>
  </si>
  <si>
    <t>469028</t>
  </si>
  <si>
    <t>SSCO0007475961</t>
  </si>
  <si>
    <t>469029</t>
  </si>
  <si>
    <t>FACTURA</t>
  </si>
  <si>
    <t>FECHA FACTURA</t>
  </si>
  <si>
    <t>VALOR FACTURA</t>
  </si>
  <si>
    <t>ESTADO</t>
  </si>
  <si>
    <t>NIT ENTIDAD</t>
  </si>
  <si>
    <t>NOMBRE ENTIDAD</t>
  </si>
  <si>
    <t>No RADICADO</t>
  </si>
  <si>
    <t>FECHA RADICADO</t>
  </si>
  <si>
    <t>SALDO FACTURA</t>
  </si>
  <si>
    <t>TOTAL</t>
  </si>
  <si>
    <t>SUBRED INTEGRADA DE SERVICIOS DE SALUD CENTRO ORIENTE ESE NIT 900.959.051-7</t>
  </si>
  <si>
    <t>ESTADO DE CARTERA COMFENALCO VALLE NIT 890.303.093</t>
  </si>
  <si>
    <t>CONTRATO</t>
  </si>
  <si>
    <t>FECHA FACTURA IPS</t>
  </si>
  <si>
    <t>SALDO FACTURA IPS</t>
  </si>
  <si>
    <t>FECHA RADICADO IPS</t>
  </si>
  <si>
    <t>NIT</t>
  </si>
  <si>
    <t>PRESTADOR</t>
  </si>
  <si>
    <t xml:space="preserve">SUBRED INTEGRADA DE SERVICIOS DE SALUD CENTRO ORIENTE E.S.E. </t>
  </si>
  <si>
    <t>ALF</t>
  </si>
  <si>
    <t>FAC</t>
  </si>
  <si>
    <t>SCO</t>
  </si>
  <si>
    <t>SSCO</t>
  </si>
  <si>
    <t>Alf+Fac</t>
  </si>
  <si>
    <t>SCO02673294</t>
  </si>
  <si>
    <t>SSCO7045945</t>
  </si>
  <si>
    <t>SSCO7046576</t>
  </si>
  <si>
    <t>SSCO7046863</t>
  </si>
  <si>
    <t>SSCO7048648</t>
  </si>
  <si>
    <t>SSCO7049333</t>
  </si>
  <si>
    <t>SSCO7049336</t>
  </si>
  <si>
    <t>SSCO7052289</t>
  </si>
  <si>
    <t>SSCO7069158</t>
  </si>
  <si>
    <t>SSCO7118892</t>
  </si>
  <si>
    <t>SSCO7172043</t>
  </si>
  <si>
    <t>SSCO7218809</t>
  </si>
  <si>
    <t>SSCO7223389</t>
  </si>
  <si>
    <t>SSCO7330880</t>
  </si>
  <si>
    <t>SSCO7333005</t>
  </si>
  <si>
    <t>SSCO7336627</t>
  </si>
  <si>
    <t>SSCO7336648</t>
  </si>
  <si>
    <t>SSCO7345430</t>
  </si>
  <si>
    <t>SSCO7405200</t>
  </si>
  <si>
    <t>SSCO7414817</t>
  </si>
  <si>
    <t>SSCO7427700</t>
  </si>
  <si>
    <t>SSCO7427722</t>
  </si>
  <si>
    <t>SSCO7430274</t>
  </si>
  <si>
    <t>SSCO7430282</t>
  </si>
  <si>
    <t>SSCO7430496</t>
  </si>
  <si>
    <t>SSCO7432556</t>
  </si>
  <si>
    <t>SSCO7433612</t>
  </si>
  <si>
    <t>SSCO7436900</t>
  </si>
  <si>
    <t>SSCO7441420</t>
  </si>
  <si>
    <t>SSCO7444031</t>
  </si>
  <si>
    <t>SSCO7447177</t>
  </si>
  <si>
    <t>SSCO7449777</t>
  </si>
  <si>
    <t>SSCO7451491</t>
  </si>
  <si>
    <t>SSCO7451507</t>
  </si>
  <si>
    <t>SSCO7453746</t>
  </si>
  <si>
    <t>SSCO7465206</t>
  </si>
  <si>
    <t>SSCO7474633</t>
  </si>
  <si>
    <t>SSCO7475961</t>
  </si>
  <si>
    <t xml:space="preserve">Fecha de radicación EPS </t>
  </si>
  <si>
    <t>Finalizada</t>
  </si>
  <si>
    <t>Devuelta</t>
  </si>
  <si>
    <t>Para auditoria de pertinencia</t>
  </si>
  <si>
    <t>Para cargar RIPS o soportes</t>
  </si>
  <si>
    <t>N/A</t>
  </si>
  <si>
    <t>SCO1959001</t>
  </si>
  <si>
    <t>SCO1891329</t>
  </si>
  <si>
    <t>SCO947496</t>
  </si>
  <si>
    <t>SCO874196</t>
  </si>
  <si>
    <t>SCO633788</t>
  </si>
  <si>
    <t>Llave</t>
  </si>
  <si>
    <t>900959051_SCO633788</t>
  </si>
  <si>
    <t>900959051_SCO874196</t>
  </si>
  <si>
    <t>900959051_SCO947496</t>
  </si>
  <si>
    <t>900959051_SCO1891329</t>
  </si>
  <si>
    <t>900959051_SCO1959001</t>
  </si>
  <si>
    <t>900959051_SCO02673294</t>
  </si>
  <si>
    <t>900959051_SSCO7045945</t>
  </si>
  <si>
    <t>900959051_SSCO7046576</t>
  </si>
  <si>
    <t>900959051_SSCO7046863</t>
  </si>
  <si>
    <t>900959051_SSCO7048648</t>
  </si>
  <si>
    <t>900959051_SSCO7049333</t>
  </si>
  <si>
    <t>900959051_SSCO7049336</t>
  </si>
  <si>
    <t>900959051_SSCO7052289</t>
  </si>
  <si>
    <t>900959051_SSCO7069158</t>
  </si>
  <si>
    <t>900959051_SSCO7118892</t>
  </si>
  <si>
    <t>900959051_SSCO7172043</t>
  </si>
  <si>
    <t>900959051_SSCO7218809</t>
  </si>
  <si>
    <t>900959051_SSCO7223389</t>
  </si>
  <si>
    <t>900959051_SSCO7330880</t>
  </si>
  <si>
    <t>900959051_SSCO7333005</t>
  </si>
  <si>
    <t>900959051_SSCO7336627</t>
  </si>
  <si>
    <t>900959051_SSCO7336648</t>
  </si>
  <si>
    <t>900959051_SSCO7345430</t>
  </si>
  <si>
    <t>900959051_SSCO7405200</t>
  </si>
  <si>
    <t>900959051_SSCO7414817</t>
  </si>
  <si>
    <t>900959051_SSCO7427700</t>
  </si>
  <si>
    <t>900959051_SSCO7427722</t>
  </si>
  <si>
    <t>900959051_SSCO7430274</t>
  </si>
  <si>
    <t>900959051_SSCO7430282</t>
  </si>
  <si>
    <t>900959051_SSCO7430496</t>
  </si>
  <si>
    <t>900959051_SSCO7432556</t>
  </si>
  <si>
    <t>900959051_SSCO7433612</t>
  </si>
  <si>
    <t>900959051_SSCO7436900</t>
  </si>
  <si>
    <t>900959051_SSCO7441420</t>
  </si>
  <si>
    <t>900959051_SSCO7444031</t>
  </si>
  <si>
    <t>900959051_SSCO7447177</t>
  </si>
  <si>
    <t>900959051_SSCO7449777</t>
  </si>
  <si>
    <t>900959051_SSCO7451491</t>
  </si>
  <si>
    <t>900959051_SSCO7451507</t>
  </si>
  <si>
    <t>900959051_SSCO7453746</t>
  </si>
  <si>
    <t>900959051_SSCO7465206</t>
  </si>
  <si>
    <t>900959051_SSCO7474633</t>
  </si>
  <si>
    <t>900959051_SSCO7475961</t>
  </si>
  <si>
    <t>Boxalud</t>
  </si>
  <si>
    <t>Estado de Factura EPS 14/11/2024</t>
  </si>
  <si>
    <t>Por pagar SAP</t>
  </si>
  <si>
    <t>P. abiertas doc</t>
  </si>
  <si>
    <t>Covid-19</t>
  </si>
  <si>
    <t>Validación covid-19</t>
  </si>
  <si>
    <t xml:space="preserve">Valor cancelado </t>
  </si>
  <si>
    <t xml:space="preserve">Valor devuelto </t>
  </si>
  <si>
    <t>Valor no radicado</t>
  </si>
  <si>
    <t xml:space="preserve">Valor aceptado IPS </t>
  </si>
  <si>
    <t>Valor extemporaneo</t>
  </si>
  <si>
    <t xml:space="preserve">Valor glosa por contestar </t>
  </si>
  <si>
    <t xml:space="preserve">Valor pendiente de pago </t>
  </si>
  <si>
    <t>Valor proceso interno</t>
  </si>
  <si>
    <t>Valor Covid-19</t>
  </si>
  <si>
    <t>Valor Total Bruto</t>
  </si>
  <si>
    <t>Valor Radicado</t>
  </si>
  <si>
    <t>Valor Glosa Aceptada</t>
  </si>
  <si>
    <t>Valor Nota Credito</t>
  </si>
  <si>
    <t>Valor Devolucion</t>
  </si>
  <si>
    <t>Valor Glosa Pendiente</t>
  </si>
  <si>
    <t xml:space="preserve">Observación objeccion </t>
  </si>
  <si>
    <t xml:space="preserve">Tipificación objección </t>
  </si>
  <si>
    <t>Tipo servicio</t>
  </si>
  <si>
    <t xml:space="preserve">Ambito </t>
  </si>
  <si>
    <t>Valor Pagar</t>
  </si>
  <si>
    <t xml:space="preserve">Valor compensacion SAP </t>
  </si>
  <si>
    <t xml:space="preserve">Retención </t>
  </si>
  <si>
    <t>Doc compensacion SAP</t>
  </si>
  <si>
    <t>Observación pago</t>
  </si>
  <si>
    <t xml:space="preserve">Fecha de compensacion </t>
  </si>
  <si>
    <t>Valor TF</t>
  </si>
  <si>
    <t>Fecha de corte</t>
  </si>
  <si>
    <t>ESTADO EPS 20-08-2024</t>
  </si>
  <si>
    <t>Factura no radicada</t>
  </si>
  <si>
    <t>Factura cancelada</t>
  </si>
  <si>
    <t>Factura devuelta</t>
  </si>
  <si>
    <t>Factura pendiente en programacion de pago</t>
  </si>
  <si>
    <t>ANT. SERVICIOS DE SALUD WILLIAM LEONARDO HERRERA R - ANT. SERVICIOS DE SALUD ALBA ROCIO GIRALDO PALACIO</t>
  </si>
  <si>
    <t>31.10.2024</t>
  </si>
  <si>
    <t>se realiza devolución ya que la factura no cuenta con los soportes completos el procedimiento y estancia son pertinentes pero solo hay una epicrisis faltarían soportes de laboratorios y la HC completa Cédula Ciudadanía 1012322670 WILLIAM LEONARDO HERRERA RAMIREZ</t>
  </si>
  <si>
    <t>SOPORTE</t>
  </si>
  <si>
    <t>Servicios hospitalarios</t>
  </si>
  <si>
    <t>Hospitalario</t>
  </si>
  <si>
    <t>FACTURA DEVUELTA</t>
  </si>
  <si>
    <t>FACTURA EN PROCESO INTERNO</t>
  </si>
  <si>
    <t>31.05.2022</t>
  </si>
  <si>
    <t>26.06.2024</t>
  </si>
  <si>
    <t>ANT. SERVICIOS DE SALUD FANHOR ENRIQUE AMAYA ESCOB</t>
  </si>
  <si>
    <t>31.03.2024</t>
  </si>
  <si>
    <t>FACTURA CANCELADA</t>
  </si>
  <si>
    <t>PAGO DIRECTO REGIMEN SUBSIDIADO JUNIO 2024</t>
  </si>
  <si>
    <t>11.07.2024</t>
  </si>
  <si>
    <t xml:space="preserve">FACTURA PENDIENTE EN PROGRAMACION DE PAGO </t>
  </si>
  <si>
    <t>FACTURA NO RADICADA</t>
  </si>
  <si>
    <t xml:space="preserve">FACTURA CANCELADA PARCIALMENTE - SALDO PENDIENTE EN PROGRAMACION DE PAGO </t>
  </si>
  <si>
    <t>AUT: SE REALIZA DEVOLUCIÓN DE FACTURA, LA AUTORIZACIÓN 231228523465124 ESTÁ GENERADA PARA OTRO PRESTADOR NIT 900958564 - UNIDAD DE SERVICIOS DE SALUD EL TUNAL, FAVOR COMUNICARSE CON EL ÁREA ENCARGADA, SOLICITARLA A LA capautorizaciones@epsdelagente.com.co</t>
  </si>
  <si>
    <t>AUTORIZACION</t>
  </si>
  <si>
    <t>Ambulancia</t>
  </si>
  <si>
    <t xml:space="preserve"> AUT: SE SOSTIENE DEVOLUCIÓN DE FACTURA CON SOPORTES COMPLETOS, FACTURA NO CUENTA CON AUTORIZACIÓN PARA LOS SERVICIOS FACTURADOS, FAVOR COMUNICARSE CON EL ÁREA  ENCARGADA, SOLICITARLA A LA capautorizaciones@epsdelagente.com.co</t>
  </si>
  <si>
    <t xml:space="preserve">Se realiza DEVOLUCION de la factura No. SSCO7414817 No se evidencia autorización para el servicio de consulta medica general, La autorización adjunta No. 122300237858 esta direccionada para la prestación de servicios de salud en PROFAMILIA PILOTO. No se evidencia gestión de acuerdo a documento adjunto del 26/02/2024 De respuesta de portabilidad nacional No. SOL240220124923161 donde se indica que "Para acceder a los servicios ambulatorio debe enviar la solicitud de autorización a la pagina de la EPS. Con los datos del paciente" y demás información de comunicación que ahí se indica. Por lo tanto, se evidencia que el servicio no esta reportado. Cesar Alzate Gaviria  </t>
  </si>
  <si>
    <t>Servicios ambulatorios</t>
  </si>
  <si>
    <t>Ambulatorio</t>
  </si>
  <si>
    <t>Etiquetas de fila</t>
  </si>
  <si>
    <t>Total general</t>
  </si>
  <si>
    <t xml:space="preserve">Cant. Facturas </t>
  </si>
  <si>
    <t xml:space="preserve">Saldo IPS </t>
  </si>
  <si>
    <t xml:space="preserve">Valor pendiente de pago  </t>
  </si>
  <si>
    <t xml:space="preserve"> Valor cancelado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</si>
  <si>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</si>
  <si>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</si>
  <si>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</si>
  <si>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</si>
  <si>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</si>
  <si>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</si>
  <si>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</si>
  <si>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</si>
  <si>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</si>
  <si>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</si>
  <si>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</si>
  <si>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</si>
  <si>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</si>
  <si>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</si>
  <si>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</si>
  <si>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</si>
  <si>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</si>
  <si>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</si>
  <si>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</si>
  <si>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</si>
  <si>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</si>
  <si>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</si>
  <si>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</si>
  <si>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</si>
  <si>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</si>
  <si>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</si>
  <si>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</si>
  <si>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</si>
  <si>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</si>
  <si>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</si>
  <si>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</si>
  <si>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</si>
  <si>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</si>
  <si>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</si>
  <si>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NIT: 900959051</t>
  </si>
  <si>
    <t xml:space="preserve">Señores: SUBRED INTEGRADA DE SERVICIOS DE SALUD CENTRO ORIENTE E.S.E. </t>
  </si>
  <si>
    <t>Santiago de Cali, Noviembre 14 del 2024</t>
  </si>
  <si>
    <t>Con Corte al dia: 31/10/2024</t>
  </si>
  <si>
    <t>A continuacion me permito remitir nuestra respuesta al estado de cartera presentado en la fecha:01/11/2024</t>
  </si>
  <si>
    <t xml:space="preserve">Gustavo Adolfo Marin </t>
  </si>
  <si>
    <t>Referente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</si>
</sst>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_-&quot;$&quot;\ * #,##0_-;\-&quot;$&quot;\ * #,##0_-;_-&quot;$&quot;\ * &quot;-&quot;??_-;_-@_-"/>
    <numFmt numFmtId="165" formatCode="dd/mm/yyyy;@"/>
    <numFmt numFmtId="166" formatCode="_-* #,##0.0_-;\-* #,##0.0_-;_-* &quot;-&quot;??_-;_-@_-"/>
    <numFmt numFmtId="167" formatCode="_-* #,##0_-;\-* #,##0_-;_-* &quot;-&quot;??_-;_-@_-"/>
    <numFmt numFmtId="174" formatCode="&quot;$&quot;\ #,##0"/>
    <numFmt numFmtId="176" formatCode="[$-240A]d&quot; de &quot;mmmm&quot; de &quot;yyyy;@"/>
    <numFmt numFmtId="177" formatCode="_-* #,##0.00\ _€_-;\-* #,##0.00\ _€_-;_-* &quot;-&quot;??\ _€_-;_-@_-"/>
    <numFmt numFmtId="178" formatCode="_-* #,##0\ _€_-;\-* #,##0\ _€_-;_-* &quot;-&quot;??\ _€_-;_-@_-"/>
    <numFmt numFmtId="179" formatCode="&quot;$&quot;\ #,##0;[Red]&quot;$&quot;\ #,##0"/>
    <numFmt numFmtId="180" formatCode="[$$-240A]\ #,##0;\-[$$-240A]\ #,##0"/>
  </numFmts>
  <fonts count="14" x14ac:knownFonts="1">
    <font>
      <sz val="11"/>
      <color theme="1"/>
      <name val="Calibri"/>
      <family val="2"/>
      <scheme val="minor"/>
    </font>
    <font>
      <b/>
      <sz val="11"/>
      <name val="Century Gothic"/>
      <family val="2"/>
    </font>
    <font>
      <sz val="11"/>
      <name val="Century Gothic"/>
      <family val="2"/>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1"/>
      <name val="Calibri"/>
      <family val="2"/>
    </font>
    <font>
      <sz val="11"/>
      <color theme="1"/>
      <name val="Calibri Light"/>
      <family val="2"/>
      <scheme val="maj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4"/>
        <bgColor indexed="64"/>
      </patternFill>
    </fill>
    <fill>
      <patternFill patternType="solid">
        <fgColor theme="0" tint="-0.24997711111789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right/>
      <top/>
      <bottom style="thin">
        <color indexed="64"/>
      </bottom>
      <diagonal/>
    </border>
  </borders>
  <cellStyleXfs count="5">
    <xf numFmtId="0" fontId="0" fillId="0" borderId="0"/>
    <xf numFmtId="44" fontId="3" fillId="0" borderId="0" applyFont="0" applyFill="0" applyBorder="0" applyAlignment="0" applyProtection="0"/>
    <xf numFmtId="43" fontId="3" fillId="0" borderId="0" applyFont="0" applyFill="0" applyBorder="0" applyAlignment="0" applyProtection="0"/>
    <xf numFmtId="0" fontId="9" fillId="0" borderId="0"/>
    <xf numFmtId="177" fontId="3" fillId="0" borderId="0" applyFont="0" applyFill="0" applyBorder="0" applyAlignment="0" applyProtection="0"/>
  </cellStyleXfs>
  <cellXfs count="163">
    <xf numFmtId="0" fontId="0" fillId="0" borderId="0" xfId="0"/>
    <xf numFmtId="164" fontId="0" fillId="0" borderId="0" xfId="1" applyNumberFormat="1" applyFont="1"/>
    <xf numFmtId="0" fontId="2" fillId="0" borderId="1" xfId="0" applyFont="1" applyBorder="1"/>
    <xf numFmtId="165" fontId="2" fillId="0" borderId="1" xfId="0" applyNumberFormat="1" applyFont="1" applyBorder="1"/>
    <xf numFmtId="164" fontId="2" fillId="0" borderId="1" xfId="1" applyNumberFormat="1" applyFont="1" applyBorder="1"/>
    <xf numFmtId="44" fontId="2" fillId="0" borderId="1" xfId="1" applyNumberFormat="1" applyFont="1" applyBorder="1"/>
    <xf numFmtId="44" fontId="4" fillId="0" borderId="1" xfId="0" applyNumberFormat="1" applyFont="1" applyBorder="1"/>
    <xf numFmtId="0" fontId="1" fillId="2" borderId="1" xfId="0" applyFont="1" applyFill="1" applyBorder="1" applyAlignment="1">
      <alignment horizontal="center" vertical="center"/>
    </xf>
    <xf numFmtId="164" fontId="1" fillId="2" borderId="1" xfId="1" applyNumberFormat="1" applyFont="1" applyFill="1" applyBorder="1" applyAlignment="1">
      <alignment horizontal="center" vertical="center"/>
    </xf>
    <xf numFmtId="0" fontId="1" fillId="0" borderId="1" xfId="0" applyFont="1" applyBorder="1" applyAlignment="1">
      <alignment horizontal="left"/>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0" borderId="0" xfId="0" applyFont="1"/>
    <xf numFmtId="0" fontId="6" fillId="0" borderId="1" xfId="0" applyFont="1" applyBorder="1"/>
    <xf numFmtId="14" fontId="0" fillId="0" borderId="0" xfId="0" applyNumberFormat="1" applyFont="1"/>
    <xf numFmtId="14" fontId="6" fillId="0" borderId="1" xfId="0" applyNumberFormat="1" applyFont="1" applyBorder="1"/>
    <xf numFmtId="167" fontId="0" fillId="0" borderId="0" xfId="2" applyNumberFormat="1" applyFont="1"/>
    <xf numFmtId="167" fontId="5" fillId="0" borderId="1" xfId="2" applyNumberFormat="1" applyFont="1" applyFill="1" applyBorder="1" applyAlignment="1">
      <alignment horizontal="center" vertical="center" wrapText="1"/>
    </xf>
    <xf numFmtId="167" fontId="6" fillId="0" borderId="1" xfId="2" applyNumberFormat="1" applyFont="1" applyBorder="1"/>
    <xf numFmtId="167" fontId="5" fillId="4" borderId="1" xfId="2"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ont="1" applyBorder="1"/>
    <xf numFmtId="0" fontId="6" fillId="5" borderId="1" xfId="0" applyFont="1" applyFill="1" applyBorder="1" applyAlignment="1">
      <alignment horizontal="right" vertical="center"/>
    </xf>
    <xf numFmtId="0" fontId="6" fillId="0" borderId="1" xfId="0" applyFont="1" applyBorder="1" applyAlignment="1" applyProtection="1">
      <alignment horizontal="left" vertical="center"/>
      <protection locked="0"/>
    </xf>
    <xf numFmtId="14" fontId="5" fillId="6"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167" fontId="5" fillId="7" borderId="1" xfId="2"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167" fontId="4" fillId="6" borderId="1" xfId="2" applyNumberFormat="1" applyFont="1" applyFill="1" applyBorder="1" applyAlignment="1">
      <alignment horizontal="center" vertical="center" wrapText="1"/>
    </xf>
    <xf numFmtId="167" fontId="7" fillId="3" borderId="1" xfId="2" applyNumberFormat="1" applyFont="1" applyFill="1" applyBorder="1" applyAlignment="1">
      <alignment horizontal="center" vertical="center" wrapText="1"/>
    </xf>
    <xf numFmtId="167" fontId="7" fillId="10" borderId="1" xfId="2" applyNumberFormat="1" applyFont="1" applyFill="1" applyBorder="1" applyAlignment="1">
      <alignment horizontal="center" vertical="center" wrapText="1"/>
    </xf>
    <xf numFmtId="167" fontId="7" fillId="7" borderId="1" xfId="2"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0" xfId="0" applyFont="1" applyFill="1" applyAlignment="1">
      <alignment horizontal="center" vertical="center" wrapText="1"/>
    </xf>
    <xf numFmtId="14" fontId="0" fillId="0" borderId="1" xfId="0" applyNumberFormat="1" applyFont="1" applyBorder="1"/>
    <xf numFmtId="43" fontId="0" fillId="0" borderId="1" xfId="2" applyFont="1" applyBorder="1"/>
    <xf numFmtId="166" fontId="0" fillId="0" borderId="1" xfId="2" applyNumberFormat="1" applyFont="1" applyBorder="1"/>
    <xf numFmtId="167" fontId="0" fillId="0" borderId="1" xfId="2" applyNumberFormat="1" applyFont="1" applyBorder="1"/>
    <xf numFmtId="0" fontId="4" fillId="0" borderId="0" xfId="0" applyFont="1"/>
    <xf numFmtId="14" fontId="4" fillId="0" borderId="0" xfId="0" applyNumberFormat="1" applyFont="1"/>
    <xf numFmtId="167" fontId="4" fillId="0" borderId="0" xfId="2" applyNumberFormat="1" applyFont="1"/>
    <xf numFmtId="3" fontId="0" fillId="0" borderId="1" xfId="0" applyNumberFormat="1" applyFont="1" applyBorder="1"/>
    <xf numFmtId="167" fontId="4" fillId="8" borderId="1" xfId="2" applyNumberFormat="1" applyFont="1" applyFill="1" applyBorder="1" applyAlignment="1">
      <alignment horizontal="center" vertical="center" wrapText="1"/>
    </xf>
    <xf numFmtId="174" fontId="8" fillId="0" borderId="2" xfId="0" applyNumberFormat="1" applyFont="1" applyBorder="1"/>
    <xf numFmtId="167" fontId="7" fillId="8" borderId="1" xfId="2" applyNumberFormat="1" applyFont="1" applyFill="1" applyBorder="1" applyAlignment="1">
      <alignment horizontal="center" vertical="center" wrapText="1"/>
    </xf>
    <xf numFmtId="0" fontId="0" fillId="0" borderId="1" xfId="2" applyNumberFormat="1" applyFont="1" applyBorder="1"/>
    <xf numFmtId="0" fontId="0" fillId="0" borderId="0" xfId="0" applyAlignment="1">
      <alignment horizontal="center" vertical="center" wrapText="1"/>
    </xf>
    <xf numFmtId="0" fontId="0" fillId="0" borderId="15" xfId="0" applyBorder="1" applyAlignment="1">
      <alignment horizontal="left"/>
    </xf>
    <xf numFmtId="0" fontId="0" fillId="0" borderId="16" xfId="0" applyBorder="1" applyAlignment="1">
      <alignment horizontal="left"/>
    </xf>
    <xf numFmtId="0" fontId="0" fillId="0" borderId="5" xfId="0" pivotButton="1"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xf>
    <xf numFmtId="167" fontId="0" fillId="0" borderId="15" xfId="2" applyNumberFormat="1" applyFont="1" applyBorder="1"/>
    <xf numFmtId="167" fontId="0" fillId="0" borderId="5" xfId="2" applyNumberFormat="1" applyFont="1" applyBorder="1"/>
    <xf numFmtId="167" fontId="0" fillId="0" borderId="0" xfId="0" applyNumberFormat="1" applyBorder="1"/>
    <xf numFmtId="167" fontId="0" fillId="0" borderId="7" xfId="0" applyNumberFormat="1" applyBorder="1"/>
    <xf numFmtId="0" fontId="0" fillId="0" borderId="14" xfId="0" applyBorder="1" applyAlignment="1">
      <alignment horizontal="left"/>
    </xf>
    <xf numFmtId="167" fontId="0" fillId="0" borderId="8" xfId="0" applyNumberFormat="1" applyBorder="1"/>
    <xf numFmtId="167" fontId="0" fillId="0" borderId="10" xfId="0" applyNumberFormat="1" applyBorder="1"/>
    <xf numFmtId="167" fontId="0" fillId="0" borderId="17" xfId="0" applyNumberFormat="1" applyBorder="1"/>
    <xf numFmtId="167" fontId="0" fillId="0" borderId="19" xfId="0" applyNumberFormat="1" applyBorder="1"/>
    <xf numFmtId="167" fontId="0" fillId="0" borderId="17" xfId="0" applyNumberFormat="1" applyBorder="1" applyAlignment="1">
      <alignment horizontal="center" vertical="center" wrapText="1"/>
    </xf>
    <xf numFmtId="167" fontId="0" fillId="0" borderId="19" xfId="0" applyNumberFormat="1" applyBorder="1" applyAlignment="1">
      <alignment horizontal="center" vertical="center" wrapText="1"/>
    </xf>
    <xf numFmtId="167" fontId="0" fillId="0" borderId="14" xfId="2" applyNumberFormat="1" applyFont="1" applyBorder="1" applyAlignment="1">
      <alignment horizontal="center" vertical="center"/>
    </xf>
    <xf numFmtId="167" fontId="0" fillId="0" borderId="14" xfId="2" applyNumberFormat="1" applyFont="1" applyBorder="1"/>
    <xf numFmtId="0" fontId="0" fillId="0" borderId="0" xfId="0" applyAlignment="1">
      <alignment horizontal="center" vertical="center"/>
    </xf>
    <xf numFmtId="0" fontId="0" fillId="0" borderId="14" xfId="0" applyNumberFormat="1" applyBorder="1" applyAlignment="1">
      <alignment horizontal="center" vertical="center"/>
    </xf>
    <xf numFmtId="0" fontId="0" fillId="0" borderId="15" xfId="0" applyNumberFormat="1" applyBorder="1" applyAlignment="1">
      <alignment horizontal="center" vertical="center"/>
    </xf>
    <xf numFmtId="0" fontId="0" fillId="0" borderId="5" xfId="0" applyNumberFormat="1" applyBorder="1" applyAlignment="1">
      <alignment horizontal="center" vertical="center"/>
    </xf>
    <xf numFmtId="0" fontId="10" fillId="0" borderId="0" xfId="3" applyFont="1"/>
    <xf numFmtId="0" fontId="10" fillId="0" borderId="6" xfId="3" applyFont="1" applyBorder="1" applyAlignment="1">
      <alignment horizontal="centerContinuous"/>
    </xf>
    <xf numFmtId="0" fontId="10" fillId="0" borderId="8" xfId="3" applyFont="1" applyBorder="1" applyAlignment="1">
      <alignment horizontal="centerContinuous"/>
    </xf>
    <xf numFmtId="0" fontId="11" fillId="0" borderId="6"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8" xfId="3" applyFont="1" applyBorder="1" applyAlignment="1">
      <alignment horizontal="centerContinuous" vertical="center"/>
    </xf>
    <xf numFmtId="0" fontId="11" fillId="0" borderId="14" xfId="3" applyFont="1" applyBorder="1" applyAlignment="1">
      <alignment horizontal="centerContinuous" vertical="center"/>
    </xf>
    <xf numFmtId="0" fontId="10" fillId="0" borderId="9" xfId="3" applyFont="1" applyBorder="1" applyAlignment="1">
      <alignment horizontal="centerContinuous"/>
    </xf>
    <xf numFmtId="0" fontId="10" fillId="0" borderId="10" xfId="3" applyFont="1" applyBorder="1" applyAlignment="1">
      <alignment horizontal="centerContinuous"/>
    </xf>
    <xf numFmtId="0" fontId="11" fillId="0" borderId="11" xfId="3" applyFont="1" applyBorder="1" applyAlignment="1">
      <alignment horizontal="centerContinuous" vertical="center"/>
    </xf>
    <xf numFmtId="0" fontId="11" fillId="0" borderId="12" xfId="3" applyFont="1" applyBorder="1" applyAlignment="1">
      <alignment horizontal="centerContinuous" vertical="center"/>
    </xf>
    <xf numFmtId="0" fontId="11" fillId="0" borderId="13" xfId="3" applyFont="1" applyBorder="1" applyAlignment="1">
      <alignment horizontal="centerContinuous" vertical="center"/>
    </xf>
    <xf numFmtId="0" fontId="11" fillId="0" borderId="16" xfId="3" applyFont="1" applyBorder="1" applyAlignment="1">
      <alignment horizontal="centerContinuous" vertical="center"/>
    </xf>
    <xf numFmtId="0" fontId="11" fillId="0" borderId="9" xfId="3" applyFont="1" applyBorder="1" applyAlignment="1">
      <alignment horizontal="centerContinuous" vertical="center"/>
    </xf>
    <xf numFmtId="0" fontId="11" fillId="0" borderId="0" xfId="3" applyFont="1" applyAlignment="1">
      <alignment horizontal="centerContinuous" vertical="center"/>
    </xf>
    <xf numFmtId="0" fontId="11" fillId="0" borderId="10" xfId="3" applyFont="1" applyBorder="1" applyAlignment="1">
      <alignment horizontal="centerContinuous" vertical="center"/>
    </xf>
    <xf numFmtId="0" fontId="11" fillId="0" borderId="15" xfId="3" applyFont="1" applyBorder="1" applyAlignment="1">
      <alignment horizontal="centerContinuous" vertical="center"/>
    </xf>
    <xf numFmtId="0" fontId="10" fillId="0" borderId="11" xfId="3" applyFont="1" applyBorder="1" applyAlignment="1">
      <alignment horizontal="centerContinuous"/>
    </xf>
    <xf numFmtId="0" fontId="10" fillId="0" borderId="13" xfId="3" applyFont="1" applyBorder="1" applyAlignment="1">
      <alignment horizontal="centerContinuous"/>
    </xf>
    <xf numFmtId="0" fontId="10" fillId="0" borderId="9" xfId="3" applyFont="1" applyBorder="1"/>
    <xf numFmtId="0" fontId="10" fillId="0" borderId="10" xfId="3" applyFont="1" applyBorder="1"/>
    <xf numFmtId="0" fontId="11" fillId="0" borderId="0" xfId="3" applyFont="1"/>
    <xf numFmtId="14" fontId="10" fillId="0" borderId="0" xfId="3" applyNumberFormat="1" applyFont="1"/>
    <xf numFmtId="176"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78" fontId="12" fillId="0" borderId="0" xfId="4" applyNumberFormat="1" applyFont="1" applyAlignment="1">
      <alignment horizontal="center"/>
    </xf>
    <xf numFmtId="164" fontId="12" fillId="0" borderId="0" xfId="1" applyNumberFormat="1" applyFont="1" applyAlignment="1">
      <alignment horizontal="right"/>
    </xf>
    <xf numFmtId="164" fontId="10" fillId="0" borderId="0" xfId="1" applyNumberFormat="1" applyFont="1"/>
    <xf numFmtId="178" fontId="9" fillId="0" borderId="0" xfId="4" applyNumberFormat="1" applyFont="1" applyAlignment="1">
      <alignment horizontal="center"/>
    </xf>
    <xf numFmtId="164" fontId="9" fillId="0" borderId="0" xfId="1" applyNumberFormat="1" applyFont="1" applyAlignment="1">
      <alignment horizontal="right"/>
    </xf>
    <xf numFmtId="178" fontId="10" fillId="0" borderId="0" xfId="4" applyNumberFormat="1" applyFont="1" applyAlignment="1">
      <alignment horizontal="center"/>
    </xf>
    <xf numFmtId="164" fontId="10" fillId="0" borderId="0" xfId="1" applyNumberFormat="1" applyFont="1" applyAlignment="1">
      <alignment horizontal="right"/>
    </xf>
    <xf numFmtId="164" fontId="10" fillId="0" borderId="0" xfId="3" applyNumberFormat="1" applyFont="1"/>
    <xf numFmtId="178" fontId="10" fillId="0" borderId="12" xfId="4" applyNumberFormat="1" applyFont="1" applyBorder="1" applyAlignment="1">
      <alignment horizontal="center"/>
    </xf>
    <xf numFmtId="164" fontId="10" fillId="0" borderId="12" xfId="1" applyNumberFormat="1" applyFont="1" applyBorder="1" applyAlignment="1">
      <alignment horizontal="right"/>
    </xf>
    <xf numFmtId="178" fontId="11" fillId="0" borderId="0" xfId="1" applyNumberFormat="1" applyFont="1" applyAlignment="1">
      <alignment horizontal="right"/>
    </xf>
    <xf numFmtId="164" fontId="11" fillId="0" borderId="0" xfId="1" applyNumberFormat="1" applyFont="1" applyAlignment="1">
      <alignment horizontal="right"/>
    </xf>
    <xf numFmtId="0" fontId="12" fillId="0" borderId="0" xfId="3" applyFont="1"/>
    <xf numFmtId="178" fontId="9" fillId="0" borderId="12" xfId="4" applyNumberFormat="1" applyFont="1" applyBorder="1" applyAlignment="1">
      <alignment horizontal="center"/>
    </xf>
    <xf numFmtId="164" fontId="9" fillId="0" borderId="12" xfId="1" applyNumberFormat="1" applyFont="1" applyBorder="1" applyAlignment="1">
      <alignment horizontal="right"/>
    </xf>
    <xf numFmtId="0" fontId="9" fillId="0" borderId="10" xfId="3" applyFont="1" applyBorder="1"/>
    <xf numFmtId="178" fontId="9" fillId="0" borderId="0" xfId="1" applyNumberFormat="1" applyFont="1" applyAlignment="1">
      <alignment horizontal="right"/>
    </xf>
    <xf numFmtId="178" fontId="12" fillId="0" borderId="20" xfId="4" applyNumberFormat="1" applyFont="1" applyBorder="1" applyAlignment="1">
      <alignment horizontal="center"/>
    </xf>
    <xf numFmtId="164" fontId="12" fillId="0" borderId="20" xfId="1" applyNumberFormat="1" applyFont="1" applyBorder="1" applyAlignment="1">
      <alignment horizontal="right"/>
    </xf>
    <xf numFmtId="179" fontId="9" fillId="0" borderId="0" xfId="3" applyNumberFormat="1" applyFont="1"/>
    <xf numFmtId="177" fontId="9" fillId="0" borderId="0" xfId="4" applyFont="1"/>
    <xf numFmtId="164" fontId="9" fillId="0" borderId="0" xfId="1" applyNumberFormat="1" applyFont="1"/>
    <xf numFmtId="179" fontId="12" fillId="0" borderId="12" xfId="3" applyNumberFormat="1" applyFont="1" applyBorder="1"/>
    <xf numFmtId="179" fontId="9" fillId="0" borderId="12" xfId="3" applyNumberFormat="1" applyFont="1" applyBorder="1"/>
    <xf numFmtId="177" fontId="12" fillId="0" borderId="12" xfId="4" applyFont="1" applyBorder="1"/>
    <xf numFmtId="164" fontId="9" fillId="0" borderId="12" xfId="1" applyNumberFormat="1" applyFont="1" applyBorder="1"/>
    <xf numFmtId="179" fontId="12" fillId="0" borderId="0" xfId="3" applyNumberFormat="1" applyFont="1"/>
    <xf numFmtId="0" fontId="13" fillId="0" borderId="0" xfId="3" applyFont="1" applyAlignment="1">
      <alignment horizontal="center" vertical="center" wrapText="1"/>
    </xf>
    <xf numFmtId="0" fontId="10" fillId="0" borderId="11" xfId="3" applyFont="1" applyBorder="1"/>
    <xf numFmtId="0" fontId="10" fillId="0" borderId="12" xfId="3" applyFont="1" applyBorder="1"/>
    <xf numFmtId="179" fontId="10" fillId="0" borderId="12" xfId="3" applyNumberFormat="1" applyFont="1" applyBorder="1"/>
    <xf numFmtId="0" fontId="10" fillId="0" borderId="13" xfId="3" applyFont="1" applyBorder="1"/>
    <xf numFmtId="0" fontId="9" fillId="0" borderId="6" xfId="3" applyFont="1" applyBorder="1" applyAlignment="1">
      <alignment horizontal="center"/>
    </xf>
    <xf numFmtId="0" fontId="9" fillId="0" borderId="8" xfId="3" applyFont="1" applyBorder="1" applyAlignment="1">
      <alignment horizontal="center"/>
    </xf>
    <xf numFmtId="0" fontId="12" fillId="0" borderId="6" xfId="3" applyFont="1" applyBorder="1" applyAlignment="1">
      <alignment horizontal="center" vertical="center"/>
    </xf>
    <xf numFmtId="0" fontId="12" fillId="0" borderId="7" xfId="3" applyFont="1" applyBorder="1" applyAlignment="1">
      <alignment horizontal="center" vertical="center"/>
    </xf>
    <xf numFmtId="0" fontId="12" fillId="0" borderId="8" xfId="3" applyFont="1" applyBorder="1" applyAlignment="1">
      <alignment horizontal="center" vertical="center"/>
    </xf>
    <xf numFmtId="0" fontId="12" fillId="0" borderId="14" xfId="3" applyFont="1" applyBorder="1" applyAlignment="1">
      <alignment horizontal="center" vertical="center"/>
    </xf>
    <xf numFmtId="0" fontId="9" fillId="0" borderId="11" xfId="3" applyFont="1" applyBorder="1" applyAlignment="1">
      <alignment horizontal="center"/>
    </xf>
    <xf numFmtId="0" fontId="9" fillId="0" borderId="13" xfId="3" applyFont="1" applyBorder="1" applyAlignment="1">
      <alignment horizontal="center"/>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17" xfId="3" applyFont="1" applyBorder="1" applyAlignment="1">
      <alignment horizontal="center" vertical="center" wrapText="1"/>
    </xf>
    <xf numFmtId="0" fontId="12" fillId="0" borderId="5" xfId="3" applyFont="1" applyBorder="1" applyAlignment="1">
      <alignment horizontal="center" vertical="center"/>
    </xf>
    <xf numFmtId="0" fontId="9" fillId="0" borderId="9" xfId="3" applyFont="1" applyBorder="1"/>
    <xf numFmtId="176" fontId="9" fillId="0" borderId="0" xfId="3" applyNumberFormat="1" applyFont="1"/>
    <xf numFmtId="14" fontId="9" fillId="0" borderId="0" xfId="3" applyNumberFormat="1" applyFont="1"/>
    <xf numFmtId="14" fontId="9" fillId="0" borderId="0" xfId="3" applyNumberFormat="1" applyFont="1" applyAlignment="1">
      <alignment horizontal="left"/>
    </xf>
    <xf numFmtId="167" fontId="12" fillId="0" borderId="0" xfId="2" applyNumberFormat="1" applyFont="1"/>
    <xf numFmtId="180" fontId="12" fillId="0" borderId="0" xfId="2" applyNumberFormat="1" applyFont="1" applyAlignment="1">
      <alignment horizontal="right"/>
    </xf>
    <xf numFmtId="167" fontId="9" fillId="0" borderId="0" xfId="2" applyNumberFormat="1" applyFont="1" applyAlignment="1">
      <alignment horizontal="center"/>
    </xf>
    <xf numFmtId="180" fontId="9" fillId="0" borderId="0" xfId="2" applyNumberFormat="1" applyFont="1" applyAlignment="1">
      <alignment horizontal="right"/>
    </xf>
    <xf numFmtId="167" fontId="9" fillId="0" borderId="21" xfId="2" applyNumberFormat="1" applyFont="1" applyBorder="1" applyAlignment="1">
      <alignment horizontal="center"/>
    </xf>
    <xf numFmtId="180" fontId="9" fillId="0" borderId="21" xfId="2" applyNumberFormat="1" applyFont="1" applyBorder="1" applyAlignment="1">
      <alignment horizontal="right"/>
    </xf>
    <xf numFmtId="167" fontId="9" fillId="0" borderId="20" xfId="2" applyNumberFormat="1" applyFont="1" applyBorder="1" applyAlignment="1">
      <alignment horizontal="center"/>
    </xf>
    <xf numFmtId="180" fontId="9" fillId="0" borderId="20" xfId="2" applyNumberFormat="1" applyFont="1" applyBorder="1" applyAlignment="1">
      <alignment horizontal="right"/>
    </xf>
    <xf numFmtId="179" fontId="9" fillId="0" borderId="0" xfId="3" applyNumberFormat="1" applyFont="1" applyAlignment="1">
      <alignment horizontal="right"/>
    </xf>
    <xf numFmtId="0" fontId="13" fillId="0" borderId="0" xfId="0" applyFont="1" applyAlignment="1">
      <alignment horizontal="center" vertical="center" wrapText="1"/>
    </xf>
    <xf numFmtId="0" fontId="9" fillId="0" borderId="11" xfId="3" applyFont="1" applyBorder="1"/>
    <xf numFmtId="0" fontId="9" fillId="0" borderId="12" xfId="3" applyFont="1" applyBorder="1"/>
    <xf numFmtId="0" fontId="9" fillId="0" borderId="13" xfId="3" applyFont="1" applyBorder="1"/>
  </cellXfs>
  <cellStyles count="5">
    <cellStyle name="Millares" xfId="2" builtinId="3"/>
    <cellStyle name="Millares 2" xfId="4"/>
    <cellStyle name="Moneda" xfId="1" builtinId="4"/>
    <cellStyle name="Normal" xfId="0" builtinId="0"/>
    <cellStyle name="Normal 2 2" xfId="3"/>
  </cellStyles>
  <dxfs count="33">
    <dxf>
      <alignment vertical="center" readingOrder="0"/>
    </dxf>
    <dxf>
      <alignment vertical="center" readingOrder="0"/>
    </dxf>
    <dxf>
      <alignment horizontal="center" readingOrder="0"/>
    </dxf>
    <dxf>
      <alignment horizontal="center" readingOrder="0"/>
    </dxf>
    <dxf>
      <numFmt numFmtId="167" formatCode="_-* #,##0_-;\-* #,##0_-;_-* &quot;-&quot;??_-;_-@_-"/>
    </dxf>
    <dxf>
      <numFmt numFmtId="167" formatCode="_-* #,##0_-;\-* #,##0_-;_-* &quot;-&quot;??_-;_-@_-"/>
    </dxf>
    <dxf>
      <alignment vertical="center" readingOrder="0"/>
    </dxf>
    <dxf>
      <alignment horizontal="center" readingOrder="0"/>
    </dxf>
    <dxf>
      <border>
        <left style="medium">
          <color indexed="64"/>
        </left>
      </border>
    </dxf>
    <dxf>
      <numFmt numFmtId="167" formatCode="_-* #,##0_-;\-* #,##0_-;_-* &quot;-&quot;??_-;_-@_-"/>
    </dxf>
    <dxf>
      <numFmt numFmtId="167"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horizontal="center" readingOrder="0"/>
    </dxf>
    <dxf>
      <alignment horizontal="center" readingOrder="0"/>
    </dxf>
    <dxf>
      <alignment vertical="center" readingOrder="0"/>
    </dxf>
    <dxf>
      <alignment vertical="center" readingOrder="0"/>
    </dxf>
    <dxf>
      <alignment wrapText="1" readingOrder="0"/>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610.630816203702" createdVersion="5" refreshedVersion="5" minRefreshableVersion="3" recordCount="43">
  <cacheSource type="worksheet">
    <worksheetSource ref="A2:BE45" sheet="ESTADO DE CADA FACTURA"/>
  </cacheSource>
  <cacheFields count="57">
    <cacheField name="NIT" numFmtId="0">
      <sharedItems containsSemiMixedTypes="0" containsString="0" containsNumber="1" containsInteger="1" minValue="900959051" maxValue="900959051"/>
    </cacheField>
    <cacheField name="PRESTADOR" numFmtId="0">
      <sharedItems/>
    </cacheField>
    <cacheField name="FACTURA" numFmtId="0">
      <sharedItems/>
    </cacheField>
    <cacheField name="ALF" numFmtId="0">
      <sharedItems/>
    </cacheField>
    <cacheField name="FAC" numFmtId="0">
      <sharedItems containsSemiMixedTypes="0" containsString="0" containsNumber="1" containsInteger="1" minValue="633788" maxValue="7475961"/>
    </cacheField>
    <cacheField name="Alf+Fac" numFmtId="0">
      <sharedItems/>
    </cacheField>
    <cacheField name="Llave" numFmtId="0">
      <sharedItems/>
    </cacheField>
    <cacheField name="FECHA FACTURA IPS" numFmtId="14">
      <sharedItems containsSemiMixedTypes="0" containsNonDate="0" containsDate="1" containsString="0" minDate="2016-12-30T16:19:04" maxDate="2024-09-28T05:25:14"/>
    </cacheField>
    <cacheField name="VALOR FACTURA" numFmtId="167">
      <sharedItems containsSemiMixedTypes="0" containsString="0" containsNumber="1" containsInteger="1" minValue="13000" maxValue="11185777"/>
    </cacheField>
    <cacheField name="ESTADO" numFmtId="0">
      <sharedItems/>
    </cacheField>
    <cacheField name="NIT ENTIDAD" numFmtId="0">
      <sharedItems/>
    </cacheField>
    <cacheField name="NOMBRE ENTIDAD" numFmtId="0">
      <sharedItems/>
    </cacheField>
    <cacheField name="CONTRATO" numFmtId="0">
      <sharedItems/>
    </cacheField>
    <cacheField name="No RADICADO" numFmtId="0">
      <sharedItems/>
    </cacheField>
    <cacheField name="FECHA RADICADO IPS" numFmtId="14">
      <sharedItems containsSemiMixedTypes="0" containsNonDate="0" containsDate="1" containsString="0" minDate="2017-05-02T00:00:00" maxDate="2024-10-08T15:24:13"/>
    </cacheField>
    <cacheField name="Fecha de radicación EPS " numFmtId="14">
      <sharedItems containsNonDate="0" containsDate="1" containsString="0" containsBlank="1" minDate="2021-12-21T00:00:00" maxDate="2024-10-12T00:00:00"/>
    </cacheField>
    <cacheField name="SALDO FACTURA IPS" numFmtId="167">
      <sharedItems containsSemiMixedTypes="0" containsString="0" containsNumber="1" containsInteger="1" minValue="1" maxValue="11185777"/>
    </cacheField>
    <cacheField name="Estado de Factura EPS 14/11/2024" numFmtId="167">
      <sharedItems count="6">
        <s v="FACTURA NO RADICADA"/>
        <s v="FACTURA CANCELADA"/>
        <s v="FACTURA EN PROCESO INTERNO"/>
        <s v="FACTURA DEVUELTA"/>
        <s v="FACTURA PENDIENTE EN PROGRAMACION DE PAGO "/>
        <s v="FACTURA CANCELADA PARCIALMENTE - SALDO PENDIENTE EN PROGRAMACION DE PAGO "/>
      </sharedItems>
    </cacheField>
    <cacheField name="Boxalud" numFmtId="0">
      <sharedItems/>
    </cacheField>
    <cacheField name="ESTADO EPS 20-08-2024" numFmtId="0">
      <sharedItems/>
    </cacheField>
    <cacheField name="Por pagar SAP" numFmtId="0">
      <sharedItems containsSemiMixedTypes="0" containsString="0" containsNumber="1" containsInteger="1" minValue="0" maxValue="1104777"/>
    </cacheField>
    <cacheField name="P. abiertas doc" numFmtId="0">
      <sharedItems containsString="0" containsBlank="1" containsNumber="1" containsInteger="1" minValue="1222470803" maxValue="4800065868"/>
    </cacheField>
    <cacheField name="Covid-19" numFmtId="0">
      <sharedItems containsNonDate="0" containsString="0" containsBlank="1"/>
    </cacheField>
    <cacheField name="Validación covid-19" numFmtId="0">
      <sharedItems containsNonDate="0" containsString="0" containsBlank="1"/>
    </cacheField>
    <cacheField name="Valor cancelado " numFmtId="0">
      <sharedItems containsSemiMixedTypes="0" containsString="0" containsNumber="1" containsInteger="1" minValue="0" maxValue="441100"/>
    </cacheField>
    <cacheField name="Valor devuelto " numFmtId="167">
      <sharedItems containsSemiMixedTypes="0" containsString="0" containsNumber="1" containsInteger="1" minValue="0" maxValue="11185777"/>
    </cacheField>
    <cacheField name="Valor no radicado" numFmtId="167">
      <sharedItems containsSemiMixedTypes="0" containsString="0" containsNumber="1" containsInteger="1" minValue="0" maxValue="460819"/>
    </cacheField>
    <cacheField name="Valor aceptado IPS " numFmtId="167">
      <sharedItems containsSemiMixedTypes="0" containsString="0" containsNumber="1" containsInteger="1" minValue="0" maxValue="0"/>
    </cacheField>
    <cacheField name="Valor extemporaneo" numFmtId="167">
      <sharedItems containsSemiMixedTypes="0" containsString="0" containsNumber="1" containsInteger="1" minValue="0" maxValue="0"/>
    </cacheField>
    <cacheField name="Valor glosa por contestar " numFmtId="167">
      <sharedItems containsSemiMixedTypes="0" containsString="0" containsNumber="1" containsInteger="1" minValue="0" maxValue="0"/>
    </cacheField>
    <cacheField name="Valor pendiente de pago " numFmtId="167">
      <sharedItems containsSemiMixedTypes="0" containsString="0" containsNumber="1" containsInteger="1" minValue="0" maxValue="1104777"/>
    </cacheField>
    <cacheField name="Valor proceso interno" numFmtId="167">
      <sharedItems containsSemiMixedTypes="0" containsString="0" containsNumber="1" containsInteger="1" minValue="0" maxValue="908060"/>
    </cacheField>
    <cacheField name="Valor Covid-19" numFmtId="167">
      <sharedItems containsSemiMixedTypes="0" containsString="0" containsNumber="1" containsInteger="1" minValue="0" maxValue="0"/>
    </cacheField>
    <cacheField name="Valor Total Bruto" numFmtId="167">
      <sharedItems containsSemiMixedTypes="0" containsString="0" containsNumber="1" containsInteger="1" minValue="0" maxValue="4739373"/>
    </cacheField>
    <cacheField name="Valor Radicado" numFmtId="167">
      <sharedItems containsSemiMixedTypes="0" containsString="0" containsNumber="1" containsInteger="1" minValue="0" maxValue="4739373"/>
    </cacheField>
    <cacheField name="Valor Glosa Aceptada" numFmtId="167">
      <sharedItems containsSemiMixedTypes="0" containsString="0" containsNumber="1" containsInteger="1" minValue="0" maxValue="0"/>
    </cacheField>
    <cacheField name="Valor Nota Credito" numFmtId="167">
      <sharedItems containsSemiMixedTypes="0" containsString="0" containsNumber="1" containsInteger="1" minValue="0" maxValue="0"/>
    </cacheField>
    <cacheField name="Valor Devolucion" numFmtId="167">
      <sharedItems containsSemiMixedTypes="0" containsString="0" containsNumber="1" containsInteger="1" minValue="0" maxValue="11185777"/>
    </cacheField>
    <cacheField name="Valor Glosa Pendiente" numFmtId="167">
      <sharedItems containsSemiMixedTypes="0" containsString="0" containsNumber="1" containsInteger="1" minValue="0" maxValue="0"/>
    </cacheField>
    <cacheField name="Observación objeccion " numFmtId="0">
      <sharedItems containsBlank="1" longText="1"/>
    </cacheField>
    <cacheField name="Tipificación objección " numFmtId="0">
      <sharedItems containsBlank="1"/>
    </cacheField>
    <cacheField name="Tipo servicio" numFmtId="0">
      <sharedItems containsBlank="1"/>
    </cacheField>
    <cacheField name="Ambito " numFmtId="0">
      <sharedItems containsBlank="1"/>
    </cacheField>
    <cacheField name="Valor Pagar" numFmtId="167">
      <sharedItems containsSemiMixedTypes="0" containsString="0" containsNumber="1" containsInteger="1" minValue="0" maxValue="4739373"/>
    </cacheField>
    <cacheField name="Valor compensacion SAP " numFmtId="0">
      <sharedItems containsString="0" containsBlank="1" containsNumber="1" containsInteger="1" minValue="33799" maxValue="4298273"/>
    </cacheField>
    <cacheField name="Retención " numFmtId="0">
      <sharedItems containsString="0" containsBlank="1" containsNumber="1" containsInteger="1" minValue="0" maxValue="0"/>
    </cacheField>
    <cacheField name="Doc compensacion SAP" numFmtId="0">
      <sharedItems containsString="0" containsBlank="1" containsNumber="1" containsInteger="1" minValue="2201242783" maxValue="4800065868"/>
    </cacheField>
    <cacheField name="Observación pago" numFmtId="0">
      <sharedItems containsBlank="1"/>
    </cacheField>
    <cacheField name="Fecha de compensacion " numFmtId="0">
      <sharedItems containsBlank="1"/>
    </cacheField>
    <cacheField name="Valor TF" numFmtId="0">
      <sharedItems containsString="0" containsBlank="1" containsNumber="1" containsInteger="1" minValue="91500" maxValue="8570519"/>
    </cacheField>
    <cacheField name="Valor compensacion SAP 2" numFmtId="0">
      <sharedItems containsString="0" containsBlank="1" containsNumber="1" containsInteger="1" minValue="441100" maxValue="441100"/>
    </cacheField>
    <cacheField name="Retención 2" numFmtId="0">
      <sharedItems containsString="0" containsBlank="1" containsNumber="1" containsInteger="1" minValue="0" maxValue="0"/>
    </cacheField>
    <cacheField name="Doc compensacion SAP2" numFmtId="0">
      <sharedItems containsString="0" containsBlank="1" containsNumber="1" containsInteger="1" minValue="4800063202" maxValue="4800063202"/>
    </cacheField>
    <cacheField name="Observación pago2" numFmtId="0">
      <sharedItems containsBlank="1"/>
    </cacheField>
    <cacheField name="Fecha de compensacion 2" numFmtId="0">
      <sharedItems containsBlank="1"/>
    </cacheField>
    <cacheField name="Valor TF2" numFmtId="0">
      <sharedItems containsString="0" containsBlank="1" containsNumber="1" containsInteger="1" minValue="441100" maxValue="441100"/>
    </cacheField>
    <cacheField name="Fecha de corte" numFmtId="14">
      <sharedItems containsSemiMixedTypes="0" containsNonDate="0" containsDate="1" containsString="0" minDate="2024-10-31T00:00:00" maxDate="2024-11-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
  <r>
    <n v="900959051"/>
    <s v="SUBRED INTEGRADA DE SERVICIOS DE SALUD CENTRO ORIENTE E.S.E. "/>
    <s v="SCO0000633788"/>
    <s v="SCO"/>
    <n v="633788"/>
    <s v="SCO633788"/>
    <s v="900959051_SCO633788"/>
    <d v="2016-12-30T16:19:04"/>
    <n v="223070"/>
    <s v="2"/>
    <s v="890303093"/>
    <s v="PLAN U.H.C.M. MEDICINA PREPAGADA COMFENALCO VALLE   "/>
    <s v="RC025"/>
    <s v="445152"/>
    <d v="2017-05-02T00:00:00"/>
    <m/>
    <n v="222570"/>
    <x v="0"/>
    <s v="N/A"/>
    <s v="Factura no radicada"/>
    <n v="0"/>
    <m/>
    <m/>
    <m/>
    <n v="0"/>
    <n v="0"/>
    <n v="222570"/>
    <n v="0"/>
    <n v="0"/>
    <n v="0"/>
    <n v="0"/>
    <n v="0"/>
    <n v="0"/>
    <n v="0"/>
    <n v="0"/>
    <n v="0"/>
    <n v="0"/>
    <n v="0"/>
    <n v="0"/>
    <m/>
    <m/>
    <m/>
    <m/>
    <n v="0"/>
    <m/>
    <m/>
    <m/>
    <m/>
    <m/>
    <m/>
    <m/>
    <m/>
    <m/>
    <m/>
    <m/>
    <m/>
    <d v="2024-10-31T00:00:00"/>
  </r>
  <r>
    <n v="900959051"/>
    <s v="SUBRED INTEGRADA DE SERVICIOS DE SALUD CENTRO ORIENTE E.S.E. "/>
    <s v="SCO0000874196"/>
    <s v="SCO"/>
    <n v="874196"/>
    <s v="SCO874196"/>
    <s v="900959051_SCO874196"/>
    <d v="2017-02-27T18:51:14"/>
    <n v="48400"/>
    <s v="2"/>
    <s v="890303093"/>
    <s v="PLAN U.H.C.M. MEDICINA PREPAGADA COMFENALCO VALLE   "/>
    <s v="RC025"/>
    <s v="445901"/>
    <d v="2017-08-01T00:00:00"/>
    <m/>
    <n v="48400"/>
    <x v="0"/>
    <s v="N/A"/>
    <s v="Factura no radicada"/>
    <n v="0"/>
    <m/>
    <m/>
    <m/>
    <n v="0"/>
    <n v="0"/>
    <n v="48400"/>
    <n v="0"/>
    <n v="0"/>
    <n v="0"/>
    <n v="0"/>
    <n v="0"/>
    <n v="0"/>
    <n v="0"/>
    <n v="0"/>
    <n v="0"/>
    <n v="0"/>
    <n v="0"/>
    <n v="0"/>
    <m/>
    <m/>
    <m/>
    <m/>
    <n v="0"/>
    <m/>
    <m/>
    <m/>
    <m/>
    <m/>
    <m/>
    <m/>
    <m/>
    <m/>
    <m/>
    <m/>
    <m/>
    <d v="2024-10-31T00:00:00"/>
  </r>
  <r>
    <n v="900959051"/>
    <s v="SUBRED INTEGRADA DE SERVICIOS DE SALUD CENTRO ORIENTE E.S.E. "/>
    <s v="SCO0000947496"/>
    <s v="SCO"/>
    <n v="947496"/>
    <s v="SCO947496"/>
    <s v="900959051_SCO947496"/>
    <d v="2017-03-14T10:53:43"/>
    <n v="48400"/>
    <s v="2"/>
    <s v="890303093"/>
    <s v="PLAN U.H.C.M. MEDICINA PREPAGADA COMFENALCO VALLE   "/>
    <s v="RC025"/>
    <s v="446103"/>
    <d v="2017-05-02T00:00:00"/>
    <m/>
    <n v="48400"/>
    <x v="0"/>
    <s v="N/A"/>
    <s v="Factura no radicada"/>
    <n v="0"/>
    <m/>
    <m/>
    <m/>
    <n v="0"/>
    <n v="0"/>
    <n v="48400"/>
    <n v="0"/>
    <n v="0"/>
    <n v="0"/>
    <n v="0"/>
    <n v="0"/>
    <n v="0"/>
    <n v="0"/>
    <n v="0"/>
    <n v="0"/>
    <n v="0"/>
    <n v="0"/>
    <n v="0"/>
    <m/>
    <m/>
    <m/>
    <m/>
    <n v="0"/>
    <m/>
    <m/>
    <m/>
    <m/>
    <m/>
    <m/>
    <m/>
    <m/>
    <m/>
    <m/>
    <m/>
    <m/>
    <d v="2024-10-31T00:00:00"/>
  </r>
  <r>
    <n v="900959051"/>
    <s v="SUBRED INTEGRADA DE SERVICIOS DE SALUD CENTRO ORIENTE E.S.E. "/>
    <s v="SCO0001891329"/>
    <s v="SCO"/>
    <n v="1891329"/>
    <s v="SCO1891329"/>
    <s v="900959051_SCO1891329"/>
    <d v="2017-10-03T12:20:10"/>
    <n v="1808756"/>
    <s v="2"/>
    <s v="890303093"/>
    <s v="PLAN U.H.C.M. MEDICINA PREPAGADA COMFENALCO VALLE   "/>
    <s v="RC025"/>
    <s v="448159"/>
    <d v="2018-06-01T00:00:00"/>
    <m/>
    <n v="35680"/>
    <x v="0"/>
    <s v="N/A"/>
    <s v="Factura no radicada"/>
    <n v="0"/>
    <m/>
    <m/>
    <m/>
    <n v="0"/>
    <n v="0"/>
    <n v="35680"/>
    <n v="0"/>
    <n v="0"/>
    <n v="0"/>
    <n v="0"/>
    <n v="0"/>
    <n v="0"/>
    <n v="0"/>
    <n v="0"/>
    <n v="0"/>
    <n v="0"/>
    <n v="0"/>
    <n v="0"/>
    <m/>
    <m/>
    <m/>
    <m/>
    <n v="0"/>
    <m/>
    <m/>
    <m/>
    <m/>
    <m/>
    <m/>
    <m/>
    <m/>
    <m/>
    <m/>
    <m/>
    <m/>
    <d v="2024-10-31T00:00:00"/>
  </r>
  <r>
    <n v="900959051"/>
    <s v="SUBRED INTEGRADA DE SERVICIOS DE SALUD CENTRO ORIENTE E.S.E. "/>
    <s v="SCO0001959001"/>
    <s v="SCO"/>
    <n v="1959001"/>
    <s v="SCO1959001"/>
    <s v="900959051_SCO1959001"/>
    <d v="2017-10-17T15:15:52"/>
    <n v="29500"/>
    <s v="2"/>
    <s v="890303093"/>
    <s v="PLAN U.H.C.M. MEDICINA PREPAGADA COMFENALCO VALLE   "/>
    <s v="RC025"/>
    <s v="448159"/>
    <d v="2018-06-01T00:00:00"/>
    <m/>
    <n v="29500"/>
    <x v="0"/>
    <s v="N/A"/>
    <s v="Factura no radicada"/>
    <n v="0"/>
    <m/>
    <m/>
    <m/>
    <n v="0"/>
    <n v="0"/>
    <n v="29500"/>
    <n v="0"/>
    <n v="0"/>
    <n v="0"/>
    <n v="0"/>
    <n v="0"/>
    <n v="0"/>
    <n v="0"/>
    <n v="0"/>
    <n v="0"/>
    <n v="0"/>
    <n v="0"/>
    <n v="0"/>
    <m/>
    <m/>
    <m/>
    <m/>
    <n v="0"/>
    <m/>
    <m/>
    <m/>
    <m/>
    <m/>
    <m/>
    <m/>
    <m/>
    <m/>
    <m/>
    <m/>
    <m/>
    <d v="2024-10-31T00:00:00"/>
  </r>
  <r>
    <n v="900959051"/>
    <s v="SUBRED INTEGRADA DE SERVICIOS DE SALUD CENTRO ORIENTE E.S.E. "/>
    <s v="SCO0002673294"/>
    <s v="SCO"/>
    <n v="2673294"/>
    <s v="SCO02673294"/>
    <s v="900959051_SCO02673294"/>
    <d v="2018-03-18T00:33:31"/>
    <n v="749751"/>
    <s v="2"/>
    <s v="890303093"/>
    <s v="PLAN U.H.C.M. MEDICINA PREPAGADA COMFENALCO VALLE   "/>
    <s v="RC025"/>
    <s v="449433"/>
    <d v="2018-04-12T00:00:00"/>
    <m/>
    <n v="460819"/>
    <x v="0"/>
    <s v="N/A"/>
    <e v="#N/A"/>
    <n v="0"/>
    <m/>
    <m/>
    <m/>
    <n v="0"/>
    <n v="0"/>
    <n v="460819"/>
    <n v="0"/>
    <n v="0"/>
    <n v="0"/>
    <n v="0"/>
    <n v="0"/>
    <n v="0"/>
    <n v="0"/>
    <n v="0"/>
    <n v="0"/>
    <n v="0"/>
    <n v="0"/>
    <n v="0"/>
    <m/>
    <m/>
    <m/>
    <m/>
    <n v="0"/>
    <m/>
    <m/>
    <m/>
    <m/>
    <m/>
    <m/>
    <m/>
    <m/>
    <m/>
    <m/>
    <m/>
    <m/>
    <d v="2024-10-31T00:00:00"/>
  </r>
  <r>
    <n v="900959051"/>
    <s v="SUBRED INTEGRADA DE SERVICIOS DE SALUD CENTRO ORIENTE E.S.E. "/>
    <s v="SSCO0007045945"/>
    <s v="SSCO"/>
    <n v="7045945"/>
    <s v="SSCO7045945"/>
    <s v="900959051_SSCO7045945"/>
    <d v="2021-04-06T12:04:13"/>
    <n v="44500"/>
    <s v="2"/>
    <s v="890303093"/>
    <s v="PLAN U.H.C.M. MEDICINA PREPAGADA COMFENALCO VALLE   "/>
    <s v="RC025"/>
    <s v="459510"/>
    <d v="2021-07-19T00:00:00"/>
    <m/>
    <n v="40000"/>
    <x v="0"/>
    <s v="N/A"/>
    <s v="Factura no radicada"/>
    <n v="0"/>
    <m/>
    <m/>
    <m/>
    <n v="0"/>
    <n v="0"/>
    <n v="40000"/>
    <n v="0"/>
    <n v="0"/>
    <n v="0"/>
    <n v="0"/>
    <n v="0"/>
    <n v="0"/>
    <n v="0"/>
    <n v="0"/>
    <n v="0"/>
    <n v="0"/>
    <n v="0"/>
    <n v="0"/>
    <m/>
    <m/>
    <m/>
    <m/>
    <n v="0"/>
    <m/>
    <m/>
    <m/>
    <m/>
    <m/>
    <m/>
    <m/>
    <m/>
    <m/>
    <m/>
    <m/>
    <m/>
    <d v="2024-10-31T00:00:00"/>
  </r>
  <r>
    <n v="900959051"/>
    <s v="SUBRED INTEGRADA DE SERVICIOS DE SALUD CENTRO ORIENTE E.S.E. "/>
    <s v="SSCO0007046576"/>
    <s v="SSCO"/>
    <n v="7046576"/>
    <s v="SSCO7046576"/>
    <s v="900959051_SSCO7046576"/>
    <d v="2021-04-08T10:59:36"/>
    <n v="30900"/>
    <s v="2"/>
    <s v="890303093"/>
    <s v="PLAN U.H.C.M. MEDICINA PREPAGADA COMFENALCO VALLE   "/>
    <s v="RC025"/>
    <s v="459510"/>
    <d v="2021-07-19T00:00:00"/>
    <m/>
    <n v="27800"/>
    <x v="0"/>
    <s v="N/A"/>
    <s v="Factura no radicada"/>
    <n v="0"/>
    <m/>
    <m/>
    <m/>
    <n v="0"/>
    <n v="0"/>
    <n v="27800"/>
    <n v="0"/>
    <n v="0"/>
    <n v="0"/>
    <n v="0"/>
    <n v="0"/>
    <n v="0"/>
    <n v="0"/>
    <n v="0"/>
    <n v="0"/>
    <n v="0"/>
    <n v="0"/>
    <n v="0"/>
    <m/>
    <m/>
    <m/>
    <m/>
    <n v="0"/>
    <m/>
    <m/>
    <m/>
    <m/>
    <m/>
    <m/>
    <m/>
    <m/>
    <m/>
    <m/>
    <m/>
    <m/>
    <d v="2024-10-31T00:00:00"/>
  </r>
  <r>
    <n v="900959051"/>
    <s v="SUBRED INTEGRADA DE SERVICIOS DE SALUD CENTRO ORIENTE E.S.E. "/>
    <s v="SSCO0007046863"/>
    <s v="SSCO"/>
    <n v="7046863"/>
    <s v="SSCO7046863"/>
    <s v="900959051_SSCO7046863"/>
    <d v="2021-04-09T08:13:52"/>
    <n v="52400"/>
    <s v="2"/>
    <s v="890303093"/>
    <s v="PLAN U.H.C.M. MEDICINA PREPAGADA COMFENALCO VALLE   "/>
    <s v="RS078"/>
    <s v="459507"/>
    <d v="2021-07-19T00:00:00"/>
    <m/>
    <n v="52400"/>
    <x v="0"/>
    <s v="N/A"/>
    <s v="Factura no radicada"/>
    <n v="0"/>
    <m/>
    <m/>
    <m/>
    <n v="0"/>
    <n v="0"/>
    <n v="52400"/>
    <n v="0"/>
    <n v="0"/>
    <n v="0"/>
    <n v="0"/>
    <n v="0"/>
    <n v="0"/>
    <n v="0"/>
    <n v="0"/>
    <n v="0"/>
    <n v="0"/>
    <n v="0"/>
    <n v="0"/>
    <m/>
    <m/>
    <m/>
    <m/>
    <n v="0"/>
    <m/>
    <m/>
    <m/>
    <m/>
    <m/>
    <m/>
    <m/>
    <m/>
    <m/>
    <m/>
    <m/>
    <m/>
    <d v="2024-10-31T00:00:00"/>
  </r>
  <r>
    <n v="900959051"/>
    <s v="SUBRED INTEGRADA DE SERVICIOS DE SALUD CENTRO ORIENTE E.S.E. "/>
    <s v="SSCO0007048648"/>
    <s v="SSCO"/>
    <n v="7048648"/>
    <s v="SSCO7048648"/>
    <s v="900959051_SSCO7048648"/>
    <d v="2021-04-15T12:59:26"/>
    <n v="51671"/>
    <s v="2"/>
    <s v="890303093"/>
    <s v="PLAN U.H.C.M. MEDICINA PREPAGADA COMFENALCO VALLE   "/>
    <s v="RC025"/>
    <s v="459510"/>
    <d v="2021-07-19T00:00:00"/>
    <m/>
    <n v="51671"/>
    <x v="0"/>
    <s v="N/A"/>
    <s v="Factura no radicada"/>
    <n v="0"/>
    <m/>
    <m/>
    <m/>
    <n v="0"/>
    <n v="0"/>
    <n v="51671"/>
    <n v="0"/>
    <n v="0"/>
    <n v="0"/>
    <n v="0"/>
    <n v="0"/>
    <n v="0"/>
    <n v="0"/>
    <n v="0"/>
    <n v="0"/>
    <n v="0"/>
    <n v="0"/>
    <n v="0"/>
    <m/>
    <m/>
    <m/>
    <m/>
    <n v="0"/>
    <m/>
    <m/>
    <m/>
    <m/>
    <m/>
    <m/>
    <m/>
    <m/>
    <m/>
    <m/>
    <m/>
    <m/>
    <d v="2024-10-31T00:00:00"/>
  </r>
  <r>
    <n v="900959051"/>
    <s v="SUBRED INTEGRADA DE SERVICIOS DE SALUD CENTRO ORIENTE E.S.E. "/>
    <s v="SSCO0007049333"/>
    <s v="SSCO"/>
    <n v="7049333"/>
    <s v="SSCO7049333"/>
    <s v="900959051_SSCO7049333"/>
    <d v="2021-04-17T17:52:44"/>
    <n v="60225"/>
    <s v="2"/>
    <s v="890303093"/>
    <s v="PLAN U.H.C.M. MEDICINA PREPAGADA COMFENALCO VALLE   "/>
    <s v="RS078"/>
    <s v="459507"/>
    <d v="2021-07-19T00:00:00"/>
    <m/>
    <n v="60225"/>
    <x v="0"/>
    <s v="N/A"/>
    <s v="Factura no radicada"/>
    <n v="0"/>
    <m/>
    <m/>
    <m/>
    <n v="0"/>
    <n v="0"/>
    <n v="60225"/>
    <n v="0"/>
    <n v="0"/>
    <n v="0"/>
    <n v="0"/>
    <n v="0"/>
    <n v="0"/>
    <n v="0"/>
    <n v="0"/>
    <n v="0"/>
    <n v="0"/>
    <n v="0"/>
    <n v="0"/>
    <m/>
    <m/>
    <m/>
    <m/>
    <n v="0"/>
    <m/>
    <m/>
    <m/>
    <m/>
    <m/>
    <m/>
    <m/>
    <m/>
    <m/>
    <m/>
    <m/>
    <m/>
    <d v="2024-10-31T00:00:00"/>
  </r>
  <r>
    <n v="900959051"/>
    <s v="SUBRED INTEGRADA DE SERVICIOS DE SALUD CENTRO ORIENTE E.S.E. "/>
    <s v="SSCO0007049336"/>
    <s v="SSCO"/>
    <n v="7049336"/>
    <s v="SSCO7049336"/>
    <s v="900959051_SSCO7049336"/>
    <d v="2021-04-17T17:55:34"/>
    <n v="216994"/>
    <s v="2"/>
    <s v="890303093"/>
    <s v="PLAN U.H.C.M. MEDICINA PREPAGADA COMFENALCO VALLE   "/>
    <s v="RS078"/>
    <s v="459507"/>
    <d v="2021-07-19T00:00:00"/>
    <m/>
    <n v="216994"/>
    <x v="0"/>
    <s v="N/A"/>
    <s v="Factura no radicada"/>
    <n v="0"/>
    <m/>
    <m/>
    <m/>
    <n v="0"/>
    <n v="0"/>
    <n v="216994"/>
    <n v="0"/>
    <n v="0"/>
    <n v="0"/>
    <n v="0"/>
    <n v="0"/>
    <n v="0"/>
    <n v="0"/>
    <n v="0"/>
    <n v="0"/>
    <n v="0"/>
    <n v="0"/>
    <n v="0"/>
    <m/>
    <m/>
    <m/>
    <m/>
    <n v="0"/>
    <m/>
    <m/>
    <m/>
    <m/>
    <m/>
    <m/>
    <m/>
    <m/>
    <m/>
    <m/>
    <m/>
    <m/>
    <d v="2024-10-31T00:00:00"/>
  </r>
  <r>
    <n v="900959051"/>
    <s v="SUBRED INTEGRADA DE SERVICIOS DE SALUD CENTRO ORIENTE E.S.E. "/>
    <s v="SSCO0007052289"/>
    <s v="SSCO"/>
    <n v="7052289"/>
    <s v="SSCO7052289"/>
    <s v="900959051_SSCO7052289"/>
    <d v="2021-04-28T09:57:36"/>
    <n v="13000"/>
    <s v="2"/>
    <s v="890303093"/>
    <s v="PLAN U.H.C.M. MEDICINA PREPAGADA COMFENALCO VALLE   "/>
    <s v="RC025"/>
    <s v="459510"/>
    <d v="2021-07-19T00:00:00"/>
    <m/>
    <n v="9500"/>
    <x v="0"/>
    <s v="N/A"/>
    <s v="Factura no radicada"/>
    <n v="0"/>
    <m/>
    <m/>
    <m/>
    <n v="0"/>
    <n v="0"/>
    <n v="9500"/>
    <n v="0"/>
    <n v="0"/>
    <n v="0"/>
    <n v="0"/>
    <n v="0"/>
    <n v="0"/>
    <n v="0"/>
    <n v="0"/>
    <n v="0"/>
    <n v="0"/>
    <n v="0"/>
    <n v="0"/>
    <m/>
    <m/>
    <m/>
    <m/>
    <n v="0"/>
    <m/>
    <m/>
    <m/>
    <m/>
    <m/>
    <m/>
    <m/>
    <m/>
    <m/>
    <m/>
    <m/>
    <m/>
    <d v="2024-10-31T00:00:00"/>
  </r>
  <r>
    <n v="900959051"/>
    <s v="SUBRED INTEGRADA DE SERVICIOS DE SALUD CENTRO ORIENTE E.S.E. "/>
    <s v="SSCO0007069158"/>
    <s v="SSCO"/>
    <n v="7069158"/>
    <s v="SSCO7069158"/>
    <s v="900959051_SSCO7069158"/>
    <d v="2021-06-25T05:39:30"/>
    <n v="52236"/>
    <s v="2"/>
    <s v="890303093"/>
    <s v="PLAN U.H.C.M. MEDICINA PREPAGADA COMFENALCO VALLE   "/>
    <s v="RC025"/>
    <s v="459933"/>
    <d v="2021-07-06T00:00:00"/>
    <m/>
    <n v="52236"/>
    <x v="0"/>
    <s v="N/A"/>
    <s v="Factura no radicada"/>
    <n v="0"/>
    <m/>
    <m/>
    <m/>
    <n v="0"/>
    <n v="0"/>
    <n v="52236"/>
    <n v="0"/>
    <n v="0"/>
    <n v="0"/>
    <n v="0"/>
    <n v="0"/>
    <n v="0"/>
    <n v="0"/>
    <n v="0"/>
    <n v="0"/>
    <n v="0"/>
    <n v="0"/>
    <n v="0"/>
    <m/>
    <m/>
    <m/>
    <m/>
    <n v="0"/>
    <m/>
    <m/>
    <m/>
    <m/>
    <m/>
    <m/>
    <m/>
    <m/>
    <m/>
    <m/>
    <m/>
    <m/>
    <d v="2024-10-31T00:00:00"/>
  </r>
  <r>
    <n v="900959051"/>
    <s v="SUBRED INTEGRADA DE SERVICIOS DE SALUD CENTRO ORIENTE E.S.E. "/>
    <s v="SSCO0007118892"/>
    <s v="SSCO"/>
    <n v="7118892"/>
    <s v="SSCO7118892"/>
    <s v="900959051_SSCO7118892"/>
    <d v="2021-11-24T02:49:10"/>
    <n v="91500"/>
    <s v="2"/>
    <s v="890303093"/>
    <s v="PLAN U.H.C.M. MEDICINA PREPAGADA COMFENALCO VALLE   "/>
    <s v="RC025"/>
    <s v="461198"/>
    <d v="2022-02-10T00:00:00"/>
    <d v="2021-12-21T00:00:00"/>
    <n v="91500"/>
    <x v="1"/>
    <s v="Finalizada"/>
    <s v="Factura cancelada"/>
    <n v="0"/>
    <m/>
    <m/>
    <m/>
    <n v="91500"/>
    <n v="0"/>
    <n v="0"/>
    <n v="0"/>
    <n v="0"/>
    <n v="0"/>
    <n v="0"/>
    <n v="0"/>
    <n v="0"/>
    <n v="91500"/>
    <n v="91500"/>
    <n v="0"/>
    <n v="0"/>
    <n v="0"/>
    <n v="0"/>
    <m/>
    <m/>
    <m/>
    <m/>
    <n v="91500"/>
    <n v="91500"/>
    <n v="0"/>
    <n v="2201242783"/>
    <m/>
    <s v="31.05.2022"/>
    <n v="91500"/>
    <m/>
    <m/>
    <m/>
    <m/>
    <m/>
    <m/>
    <d v="2024-10-31T00:00:00"/>
  </r>
  <r>
    <n v="900959051"/>
    <s v="SUBRED INTEGRADA DE SERVICIOS DE SALUD CENTRO ORIENTE E.S.E. "/>
    <s v="SSCO0007172043"/>
    <s v="SSCO"/>
    <n v="7172043"/>
    <s v="SSCO7172043"/>
    <s v="900959051_SSCO7172043"/>
    <d v="2022-04-16T12:35:51"/>
    <n v="4739373"/>
    <s v="4"/>
    <s v="890303093"/>
    <s v="PLAN U.H.C.M. MEDICINA PREPAGADA COMFENALCO VALLE   "/>
    <s v="RC025"/>
    <s v="462544"/>
    <d v="2022-05-19T00:00:00"/>
    <d v="2024-03-04T00:00:00"/>
    <n v="441100"/>
    <x v="1"/>
    <s v="Finalizada"/>
    <s v="Factura cancelada"/>
    <n v="0"/>
    <m/>
    <m/>
    <m/>
    <n v="441100"/>
    <n v="0"/>
    <n v="0"/>
    <n v="0"/>
    <n v="0"/>
    <n v="0"/>
    <n v="0"/>
    <n v="0"/>
    <n v="0"/>
    <n v="4739373"/>
    <n v="4739373"/>
    <n v="0"/>
    <n v="0"/>
    <n v="0"/>
    <n v="0"/>
    <m/>
    <m/>
    <m/>
    <m/>
    <n v="4739373"/>
    <n v="4298273"/>
    <n v="0"/>
    <n v="2201520984"/>
    <m/>
    <s v="26.06.2024"/>
    <n v="8570519"/>
    <n v="441100"/>
    <n v="0"/>
    <n v="4800063202"/>
    <s v="ANT. SERVICIOS DE SALUD FANHOR ENRIQUE AMAYA ESCOB"/>
    <s v="31.03.2024"/>
    <n v="441100"/>
    <d v="2024-10-31T00:00:00"/>
  </r>
  <r>
    <n v="900959051"/>
    <s v="SUBRED INTEGRADA DE SERVICIOS DE SALUD CENTRO ORIENTE E.S.E. "/>
    <s v="SSCO0007218809"/>
    <s v="SSCO"/>
    <n v="7218809"/>
    <s v="SSCO7218809"/>
    <s v="900959051_SSCO7218809"/>
    <d v="2022-08-08T11:22:40"/>
    <n v="40000"/>
    <s v="2"/>
    <s v="890303093"/>
    <s v="PLAN U.H.C.M. MEDICINA PREPAGADA COMFENALCO VALLE   "/>
    <s v="RS078"/>
    <s v="463537"/>
    <d v="2023-01-18T00:00:00"/>
    <m/>
    <n v="40000"/>
    <x v="0"/>
    <s v="N/A"/>
    <s v="Factura no radicada"/>
    <n v="0"/>
    <m/>
    <m/>
    <m/>
    <n v="0"/>
    <n v="0"/>
    <n v="40000"/>
    <n v="0"/>
    <n v="0"/>
    <n v="0"/>
    <n v="0"/>
    <n v="0"/>
    <n v="0"/>
    <n v="0"/>
    <n v="0"/>
    <n v="0"/>
    <n v="0"/>
    <n v="0"/>
    <n v="0"/>
    <m/>
    <m/>
    <m/>
    <m/>
    <n v="0"/>
    <m/>
    <m/>
    <m/>
    <m/>
    <m/>
    <m/>
    <m/>
    <m/>
    <m/>
    <m/>
    <m/>
    <m/>
    <d v="2024-10-31T00:00:00"/>
  </r>
  <r>
    <n v="900959051"/>
    <s v="SUBRED INTEGRADA DE SERVICIOS DE SALUD CENTRO ORIENTE E.S.E. "/>
    <s v="SSCO0007223389"/>
    <s v="SSCO"/>
    <n v="7223389"/>
    <s v="SSCO7223389"/>
    <s v="900959051_SSCO7223389"/>
    <d v="2022-08-20T10:23:29"/>
    <n v="34000"/>
    <s v="2"/>
    <s v="890303093"/>
    <s v="PLAN U.H.C.M. MEDICINA PREPAGADA COMFENALCO VALLE   "/>
    <s v="RC025"/>
    <s v="463536"/>
    <d v="2023-01-18T00:00:00"/>
    <m/>
    <n v="30300"/>
    <x v="0"/>
    <s v="N/A"/>
    <s v="Factura no radicada"/>
    <n v="0"/>
    <m/>
    <m/>
    <m/>
    <n v="0"/>
    <n v="0"/>
    <n v="30300"/>
    <n v="0"/>
    <n v="0"/>
    <n v="0"/>
    <n v="0"/>
    <n v="0"/>
    <n v="0"/>
    <n v="0"/>
    <n v="0"/>
    <n v="0"/>
    <n v="0"/>
    <n v="0"/>
    <n v="0"/>
    <m/>
    <m/>
    <m/>
    <m/>
    <n v="0"/>
    <m/>
    <m/>
    <m/>
    <m/>
    <m/>
    <m/>
    <m/>
    <m/>
    <m/>
    <m/>
    <m/>
    <m/>
    <d v="2024-10-31T00:00:00"/>
  </r>
  <r>
    <n v="900959051"/>
    <s v="SUBRED INTEGRADA DE SERVICIOS DE SALUD CENTRO ORIENTE E.S.E. "/>
    <s v="SSCO0007330880"/>
    <s v="SSCO"/>
    <n v="7330880"/>
    <s v="SSCO7330880"/>
    <s v="900959051_SSCO7330880"/>
    <d v="2023-06-14T16:07:40"/>
    <n v="46400"/>
    <s v="4"/>
    <s v="890303093"/>
    <s v="PLAN U.H.C.M. MEDICINA PREPAGADA COMFENALCO VALLE   "/>
    <s v="RC305"/>
    <s v="465683"/>
    <d v="2023-09-11T00:00:00"/>
    <d v="2024-10-11T00:00:00"/>
    <n v="46400"/>
    <x v="2"/>
    <s v="Para auditoria de pertinencia"/>
    <s v="Factura devuelta"/>
    <n v="0"/>
    <m/>
    <m/>
    <m/>
    <n v="0"/>
    <n v="0"/>
    <n v="0"/>
    <n v="0"/>
    <n v="0"/>
    <n v="0"/>
    <n v="0"/>
    <n v="46400"/>
    <n v="0"/>
    <n v="0"/>
    <n v="0"/>
    <n v="0"/>
    <n v="0"/>
    <n v="0"/>
    <n v="0"/>
    <m/>
    <m/>
    <m/>
    <m/>
    <n v="0"/>
    <m/>
    <m/>
    <m/>
    <m/>
    <m/>
    <m/>
    <m/>
    <m/>
    <m/>
    <m/>
    <m/>
    <m/>
    <d v="2024-10-31T00:00:00"/>
  </r>
  <r>
    <n v="900959051"/>
    <s v="SUBRED INTEGRADA DE SERVICIOS DE SALUD CENTRO ORIENTE E.S.E. "/>
    <s v="SSCO0007333005"/>
    <s v="SSCO"/>
    <n v="7333005"/>
    <s v="SSCO7333005"/>
    <s v="900959051_SSCO7333005"/>
    <d v="2023-06-21T14:50:45"/>
    <n v="66900"/>
    <s v="2"/>
    <s v="890303093"/>
    <s v="PLAN U.H.C.M. MEDICINA PREPAGADA COMFENALCO VALLE   "/>
    <s v="RC305"/>
    <s v="465683"/>
    <d v="2023-09-11T00:00:00"/>
    <m/>
    <n v="62800"/>
    <x v="0"/>
    <s v="Para cargar RIPS o soportes"/>
    <s v="Factura no radicada"/>
    <n v="0"/>
    <m/>
    <m/>
    <m/>
    <n v="0"/>
    <n v="0"/>
    <n v="62800"/>
    <n v="0"/>
    <n v="0"/>
    <n v="0"/>
    <n v="0"/>
    <n v="0"/>
    <n v="0"/>
    <n v="0"/>
    <n v="0"/>
    <n v="0"/>
    <n v="0"/>
    <n v="0"/>
    <n v="0"/>
    <m/>
    <m/>
    <m/>
    <m/>
    <n v="0"/>
    <m/>
    <m/>
    <m/>
    <m/>
    <m/>
    <m/>
    <m/>
    <m/>
    <m/>
    <m/>
    <m/>
    <m/>
    <d v="2024-10-31T00:00:00"/>
  </r>
  <r>
    <n v="900959051"/>
    <s v="SUBRED INTEGRADA DE SERVICIOS DE SALUD CENTRO ORIENTE E.S.E. "/>
    <s v="SSCO0007336627"/>
    <s v="SSCO"/>
    <n v="7336627"/>
    <s v="SSCO7336627"/>
    <s v="900959051_SSCO7336627"/>
    <d v="2023-06-30T18:18:39"/>
    <n v="908060"/>
    <s v="4"/>
    <s v="890303093"/>
    <s v="PLAN U.H.C.M. MEDICINA PREPAGADA COMFENALCO VALLE   "/>
    <s v="RC305"/>
    <s v="465683"/>
    <d v="2023-09-11T00:00:00"/>
    <d v="2024-10-11T00:00:00"/>
    <n v="908060"/>
    <x v="2"/>
    <s v="Para auditoria de pertinencia"/>
    <s v="Factura devuelta"/>
    <n v="0"/>
    <m/>
    <m/>
    <m/>
    <n v="0"/>
    <n v="0"/>
    <n v="0"/>
    <n v="0"/>
    <n v="0"/>
    <n v="0"/>
    <n v="0"/>
    <n v="908060"/>
    <n v="0"/>
    <n v="0"/>
    <n v="0"/>
    <n v="0"/>
    <n v="0"/>
    <n v="0"/>
    <n v="0"/>
    <m/>
    <m/>
    <m/>
    <m/>
    <n v="0"/>
    <m/>
    <m/>
    <m/>
    <m/>
    <m/>
    <m/>
    <m/>
    <m/>
    <m/>
    <m/>
    <m/>
    <m/>
    <d v="2024-10-31T00:00:00"/>
  </r>
  <r>
    <n v="900959051"/>
    <s v="SUBRED INTEGRADA DE SERVICIOS DE SALUD CENTRO ORIENTE E.S.E. "/>
    <s v="SSCO0007336648"/>
    <s v="SSCO"/>
    <n v="7336648"/>
    <s v="SSCO7336648"/>
    <s v="900959051_SSCO7336648"/>
    <d v="2023-06-30T18:50:57"/>
    <n v="189900"/>
    <s v="4"/>
    <s v="890303093"/>
    <s v="PLAN U.H.C.M. MEDICINA PREPAGADA COMFENALCO VALLE   "/>
    <s v="RS403"/>
    <s v="465684"/>
    <d v="2023-09-11T00:00:00"/>
    <d v="2024-02-01T00:00:00"/>
    <n v="189900"/>
    <x v="3"/>
    <s v="Devuelta"/>
    <s v="Factura devuelta"/>
    <n v="0"/>
    <m/>
    <m/>
    <m/>
    <n v="0"/>
    <n v="189900"/>
    <n v="0"/>
    <n v="0"/>
    <n v="0"/>
    <n v="0"/>
    <n v="0"/>
    <n v="0"/>
    <n v="0"/>
    <n v="0"/>
    <n v="0"/>
    <n v="0"/>
    <n v="0"/>
    <n v="189900"/>
    <n v="0"/>
    <s v="AUT: SE REALIZA DEVOLUCIÓN DE FACTURA, LA AUTORIZACIÓN 231228523465124 ESTÁ GENERADA PARA OTRO PRESTADOR NIT 900958564 - UNIDAD DE SERVICIOS DE SALUD EL TUNAL, FAVOR COMUNICARSE CON EL ÁREA ENCARGADA, SOLICITARLA A LA capautorizaciones@epsdelagente.com.co"/>
    <s v="AUTORIZACION"/>
    <s v="Ambulancia"/>
    <s v="Hospitalario"/>
    <n v="0"/>
    <m/>
    <m/>
    <m/>
    <m/>
    <m/>
    <m/>
    <m/>
    <m/>
    <m/>
    <m/>
    <m/>
    <m/>
    <d v="2024-10-31T00:00:00"/>
  </r>
  <r>
    <n v="900959051"/>
    <s v="SUBRED INTEGRADA DE SERVICIOS DE SALUD CENTRO ORIENTE E.S.E. "/>
    <s v="SSCO0007345430"/>
    <s v="SSCO"/>
    <n v="7345430"/>
    <s v="SSCO7345430"/>
    <s v="900959051_SSCO7345430"/>
    <d v="2023-07-28T15:45:22"/>
    <n v="189900"/>
    <s v="4"/>
    <s v="890303093"/>
    <s v="PLAN U.H.C.M. MEDICINA PREPAGADA COMFENALCO VALLE   "/>
    <s v="RC305"/>
    <s v="466012"/>
    <d v="2023-09-11T00:00:00"/>
    <d v="2024-02-06T00:00:00"/>
    <n v="189900"/>
    <x v="3"/>
    <s v="Devuelta"/>
    <s v="Factura devuelta"/>
    <n v="0"/>
    <m/>
    <m/>
    <m/>
    <n v="0"/>
    <n v="189900"/>
    <n v="0"/>
    <n v="0"/>
    <n v="0"/>
    <n v="0"/>
    <n v="0"/>
    <n v="0"/>
    <n v="0"/>
    <n v="0"/>
    <n v="0"/>
    <n v="0"/>
    <n v="0"/>
    <n v="189900"/>
    <n v="0"/>
    <s v=" AUT: SE SOSTIENE DEVOLUCIÓN DE FACTURA CON SOPORTES COMPLETOS, FACTURA NO CUENTA CON AUTORIZACIÓN PARA LOS SERVICIOS FACTURADOS, FAVOR COMUNICARSE CON EL ÁREA  ENCARGADA, SOLICITARLA A LA capautorizaciones@epsdelagente.com.co"/>
    <s v="AUTORIZACION"/>
    <s v="Ambulancia"/>
    <s v="Hospitalario"/>
    <n v="0"/>
    <m/>
    <m/>
    <m/>
    <m/>
    <m/>
    <m/>
    <m/>
    <m/>
    <m/>
    <m/>
    <m/>
    <m/>
    <d v="2024-10-31T00:00:00"/>
  </r>
  <r>
    <n v="900959051"/>
    <s v="SUBRED INTEGRADA DE SERVICIOS DE SALUD CENTRO ORIENTE E.S.E. "/>
    <s v="SSCO0007405200"/>
    <s v="SSCO"/>
    <n v="7405200"/>
    <s v="SSCO7405200"/>
    <s v="900959051_SSCO7405200"/>
    <d v="2024-02-04T18:48:43"/>
    <n v="157291"/>
    <s v="4"/>
    <s v="890303093"/>
    <s v="PLAN U.H.C.M. MEDICINA PREPAGADA COMFENALCO VALLE   "/>
    <s v="RS403"/>
    <s v="467496"/>
    <d v="2024-03-06T00:00:00"/>
    <d v="2024-06-06T00:00:00"/>
    <n v="157291"/>
    <x v="4"/>
    <s v="Finalizada"/>
    <s v="Factura pendiente en programacion de pago"/>
    <n v="157291"/>
    <n v="1222478603"/>
    <m/>
    <m/>
    <n v="0"/>
    <n v="0"/>
    <n v="0"/>
    <n v="0"/>
    <n v="0"/>
    <n v="0"/>
    <n v="157291"/>
    <n v="0"/>
    <n v="0"/>
    <n v="157291"/>
    <n v="157291"/>
    <n v="0"/>
    <n v="0"/>
    <n v="0"/>
    <n v="0"/>
    <m/>
    <m/>
    <m/>
    <m/>
    <n v="157291"/>
    <m/>
    <m/>
    <m/>
    <m/>
    <m/>
    <m/>
    <m/>
    <m/>
    <m/>
    <m/>
    <m/>
    <m/>
    <d v="2024-10-31T00:00:00"/>
  </r>
  <r>
    <n v="900959051"/>
    <s v="SUBRED INTEGRADA DE SERVICIOS DE SALUD CENTRO ORIENTE E.S.E. "/>
    <s v="SSCO0007414817"/>
    <s v="SSCO"/>
    <n v="7414817"/>
    <s v="SSCO7414817"/>
    <s v="900959051_SSCO7414817"/>
    <d v="2024-03-08T10:04:29"/>
    <n v="49400"/>
    <s v="3"/>
    <s v="890303093"/>
    <s v="PLAN U.H.C.M. MEDICINA PREPAGADA COMFENALCO VALLE   "/>
    <s v="RC305"/>
    <s v="467681"/>
    <d v="2024-04-05T00:00:00"/>
    <d v="2024-06-07T00:00:00"/>
    <n v="44800"/>
    <x v="3"/>
    <s v="Devuelta"/>
    <s v="Factura devuelta"/>
    <n v="0"/>
    <m/>
    <m/>
    <m/>
    <n v="0"/>
    <n v="44800"/>
    <n v="0"/>
    <n v="0"/>
    <n v="0"/>
    <n v="0"/>
    <n v="0"/>
    <n v="0"/>
    <n v="0"/>
    <n v="0"/>
    <n v="0"/>
    <n v="0"/>
    <n v="0"/>
    <n v="49400"/>
    <n v="0"/>
    <s v="Se realiza DEVOLUCION de la factura No. SSCO7414817 No se evidencia autorización para el servicio de consulta medica general, La autorización adjunta No. 122300237858 esta direccionada para la prestación de servicios de salud en PROFAMILIA PILOTO. No se evidencia gestión de acuerdo a documento adjunto del 26/02/2024 De respuesta de portabilidad nacional No. SOL240220124923161 donde se indica que &quot;Para acceder a los servicios ambulatorio debe enviar la solicitud de autorización a la pagina de la EPS. Con los datos del paciente&quot; y demás información de comunicación que ahí se indica. Por lo tanto, se evidencia que el servicio no esta reportado. Cesar Alzate Gaviria  "/>
    <s v="AUTORIZACION"/>
    <s v="Servicios ambulatorios"/>
    <s v="Ambulatorio"/>
    <n v="0"/>
    <m/>
    <m/>
    <m/>
    <m/>
    <m/>
    <m/>
    <m/>
    <m/>
    <m/>
    <m/>
    <m/>
    <m/>
    <d v="2024-10-31T00:00:00"/>
  </r>
  <r>
    <n v="900959051"/>
    <s v="SUBRED INTEGRADA DE SERVICIOS DE SALUD CENTRO ORIENTE E.S.E. "/>
    <s v="SSCO0007427700"/>
    <s v="SSCO"/>
    <n v="7427700"/>
    <s v="SSCO7427700"/>
    <s v="900959051_SSCO7427700"/>
    <d v="2024-04-22T10:18:03"/>
    <n v="49400"/>
    <s v="2"/>
    <s v="890303093"/>
    <s v="PLAN U.H.C.M. MEDICINA PREPAGADA COMFENALCO VALLE   "/>
    <s v="RS403"/>
    <s v="468023"/>
    <d v="2024-05-10T00:00:00"/>
    <d v="2024-05-09T00:00:00"/>
    <n v="1"/>
    <x v="1"/>
    <s v="Finalizada"/>
    <s v="Factura cancelada"/>
    <n v="0"/>
    <m/>
    <m/>
    <m/>
    <n v="1"/>
    <n v="0"/>
    <n v="0"/>
    <n v="0"/>
    <n v="0"/>
    <n v="0"/>
    <n v="0"/>
    <n v="0"/>
    <n v="0"/>
    <n v="49400"/>
    <n v="49400"/>
    <n v="0"/>
    <n v="0"/>
    <n v="0"/>
    <n v="0"/>
    <m/>
    <m/>
    <m/>
    <m/>
    <n v="49399"/>
    <n v="49399"/>
    <n v="0"/>
    <n v="4800064342"/>
    <s v="PAGO DIRECTO REGIMEN SUBSIDIADO JUNIO 2024"/>
    <s v="11.07.2024"/>
    <n v="2078032"/>
    <m/>
    <m/>
    <m/>
    <m/>
    <m/>
    <m/>
    <d v="2024-10-31T00:00:00"/>
  </r>
  <r>
    <n v="900959051"/>
    <s v="SUBRED INTEGRADA DE SERVICIOS DE SALUD CENTRO ORIENTE E.S.E. "/>
    <s v="SSCO0007427722"/>
    <s v="SSCO"/>
    <n v="7427722"/>
    <s v="SSCO7427722"/>
    <s v="900959051_SSCO7427722"/>
    <d v="2024-04-22T11:12:30"/>
    <n v="33800"/>
    <s v="2"/>
    <s v="890303093"/>
    <s v="PLAN U.H.C.M. MEDICINA PREPAGADA COMFENALCO VALLE   "/>
    <s v="RS403"/>
    <s v="468023"/>
    <d v="2024-05-10T00:00:00"/>
    <d v="2024-05-09T00:00:00"/>
    <n v="1"/>
    <x v="1"/>
    <s v="Finalizada"/>
    <s v="Factura cancelada"/>
    <n v="0"/>
    <m/>
    <m/>
    <m/>
    <n v="1"/>
    <n v="0"/>
    <n v="0"/>
    <n v="0"/>
    <n v="0"/>
    <n v="0"/>
    <n v="0"/>
    <n v="0"/>
    <n v="0"/>
    <n v="33800"/>
    <n v="33800"/>
    <n v="0"/>
    <n v="0"/>
    <n v="0"/>
    <n v="0"/>
    <m/>
    <m/>
    <m/>
    <m/>
    <n v="33799"/>
    <n v="33799"/>
    <n v="0"/>
    <n v="4800064342"/>
    <s v="PAGO DIRECTO REGIMEN SUBSIDIADO JUNIO 2024"/>
    <s v="11.07.2024"/>
    <n v="2078032"/>
    <m/>
    <m/>
    <m/>
    <m/>
    <m/>
    <m/>
    <d v="2024-10-31T00:00:00"/>
  </r>
  <r>
    <n v="900959051"/>
    <s v="SUBRED INTEGRADA DE SERVICIOS DE SALUD CENTRO ORIENTE E.S.E. "/>
    <s v="SSCO0007430274"/>
    <s v="SSCO"/>
    <n v="7430274"/>
    <s v="SSCO7430274"/>
    <s v="900959051_SSCO7430274"/>
    <d v="2024-04-30T10:17:21"/>
    <n v="75000"/>
    <s v="2"/>
    <s v="890303093"/>
    <s v="PLAN U.H.C.M. MEDICINA PREPAGADA COMFENALCO VALLE   "/>
    <s v="RC305"/>
    <s v="468022"/>
    <d v="2024-05-10T00:00:00"/>
    <d v="2024-05-08T00:00:00"/>
    <n v="1"/>
    <x v="1"/>
    <s v="Finalizada"/>
    <s v="Factura cancelada"/>
    <n v="0"/>
    <m/>
    <m/>
    <m/>
    <n v="1"/>
    <n v="0"/>
    <n v="0"/>
    <n v="0"/>
    <n v="0"/>
    <n v="0"/>
    <n v="0"/>
    <n v="0"/>
    <n v="0"/>
    <n v="75000"/>
    <n v="75000"/>
    <n v="0"/>
    <n v="0"/>
    <n v="0"/>
    <n v="0"/>
    <m/>
    <m/>
    <m/>
    <m/>
    <n v="74999"/>
    <n v="74999"/>
    <n v="0"/>
    <n v="4800064342"/>
    <s v="PAGO DIRECTO REGIMEN SUBSIDIADO JUNIO 2024"/>
    <s v="11.07.2024"/>
    <n v="2078032"/>
    <m/>
    <m/>
    <m/>
    <m/>
    <m/>
    <m/>
    <d v="2024-10-31T00:00:00"/>
  </r>
  <r>
    <n v="900959051"/>
    <s v="SUBRED INTEGRADA DE SERVICIOS DE SALUD CENTRO ORIENTE E.S.E. "/>
    <s v="SSCO0007430282"/>
    <s v="SSCO"/>
    <n v="7430282"/>
    <s v="SSCO7430282"/>
    <s v="900959051_SSCO7430282"/>
    <d v="2024-04-30T10:20:30"/>
    <n v="75000"/>
    <s v="4"/>
    <s v="890303093"/>
    <s v="PLAN U.H.C.M. MEDICINA PREPAGADA COMFENALCO VALLE   "/>
    <s v="RC305"/>
    <s v="468022"/>
    <d v="2024-05-10T00:00:00"/>
    <d v="2024-10-11T00:00:00"/>
    <n v="75000"/>
    <x v="4"/>
    <s v="Finalizada"/>
    <s v="Factura devuelta"/>
    <n v="75000"/>
    <n v="1222519404"/>
    <m/>
    <m/>
    <n v="0"/>
    <n v="0"/>
    <n v="0"/>
    <n v="0"/>
    <n v="0"/>
    <n v="0"/>
    <n v="75000"/>
    <n v="0"/>
    <n v="0"/>
    <n v="75000"/>
    <n v="75000"/>
    <n v="0"/>
    <n v="0"/>
    <n v="0"/>
    <n v="0"/>
    <m/>
    <m/>
    <m/>
    <m/>
    <n v="75000"/>
    <m/>
    <m/>
    <m/>
    <m/>
    <m/>
    <m/>
    <m/>
    <m/>
    <m/>
    <m/>
    <m/>
    <m/>
    <d v="2024-10-31T00:00:00"/>
  </r>
  <r>
    <n v="900959051"/>
    <s v="SUBRED INTEGRADA DE SERVICIOS DE SALUD CENTRO ORIENTE E.S.E. "/>
    <s v="SSCO0007430496"/>
    <s v="SSCO"/>
    <n v="7430496"/>
    <s v="SSCO7430496"/>
    <s v="900959051_SSCO7430496"/>
    <d v="2024-04-30T16:13:12"/>
    <n v="33800"/>
    <s v="2"/>
    <s v="890303093"/>
    <s v="PLAN U.H.C.M. MEDICINA PREPAGADA COMFENALCO VALLE   "/>
    <s v="RS403"/>
    <s v="468023"/>
    <d v="2024-05-10T00:00:00"/>
    <d v="2024-05-09T00:00:00"/>
    <n v="1"/>
    <x v="1"/>
    <s v="Finalizada"/>
    <s v="Factura cancelada"/>
    <n v="0"/>
    <m/>
    <m/>
    <m/>
    <n v="1"/>
    <n v="0"/>
    <n v="0"/>
    <n v="0"/>
    <n v="0"/>
    <n v="0"/>
    <n v="0"/>
    <n v="0"/>
    <n v="0"/>
    <n v="33800"/>
    <n v="33800"/>
    <n v="0"/>
    <n v="0"/>
    <n v="0"/>
    <n v="0"/>
    <m/>
    <m/>
    <m/>
    <m/>
    <n v="33799"/>
    <n v="33799"/>
    <n v="0"/>
    <n v="4800064342"/>
    <s v="PAGO DIRECTO REGIMEN SUBSIDIADO JUNIO 2024"/>
    <s v="11.07.2024"/>
    <n v="2078032"/>
    <m/>
    <m/>
    <m/>
    <m/>
    <m/>
    <m/>
    <d v="2024-10-31T00:00:00"/>
  </r>
  <r>
    <n v="900959051"/>
    <s v="SUBRED INTEGRADA DE SERVICIOS DE SALUD CENTRO ORIENTE E.S.E. "/>
    <s v="SSCO0007432556"/>
    <s v="SSCO"/>
    <n v="7432556"/>
    <s v="SSCO7432556"/>
    <s v="900959051_SSCO7432556"/>
    <d v="2024-05-08T14:13:29"/>
    <n v="49400"/>
    <s v="2"/>
    <s v="890303093"/>
    <s v="PLAN U.H.C.M. MEDICINA PREPAGADA COMFENALCO VALLE   "/>
    <s v="RC305"/>
    <s v="468193"/>
    <d v="2024-06-06T00:00:00"/>
    <d v="2024-06-05T00:00:00"/>
    <n v="44800"/>
    <x v="4"/>
    <s v="Finalizada"/>
    <s v="Factura pendiente en programacion de pago"/>
    <n v="44900"/>
    <n v="1222470803"/>
    <m/>
    <m/>
    <n v="0"/>
    <n v="0"/>
    <n v="0"/>
    <n v="0"/>
    <n v="0"/>
    <n v="0"/>
    <n v="44800"/>
    <n v="0"/>
    <n v="0"/>
    <n v="49400"/>
    <n v="49400"/>
    <n v="0"/>
    <n v="0"/>
    <n v="0"/>
    <n v="0"/>
    <m/>
    <m/>
    <m/>
    <m/>
    <n v="44900"/>
    <m/>
    <m/>
    <m/>
    <m/>
    <m/>
    <m/>
    <m/>
    <m/>
    <m/>
    <m/>
    <m/>
    <m/>
    <d v="2024-10-31T00:00:00"/>
  </r>
  <r>
    <n v="900959051"/>
    <s v="SUBRED INTEGRADA DE SERVICIOS DE SALUD CENTRO ORIENTE E.S.E. "/>
    <s v="SSCO0007433612"/>
    <s v="SSCO"/>
    <n v="7433612"/>
    <s v="SSCO7433612"/>
    <s v="900959051_SSCO7433612"/>
    <d v="2024-05-12T15:53:09"/>
    <n v="390435"/>
    <s v="2"/>
    <s v="890303093"/>
    <s v="PLAN U.H.C.M. MEDICINA PREPAGADA COMFENALCO VALLE   "/>
    <s v="RC305"/>
    <s v="468193"/>
    <d v="2024-06-06T00:00:00"/>
    <d v="2024-06-05T00:00:00"/>
    <n v="390435"/>
    <x v="4"/>
    <s v="Finalizada"/>
    <s v="Factura pendiente en programacion de pago"/>
    <n v="253435"/>
    <n v="4800064674"/>
    <m/>
    <m/>
    <n v="0"/>
    <n v="0"/>
    <n v="0"/>
    <n v="0"/>
    <n v="0"/>
    <n v="0"/>
    <n v="390435"/>
    <n v="0"/>
    <n v="0"/>
    <n v="390435"/>
    <n v="390435"/>
    <n v="0"/>
    <n v="0"/>
    <n v="0"/>
    <n v="0"/>
    <m/>
    <m/>
    <m/>
    <m/>
    <n v="390435"/>
    <m/>
    <m/>
    <m/>
    <m/>
    <m/>
    <m/>
    <m/>
    <m/>
    <m/>
    <m/>
    <m/>
    <m/>
    <d v="2024-10-31T00:00:00"/>
  </r>
  <r>
    <n v="900959051"/>
    <s v="SUBRED INTEGRADA DE SERVICIOS DE SALUD CENTRO ORIENTE E.S.E. "/>
    <s v="SSCO0007436900"/>
    <s v="SSCO"/>
    <n v="7436900"/>
    <s v="SSCO7436900"/>
    <s v="900959051_SSCO7436900"/>
    <d v="2024-05-23T11:20:57"/>
    <n v="81400"/>
    <s v="2"/>
    <s v="890303093"/>
    <s v="PLAN U.H.C.M. MEDICINA PREPAGADA COMFENALCO VALLE   "/>
    <s v="RC305"/>
    <s v="468193"/>
    <d v="2024-06-06T00:00:00"/>
    <d v="2024-06-06T00:00:00"/>
    <n v="81400"/>
    <x v="4"/>
    <s v="Finalizada"/>
    <s v="Factura pendiente en programacion de pago"/>
    <n v="81400"/>
    <n v="1222471004"/>
    <m/>
    <m/>
    <n v="0"/>
    <n v="0"/>
    <n v="0"/>
    <n v="0"/>
    <n v="0"/>
    <n v="0"/>
    <n v="81400"/>
    <n v="0"/>
    <n v="0"/>
    <n v="81400"/>
    <n v="81400"/>
    <n v="0"/>
    <n v="0"/>
    <n v="0"/>
    <n v="0"/>
    <m/>
    <m/>
    <m/>
    <m/>
    <n v="81400"/>
    <m/>
    <m/>
    <m/>
    <m/>
    <m/>
    <m/>
    <m/>
    <m/>
    <m/>
    <m/>
    <m/>
    <m/>
    <d v="2024-10-31T00:00:00"/>
  </r>
  <r>
    <n v="900959051"/>
    <s v="SUBRED INTEGRADA DE SERVICIOS DE SALUD CENTRO ORIENTE E.S.E. "/>
    <s v="SSCO0007441420"/>
    <s v="SSCO"/>
    <n v="7441420"/>
    <s v="SSCO7441420"/>
    <s v="900959051_SSCO7441420"/>
    <d v="2024-06-07T00:07:30"/>
    <n v="83242"/>
    <s v="2"/>
    <s v="890303093"/>
    <s v="PLAN U.H.C.M. MEDICINA PREPAGADA COMFENALCO VALLE   "/>
    <s v="RS403"/>
    <s v="468692"/>
    <d v="2024-08-26T00:00:00"/>
    <d v="2024-09-02T00:00:00"/>
    <n v="83242"/>
    <x v="4"/>
    <s v="Finalizada"/>
    <e v="#N/A"/>
    <n v="83242"/>
    <n v="1222509681"/>
    <m/>
    <m/>
    <n v="0"/>
    <n v="0"/>
    <n v="0"/>
    <n v="0"/>
    <n v="0"/>
    <n v="0"/>
    <n v="83242"/>
    <n v="0"/>
    <n v="0"/>
    <n v="83242"/>
    <n v="83242"/>
    <n v="0"/>
    <n v="0"/>
    <n v="0"/>
    <n v="0"/>
    <m/>
    <m/>
    <m/>
    <m/>
    <n v="83242"/>
    <m/>
    <m/>
    <m/>
    <m/>
    <m/>
    <m/>
    <m/>
    <m/>
    <m/>
    <m/>
    <m/>
    <m/>
    <d v="2024-10-31T00:00:00"/>
  </r>
  <r>
    <n v="900959051"/>
    <s v="SUBRED INTEGRADA DE SERVICIOS DE SALUD CENTRO ORIENTE E.S.E. "/>
    <s v="SSCO0007444031"/>
    <s v="SSCO"/>
    <n v="7444031"/>
    <s v="SSCO7444031"/>
    <s v="900959051_SSCO7444031"/>
    <d v="2024-06-17T09:35:13"/>
    <n v="49400"/>
    <s v="2"/>
    <s v="890303093"/>
    <s v="PLAN U.H.C.M. MEDICINA PREPAGADA COMFENALCO VALLE   "/>
    <s v="RC305"/>
    <s v="468691"/>
    <d v="2024-08-26T00:00:00"/>
    <d v="2024-09-02T00:00:00"/>
    <n v="49400"/>
    <x v="4"/>
    <s v="Finalizada"/>
    <e v="#N/A"/>
    <n v="49400"/>
    <n v="1222511696"/>
    <m/>
    <m/>
    <n v="0"/>
    <n v="0"/>
    <n v="0"/>
    <n v="0"/>
    <n v="0"/>
    <n v="0"/>
    <n v="49400"/>
    <n v="0"/>
    <n v="0"/>
    <n v="49400"/>
    <n v="49400"/>
    <n v="0"/>
    <n v="0"/>
    <n v="0"/>
    <n v="0"/>
    <m/>
    <m/>
    <m/>
    <m/>
    <n v="49400"/>
    <m/>
    <m/>
    <m/>
    <m/>
    <m/>
    <m/>
    <m/>
    <m/>
    <m/>
    <m/>
    <m/>
    <m/>
    <d v="2024-10-31T00:00:00"/>
  </r>
  <r>
    <n v="900959051"/>
    <s v="SUBRED INTEGRADA DE SERVICIOS DE SALUD CENTRO ORIENTE E.S.E. "/>
    <s v="SSCO0007447177"/>
    <s v="SSCO"/>
    <n v="7447177"/>
    <s v="SSCO7447177"/>
    <s v="900959051_SSCO7447177"/>
    <d v="2024-06-25T14:13:24"/>
    <n v="404077"/>
    <s v="2"/>
    <s v="890303093"/>
    <s v="PLAN U.H.C.M. MEDICINA PREPAGADA COMFENALCO VALLE   "/>
    <s v="RS403"/>
    <s v="468692"/>
    <d v="2024-08-26T00:00:00"/>
    <d v="2024-09-02T00:00:00"/>
    <n v="404077"/>
    <x v="4"/>
    <s v="Finalizada"/>
    <e v="#N/A"/>
    <n v="404077"/>
    <n v="1222514145"/>
    <m/>
    <m/>
    <n v="0"/>
    <n v="0"/>
    <n v="0"/>
    <n v="0"/>
    <n v="0"/>
    <n v="0"/>
    <n v="404077"/>
    <n v="0"/>
    <n v="0"/>
    <n v="404077"/>
    <n v="404077"/>
    <n v="0"/>
    <n v="0"/>
    <n v="0"/>
    <n v="0"/>
    <m/>
    <m/>
    <m/>
    <m/>
    <n v="404077"/>
    <m/>
    <m/>
    <m/>
    <m/>
    <m/>
    <m/>
    <m/>
    <m/>
    <m/>
    <m/>
    <m/>
    <m/>
    <d v="2024-10-31T00:00:00"/>
  </r>
  <r>
    <n v="900959051"/>
    <s v="SUBRED INTEGRADA DE SERVICIOS DE SALUD CENTRO ORIENTE E.S.E. "/>
    <s v="SSCO0007449777"/>
    <s v="SSCO"/>
    <n v="7449777"/>
    <s v="SSCO7449777"/>
    <s v="900959051_SSCO7449777"/>
    <d v="2024-07-03T17:35:17"/>
    <n v="150115"/>
    <s v="2"/>
    <s v="890303093"/>
    <s v="PLAN U.H.C.M. MEDICINA PREPAGADA COMFENALCO VALLE   "/>
    <s v="RS403"/>
    <s v="468692"/>
    <d v="2024-08-26T00:00:00"/>
    <d v="2024-09-02T00:00:00"/>
    <n v="150115"/>
    <x v="4"/>
    <s v="Finalizada"/>
    <e v="#N/A"/>
    <n v="150115"/>
    <n v="1222514204"/>
    <m/>
    <m/>
    <n v="0"/>
    <n v="0"/>
    <n v="0"/>
    <n v="0"/>
    <n v="0"/>
    <n v="0"/>
    <n v="150115"/>
    <n v="0"/>
    <n v="0"/>
    <n v="150115"/>
    <n v="150115"/>
    <n v="0"/>
    <n v="0"/>
    <n v="0"/>
    <n v="0"/>
    <m/>
    <m/>
    <m/>
    <m/>
    <n v="150115"/>
    <m/>
    <m/>
    <m/>
    <m/>
    <m/>
    <m/>
    <m/>
    <m/>
    <m/>
    <m/>
    <m/>
    <m/>
    <d v="2024-10-31T00:00:00"/>
  </r>
  <r>
    <n v="900959051"/>
    <s v="SUBRED INTEGRADA DE SERVICIOS DE SALUD CENTRO ORIENTE E.S.E. "/>
    <s v="SSCO0007451491"/>
    <s v="SSCO"/>
    <n v="7451491"/>
    <s v="SSCO7451491"/>
    <s v="900959051_SSCO7451491"/>
    <d v="2024-07-10T12:59:40"/>
    <n v="1104777"/>
    <s v="2"/>
    <s v="890303093"/>
    <s v="PLAN U.H.C.M. MEDICINA PREPAGADA COMFENALCO VALLE   "/>
    <s v="RS403"/>
    <s v="468692"/>
    <d v="2024-08-26T00:00:00"/>
    <d v="2024-09-02T00:00:00"/>
    <n v="1104777"/>
    <x v="4"/>
    <s v="Finalizada"/>
    <e v="#N/A"/>
    <n v="1104777"/>
    <n v="1222514205"/>
    <m/>
    <m/>
    <n v="0"/>
    <n v="0"/>
    <n v="0"/>
    <n v="0"/>
    <n v="0"/>
    <n v="0"/>
    <n v="1104777"/>
    <n v="0"/>
    <n v="0"/>
    <n v="1104777"/>
    <n v="1104777"/>
    <n v="0"/>
    <n v="0"/>
    <n v="0"/>
    <n v="0"/>
    <m/>
    <m/>
    <m/>
    <m/>
    <n v="1104777"/>
    <m/>
    <m/>
    <m/>
    <m/>
    <m/>
    <m/>
    <m/>
    <m/>
    <m/>
    <m/>
    <m/>
    <m/>
    <d v="2024-10-31T00:00:00"/>
  </r>
  <r>
    <n v="900959051"/>
    <s v="SUBRED INTEGRADA DE SERVICIOS DE SALUD CENTRO ORIENTE E.S.E. "/>
    <s v="SSCO0007451507"/>
    <s v="SSCO"/>
    <n v="7451507"/>
    <s v="SSCO7451507"/>
    <s v="900959051_SSCO7451507"/>
    <d v="2024-07-10T13:22:22"/>
    <n v="469223"/>
    <s v="2"/>
    <s v="890303093"/>
    <s v="PLAN U.H.C.M. MEDICINA PREPAGADA COMFENALCO VALLE   "/>
    <s v="RC305"/>
    <s v="468691"/>
    <d v="2024-08-26T00:00:00"/>
    <d v="2024-09-02T00:00:00"/>
    <n v="469223"/>
    <x v="5"/>
    <s v="Finalizada"/>
    <e v="#N/A"/>
    <n v="318244"/>
    <n v="4800065868"/>
    <m/>
    <m/>
    <n v="150979"/>
    <n v="0"/>
    <n v="0"/>
    <n v="0"/>
    <n v="0"/>
    <n v="0"/>
    <n v="318244"/>
    <n v="0"/>
    <n v="0"/>
    <n v="469223"/>
    <n v="469223"/>
    <n v="0"/>
    <n v="0"/>
    <n v="0"/>
    <n v="0"/>
    <m/>
    <m/>
    <m/>
    <m/>
    <n v="469223"/>
    <n v="150979"/>
    <n v="0"/>
    <n v="4800065868"/>
    <s v="ANT. SERVICIOS DE SALUD WILLIAM LEONARDO HERRERA R - ANT. SERVICIOS DE SALUD ALBA ROCIO GIRALDO PALACIO"/>
    <s v="31.10.2024"/>
    <n v="150979"/>
    <m/>
    <m/>
    <m/>
    <m/>
    <m/>
    <m/>
    <d v="2024-10-31T00:00:00"/>
  </r>
  <r>
    <n v="900959051"/>
    <s v="SUBRED INTEGRADA DE SERVICIOS DE SALUD CENTRO ORIENTE E.S.E. "/>
    <s v="SSCO0007453746"/>
    <s v="SSCO"/>
    <n v="7453746"/>
    <s v="SSCO7453746"/>
    <s v="900959051_SSCO7453746"/>
    <d v="2024-07-18T10:03:20"/>
    <n v="11185777"/>
    <s v="3"/>
    <s v="890303093"/>
    <s v="PLAN U.H.C.M. MEDICINA PREPAGADA COMFENALCO VALLE   "/>
    <s v="RS403"/>
    <s v="468730"/>
    <d v="2024-08-26T00:00:00"/>
    <d v="2024-09-02T00:00:00"/>
    <n v="11185777"/>
    <x v="3"/>
    <s v="Devuelta"/>
    <e v="#N/A"/>
    <n v="0"/>
    <m/>
    <m/>
    <m/>
    <n v="0"/>
    <n v="11185777"/>
    <n v="0"/>
    <n v="0"/>
    <n v="0"/>
    <n v="0"/>
    <n v="0"/>
    <n v="0"/>
    <n v="0"/>
    <n v="0"/>
    <n v="0"/>
    <n v="0"/>
    <n v="0"/>
    <n v="11185777"/>
    <n v="0"/>
    <s v="se realiza devolución ya que la factura no cuenta con los soportes completos el procedimiento y estancia son pertinentes pero solo hay una epicrisis faltarían soportes de laboratorios y la HC completa Cédula Ciudadanía 1012322670 WILLIAM LEONARDO HERRERA RAMIREZ"/>
    <s v="SOPORTE"/>
    <s v="Servicios hospitalarios"/>
    <s v="Hospitalario"/>
    <n v="0"/>
    <m/>
    <m/>
    <m/>
    <m/>
    <m/>
    <m/>
    <m/>
    <m/>
    <m/>
    <m/>
    <m/>
    <m/>
    <d v="2024-10-31T00:00:00"/>
  </r>
  <r>
    <n v="900959051"/>
    <s v="SUBRED INTEGRADA DE SERVICIOS DE SALUD CENTRO ORIENTE E.S.E. "/>
    <s v="SSCO0007465206"/>
    <s v="SSCO"/>
    <n v="7465206"/>
    <s v="SSCO7465206"/>
    <s v="900959051_SSCO7465206"/>
    <d v="2024-08-25T15:42:26"/>
    <n v="578067"/>
    <s v="2"/>
    <s v="890303093"/>
    <s v="PLAN U.H.C.M. MEDICINA PREPAGADA COMFENALCO VALLE   "/>
    <s v="RC305"/>
    <s v="468783"/>
    <d v="2024-09-10T00:00:00"/>
    <d v="2024-09-06T00:00:00"/>
    <n v="578067"/>
    <x v="4"/>
    <s v="Finalizada"/>
    <e v="#N/A"/>
    <n v="578067"/>
    <n v="1222512768"/>
    <m/>
    <m/>
    <n v="0"/>
    <n v="0"/>
    <n v="0"/>
    <n v="0"/>
    <n v="0"/>
    <n v="0"/>
    <n v="578067"/>
    <n v="0"/>
    <n v="0"/>
    <n v="578067"/>
    <n v="578067"/>
    <n v="0"/>
    <n v="0"/>
    <n v="0"/>
    <n v="0"/>
    <m/>
    <m/>
    <m/>
    <m/>
    <n v="578067"/>
    <m/>
    <m/>
    <m/>
    <m/>
    <m/>
    <m/>
    <m/>
    <m/>
    <m/>
    <m/>
    <m/>
    <m/>
    <d v="2024-10-31T00:00:00"/>
  </r>
  <r>
    <n v="900959051"/>
    <s v="SUBRED INTEGRADA DE SERVICIOS DE SALUD CENTRO ORIENTE E.S.E. "/>
    <s v="SSCO0007474633"/>
    <s v="SSCO"/>
    <n v="7474633"/>
    <s v="SSCO7474633"/>
    <s v="900959051_SSCO7474633"/>
    <d v="2024-09-24T11:29:29"/>
    <n v="389076"/>
    <s v="2"/>
    <s v="890303093"/>
    <s v="PLAN U.H.C.M. MEDICINA PREPAGADA COMFENALCO VALLE   "/>
    <s v="RS403"/>
    <s v="469028"/>
    <d v="2024-10-08T15:23:33"/>
    <d v="2024-10-08T00:00:00"/>
    <n v="389076"/>
    <x v="4"/>
    <s v="Finalizada"/>
    <e v="#N/A"/>
    <n v="389076"/>
    <n v="1222520262"/>
    <m/>
    <m/>
    <n v="0"/>
    <n v="0"/>
    <n v="0"/>
    <n v="0"/>
    <n v="0"/>
    <n v="0"/>
    <n v="389076"/>
    <n v="0"/>
    <n v="0"/>
    <n v="389076"/>
    <n v="389076"/>
    <n v="0"/>
    <n v="0"/>
    <n v="0"/>
    <n v="0"/>
    <m/>
    <m/>
    <m/>
    <m/>
    <n v="389076"/>
    <m/>
    <m/>
    <m/>
    <m/>
    <m/>
    <m/>
    <m/>
    <m/>
    <m/>
    <m/>
    <m/>
    <m/>
    <d v="2024-10-31T00:00:00"/>
  </r>
  <r>
    <n v="900959051"/>
    <s v="SUBRED INTEGRADA DE SERVICIOS DE SALUD CENTRO ORIENTE E.S.E. "/>
    <s v="SSCO0007475961"/>
    <s v="SSCO"/>
    <n v="7475961"/>
    <s v="SSCO7475961"/>
    <s v="900959051_SSCO7475961"/>
    <d v="2024-09-28T05:25:14"/>
    <n v="329100"/>
    <s v="2"/>
    <s v="890303093"/>
    <s v="PLAN U.H.C.M. MEDICINA PREPAGADA COMFENALCO VALLE   "/>
    <s v="RC305"/>
    <s v="469029"/>
    <d v="2024-10-08T15:24:13"/>
    <d v="2024-10-08T00:00:00"/>
    <n v="329100"/>
    <x v="4"/>
    <s v="Finalizada"/>
    <e v="#N/A"/>
    <n v="329100"/>
    <n v="1222520263"/>
    <m/>
    <m/>
    <n v="0"/>
    <n v="0"/>
    <n v="0"/>
    <n v="0"/>
    <n v="0"/>
    <n v="0"/>
    <n v="329100"/>
    <n v="0"/>
    <n v="0"/>
    <n v="329100"/>
    <n v="329100"/>
    <n v="0"/>
    <n v="0"/>
    <n v="0"/>
    <n v="0"/>
    <m/>
    <m/>
    <m/>
    <m/>
    <n v="329100"/>
    <m/>
    <m/>
    <m/>
    <m/>
    <m/>
    <m/>
    <m/>
    <m/>
    <m/>
    <m/>
    <m/>
    <m/>
    <d v="2024-10-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18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0" firstHeaderRow="0" firstDataRow="1" firstDataCol="1"/>
  <pivotFields count="57">
    <pivotField showAll="0"/>
    <pivotField showAll="0"/>
    <pivotField showAll="0"/>
    <pivotField showAll="0"/>
    <pivotField showAll="0"/>
    <pivotField showAll="0"/>
    <pivotField showAll="0"/>
    <pivotField numFmtId="14" showAll="0"/>
    <pivotField numFmtId="167" showAll="0"/>
    <pivotField showAll="0"/>
    <pivotField showAll="0"/>
    <pivotField showAll="0"/>
    <pivotField showAll="0"/>
    <pivotField showAll="0"/>
    <pivotField numFmtId="14" showAll="0"/>
    <pivotField showAll="0"/>
    <pivotField dataField="1" numFmtId="167" showAll="0"/>
    <pivotField axis="axisRow" dataField="1" showAll="0">
      <items count="7">
        <item x="1"/>
        <item x="5"/>
        <item x="3"/>
        <item x="2"/>
        <item x="0"/>
        <item x="4"/>
        <item t="default"/>
      </items>
    </pivotField>
    <pivotField showAll="0"/>
    <pivotField showAll="0"/>
    <pivotField showAll="0"/>
    <pivotField showAll="0"/>
    <pivotField showAll="0"/>
    <pivotField showAll="0"/>
    <pivotField dataField="1" showAll="0"/>
    <pivotField numFmtId="167" showAll="0"/>
    <pivotField numFmtId="167" showAll="0"/>
    <pivotField numFmtId="167" showAll="0"/>
    <pivotField numFmtId="167" showAll="0"/>
    <pivotField numFmtId="167" showAll="0"/>
    <pivotField dataField="1" numFmtId="167" showAll="0"/>
    <pivotField numFmtId="167" showAll="0"/>
    <pivotField numFmtId="167" showAll="0"/>
    <pivotField numFmtId="167" showAll="0"/>
    <pivotField numFmtId="167" showAll="0"/>
    <pivotField numFmtId="167" showAll="0"/>
    <pivotField numFmtId="167" showAll="0"/>
    <pivotField numFmtId="167" showAll="0"/>
    <pivotField numFmtId="167" showAll="0"/>
    <pivotField showAll="0"/>
    <pivotField showAll="0"/>
    <pivotField showAll="0"/>
    <pivotField showAll="0"/>
    <pivotField numFmtId="167" showAll="0"/>
    <pivotField showAll="0"/>
    <pivotField showAll="0"/>
    <pivotField showAll="0"/>
    <pivotField showAll="0"/>
    <pivotField showAll="0"/>
    <pivotField showAll="0"/>
    <pivotField showAll="0"/>
    <pivotField showAll="0"/>
    <pivotField showAll="0"/>
    <pivotField showAll="0"/>
    <pivotField showAll="0"/>
    <pivotField showAll="0"/>
    <pivotField numFmtId="14" showAll="0"/>
  </pivotFields>
  <rowFields count="1">
    <field x="17"/>
  </rowFields>
  <rowItems count="7">
    <i>
      <x/>
    </i>
    <i>
      <x v="1"/>
    </i>
    <i>
      <x v="2"/>
    </i>
    <i>
      <x v="3"/>
    </i>
    <i>
      <x v="4"/>
    </i>
    <i>
      <x v="5"/>
    </i>
    <i t="grand">
      <x/>
    </i>
  </rowItems>
  <colFields count="1">
    <field x="-2"/>
  </colFields>
  <colItems count="4">
    <i>
      <x/>
    </i>
    <i i="1">
      <x v="1"/>
    </i>
    <i i="2">
      <x v="2"/>
    </i>
    <i i="3">
      <x v="3"/>
    </i>
  </colItems>
  <dataFields count="4">
    <dataField name="Cant. Facturas " fld="17" subtotal="count" baseField="0" baseItem="0"/>
    <dataField name="Saldo IPS " fld="16" baseField="0" baseItem="0" numFmtId="167"/>
    <dataField name="Valor pendiente de pago  " fld="30" baseField="0" baseItem="0" numFmtId="167"/>
    <dataField name=" Valor cancelado  " fld="24" baseField="0" baseItem="0" numFmtId="167"/>
  </dataFields>
  <formats count="33">
    <format dxfId="32">
      <pivotArea field="17" type="button" dataOnly="0" labelOnly="1" outline="0" axis="axisRow" fieldPosition="0"/>
    </format>
    <format dxfId="31">
      <pivotArea dataOnly="0" labelOnly="1" outline="0" fieldPosition="0">
        <references count="1">
          <reference field="4294967294" count="3">
            <x v="0"/>
            <x v="1"/>
            <x v="2"/>
          </reference>
        </references>
      </pivotArea>
    </format>
    <format dxfId="30">
      <pivotArea field="17" type="button" dataOnly="0" labelOnly="1" outline="0" axis="axisRow" fieldPosition="0"/>
    </format>
    <format dxfId="29">
      <pivotArea dataOnly="0" labelOnly="1" outline="0" fieldPosition="0">
        <references count="1">
          <reference field="4294967294" count="3">
            <x v="0"/>
            <x v="1"/>
            <x v="2"/>
          </reference>
        </references>
      </pivotArea>
    </format>
    <format dxfId="28">
      <pivotArea field="17" type="button" dataOnly="0" labelOnly="1" outline="0" axis="axisRow" fieldPosition="0"/>
    </format>
    <format dxfId="27">
      <pivotArea dataOnly="0" labelOnly="1" outline="0" fieldPosition="0">
        <references count="1">
          <reference field="4294967294" count="3">
            <x v="0"/>
            <x v="1"/>
            <x v="2"/>
          </reference>
        </references>
      </pivotArea>
    </format>
    <format dxfId="26">
      <pivotArea type="all" dataOnly="0" outline="0" fieldPosition="0"/>
    </format>
    <format dxfId="25">
      <pivotArea outline="0" collapsedLevelsAreSubtotals="1" fieldPosition="0"/>
    </format>
    <format dxfId="24">
      <pivotArea field="17" type="button" dataOnly="0" labelOnly="1" outline="0" axis="axisRow" fieldPosition="0"/>
    </format>
    <format dxfId="23">
      <pivotArea dataOnly="0" labelOnly="1" fieldPosition="0">
        <references count="1">
          <reference field="17" count="0"/>
        </references>
      </pivotArea>
    </format>
    <format dxfId="22">
      <pivotArea dataOnly="0" labelOnly="1" grandRow="1" outline="0" fieldPosition="0"/>
    </format>
    <format dxfId="21">
      <pivotArea dataOnly="0" labelOnly="1" outline="0" fieldPosition="0">
        <references count="1">
          <reference field="4294967294" count="3">
            <x v="0"/>
            <x v="1"/>
            <x v="2"/>
          </reference>
        </references>
      </pivotArea>
    </format>
    <format dxfId="20">
      <pivotArea field="17" type="button" dataOnly="0" labelOnly="1" outline="0" axis="axisRow" fieldPosition="0"/>
    </format>
    <format dxfId="19">
      <pivotArea dataOnly="0" labelOnly="1" fieldPosition="0">
        <references count="1">
          <reference field="17" count="0"/>
        </references>
      </pivotArea>
    </format>
    <format dxfId="18">
      <pivotArea dataOnly="0" labelOnly="1" grandRow="1" outline="0" fieldPosition="0"/>
    </format>
    <format dxfId="17">
      <pivotArea outline="0" collapsedLevelsAreSubtotals="1" fieldPosition="0">
        <references count="1">
          <reference field="4294967294" count="1" selected="0">
            <x v="0"/>
          </reference>
        </references>
      </pivotArea>
    </format>
    <format dxfId="16">
      <pivotArea dataOnly="0" labelOnly="1" outline="0" fieldPosition="0">
        <references count="1">
          <reference field="4294967294" count="1">
            <x v="0"/>
          </reference>
        </references>
      </pivotArea>
    </format>
    <format dxfId="15">
      <pivotArea dataOnly="0" outline="0" fieldPosition="0">
        <references count="1">
          <reference field="4294967294" count="1">
            <x v="1"/>
          </reference>
        </references>
      </pivotArea>
    </format>
    <format dxfId="14">
      <pivotArea field="17" type="button" dataOnly="0" labelOnly="1" outline="0" axis="axisRow" fieldPosition="0"/>
    </format>
    <format dxfId="13">
      <pivotArea dataOnly="0" labelOnly="1" outline="0" fieldPosition="0">
        <references count="1">
          <reference field="4294967294" count="3">
            <x v="0"/>
            <x v="1"/>
            <x v="2"/>
          </reference>
        </references>
      </pivotArea>
    </format>
    <format dxfId="12">
      <pivotArea grandRow="1" outline="0" collapsedLevelsAreSubtotals="1" fieldPosition="0"/>
    </format>
    <format dxfId="11">
      <pivotArea dataOnly="0" labelOnly="1" grandRow="1" outline="0" fieldPosition="0"/>
    </format>
    <format dxfId="10">
      <pivotArea outline="0" collapsedLevelsAreSubtotals="1" fieldPosition="0">
        <references count="1">
          <reference field="4294967294" count="2" selected="0">
            <x v="1"/>
            <x v="2"/>
          </reference>
        </references>
      </pivotArea>
    </format>
    <format dxfId="9">
      <pivotArea dataOnly="0" labelOnly="1" outline="0" fieldPosition="0">
        <references count="1">
          <reference field="4294967294" count="2">
            <x v="1"/>
            <x v="2"/>
          </reference>
        </references>
      </pivotArea>
    </format>
    <format dxfId="8">
      <pivotArea dataOnly="0" outline="0" fieldPosition="0">
        <references count="1">
          <reference field="4294967294" count="1">
            <x v="3"/>
          </reference>
        </references>
      </pivotArea>
    </format>
    <format dxfId="7">
      <pivotArea dataOnly="0" labelOnly="1" outline="0" fieldPosition="0">
        <references count="1">
          <reference field="4294967294" count="1">
            <x v="3"/>
          </reference>
        </references>
      </pivotArea>
    </format>
    <format dxfId="6">
      <pivotArea dataOnly="0" labelOnly="1" outline="0" fieldPosition="0">
        <references count="1">
          <reference field="4294967294" count="1">
            <x v="3"/>
          </reference>
        </references>
      </pivotArea>
    </format>
    <format dxfId="5">
      <pivotArea outline="0" collapsedLevelsAreSubtotals="1" fieldPosition="0">
        <references count="1">
          <reference field="4294967294" count="1" selected="0">
            <x v="3"/>
          </reference>
        </references>
      </pivotArea>
    </format>
    <format dxfId="4">
      <pivotArea dataOnly="0" labelOnly="1" outline="0" fieldPosition="0">
        <references count="1">
          <reference field="4294967294" count="1">
            <x v="3"/>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9"/>
  <sheetViews>
    <sheetView workbookViewId="0">
      <selection activeCell="A13" sqref="A13"/>
    </sheetView>
  </sheetViews>
  <sheetFormatPr baseColWidth="10" defaultRowHeight="14.5" x14ac:dyDescent="0.35"/>
  <cols>
    <col min="1" max="1" width="18.1796875" bestFit="1" customWidth="1"/>
    <col min="2" max="2" width="22.54296875" bestFit="1" customWidth="1"/>
    <col min="3" max="3" width="24.7265625" style="1" bestFit="1" customWidth="1"/>
    <col min="5" max="5" width="18" bestFit="1" customWidth="1"/>
    <col min="6" max="6" width="57.81640625" customWidth="1"/>
    <col min="7" max="7" width="17.54296875" bestFit="1" customWidth="1"/>
    <col min="8" max="8" width="21" bestFit="1" customWidth="1"/>
    <col min="9" max="9" width="21.1796875" customWidth="1"/>
    <col min="10" max="10" width="20" bestFit="1" customWidth="1"/>
  </cols>
  <sheetData>
    <row r="2" spans="1:10" x14ac:dyDescent="0.35">
      <c r="A2" s="10" t="s">
        <v>88</v>
      </c>
      <c r="B2" s="11"/>
      <c r="C2" s="11"/>
      <c r="D2" s="11"/>
      <c r="E2" s="11"/>
      <c r="F2" s="11"/>
      <c r="G2" s="11"/>
      <c r="H2" s="11"/>
      <c r="I2" s="11"/>
      <c r="J2" s="12"/>
    </row>
    <row r="3" spans="1:10" x14ac:dyDescent="0.35">
      <c r="A3" s="10" t="s">
        <v>89</v>
      </c>
      <c r="B3" s="11"/>
      <c r="C3" s="11"/>
      <c r="D3" s="11"/>
      <c r="E3" s="11"/>
      <c r="F3" s="11"/>
      <c r="G3" s="11"/>
      <c r="H3" s="11"/>
      <c r="I3" s="11"/>
      <c r="J3" s="12"/>
    </row>
    <row r="4" spans="1:10" x14ac:dyDescent="0.35">
      <c r="A4" s="13"/>
      <c r="B4" s="14"/>
      <c r="C4" s="14"/>
      <c r="D4" s="14"/>
      <c r="E4" s="14"/>
      <c r="F4" s="14"/>
      <c r="G4" s="14"/>
      <c r="H4" s="14"/>
      <c r="I4" s="14"/>
      <c r="J4" s="15"/>
    </row>
    <row r="5" spans="1:10" ht="27" customHeight="1" x14ac:dyDescent="0.35">
      <c r="A5" s="7" t="s">
        <v>78</v>
      </c>
      <c r="B5" s="7" t="s">
        <v>79</v>
      </c>
      <c r="C5" s="8" t="s">
        <v>80</v>
      </c>
      <c r="D5" s="7" t="s">
        <v>81</v>
      </c>
      <c r="E5" s="7" t="s">
        <v>82</v>
      </c>
      <c r="F5" s="7" t="s">
        <v>83</v>
      </c>
      <c r="G5" s="7" t="s">
        <v>90</v>
      </c>
      <c r="H5" s="7" t="s">
        <v>84</v>
      </c>
      <c r="I5" s="7" t="s">
        <v>85</v>
      </c>
      <c r="J5" s="8" t="s">
        <v>86</v>
      </c>
    </row>
    <row r="6" spans="1:10" x14ac:dyDescent="0.35">
      <c r="A6" s="2" t="s">
        <v>6</v>
      </c>
      <c r="B6" s="3">
        <v>42734.6799040162</v>
      </c>
      <c r="C6" s="4">
        <v>223070</v>
      </c>
      <c r="D6" s="2" t="s">
        <v>0</v>
      </c>
      <c r="E6" s="2" t="s">
        <v>1</v>
      </c>
      <c r="F6" s="2" t="s">
        <v>2</v>
      </c>
      <c r="G6" s="2" t="s">
        <v>3</v>
      </c>
      <c r="H6" s="2" t="s">
        <v>7</v>
      </c>
      <c r="I6" s="3">
        <v>42857</v>
      </c>
      <c r="J6" s="5">
        <v>222570</v>
      </c>
    </row>
    <row r="7" spans="1:10" x14ac:dyDescent="0.35">
      <c r="A7" s="2" t="s">
        <v>8</v>
      </c>
      <c r="B7" s="3">
        <v>42793.785576006943</v>
      </c>
      <c r="C7" s="4">
        <v>48400</v>
      </c>
      <c r="D7" s="2" t="s">
        <v>0</v>
      </c>
      <c r="E7" s="2" t="s">
        <v>1</v>
      </c>
      <c r="F7" s="2" t="s">
        <v>2</v>
      </c>
      <c r="G7" s="2" t="s">
        <v>3</v>
      </c>
      <c r="H7" s="2" t="s">
        <v>9</v>
      </c>
      <c r="I7" s="3">
        <v>42948</v>
      </c>
      <c r="J7" s="5">
        <v>48400</v>
      </c>
    </row>
    <row r="8" spans="1:10" x14ac:dyDescent="0.35">
      <c r="A8" s="2" t="s">
        <v>10</v>
      </c>
      <c r="B8" s="3">
        <v>42808.453969363421</v>
      </c>
      <c r="C8" s="4">
        <v>48400</v>
      </c>
      <c r="D8" s="2" t="s">
        <v>0</v>
      </c>
      <c r="E8" s="2" t="s">
        <v>1</v>
      </c>
      <c r="F8" s="2" t="s">
        <v>2</v>
      </c>
      <c r="G8" s="2" t="s">
        <v>3</v>
      </c>
      <c r="H8" s="2" t="s">
        <v>11</v>
      </c>
      <c r="I8" s="3">
        <v>42857</v>
      </c>
      <c r="J8" s="5">
        <v>48400</v>
      </c>
    </row>
    <row r="9" spans="1:10" x14ac:dyDescent="0.35">
      <c r="A9" s="2" t="s">
        <v>12</v>
      </c>
      <c r="B9" s="3">
        <v>43011.513999768518</v>
      </c>
      <c r="C9" s="4">
        <v>1808756</v>
      </c>
      <c r="D9" s="2" t="s">
        <v>0</v>
      </c>
      <c r="E9" s="2" t="s">
        <v>1</v>
      </c>
      <c r="F9" s="2" t="s">
        <v>2</v>
      </c>
      <c r="G9" s="2" t="s">
        <v>3</v>
      </c>
      <c r="H9" s="2" t="s">
        <v>13</v>
      </c>
      <c r="I9" s="3">
        <v>43252</v>
      </c>
      <c r="J9" s="5">
        <v>35680</v>
      </c>
    </row>
    <row r="10" spans="1:10" x14ac:dyDescent="0.35">
      <c r="A10" s="2" t="s">
        <v>14</v>
      </c>
      <c r="B10" s="3">
        <v>43025.636014085649</v>
      </c>
      <c r="C10" s="4">
        <v>29500</v>
      </c>
      <c r="D10" s="2" t="s">
        <v>0</v>
      </c>
      <c r="E10" s="2" t="s">
        <v>1</v>
      </c>
      <c r="F10" s="2" t="s">
        <v>2</v>
      </c>
      <c r="G10" s="2" t="s">
        <v>3</v>
      </c>
      <c r="H10" s="2" t="s">
        <v>13</v>
      </c>
      <c r="I10" s="3">
        <v>43252</v>
      </c>
      <c r="J10" s="5">
        <v>29500</v>
      </c>
    </row>
    <row r="11" spans="1:10" x14ac:dyDescent="0.35">
      <c r="A11" s="2" t="s">
        <v>16</v>
      </c>
      <c r="B11" s="3">
        <v>43177.023273032406</v>
      </c>
      <c r="C11" s="4">
        <v>749751</v>
      </c>
      <c r="D11" s="2" t="s">
        <v>0</v>
      </c>
      <c r="E11" s="2" t="s">
        <v>1</v>
      </c>
      <c r="F11" s="2" t="s">
        <v>2</v>
      </c>
      <c r="G11" s="2" t="s">
        <v>3</v>
      </c>
      <c r="H11" s="2" t="s">
        <v>15</v>
      </c>
      <c r="I11" s="3">
        <v>43202</v>
      </c>
      <c r="J11" s="5">
        <v>460819</v>
      </c>
    </row>
    <row r="12" spans="1:10" x14ac:dyDescent="0.35">
      <c r="A12" s="2" t="s">
        <v>17</v>
      </c>
      <c r="B12" s="3">
        <v>44292.502932094903</v>
      </c>
      <c r="C12" s="4">
        <v>44500</v>
      </c>
      <c r="D12" s="2" t="s">
        <v>0</v>
      </c>
      <c r="E12" s="2" t="s">
        <v>1</v>
      </c>
      <c r="F12" s="2" t="s">
        <v>2</v>
      </c>
      <c r="G12" s="2" t="s">
        <v>3</v>
      </c>
      <c r="H12" s="2" t="s">
        <v>18</v>
      </c>
      <c r="I12" s="3">
        <v>44396</v>
      </c>
      <c r="J12" s="5">
        <v>40000</v>
      </c>
    </row>
    <row r="13" spans="1:10" x14ac:dyDescent="0.35">
      <c r="A13" s="2" t="s">
        <v>19</v>
      </c>
      <c r="B13" s="3">
        <v>44294.458051469905</v>
      </c>
      <c r="C13" s="4">
        <v>30900</v>
      </c>
      <c r="D13" s="2" t="s">
        <v>0</v>
      </c>
      <c r="E13" s="2" t="s">
        <v>1</v>
      </c>
      <c r="F13" s="2" t="s">
        <v>2</v>
      </c>
      <c r="G13" s="2" t="s">
        <v>3</v>
      </c>
      <c r="H13" s="2" t="s">
        <v>18</v>
      </c>
      <c r="I13" s="3">
        <v>44396</v>
      </c>
      <c r="J13" s="5">
        <v>27800</v>
      </c>
    </row>
    <row r="14" spans="1:10" x14ac:dyDescent="0.35">
      <c r="A14" s="2" t="s">
        <v>20</v>
      </c>
      <c r="B14" s="3">
        <v>44295.342959374997</v>
      </c>
      <c r="C14" s="4">
        <v>52400</v>
      </c>
      <c r="D14" s="2" t="s">
        <v>0</v>
      </c>
      <c r="E14" s="2" t="s">
        <v>1</v>
      </c>
      <c r="F14" s="2" t="s">
        <v>2</v>
      </c>
      <c r="G14" s="2" t="s">
        <v>5</v>
      </c>
      <c r="H14" s="2" t="s">
        <v>21</v>
      </c>
      <c r="I14" s="3">
        <v>44396</v>
      </c>
      <c r="J14" s="5">
        <v>52400</v>
      </c>
    </row>
    <row r="15" spans="1:10" x14ac:dyDescent="0.35">
      <c r="A15" s="2" t="s">
        <v>22</v>
      </c>
      <c r="B15" s="3">
        <v>44301.541277314813</v>
      </c>
      <c r="C15" s="4">
        <v>51671</v>
      </c>
      <c r="D15" s="2" t="s">
        <v>0</v>
      </c>
      <c r="E15" s="2" t="s">
        <v>1</v>
      </c>
      <c r="F15" s="2" t="s">
        <v>2</v>
      </c>
      <c r="G15" s="2" t="s">
        <v>3</v>
      </c>
      <c r="H15" s="2" t="s">
        <v>18</v>
      </c>
      <c r="I15" s="3">
        <v>44396</v>
      </c>
      <c r="J15" s="5">
        <v>51671</v>
      </c>
    </row>
    <row r="16" spans="1:10" x14ac:dyDescent="0.35">
      <c r="A16" s="2" t="s">
        <v>23</v>
      </c>
      <c r="B16" s="3">
        <v>44303.744954282403</v>
      </c>
      <c r="C16" s="4">
        <v>60225</v>
      </c>
      <c r="D16" s="2" t="s">
        <v>0</v>
      </c>
      <c r="E16" s="2" t="s">
        <v>1</v>
      </c>
      <c r="F16" s="2" t="s">
        <v>2</v>
      </c>
      <c r="G16" s="2" t="s">
        <v>5</v>
      </c>
      <c r="H16" s="2" t="s">
        <v>21</v>
      </c>
      <c r="I16" s="3">
        <v>44396</v>
      </c>
      <c r="J16" s="5">
        <v>60225</v>
      </c>
    </row>
    <row r="17" spans="1:10" x14ac:dyDescent="0.35">
      <c r="A17" s="2" t="s">
        <v>24</v>
      </c>
      <c r="B17" s="3">
        <v>44303.746925960644</v>
      </c>
      <c r="C17" s="4">
        <v>216994</v>
      </c>
      <c r="D17" s="2" t="s">
        <v>0</v>
      </c>
      <c r="E17" s="2" t="s">
        <v>1</v>
      </c>
      <c r="F17" s="2" t="s">
        <v>2</v>
      </c>
      <c r="G17" s="2" t="s">
        <v>5</v>
      </c>
      <c r="H17" s="2" t="s">
        <v>21</v>
      </c>
      <c r="I17" s="3">
        <v>44396</v>
      </c>
      <c r="J17" s="5">
        <v>216994</v>
      </c>
    </row>
    <row r="18" spans="1:10" x14ac:dyDescent="0.35">
      <c r="A18" s="2" t="s">
        <v>25</v>
      </c>
      <c r="B18" s="3">
        <v>44314.415000578701</v>
      </c>
      <c r="C18" s="4">
        <v>13000</v>
      </c>
      <c r="D18" s="2" t="s">
        <v>0</v>
      </c>
      <c r="E18" s="2" t="s">
        <v>1</v>
      </c>
      <c r="F18" s="2" t="s">
        <v>2</v>
      </c>
      <c r="G18" s="2" t="s">
        <v>3</v>
      </c>
      <c r="H18" s="2" t="s">
        <v>18</v>
      </c>
      <c r="I18" s="3">
        <v>44396</v>
      </c>
      <c r="J18" s="5">
        <v>9500</v>
      </c>
    </row>
    <row r="19" spans="1:10" x14ac:dyDescent="0.35">
      <c r="A19" s="2" t="s">
        <v>26</v>
      </c>
      <c r="B19" s="3">
        <v>44372.235769675921</v>
      </c>
      <c r="C19" s="4">
        <v>52236</v>
      </c>
      <c r="D19" s="2" t="s">
        <v>0</v>
      </c>
      <c r="E19" s="2" t="s">
        <v>1</v>
      </c>
      <c r="F19" s="2" t="s">
        <v>2</v>
      </c>
      <c r="G19" s="2" t="s">
        <v>3</v>
      </c>
      <c r="H19" s="2" t="s">
        <v>27</v>
      </c>
      <c r="I19" s="3">
        <v>44383</v>
      </c>
      <c r="J19" s="5">
        <v>52236</v>
      </c>
    </row>
    <row r="20" spans="1:10" x14ac:dyDescent="0.35">
      <c r="A20" s="2" t="s">
        <v>29</v>
      </c>
      <c r="B20" s="3">
        <v>44524.117475462961</v>
      </c>
      <c r="C20" s="4">
        <v>91500</v>
      </c>
      <c r="D20" s="2" t="s">
        <v>0</v>
      </c>
      <c r="E20" s="2" t="s">
        <v>1</v>
      </c>
      <c r="F20" s="2" t="s">
        <v>2</v>
      </c>
      <c r="G20" s="2" t="s">
        <v>3</v>
      </c>
      <c r="H20" s="2" t="s">
        <v>28</v>
      </c>
      <c r="I20" s="3">
        <v>44602</v>
      </c>
      <c r="J20" s="5">
        <v>91500</v>
      </c>
    </row>
    <row r="21" spans="1:10" x14ac:dyDescent="0.35">
      <c r="A21" s="2" t="s">
        <v>31</v>
      </c>
      <c r="B21" s="3">
        <v>44667.524897997682</v>
      </c>
      <c r="C21" s="4">
        <v>4739373</v>
      </c>
      <c r="D21" s="2" t="s">
        <v>4</v>
      </c>
      <c r="E21" s="2" t="s">
        <v>1</v>
      </c>
      <c r="F21" s="2" t="s">
        <v>2</v>
      </c>
      <c r="G21" s="2" t="s">
        <v>3</v>
      </c>
      <c r="H21" s="2" t="s">
        <v>30</v>
      </c>
      <c r="I21" s="3">
        <v>44700</v>
      </c>
      <c r="J21" s="5">
        <v>441100</v>
      </c>
    </row>
    <row r="22" spans="1:10" x14ac:dyDescent="0.35">
      <c r="A22" s="2" t="s">
        <v>32</v>
      </c>
      <c r="B22" s="3">
        <v>44781.474078009254</v>
      </c>
      <c r="C22" s="4">
        <v>40000</v>
      </c>
      <c r="D22" s="2" t="s">
        <v>0</v>
      </c>
      <c r="E22" s="2" t="s">
        <v>1</v>
      </c>
      <c r="F22" s="2" t="s">
        <v>2</v>
      </c>
      <c r="G22" s="2" t="s">
        <v>5</v>
      </c>
      <c r="H22" s="2" t="s">
        <v>33</v>
      </c>
      <c r="I22" s="3">
        <v>44944</v>
      </c>
      <c r="J22" s="5">
        <v>40000</v>
      </c>
    </row>
    <row r="23" spans="1:10" x14ac:dyDescent="0.35">
      <c r="A23" s="2" t="s">
        <v>34</v>
      </c>
      <c r="B23" s="3">
        <v>44793.432968946756</v>
      </c>
      <c r="C23" s="4">
        <v>34000</v>
      </c>
      <c r="D23" s="2" t="s">
        <v>0</v>
      </c>
      <c r="E23" s="2" t="s">
        <v>1</v>
      </c>
      <c r="F23" s="2" t="s">
        <v>2</v>
      </c>
      <c r="G23" s="2" t="s">
        <v>3</v>
      </c>
      <c r="H23" s="2" t="s">
        <v>35</v>
      </c>
      <c r="I23" s="3">
        <v>44944</v>
      </c>
      <c r="J23" s="5">
        <v>30300</v>
      </c>
    </row>
    <row r="24" spans="1:10" x14ac:dyDescent="0.35">
      <c r="A24" s="2" t="s">
        <v>38</v>
      </c>
      <c r="B24" s="3">
        <v>45091.671991203701</v>
      </c>
      <c r="C24" s="4">
        <v>46400</v>
      </c>
      <c r="D24" s="2" t="s">
        <v>4</v>
      </c>
      <c r="E24" s="2" t="s">
        <v>1</v>
      </c>
      <c r="F24" s="2" t="s">
        <v>2</v>
      </c>
      <c r="G24" s="2" t="s">
        <v>36</v>
      </c>
      <c r="H24" s="2" t="s">
        <v>37</v>
      </c>
      <c r="I24" s="3">
        <v>45180</v>
      </c>
      <c r="J24" s="5">
        <v>46400</v>
      </c>
    </row>
    <row r="25" spans="1:10" x14ac:dyDescent="0.35">
      <c r="A25" s="2" t="s">
        <v>41</v>
      </c>
      <c r="B25" s="3">
        <v>45098.618579895832</v>
      </c>
      <c r="C25" s="4">
        <v>66900</v>
      </c>
      <c r="D25" s="2" t="s">
        <v>0</v>
      </c>
      <c r="E25" s="2" t="s">
        <v>1</v>
      </c>
      <c r="F25" s="2" t="s">
        <v>2</v>
      </c>
      <c r="G25" s="2" t="s">
        <v>36</v>
      </c>
      <c r="H25" s="2" t="s">
        <v>37</v>
      </c>
      <c r="I25" s="3">
        <v>45180</v>
      </c>
      <c r="J25" s="5">
        <v>62800</v>
      </c>
    </row>
    <row r="26" spans="1:10" x14ac:dyDescent="0.35">
      <c r="A26" s="2" t="s">
        <v>43</v>
      </c>
      <c r="B26" s="3">
        <v>45107.762956250001</v>
      </c>
      <c r="C26" s="4">
        <v>908060</v>
      </c>
      <c r="D26" s="2" t="s">
        <v>4</v>
      </c>
      <c r="E26" s="2" t="s">
        <v>1</v>
      </c>
      <c r="F26" s="2" t="s">
        <v>2</v>
      </c>
      <c r="G26" s="2" t="s">
        <v>36</v>
      </c>
      <c r="H26" s="2" t="s">
        <v>37</v>
      </c>
      <c r="I26" s="3">
        <v>45180</v>
      </c>
      <c r="J26" s="5">
        <v>908060</v>
      </c>
    </row>
    <row r="27" spans="1:10" x14ac:dyDescent="0.35">
      <c r="A27" s="2" t="s">
        <v>44</v>
      </c>
      <c r="B27" s="3">
        <v>45107.785384918978</v>
      </c>
      <c r="C27" s="4">
        <v>189900</v>
      </c>
      <c r="D27" s="2" t="s">
        <v>4</v>
      </c>
      <c r="E27" s="2" t="s">
        <v>1</v>
      </c>
      <c r="F27" s="2" t="s">
        <v>2</v>
      </c>
      <c r="G27" s="2" t="s">
        <v>39</v>
      </c>
      <c r="H27" s="2" t="s">
        <v>40</v>
      </c>
      <c r="I27" s="3">
        <v>45180</v>
      </c>
      <c r="J27" s="5">
        <v>189900</v>
      </c>
    </row>
    <row r="28" spans="1:10" x14ac:dyDescent="0.35">
      <c r="A28" s="2" t="s">
        <v>45</v>
      </c>
      <c r="B28" s="3">
        <v>45135.656502812497</v>
      </c>
      <c r="C28" s="4">
        <v>189900</v>
      </c>
      <c r="D28" s="2" t="s">
        <v>4</v>
      </c>
      <c r="E28" s="2" t="s">
        <v>1</v>
      </c>
      <c r="F28" s="2" t="s">
        <v>2</v>
      </c>
      <c r="G28" s="2" t="s">
        <v>36</v>
      </c>
      <c r="H28" s="2" t="s">
        <v>42</v>
      </c>
      <c r="I28" s="3">
        <v>45180</v>
      </c>
      <c r="J28" s="5">
        <v>189900</v>
      </c>
    </row>
    <row r="29" spans="1:10" x14ac:dyDescent="0.35">
      <c r="A29" s="2" t="s">
        <v>46</v>
      </c>
      <c r="B29" s="3">
        <v>45326.783831562498</v>
      </c>
      <c r="C29" s="4">
        <v>157291</v>
      </c>
      <c r="D29" s="2" t="s">
        <v>4</v>
      </c>
      <c r="E29" s="2" t="s">
        <v>1</v>
      </c>
      <c r="F29" s="2" t="s">
        <v>2</v>
      </c>
      <c r="G29" s="2" t="s">
        <v>39</v>
      </c>
      <c r="H29" s="2" t="s">
        <v>47</v>
      </c>
      <c r="I29" s="3">
        <v>45357</v>
      </c>
      <c r="J29" s="5">
        <v>157291</v>
      </c>
    </row>
    <row r="30" spans="1:10" x14ac:dyDescent="0.35">
      <c r="A30" s="2" t="s">
        <v>48</v>
      </c>
      <c r="B30" s="3">
        <v>45359.419779942131</v>
      </c>
      <c r="C30" s="4">
        <v>49400</v>
      </c>
      <c r="D30" s="2" t="s">
        <v>49</v>
      </c>
      <c r="E30" s="2" t="s">
        <v>1</v>
      </c>
      <c r="F30" s="2" t="s">
        <v>2</v>
      </c>
      <c r="G30" s="2" t="s">
        <v>36</v>
      </c>
      <c r="H30" s="2" t="s">
        <v>50</v>
      </c>
      <c r="I30" s="3">
        <v>45387</v>
      </c>
      <c r="J30" s="5">
        <v>44800</v>
      </c>
    </row>
    <row r="31" spans="1:10" x14ac:dyDescent="0.35">
      <c r="A31" s="2" t="s">
        <v>53</v>
      </c>
      <c r="B31" s="3">
        <v>45404.429199803242</v>
      </c>
      <c r="C31" s="4">
        <v>49400</v>
      </c>
      <c r="D31" s="2" t="s">
        <v>0</v>
      </c>
      <c r="E31" s="2" t="s">
        <v>1</v>
      </c>
      <c r="F31" s="2" t="s">
        <v>2</v>
      </c>
      <c r="G31" s="2" t="s">
        <v>39</v>
      </c>
      <c r="H31" s="2" t="s">
        <v>52</v>
      </c>
      <c r="I31" s="3">
        <v>45422</v>
      </c>
      <c r="J31" s="5">
        <v>1</v>
      </c>
    </row>
    <row r="32" spans="1:10" x14ac:dyDescent="0.35">
      <c r="A32" s="2" t="s">
        <v>54</v>
      </c>
      <c r="B32" s="3">
        <v>45404.467011724533</v>
      </c>
      <c r="C32" s="4">
        <v>33800</v>
      </c>
      <c r="D32" s="2" t="s">
        <v>0</v>
      </c>
      <c r="E32" s="2" t="s">
        <v>1</v>
      </c>
      <c r="F32" s="2" t="s">
        <v>2</v>
      </c>
      <c r="G32" s="2" t="s">
        <v>39</v>
      </c>
      <c r="H32" s="2" t="s">
        <v>52</v>
      </c>
      <c r="I32" s="3">
        <v>45422</v>
      </c>
      <c r="J32" s="5">
        <v>1</v>
      </c>
    </row>
    <row r="33" spans="1:10" x14ac:dyDescent="0.35">
      <c r="A33" s="2" t="s">
        <v>55</v>
      </c>
      <c r="B33" s="3">
        <v>45412.428712384259</v>
      </c>
      <c r="C33" s="4">
        <v>75000</v>
      </c>
      <c r="D33" s="2" t="s">
        <v>0</v>
      </c>
      <c r="E33" s="2" t="s">
        <v>1</v>
      </c>
      <c r="F33" s="2" t="s">
        <v>2</v>
      </c>
      <c r="G33" s="2" t="s">
        <v>36</v>
      </c>
      <c r="H33" s="2" t="s">
        <v>51</v>
      </c>
      <c r="I33" s="3">
        <v>45422</v>
      </c>
      <c r="J33" s="5">
        <v>1</v>
      </c>
    </row>
    <row r="34" spans="1:10" x14ac:dyDescent="0.35">
      <c r="A34" s="2" t="s">
        <v>56</v>
      </c>
      <c r="B34" s="3">
        <v>45412.430899884261</v>
      </c>
      <c r="C34" s="4">
        <v>75000</v>
      </c>
      <c r="D34" s="2" t="s">
        <v>4</v>
      </c>
      <c r="E34" s="2" t="s">
        <v>1</v>
      </c>
      <c r="F34" s="2" t="s">
        <v>2</v>
      </c>
      <c r="G34" s="2" t="s">
        <v>36</v>
      </c>
      <c r="H34" s="2" t="s">
        <v>51</v>
      </c>
      <c r="I34" s="3">
        <v>45422</v>
      </c>
      <c r="J34" s="5">
        <v>75000</v>
      </c>
    </row>
    <row r="35" spans="1:10" x14ac:dyDescent="0.35">
      <c r="A35" s="2" t="s">
        <v>57</v>
      </c>
      <c r="B35" s="3">
        <v>45412.675838888885</v>
      </c>
      <c r="C35" s="4">
        <v>33800</v>
      </c>
      <c r="D35" s="2" t="s">
        <v>0</v>
      </c>
      <c r="E35" s="2" t="s">
        <v>1</v>
      </c>
      <c r="F35" s="2" t="s">
        <v>2</v>
      </c>
      <c r="G35" s="2" t="s">
        <v>39</v>
      </c>
      <c r="H35" s="2" t="s">
        <v>52</v>
      </c>
      <c r="I35" s="3">
        <v>45422</v>
      </c>
      <c r="J35" s="5">
        <v>1</v>
      </c>
    </row>
    <row r="36" spans="1:10" x14ac:dyDescent="0.35">
      <c r="A36" s="2" t="s">
        <v>58</v>
      </c>
      <c r="B36" s="3">
        <v>45420.592696145832</v>
      </c>
      <c r="C36" s="4">
        <v>49400</v>
      </c>
      <c r="D36" s="2" t="s">
        <v>0</v>
      </c>
      <c r="E36" s="2" t="s">
        <v>1</v>
      </c>
      <c r="F36" s="2" t="s">
        <v>2</v>
      </c>
      <c r="G36" s="2" t="s">
        <v>36</v>
      </c>
      <c r="H36" s="2" t="s">
        <v>59</v>
      </c>
      <c r="I36" s="3">
        <v>45449</v>
      </c>
      <c r="J36" s="5">
        <v>44800</v>
      </c>
    </row>
    <row r="37" spans="1:10" x14ac:dyDescent="0.35">
      <c r="A37" s="2" t="s">
        <v>60</v>
      </c>
      <c r="B37" s="3">
        <v>45424.66191200231</v>
      </c>
      <c r="C37" s="4">
        <v>390435</v>
      </c>
      <c r="D37" s="2" t="s">
        <v>0</v>
      </c>
      <c r="E37" s="2" t="s">
        <v>1</v>
      </c>
      <c r="F37" s="2" t="s">
        <v>2</v>
      </c>
      <c r="G37" s="2" t="s">
        <v>36</v>
      </c>
      <c r="H37" s="2" t="s">
        <v>59</v>
      </c>
      <c r="I37" s="3">
        <v>45449</v>
      </c>
      <c r="J37" s="5">
        <v>390435</v>
      </c>
    </row>
    <row r="38" spans="1:10" x14ac:dyDescent="0.35">
      <c r="A38" s="2" t="s">
        <v>61</v>
      </c>
      <c r="B38" s="3">
        <v>45435.472882870366</v>
      </c>
      <c r="C38" s="4">
        <v>81400</v>
      </c>
      <c r="D38" s="2" t="s">
        <v>0</v>
      </c>
      <c r="E38" s="2" t="s">
        <v>1</v>
      </c>
      <c r="F38" s="2" t="s">
        <v>2</v>
      </c>
      <c r="G38" s="2" t="s">
        <v>36</v>
      </c>
      <c r="H38" s="2" t="s">
        <v>59</v>
      </c>
      <c r="I38" s="3">
        <v>45449</v>
      </c>
      <c r="J38" s="5">
        <v>81400</v>
      </c>
    </row>
    <row r="39" spans="1:10" x14ac:dyDescent="0.35">
      <c r="A39" s="2" t="s">
        <v>62</v>
      </c>
      <c r="B39" s="3">
        <v>45450.005205636575</v>
      </c>
      <c r="C39" s="4">
        <v>83242</v>
      </c>
      <c r="D39" s="2" t="s">
        <v>0</v>
      </c>
      <c r="E39" s="2" t="s">
        <v>1</v>
      </c>
      <c r="F39" s="2" t="s">
        <v>2</v>
      </c>
      <c r="G39" s="2" t="s">
        <v>39</v>
      </c>
      <c r="H39" s="2" t="s">
        <v>63</v>
      </c>
      <c r="I39" s="3">
        <v>45530</v>
      </c>
      <c r="J39" s="5">
        <v>83242</v>
      </c>
    </row>
    <row r="40" spans="1:10" x14ac:dyDescent="0.35">
      <c r="A40" s="2" t="s">
        <v>64</v>
      </c>
      <c r="B40" s="3">
        <v>45460.399457951389</v>
      </c>
      <c r="C40" s="4">
        <v>49400</v>
      </c>
      <c r="D40" s="2" t="s">
        <v>0</v>
      </c>
      <c r="E40" s="2" t="s">
        <v>1</v>
      </c>
      <c r="F40" s="2" t="s">
        <v>2</v>
      </c>
      <c r="G40" s="2" t="s">
        <v>36</v>
      </c>
      <c r="H40" s="2" t="s">
        <v>65</v>
      </c>
      <c r="I40" s="3">
        <v>45530</v>
      </c>
      <c r="J40" s="5">
        <v>49400</v>
      </c>
    </row>
    <row r="41" spans="1:10" x14ac:dyDescent="0.35">
      <c r="A41" s="2" t="s">
        <v>66</v>
      </c>
      <c r="B41" s="3">
        <v>45468.592638807866</v>
      </c>
      <c r="C41" s="4">
        <v>404077</v>
      </c>
      <c r="D41" s="2" t="s">
        <v>0</v>
      </c>
      <c r="E41" s="2" t="s">
        <v>1</v>
      </c>
      <c r="F41" s="2" t="s">
        <v>2</v>
      </c>
      <c r="G41" s="2" t="s">
        <v>39</v>
      </c>
      <c r="H41" s="2" t="s">
        <v>63</v>
      </c>
      <c r="I41" s="3">
        <v>45530</v>
      </c>
      <c r="J41" s="5">
        <v>404077</v>
      </c>
    </row>
    <row r="42" spans="1:10" x14ac:dyDescent="0.35">
      <c r="A42" s="2" t="s">
        <v>67</v>
      </c>
      <c r="B42" s="3">
        <v>45476.732839618053</v>
      </c>
      <c r="C42" s="4">
        <v>150115</v>
      </c>
      <c r="D42" s="2" t="s">
        <v>0</v>
      </c>
      <c r="E42" s="2" t="s">
        <v>1</v>
      </c>
      <c r="F42" s="2" t="s">
        <v>2</v>
      </c>
      <c r="G42" s="2" t="s">
        <v>39</v>
      </c>
      <c r="H42" s="2" t="s">
        <v>63</v>
      </c>
      <c r="I42" s="3">
        <v>45530</v>
      </c>
      <c r="J42" s="5">
        <v>150115</v>
      </c>
    </row>
    <row r="43" spans="1:10" x14ac:dyDescent="0.35">
      <c r="A43" s="2" t="s">
        <v>68</v>
      </c>
      <c r="B43" s="3">
        <v>45483.541435266205</v>
      </c>
      <c r="C43" s="4">
        <v>1104777</v>
      </c>
      <c r="D43" s="2" t="s">
        <v>0</v>
      </c>
      <c r="E43" s="2" t="s">
        <v>1</v>
      </c>
      <c r="F43" s="2" t="s">
        <v>2</v>
      </c>
      <c r="G43" s="2" t="s">
        <v>39</v>
      </c>
      <c r="H43" s="2" t="s">
        <v>63</v>
      </c>
      <c r="I43" s="3">
        <v>45530</v>
      </c>
      <c r="J43" s="5">
        <v>1104777</v>
      </c>
    </row>
    <row r="44" spans="1:10" x14ac:dyDescent="0.35">
      <c r="A44" s="2" t="s">
        <v>69</v>
      </c>
      <c r="B44" s="3">
        <v>45483.557195486108</v>
      </c>
      <c r="C44" s="4">
        <v>469223</v>
      </c>
      <c r="D44" s="2" t="s">
        <v>0</v>
      </c>
      <c r="E44" s="2" t="s">
        <v>1</v>
      </c>
      <c r="F44" s="2" t="s">
        <v>2</v>
      </c>
      <c r="G44" s="2" t="s">
        <v>36</v>
      </c>
      <c r="H44" s="2" t="s">
        <v>65</v>
      </c>
      <c r="I44" s="3">
        <v>45530</v>
      </c>
      <c r="J44" s="5">
        <v>469223</v>
      </c>
    </row>
    <row r="45" spans="1:10" x14ac:dyDescent="0.35">
      <c r="A45" s="2" t="s">
        <v>70</v>
      </c>
      <c r="B45" s="3">
        <v>45491.418982523144</v>
      </c>
      <c r="C45" s="4">
        <v>11185777</v>
      </c>
      <c r="D45" s="2" t="s">
        <v>49</v>
      </c>
      <c r="E45" s="2" t="s">
        <v>1</v>
      </c>
      <c r="F45" s="2" t="s">
        <v>2</v>
      </c>
      <c r="G45" s="2" t="s">
        <v>39</v>
      </c>
      <c r="H45" s="2" t="s">
        <v>71</v>
      </c>
      <c r="I45" s="3">
        <v>45530</v>
      </c>
      <c r="J45" s="5">
        <v>11185777</v>
      </c>
    </row>
    <row r="46" spans="1:10" x14ac:dyDescent="0.35">
      <c r="A46" s="2" t="s">
        <v>72</v>
      </c>
      <c r="B46" s="3">
        <v>45529.654470601847</v>
      </c>
      <c r="C46" s="4">
        <v>578067</v>
      </c>
      <c r="D46" s="2" t="s">
        <v>0</v>
      </c>
      <c r="E46" s="2" t="s">
        <v>1</v>
      </c>
      <c r="F46" s="2" t="s">
        <v>2</v>
      </c>
      <c r="G46" s="2" t="s">
        <v>36</v>
      </c>
      <c r="H46" s="2" t="s">
        <v>73</v>
      </c>
      <c r="I46" s="3">
        <v>45545</v>
      </c>
      <c r="J46" s="5">
        <v>578067</v>
      </c>
    </row>
    <row r="47" spans="1:10" x14ac:dyDescent="0.35">
      <c r="A47" s="2" t="s">
        <v>74</v>
      </c>
      <c r="B47" s="3">
        <v>45559.478802858794</v>
      </c>
      <c r="C47" s="4">
        <v>389076</v>
      </c>
      <c r="D47" s="2" t="s">
        <v>0</v>
      </c>
      <c r="E47" s="2" t="s">
        <v>1</v>
      </c>
      <c r="F47" s="2" t="s">
        <v>2</v>
      </c>
      <c r="G47" s="2" t="s">
        <v>39</v>
      </c>
      <c r="H47" s="2" t="s">
        <v>75</v>
      </c>
      <c r="I47" s="3">
        <v>45573.641349768513</v>
      </c>
      <c r="J47" s="5">
        <v>389076</v>
      </c>
    </row>
    <row r="48" spans="1:10" x14ac:dyDescent="0.35">
      <c r="A48" s="2" t="s">
        <v>76</v>
      </c>
      <c r="B48" s="3">
        <v>45563.225853090276</v>
      </c>
      <c r="C48" s="4">
        <v>329100</v>
      </c>
      <c r="D48" s="2" t="s">
        <v>0</v>
      </c>
      <c r="E48" s="2" t="s">
        <v>1</v>
      </c>
      <c r="F48" s="2" t="s">
        <v>2</v>
      </c>
      <c r="G48" s="2" t="s">
        <v>36</v>
      </c>
      <c r="H48" s="2" t="s">
        <v>77</v>
      </c>
      <c r="I48" s="3">
        <v>45573.641814664348</v>
      </c>
      <c r="J48" s="5">
        <v>329100</v>
      </c>
    </row>
    <row r="49" spans="1:10" x14ac:dyDescent="0.35">
      <c r="A49" s="9" t="s">
        <v>87</v>
      </c>
      <c r="B49" s="9"/>
      <c r="C49" s="9"/>
      <c r="D49" s="9"/>
      <c r="E49" s="9"/>
      <c r="F49" s="9"/>
      <c r="G49" s="9"/>
      <c r="H49" s="9"/>
      <c r="I49" s="9"/>
      <c r="J49" s="6">
        <v>18892739</v>
      </c>
    </row>
  </sheetData>
  <mergeCells count="4">
    <mergeCell ref="A49:I49"/>
    <mergeCell ref="A2:J2"/>
    <mergeCell ref="A3:J3"/>
    <mergeCell ref="A4:J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0"/>
  <sheetViews>
    <sheetView showGridLines="0" zoomScale="80" zoomScaleNormal="80" workbookViewId="0">
      <selection activeCell="D10" sqref="D10"/>
    </sheetView>
  </sheetViews>
  <sheetFormatPr baseColWidth="10" defaultRowHeight="14.5" x14ac:dyDescent="0.35"/>
  <cols>
    <col min="1" max="1" width="77.81640625" bestFit="1" customWidth="1"/>
    <col min="2" max="2" width="13.1796875" style="71" customWidth="1"/>
    <col min="3" max="3" width="11.7265625" style="20" customWidth="1"/>
    <col min="4" max="4" width="18.36328125" style="20" customWidth="1"/>
    <col min="5" max="5" width="17.6328125" style="20" bestFit="1" customWidth="1"/>
  </cols>
  <sheetData>
    <row r="2" spans="1:5" ht="15" thickBot="1" x14ac:dyDescent="0.4"/>
    <row r="3" spans="1:5" s="52" customFormat="1" ht="29.5" customHeight="1" thickBot="1" x14ac:dyDescent="0.4">
      <c r="A3" s="55" t="s">
        <v>258</v>
      </c>
      <c r="B3" s="56" t="s">
        <v>260</v>
      </c>
      <c r="C3" s="67" t="s">
        <v>261</v>
      </c>
      <c r="D3" s="68" t="s">
        <v>262</v>
      </c>
      <c r="E3" s="69" t="s">
        <v>263</v>
      </c>
    </row>
    <row r="4" spans="1:5" x14ac:dyDescent="0.35">
      <c r="A4" s="62" t="s">
        <v>245</v>
      </c>
      <c r="B4" s="72">
        <v>6</v>
      </c>
      <c r="C4" s="63">
        <v>532604</v>
      </c>
      <c r="D4" s="61">
        <v>0</v>
      </c>
      <c r="E4" s="70">
        <v>532604</v>
      </c>
    </row>
    <row r="5" spans="1:5" x14ac:dyDescent="0.35">
      <c r="A5" s="53" t="s">
        <v>250</v>
      </c>
      <c r="B5" s="73">
        <v>1</v>
      </c>
      <c r="C5" s="64">
        <v>469223</v>
      </c>
      <c r="D5" s="60">
        <v>318244</v>
      </c>
      <c r="E5" s="58">
        <v>150979</v>
      </c>
    </row>
    <row r="6" spans="1:5" x14ac:dyDescent="0.35">
      <c r="A6" s="53" t="s">
        <v>239</v>
      </c>
      <c r="B6" s="73">
        <v>4</v>
      </c>
      <c r="C6" s="64">
        <v>11610377</v>
      </c>
      <c r="D6" s="60">
        <v>0</v>
      </c>
      <c r="E6" s="58">
        <v>0</v>
      </c>
    </row>
    <row r="7" spans="1:5" x14ac:dyDescent="0.35">
      <c r="A7" s="53" t="s">
        <v>240</v>
      </c>
      <c r="B7" s="73">
        <v>2</v>
      </c>
      <c r="C7" s="64">
        <v>954460</v>
      </c>
      <c r="D7" s="60">
        <v>0</v>
      </c>
      <c r="E7" s="58">
        <v>0</v>
      </c>
    </row>
    <row r="8" spans="1:5" x14ac:dyDescent="0.35">
      <c r="A8" s="53" t="s">
        <v>249</v>
      </c>
      <c r="B8" s="73">
        <v>17</v>
      </c>
      <c r="C8" s="64">
        <v>1489295</v>
      </c>
      <c r="D8" s="60">
        <v>0</v>
      </c>
      <c r="E8" s="58">
        <v>0</v>
      </c>
    </row>
    <row r="9" spans="1:5" ht="15" thickBot="1" x14ac:dyDescent="0.4">
      <c r="A9" s="54" t="s">
        <v>248</v>
      </c>
      <c r="B9" s="73">
        <v>13</v>
      </c>
      <c r="C9" s="64">
        <v>3836780</v>
      </c>
      <c r="D9" s="60">
        <v>3836780</v>
      </c>
      <c r="E9" s="58">
        <v>0</v>
      </c>
    </row>
    <row r="10" spans="1:5" ht="15" thickBot="1" x14ac:dyDescent="0.4">
      <c r="A10" s="57" t="s">
        <v>259</v>
      </c>
      <c r="B10" s="74">
        <v>43</v>
      </c>
      <c r="C10" s="65">
        <v>18892739</v>
      </c>
      <c r="D10" s="66">
        <v>4155024</v>
      </c>
      <c r="E10" s="59">
        <v>683583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45"/>
  <sheetViews>
    <sheetView showGridLines="0" topLeftCell="A2" zoomScale="80" zoomScaleNormal="80" workbookViewId="0">
      <selection activeCell="B3" sqref="B3"/>
    </sheetView>
  </sheetViews>
  <sheetFormatPr baseColWidth="10" defaultRowHeight="14.5" x14ac:dyDescent="0.35"/>
  <cols>
    <col min="1" max="1" width="10.90625" style="16"/>
    <col min="2" max="2" width="18.36328125" style="16" customWidth="1"/>
    <col min="3" max="3" width="18.1796875" style="16" bestFit="1" customWidth="1"/>
    <col min="4" max="4" width="5.453125" style="16" bestFit="1" customWidth="1"/>
    <col min="5" max="5" width="8.1796875" style="16" bestFit="1" customWidth="1"/>
    <col min="6" max="6" width="12.6328125" style="16" bestFit="1" customWidth="1"/>
    <col min="7" max="7" width="23.08984375" style="16" bestFit="1" customWidth="1"/>
    <col min="8" max="8" width="15.08984375" style="18" bestFit="1" customWidth="1"/>
    <col min="9" max="9" width="15.90625" style="20" bestFit="1" customWidth="1"/>
    <col min="10" max="10" width="10.90625" style="16"/>
    <col min="11" max="11" width="12.1796875" style="16" bestFit="1" customWidth="1"/>
    <col min="12" max="12" width="52.26953125" style="16" customWidth="1"/>
    <col min="13" max="13" width="10.6328125" style="16" bestFit="1" customWidth="1"/>
    <col min="14" max="14" width="12.90625" style="16" customWidth="1"/>
    <col min="15" max="15" width="16.26953125" style="18" bestFit="1" customWidth="1"/>
    <col min="16" max="16" width="16.26953125" style="18" customWidth="1"/>
    <col min="17" max="17" width="16.81640625" style="20" bestFit="1" customWidth="1"/>
    <col min="18" max="18" width="22.26953125" style="20" customWidth="1"/>
    <col min="19" max="19" width="10.90625" style="16"/>
    <col min="20" max="20" width="16.6328125" style="16" customWidth="1"/>
    <col min="21" max="21" width="13.1796875" style="20" bestFit="1" customWidth="1"/>
    <col min="22" max="22" width="19.26953125" style="16" bestFit="1" customWidth="1"/>
    <col min="23" max="25" width="10.90625" style="16"/>
    <col min="26" max="26" width="14.26953125" style="16" bestFit="1" customWidth="1"/>
    <col min="27" max="33" width="10.90625" style="16"/>
    <col min="34" max="35" width="13.1796875" style="16" bestFit="1" customWidth="1"/>
    <col min="36" max="37" width="11" style="16" bestFit="1" customWidth="1"/>
    <col min="38" max="38" width="11.7265625" style="16" bestFit="1" customWidth="1"/>
    <col min="39" max="39" width="11" style="16" bestFit="1" customWidth="1"/>
    <col min="40" max="40" width="15" style="16" customWidth="1"/>
    <col min="41" max="41" width="14" style="16" customWidth="1"/>
    <col min="42" max="43" width="10.90625" style="16"/>
    <col min="44" max="44" width="13.1796875" style="16" bestFit="1" customWidth="1"/>
    <col min="45" max="45" width="16.1796875" style="16" customWidth="1"/>
    <col min="46" max="46" width="10.90625" style="16"/>
    <col min="47" max="47" width="13.54296875" style="16" customWidth="1"/>
    <col min="48" max="48" width="12.36328125" style="16" customWidth="1"/>
    <col min="49" max="49" width="14.1796875" style="16" customWidth="1"/>
    <col min="50" max="50" width="13.1796875" style="16" bestFit="1" customWidth="1"/>
    <col min="51" max="51" width="15" style="16" customWidth="1"/>
    <col min="52" max="54" width="13.1796875" style="16" customWidth="1"/>
    <col min="55" max="55" width="14.90625" style="16" customWidth="1"/>
    <col min="56" max="56" width="13.1796875" style="16" customWidth="1"/>
    <col min="57" max="16384" width="10.90625" style="16"/>
  </cols>
  <sheetData>
    <row r="1" spans="1:57" s="44" customFormat="1" x14ac:dyDescent="0.35">
      <c r="H1" s="45"/>
      <c r="I1" s="46"/>
      <c r="O1" s="45"/>
      <c r="P1" s="45"/>
      <c r="Q1" s="46">
        <f>SUBTOTAL(9,Q3:Q45)</f>
        <v>18892739</v>
      </c>
      <c r="R1" s="46"/>
      <c r="U1" s="46">
        <f>SUBTOTAL(9,U3:U45)</f>
        <v>4018124</v>
      </c>
      <c r="Y1" s="46">
        <f t="shared" ref="Y1:AM1" si="0">SUBTOTAL(9,Y3:Y45)</f>
        <v>683583</v>
      </c>
      <c r="Z1" s="46">
        <f t="shared" si="0"/>
        <v>11610377</v>
      </c>
      <c r="AA1" s="46">
        <f t="shared" si="0"/>
        <v>1489295</v>
      </c>
      <c r="AB1" s="46">
        <f t="shared" si="0"/>
        <v>0</v>
      </c>
      <c r="AC1" s="46">
        <f t="shared" si="0"/>
        <v>0</v>
      </c>
      <c r="AD1" s="46">
        <f t="shared" si="0"/>
        <v>0</v>
      </c>
      <c r="AE1" s="46">
        <f t="shared" si="0"/>
        <v>4155024</v>
      </c>
      <c r="AF1" s="46">
        <f t="shared" si="0"/>
        <v>954460</v>
      </c>
      <c r="AG1" s="46">
        <f t="shared" si="0"/>
        <v>0</v>
      </c>
      <c r="AH1" s="46">
        <f t="shared" si="0"/>
        <v>9333476</v>
      </c>
      <c r="AI1" s="46">
        <f t="shared" si="0"/>
        <v>9333476</v>
      </c>
      <c r="AJ1" s="46">
        <f t="shared" si="0"/>
        <v>0</v>
      </c>
      <c r="AK1" s="46">
        <f t="shared" si="0"/>
        <v>0</v>
      </c>
      <c r="AL1" s="46">
        <f t="shared" si="0"/>
        <v>11614977</v>
      </c>
      <c r="AM1" s="46">
        <f t="shared" si="0"/>
        <v>0</v>
      </c>
      <c r="AR1" s="46">
        <f t="shared" ref="AR1:AT1" si="1">SUBTOTAL(9,AR3:AR45)</f>
        <v>9328972</v>
      </c>
      <c r="AS1" s="46">
        <f t="shared" si="1"/>
        <v>4732748</v>
      </c>
      <c r="AT1" s="46">
        <f t="shared" si="1"/>
        <v>0</v>
      </c>
    </row>
    <row r="2" spans="1:57" s="39" customFormat="1" ht="48.5" customHeight="1" x14ac:dyDescent="0.35">
      <c r="A2" s="25" t="s">
        <v>94</v>
      </c>
      <c r="B2" s="25" t="s">
        <v>95</v>
      </c>
      <c r="C2" s="25" t="s">
        <v>78</v>
      </c>
      <c r="D2" s="25" t="s">
        <v>97</v>
      </c>
      <c r="E2" s="25" t="s">
        <v>98</v>
      </c>
      <c r="F2" s="25" t="s">
        <v>101</v>
      </c>
      <c r="G2" s="30" t="s">
        <v>151</v>
      </c>
      <c r="H2" s="24" t="s">
        <v>91</v>
      </c>
      <c r="I2" s="21" t="s">
        <v>80</v>
      </c>
      <c r="J2" s="25" t="s">
        <v>81</v>
      </c>
      <c r="K2" s="25" t="s">
        <v>82</v>
      </c>
      <c r="L2" s="25" t="s">
        <v>83</v>
      </c>
      <c r="M2" s="25" t="s">
        <v>90</v>
      </c>
      <c r="N2" s="25" t="s">
        <v>84</v>
      </c>
      <c r="O2" s="24" t="s">
        <v>93</v>
      </c>
      <c r="P2" s="29" t="s">
        <v>140</v>
      </c>
      <c r="Q2" s="23" t="s">
        <v>92</v>
      </c>
      <c r="R2" s="31" t="s">
        <v>196</v>
      </c>
      <c r="S2" s="24" t="s">
        <v>195</v>
      </c>
      <c r="T2" s="21" t="s">
        <v>228</v>
      </c>
      <c r="U2" s="48" t="s">
        <v>197</v>
      </c>
      <c r="V2" s="32" t="s">
        <v>198</v>
      </c>
      <c r="W2" s="33" t="s">
        <v>199</v>
      </c>
      <c r="X2" s="33" t="s">
        <v>200</v>
      </c>
      <c r="Y2" s="34" t="s">
        <v>201</v>
      </c>
      <c r="Z2" s="34" t="s">
        <v>202</v>
      </c>
      <c r="AA2" s="34" t="s">
        <v>203</v>
      </c>
      <c r="AB2" s="34" t="s">
        <v>204</v>
      </c>
      <c r="AC2" s="34" t="s">
        <v>205</v>
      </c>
      <c r="AD2" s="34" t="s">
        <v>206</v>
      </c>
      <c r="AE2" s="34" t="s">
        <v>207</v>
      </c>
      <c r="AF2" s="34" t="s">
        <v>208</v>
      </c>
      <c r="AG2" s="34" t="s">
        <v>209</v>
      </c>
      <c r="AH2" s="35" t="s">
        <v>210</v>
      </c>
      <c r="AI2" s="35" t="s">
        <v>211</v>
      </c>
      <c r="AJ2" s="36" t="s">
        <v>212</v>
      </c>
      <c r="AK2" s="36" t="s">
        <v>213</v>
      </c>
      <c r="AL2" s="36" t="s">
        <v>214</v>
      </c>
      <c r="AM2" s="36" t="s">
        <v>215</v>
      </c>
      <c r="AN2" s="36" t="s">
        <v>216</v>
      </c>
      <c r="AO2" s="36" t="s">
        <v>217</v>
      </c>
      <c r="AP2" s="36" t="s">
        <v>218</v>
      </c>
      <c r="AQ2" s="36" t="s">
        <v>219</v>
      </c>
      <c r="AR2" s="35" t="s">
        <v>220</v>
      </c>
      <c r="AS2" s="37" t="s">
        <v>221</v>
      </c>
      <c r="AT2" s="37" t="s">
        <v>222</v>
      </c>
      <c r="AU2" s="37" t="s">
        <v>223</v>
      </c>
      <c r="AV2" s="37" t="s">
        <v>224</v>
      </c>
      <c r="AW2" s="37" t="s">
        <v>225</v>
      </c>
      <c r="AX2" s="37" t="s">
        <v>226</v>
      </c>
      <c r="AY2" s="50" t="s">
        <v>221</v>
      </c>
      <c r="AZ2" s="50" t="s">
        <v>222</v>
      </c>
      <c r="BA2" s="50" t="s">
        <v>223</v>
      </c>
      <c r="BB2" s="50" t="s">
        <v>224</v>
      </c>
      <c r="BC2" s="50" t="s">
        <v>225</v>
      </c>
      <c r="BD2" s="50" t="s">
        <v>226</v>
      </c>
      <c r="BE2" s="38" t="s">
        <v>227</v>
      </c>
    </row>
    <row r="3" spans="1:57" x14ac:dyDescent="0.35">
      <c r="A3" s="27">
        <v>900959051</v>
      </c>
      <c r="B3" s="28" t="s">
        <v>96</v>
      </c>
      <c r="C3" s="17" t="s">
        <v>6</v>
      </c>
      <c r="D3" s="17" t="s">
        <v>99</v>
      </c>
      <c r="E3" s="17">
        <v>633788</v>
      </c>
      <c r="F3" s="17" t="s">
        <v>150</v>
      </c>
      <c r="G3" s="17" t="s">
        <v>152</v>
      </c>
      <c r="H3" s="19">
        <v>42734.6799040162</v>
      </c>
      <c r="I3" s="22">
        <v>223070</v>
      </c>
      <c r="J3" s="17" t="s">
        <v>0</v>
      </c>
      <c r="K3" s="17" t="s">
        <v>1</v>
      </c>
      <c r="L3" s="17" t="s">
        <v>2</v>
      </c>
      <c r="M3" s="17" t="s">
        <v>3</v>
      </c>
      <c r="N3" s="17" t="s">
        <v>7</v>
      </c>
      <c r="O3" s="19">
        <v>42857</v>
      </c>
      <c r="P3" s="19"/>
      <c r="Q3" s="22">
        <v>222570</v>
      </c>
      <c r="R3" s="22" t="s">
        <v>249</v>
      </c>
      <c r="S3" s="26" t="s">
        <v>145</v>
      </c>
      <c r="T3" s="26" t="s">
        <v>229</v>
      </c>
      <c r="U3" s="42">
        <v>0</v>
      </c>
      <c r="V3" s="26"/>
      <c r="W3" s="26"/>
      <c r="X3" s="26"/>
      <c r="Y3" s="43">
        <v>0</v>
      </c>
      <c r="Z3" s="43">
        <v>0</v>
      </c>
      <c r="AA3" s="43">
        <v>222570</v>
      </c>
      <c r="AB3" s="43">
        <v>0</v>
      </c>
      <c r="AC3" s="43">
        <v>0</v>
      </c>
      <c r="AD3" s="43">
        <v>0</v>
      </c>
      <c r="AE3" s="43">
        <v>0</v>
      </c>
      <c r="AF3" s="43">
        <v>0</v>
      </c>
      <c r="AG3" s="43">
        <v>0</v>
      </c>
      <c r="AH3" s="43">
        <v>0</v>
      </c>
      <c r="AI3" s="43">
        <v>0</v>
      </c>
      <c r="AJ3" s="43">
        <v>0</v>
      </c>
      <c r="AK3" s="43">
        <v>0</v>
      </c>
      <c r="AL3" s="43">
        <v>0</v>
      </c>
      <c r="AM3" s="43">
        <v>0</v>
      </c>
      <c r="AN3" s="43"/>
      <c r="AO3" s="43"/>
      <c r="AP3" s="43"/>
      <c r="AQ3" s="43"/>
      <c r="AR3" s="43">
        <v>0</v>
      </c>
      <c r="AS3" s="26"/>
      <c r="AT3" s="26"/>
      <c r="AU3" s="26"/>
      <c r="AV3" s="26"/>
      <c r="AW3" s="26"/>
      <c r="AX3" s="26"/>
      <c r="AY3" s="26"/>
      <c r="AZ3" s="26"/>
      <c r="BA3" s="26"/>
      <c r="BB3" s="26"/>
      <c r="BC3" s="26"/>
      <c r="BD3" s="26"/>
      <c r="BE3" s="40">
        <v>45596</v>
      </c>
    </row>
    <row r="4" spans="1:57" x14ac:dyDescent="0.35">
      <c r="A4" s="27">
        <v>900959051</v>
      </c>
      <c r="B4" s="28" t="s">
        <v>96</v>
      </c>
      <c r="C4" s="17" t="s">
        <v>8</v>
      </c>
      <c r="D4" s="17" t="s">
        <v>99</v>
      </c>
      <c r="E4" s="17">
        <v>874196</v>
      </c>
      <c r="F4" s="17" t="s">
        <v>149</v>
      </c>
      <c r="G4" s="17" t="s">
        <v>153</v>
      </c>
      <c r="H4" s="19">
        <v>42793.785576006943</v>
      </c>
      <c r="I4" s="22">
        <v>48400</v>
      </c>
      <c r="J4" s="17" t="s">
        <v>0</v>
      </c>
      <c r="K4" s="17" t="s">
        <v>1</v>
      </c>
      <c r="L4" s="17" t="s">
        <v>2</v>
      </c>
      <c r="M4" s="17" t="s">
        <v>3</v>
      </c>
      <c r="N4" s="17" t="s">
        <v>9</v>
      </c>
      <c r="O4" s="19">
        <v>42948</v>
      </c>
      <c r="P4" s="19"/>
      <c r="Q4" s="22">
        <v>48400</v>
      </c>
      <c r="R4" s="22" t="s">
        <v>249</v>
      </c>
      <c r="S4" s="26" t="s">
        <v>145</v>
      </c>
      <c r="T4" s="26" t="s">
        <v>229</v>
      </c>
      <c r="U4" s="42">
        <v>0</v>
      </c>
      <c r="V4" s="26"/>
      <c r="W4" s="26"/>
      <c r="X4" s="26"/>
      <c r="Y4" s="43">
        <v>0</v>
      </c>
      <c r="Z4" s="43">
        <v>0</v>
      </c>
      <c r="AA4" s="43">
        <v>48400</v>
      </c>
      <c r="AB4" s="43">
        <v>0</v>
      </c>
      <c r="AC4" s="43">
        <v>0</v>
      </c>
      <c r="AD4" s="43">
        <v>0</v>
      </c>
      <c r="AE4" s="43">
        <v>0</v>
      </c>
      <c r="AF4" s="43">
        <v>0</v>
      </c>
      <c r="AG4" s="43">
        <v>0</v>
      </c>
      <c r="AH4" s="43">
        <v>0</v>
      </c>
      <c r="AI4" s="43">
        <v>0</v>
      </c>
      <c r="AJ4" s="43">
        <v>0</v>
      </c>
      <c r="AK4" s="43">
        <v>0</v>
      </c>
      <c r="AL4" s="43">
        <v>0</v>
      </c>
      <c r="AM4" s="43">
        <v>0</v>
      </c>
      <c r="AN4" s="43"/>
      <c r="AO4" s="43"/>
      <c r="AP4" s="43"/>
      <c r="AQ4" s="43"/>
      <c r="AR4" s="43">
        <v>0</v>
      </c>
      <c r="AS4" s="26"/>
      <c r="AT4" s="26"/>
      <c r="AU4" s="26"/>
      <c r="AV4" s="26"/>
      <c r="AW4" s="26"/>
      <c r="AX4" s="26"/>
      <c r="AY4" s="26"/>
      <c r="AZ4" s="26"/>
      <c r="BA4" s="26"/>
      <c r="BB4" s="26"/>
      <c r="BC4" s="26"/>
      <c r="BD4" s="26"/>
      <c r="BE4" s="40">
        <v>45596</v>
      </c>
    </row>
    <row r="5" spans="1:57" x14ac:dyDescent="0.35">
      <c r="A5" s="27">
        <v>900959051</v>
      </c>
      <c r="B5" s="28" t="s">
        <v>96</v>
      </c>
      <c r="C5" s="17" t="s">
        <v>10</v>
      </c>
      <c r="D5" s="17" t="s">
        <v>99</v>
      </c>
      <c r="E5" s="17">
        <v>947496</v>
      </c>
      <c r="F5" s="17" t="s">
        <v>148</v>
      </c>
      <c r="G5" s="17" t="s">
        <v>154</v>
      </c>
      <c r="H5" s="19">
        <v>42808.453969363421</v>
      </c>
      <c r="I5" s="22">
        <v>48400</v>
      </c>
      <c r="J5" s="17" t="s">
        <v>0</v>
      </c>
      <c r="K5" s="17" t="s">
        <v>1</v>
      </c>
      <c r="L5" s="17" t="s">
        <v>2</v>
      </c>
      <c r="M5" s="17" t="s">
        <v>3</v>
      </c>
      <c r="N5" s="17" t="s">
        <v>11</v>
      </c>
      <c r="O5" s="19">
        <v>42857</v>
      </c>
      <c r="P5" s="19"/>
      <c r="Q5" s="22">
        <v>48400</v>
      </c>
      <c r="R5" s="22" t="s">
        <v>249</v>
      </c>
      <c r="S5" s="26" t="s">
        <v>145</v>
      </c>
      <c r="T5" s="26" t="s">
        <v>229</v>
      </c>
      <c r="U5" s="42">
        <v>0</v>
      </c>
      <c r="V5" s="26"/>
      <c r="W5" s="26"/>
      <c r="X5" s="26"/>
      <c r="Y5" s="43">
        <v>0</v>
      </c>
      <c r="Z5" s="43">
        <v>0</v>
      </c>
      <c r="AA5" s="43">
        <v>48400</v>
      </c>
      <c r="AB5" s="43">
        <v>0</v>
      </c>
      <c r="AC5" s="43">
        <v>0</v>
      </c>
      <c r="AD5" s="43">
        <v>0</v>
      </c>
      <c r="AE5" s="43">
        <v>0</v>
      </c>
      <c r="AF5" s="43">
        <v>0</v>
      </c>
      <c r="AG5" s="43">
        <v>0</v>
      </c>
      <c r="AH5" s="43">
        <v>0</v>
      </c>
      <c r="AI5" s="43">
        <v>0</v>
      </c>
      <c r="AJ5" s="43">
        <v>0</v>
      </c>
      <c r="AK5" s="43">
        <v>0</v>
      </c>
      <c r="AL5" s="43">
        <v>0</v>
      </c>
      <c r="AM5" s="43">
        <v>0</v>
      </c>
      <c r="AN5" s="43"/>
      <c r="AO5" s="43"/>
      <c r="AP5" s="43"/>
      <c r="AQ5" s="43"/>
      <c r="AR5" s="43">
        <v>0</v>
      </c>
      <c r="AS5" s="26"/>
      <c r="AT5" s="26"/>
      <c r="AU5" s="26"/>
      <c r="AV5" s="26"/>
      <c r="AW5" s="26"/>
      <c r="AX5" s="26"/>
      <c r="AY5" s="26"/>
      <c r="AZ5" s="26"/>
      <c r="BA5" s="26"/>
      <c r="BB5" s="26"/>
      <c r="BC5" s="26"/>
      <c r="BD5" s="26"/>
      <c r="BE5" s="40">
        <v>45596</v>
      </c>
    </row>
    <row r="6" spans="1:57" x14ac:dyDescent="0.35">
      <c r="A6" s="27">
        <v>900959051</v>
      </c>
      <c r="B6" s="28" t="s">
        <v>96</v>
      </c>
      <c r="C6" s="17" t="s">
        <v>12</v>
      </c>
      <c r="D6" s="17" t="s">
        <v>99</v>
      </c>
      <c r="E6" s="17">
        <v>1891329</v>
      </c>
      <c r="F6" s="17" t="s">
        <v>147</v>
      </c>
      <c r="G6" s="17" t="s">
        <v>155</v>
      </c>
      <c r="H6" s="19">
        <v>43011.513999768518</v>
      </c>
      <c r="I6" s="22">
        <v>1808756</v>
      </c>
      <c r="J6" s="17" t="s">
        <v>0</v>
      </c>
      <c r="K6" s="17" t="s">
        <v>1</v>
      </c>
      <c r="L6" s="17" t="s">
        <v>2</v>
      </c>
      <c r="M6" s="17" t="s">
        <v>3</v>
      </c>
      <c r="N6" s="17" t="s">
        <v>13</v>
      </c>
      <c r="O6" s="19">
        <v>43252</v>
      </c>
      <c r="P6" s="19"/>
      <c r="Q6" s="22">
        <v>35680</v>
      </c>
      <c r="R6" s="22" t="s">
        <v>249</v>
      </c>
      <c r="S6" s="26" t="s">
        <v>145</v>
      </c>
      <c r="T6" s="26" t="s">
        <v>229</v>
      </c>
      <c r="U6" s="42">
        <v>0</v>
      </c>
      <c r="V6" s="26"/>
      <c r="W6" s="26"/>
      <c r="X6" s="26"/>
      <c r="Y6" s="43">
        <v>0</v>
      </c>
      <c r="Z6" s="43">
        <v>0</v>
      </c>
      <c r="AA6" s="43">
        <v>35680</v>
      </c>
      <c r="AB6" s="43">
        <v>0</v>
      </c>
      <c r="AC6" s="43">
        <v>0</v>
      </c>
      <c r="AD6" s="43">
        <v>0</v>
      </c>
      <c r="AE6" s="43">
        <v>0</v>
      </c>
      <c r="AF6" s="43">
        <v>0</v>
      </c>
      <c r="AG6" s="43">
        <v>0</v>
      </c>
      <c r="AH6" s="43">
        <v>0</v>
      </c>
      <c r="AI6" s="43">
        <v>0</v>
      </c>
      <c r="AJ6" s="43">
        <v>0</v>
      </c>
      <c r="AK6" s="43">
        <v>0</v>
      </c>
      <c r="AL6" s="43">
        <v>0</v>
      </c>
      <c r="AM6" s="43">
        <v>0</v>
      </c>
      <c r="AN6" s="43"/>
      <c r="AO6" s="43"/>
      <c r="AP6" s="43"/>
      <c r="AQ6" s="43"/>
      <c r="AR6" s="43">
        <v>0</v>
      </c>
      <c r="AS6" s="26"/>
      <c r="AT6" s="26"/>
      <c r="AU6" s="26"/>
      <c r="AV6" s="26"/>
      <c r="AW6" s="26"/>
      <c r="AX6" s="26"/>
      <c r="AY6" s="26"/>
      <c r="AZ6" s="26"/>
      <c r="BA6" s="26"/>
      <c r="BB6" s="26"/>
      <c r="BC6" s="26"/>
      <c r="BD6" s="26"/>
      <c r="BE6" s="40">
        <v>45596</v>
      </c>
    </row>
    <row r="7" spans="1:57" x14ac:dyDescent="0.35">
      <c r="A7" s="27">
        <v>900959051</v>
      </c>
      <c r="B7" s="28" t="s">
        <v>96</v>
      </c>
      <c r="C7" s="17" t="s">
        <v>14</v>
      </c>
      <c r="D7" s="17" t="s">
        <v>99</v>
      </c>
      <c r="E7" s="17">
        <v>1959001</v>
      </c>
      <c r="F7" s="17" t="s">
        <v>146</v>
      </c>
      <c r="G7" s="17" t="s">
        <v>156</v>
      </c>
      <c r="H7" s="19">
        <v>43025.636014085649</v>
      </c>
      <c r="I7" s="22">
        <v>29500</v>
      </c>
      <c r="J7" s="17" t="s">
        <v>0</v>
      </c>
      <c r="K7" s="17" t="s">
        <v>1</v>
      </c>
      <c r="L7" s="17" t="s">
        <v>2</v>
      </c>
      <c r="M7" s="17" t="s">
        <v>3</v>
      </c>
      <c r="N7" s="17" t="s">
        <v>13</v>
      </c>
      <c r="O7" s="19">
        <v>43252</v>
      </c>
      <c r="P7" s="19"/>
      <c r="Q7" s="22">
        <v>29500</v>
      </c>
      <c r="R7" s="22" t="s">
        <v>249</v>
      </c>
      <c r="S7" s="26" t="s">
        <v>145</v>
      </c>
      <c r="T7" s="26" t="s">
        <v>229</v>
      </c>
      <c r="U7" s="42">
        <v>0</v>
      </c>
      <c r="V7" s="26"/>
      <c r="W7" s="26"/>
      <c r="X7" s="26"/>
      <c r="Y7" s="43">
        <v>0</v>
      </c>
      <c r="Z7" s="43">
        <v>0</v>
      </c>
      <c r="AA7" s="43">
        <v>29500</v>
      </c>
      <c r="AB7" s="43">
        <v>0</v>
      </c>
      <c r="AC7" s="43">
        <v>0</v>
      </c>
      <c r="AD7" s="43">
        <v>0</v>
      </c>
      <c r="AE7" s="43">
        <v>0</v>
      </c>
      <c r="AF7" s="43">
        <v>0</v>
      </c>
      <c r="AG7" s="43">
        <v>0</v>
      </c>
      <c r="AH7" s="43">
        <v>0</v>
      </c>
      <c r="AI7" s="43">
        <v>0</v>
      </c>
      <c r="AJ7" s="43">
        <v>0</v>
      </c>
      <c r="AK7" s="43">
        <v>0</v>
      </c>
      <c r="AL7" s="43">
        <v>0</v>
      </c>
      <c r="AM7" s="43">
        <v>0</v>
      </c>
      <c r="AN7" s="43"/>
      <c r="AO7" s="43"/>
      <c r="AP7" s="43"/>
      <c r="AQ7" s="43"/>
      <c r="AR7" s="43">
        <v>0</v>
      </c>
      <c r="AS7" s="26"/>
      <c r="AT7" s="26"/>
      <c r="AU7" s="26"/>
      <c r="AV7" s="26"/>
      <c r="AW7" s="26"/>
      <c r="AX7" s="26"/>
      <c r="AY7" s="26"/>
      <c r="AZ7" s="26"/>
      <c r="BA7" s="26"/>
      <c r="BB7" s="26"/>
      <c r="BC7" s="26"/>
      <c r="BD7" s="26"/>
      <c r="BE7" s="40">
        <v>45596</v>
      </c>
    </row>
    <row r="8" spans="1:57" x14ac:dyDescent="0.35">
      <c r="A8" s="27">
        <v>900959051</v>
      </c>
      <c r="B8" s="28" t="s">
        <v>96</v>
      </c>
      <c r="C8" s="17" t="s">
        <v>16</v>
      </c>
      <c r="D8" s="17" t="s">
        <v>99</v>
      </c>
      <c r="E8" s="17">
        <v>2673294</v>
      </c>
      <c r="F8" s="17" t="s">
        <v>102</v>
      </c>
      <c r="G8" s="17" t="s">
        <v>157</v>
      </c>
      <c r="H8" s="19">
        <v>43177.023273032406</v>
      </c>
      <c r="I8" s="22">
        <v>749751</v>
      </c>
      <c r="J8" s="17" t="s">
        <v>0</v>
      </c>
      <c r="K8" s="17" t="s">
        <v>1</v>
      </c>
      <c r="L8" s="17" t="s">
        <v>2</v>
      </c>
      <c r="M8" s="17" t="s">
        <v>3</v>
      </c>
      <c r="N8" s="17" t="s">
        <v>15</v>
      </c>
      <c r="O8" s="19">
        <v>43202</v>
      </c>
      <c r="P8" s="19"/>
      <c r="Q8" s="22">
        <v>460819</v>
      </c>
      <c r="R8" s="22" t="s">
        <v>249</v>
      </c>
      <c r="S8" s="26" t="s">
        <v>145</v>
      </c>
      <c r="T8" s="26" t="e">
        <v>#N/A</v>
      </c>
      <c r="U8" s="42">
        <v>0</v>
      </c>
      <c r="V8" s="26"/>
      <c r="W8" s="26"/>
      <c r="X8" s="26"/>
      <c r="Y8" s="43">
        <v>0</v>
      </c>
      <c r="Z8" s="43">
        <v>0</v>
      </c>
      <c r="AA8" s="43">
        <v>460819</v>
      </c>
      <c r="AB8" s="43">
        <v>0</v>
      </c>
      <c r="AC8" s="43">
        <v>0</v>
      </c>
      <c r="AD8" s="43">
        <v>0</v>
      </c>
      <c r="AE8" s="43">
        <v>0</v>
      </c>
      <c r="AF8" s="43">
        <v>0</v>
      </c>
      <c r="AG8" s="43">
        <v>0</v>
      </c>
      <c r="AH8" s="43">
        <v>0</v>
      </c>
      <c r="AI8" s="43">
        <v>0</v>
      </c>
      <c r="AJ8" s="43">
        <v>0</v>
      </c>
      <c r="AK8" s="43">
        <v>0</v>
      </c>
      <c r="AL8" s="43">
        <v>0</v>
      </c>
      <c r="AM8" s="43">
        <v>0</v>
      </c>
      <c r="AN8" s="43"/>
      <c r="AO8" s="43"/>
      <c r="AP8" s="43"/>
      <c r="AQ8" s="43"/>
      <c r="AR8" s="43">
        <v>0</v>
      </c>
      <c r="AS8" s="26"/>
      <c r="AT8" s="26"/>
      <c r="AU8" s="26"/>
      <c r="AV8" s="26"/>
      <c r="AW8" s="26"/>
      <c r="AX8" s="26"/>
      <c r="AY8" s="26"/>
      <c r="AZ8" s="26"/>
      <c r="BA8" s="26"/>
      <c r="BB8" s="26"/>
      <c r="BC8" s="26"/>
      <c r="BD8" s="26"/>
      <c r="BE8" s="40">
        <v>45596</v>
      </c>
    </row>
    <row r="9" spans="1:57" x14ac:dyDescent="0.35">
      <c r="A9" s="27">
        <v>900959051</v>
      </c>
      <c r="B9" s="28" t="s">
        <v>96</v>
      </c>
      <c r="C9" s="17" t="s">
        <v>17</v>
      </c>
      <c r="D9" s="17" t="s">
        <v>100</v>
      </c>
      <c r="E9" s="17">
        <v>7045945</v>
      </c>
      <c r="F9" s="17" t="s">
        <v>103</v>
      </c>
      <c r="G9" s="17" t="s">
        <v>158</v>
      </c>
      <c r="H9" s="19">
        <v>44292.502932094903</v>
      </c>
      <c r="I9" s="22">
        <v>44500</v>
      </c>
      <c r="J9" s="17" t="s">
        <v>0</v>
      </c>
      <c r="K9" s="17" t="s">
        <v>1</v>
      </c>
      <c r="L9" s="17" t="s">
        <v>2</v>
      </c>
      <c r="M9" s="17" t="s">
        <v>3</v>
      </c>
      <c r="N9" s="17" t="s">
        <v>18</v>
      </c>
      <c r="O9" s="19">
        <v>44396</v>
      </c>
      <c r="P9" s="19"/>
      <c r="Q9" s="22">
        <v>40000</v>
      </c>
      <c r="R9" s="22" t="s">
        <v>249</v>
      </c>
      <c r="S9" s="26" t="s">
        <v>145</v>
      </c>
      <c r="T9" s="26" t="s">
        <v>229</v>
      </c>
      <c r="U9" s="42">
        <v>0</v>
      </c>
      <c r="V9" s="26"/>
      <c r="W9" s="26"/>
      <c r="X9" s="26"/>
      <c r="Y9" s="43">
        <v>0</v>
      </c>
      <c r="Z9" s="43">
        <v>0</v>
      </c>
      <c r="AA9" s="43">
        <v>40000</v>
      </c>
      <c r="AB9" s="43">
        <v>0</v>
      </c>
      <c r="AC9" s="43">
        <v>0</v>
      </c>
      <c r="AD9" s="43">
        <v>0</v>
      </c>
      <c r="AE9" s="43">
        <v>0</v>
      </c>
      <c r="AF9" s="43">
        <v>0</v>
      </c>
      <c r="AG9" s="43">
        <v>0</v>
      </c>
      <c r="AH9" s="43">
        <v>0</v>
      </c>
      <c r="AI9" s="43">
        <v>0</v>
      </c>
      <c r="AJ9" s="43">
        <v>0</v>
      </c>
      <c r="AK9" s="43">
        <v>0</v>
      </c>
      <c r="AL9" s="43">
        <v>0</v>
      </c>
      <c r="AM9" s="43">
        <v>0</v>
      </c>
      <c r="AN9" s="43"/>
      <c r="AO9" s="43"/>
      <c r="AP9" s="43"/>
      <c r="AQ9" s="43"/>
      <c r="AR9" s="43">
        <v>0</v>
      </c>
      <c r="AS9" s="26"/>
      <c r="AT9" s="26"/>
      <c r="AU9" s="26"/>
      <c r="AV9" s="26"/>
      <c r="AW9" s="26"/>
      <c r="AX9" s="26"/>
      <c r="AY9" s="26"/>
      <c r="AZ9" s="26"/>
      <c r="BA9" s="26"/>
      <c r="BB9" s="26"/>
      <c r="BC9" s="26"/>
      <c r="BD9" s="26"/>
      <c r="BE9" s="40">
        <v>45596</v>
      </c>
    </row>
    <row r="10" spans="1:57" x14ac:dyDescent="0.35">
      <c r="A10" s="27">
        <v>900959051</v>
      </c>
      <c r="B10" s="28" t="s">
        <v>96</v>
      </c>
      <c r="C10" s="17" t="s">
        <v>19</v>
      </c>
      <c r="D10" s="17" t="s">
        <v>100</v>
      </c>
      <c r="E10" s="17">
        <v>7046576</v>
      </c>
      <c r="F10" s="17" t="s">
        <v>104</v>
      </c>
      <c r="G10" s="17" t="s">
        <v>159</v>
      </c>
      <c r="H10" s="19">
        <v>44294.458051469905</v>
      </c>
      <c r="I10" s="22">
        <v>30900</v>
      </c>
      <c r="J10" s="17" t="s">
        <v>0</v>
      </c>
      <c r="K10" s="17" t="s">
        <v>1</v>
      </c>
      <c r="L10" s="17" t="s">
        <v>2</v>
      </c>
      <c r="M10" s="17" t="s">
        <v>3</v>
      </c>
      <c r="N10" s="17" t="s">
        <v>18</v>
      </c>
      <c r="O10" s="19">
        <v>44396</v>
      </c>
      <c r="P10" s="19"/>
      <c r="Q10" s="22">
        <v>27800</v>
      </c>
      <c r="R10" s="22" t="s">
        <v>249</v>
      </c>
      <c r="S10" s="26" t="s">
        <v>145</v>
      </c>
      <c r="T10" s="26" t="s">
        <v>229</v>
      </c>
      <c r="U10" s="42">
        <v>0</v>
      </c>
      <c r="V10" s="26"/>
      <c r="W10" s="26"/>
      <c r="X10" s="26"/>
      <c r="Y10" s="43">
        <v>0</v>
      </c>
      <c r="Z10" s="43">
        <v>0</v>
      </c>
      <c r="AA10" s="43">
        <v>27800</v>
      </c>
      <c r="AB10" s="43">
        <v>0</v>
      </c>
      <c r="AC10" s="43">
        <v>0</v>
      </c>
      <c r="AD10" s="43">
        <v>0</v>
      </c>
      <c r="AE10" s="43">
        <v>0</v>
      </c>
      <c r="AF10" s="43">
        <v>0</v>
      </c>
      <c r="AG10" s="43">
        <v>0</v>
      </c>
      <c r="AH10" s="43">
        <v>0</v>
      </c>
      <c r="AI10" s="43">
        <v>0</v>
      </c>
      <c r="AJ10" s="43">
        <v>0</v>
      </c>
      <c r="AK10" s="43">
        <v>0</v>
      </c>
      <c r="AL10" s="43">
        <v>0</v>
      </c>
      <c r="AM10" s="43">
        <v>0</v>
      </c>
      <c r="AN10" s="43"/>
      <c r="AO10" s="43"/>
      <c r="AP10" s="43"/>
      <c r="AQ10" s="43"/>
      <c r="AR10" s="43">
        <v>0</v>
      </c>
      <c r="AS10" s="26"/>
      <c r="AT10" s="26"/>
      <c r="AU10" s="26"/>
      <c r="AV10" s="26"/>
      <c r="AW10" s="26"/>
      <c r="AX10" s="26"/>
      <c r="AY10" s="26"/>
      <c r="AZ10" s="26"/>
      <c r="BA10" s="26"/>
      <c r="BB10" s="26"/>
      <c r="BC10" s="26"/>
      <c r="BD10" s="26"/>
      <c r="BE10" s="40">
        <v>45596</v>
      </c>
    </row>
    <row r="11" spans="1:57" x14ac:dyDescent="0.35">
      <c r="A11" s="27">
        <v>900959051</v>
      </c>
      <c r="B11" s="28" t="s">
        <v>96</v>
      </c>
      <c r="C11" s="17" t="s">
        <v>20</v>
      </c>
      <c r="D11" s="17" t="s">
        <v>100</v>
      </c>
      <c r="E11" s="17">
        <v>7046863</v>
      </c>
      <c r="F11" s="17" t="s">
        <v>105</v>
      </c>
      <c r="G11" s="17" t="s">
        <v>160</v>
      </c>
      <c r="H11" s="19">
        <v>44295.342959374997</v>
      </c>
      <c r="I11" s="22">
        <v>52400</v>
      </c>
      <c r="J11" s="17" t="s">
        <v>0</v>
      </c>
      <c r="K11" s="17" t="s">
        <v>1</v>
      </c>
      <c r="L11" s="17" t="s">
        <v>2</v>
      </c>
      <c r="M11" s="17" t="s">
        <v>5</v>
      </c>
      <c r="N11" s="17" t="s">
        <v>21</v>
      </c>
      <c r="O11" s="19">
        <v>44396</v>
      </c>
      <c r="P11" s="19"/>
      <c r="Q11" s="22">
        <v>52400</v>
      </c>
      <c r="R11" s="22" t="s">
        <v>249</v>
      </c>
      <c r="S11" s="26" t="s">
        <v>145</v>
      </c>
      <c r="T11" s="26" t="s">
        <v>229</v>
      </c>
      <c r="U11" s="42">
        <v>0</v>
      </c>
      <c r="V11" s="26"/>
      <c r="W11" s="26"/>
      <c r="X11" s="26"/>
      <c r="Y11" s="43">
        <v>0</v>
      </c>
      <c r="Z11" s="43">
        <v>0</v>
      </c>
      <c r="AA11" s="43">
        <v>52400</v>
      </c>
      <c r="AB11" s="43">
        <v>0</v>
      </c>
      <c r="AC11" s="43">
        <v>0</v>
      </c>
      <c r="AD11" s="43">
        <v>0</v>
      </c>
      <c r="AE11" s="43">
        <v>0</v>
      </c>
      <c r="AF11" s="43">
        <v>0</v>
      </c>
      <c r="AG11" s="43">
        <v>0</v>
      </c>
      <c r="AH11" s="43">
        <v>0</v>
      </c>
      <c r="AI11" s="43">
        <v>0</v>
      </c>
      <c r="AJ11" s="43">
        <v>0</v>
      </c>
      <c r="AK11" s="43">
        <v>0</v>
      </c>
      <c r="AL11" s="43">
        <v>0</v>
      </c>
      <c r="AM11" s="43">
        <v>0</v>
      </c>
      <c r="AN11" s="43"/>
      <c r="AO11" s="43"/>
      <c r="AP11" s="43"/>
      <c r="AQ11" s="43"/>
      <c r="AR11" s="43">
        <v>0</v>
      </c>
      <c r="AS11" s="26"/>
      <c r="AT11" s="26"/>
      <c r="AU11" s="26"/>
      <c r="AV11" s="26"/>
      <c r="AW11" s="26"/>
      <c r="AX11" s="26"/>
      <c r="AY11" s="26"/>
      <c r="AZ11" s="26"/>
      <c r="BA11" s="26"/>
      <c r="BB11" s="26"/>
      <c r="BC11" s="26"/>
      <c r="BD11" s="26"/>
      <c r="BE11" s="40">
        <v>45596</v>
      </c>
    </row>
    <row r="12" spans="1:57" x14ac:dyDescent="0.35">
      <c r="A12" s="27">
        <v>900959051</v>
      </c>
      <c r="B12" s="28" t="s">
        <v>96</v>
      </c>
      <c r="C12" s="17" t="s">
        <v>22</v>
      </c>
      <c r="D12" s="17" t="s">
        <v>100</v>
      </c>
      <c r="E12" s="17">
        <v>7048648</v>
      </c>
      <c r="F12" s="17" t="s">
        <v>106</v>
      </c>
      <c r="G12" s="17" t="s">
        <v>161</v>
      </c>
      <c r="H12" s="19">
        <v>44301.541277314813</v>
      </c>
      <c r="I12" s="22">
        <v>51671</v>
      </c>
      <c r="J12" s="17" t="s">
        <v>0</v>
      </c>
      <c r="K12" s="17" t="s">
        <v>1</v>
      </c>
      <c r="L12" s="17" t="s">
        <v>2</v>
      </c>
      <c r="M12" s="17" t="s">
        <v>3</v>
      </c>
      <c r="N12" s="17" t="s">
        <v>18</v>
      </c>
      <c r="O12" s="19">
        <v>44396</v>
      </c>
      <c r="P12" s="19"/>
      <c r="Q12" s="22">
        <v>51671</v>
      </c>
      <c r="R12" s="22" t="s">
        <v>249</v>
      </c>
      <c r="S12" s="26" t="s">
        <v>145</v>
      </c>
      <c r="T12" s="26" t="s">
        <v>229</v>
      </c>
      <c r="U12" s="42">
        <v>0</v>
      </c>
      <c r="V12" s="26"/>
      <c r="W12" s="26"/>
      <c r="X12" s="26"/>
      <c r="Y12" s="43">
        <v>0</v>
      </c>
      <c r="Z12" s="43">
        <v>0</v>
      </c>
      <c r="AA12" s="43">
        <v>51671</v>
      </c>
      <c r="AB12" s="43">
        <v>0</v>
      </c>
      <c r="AC12" s="43">
        <v>0</v>
      </c>
      <c r="AD12" s="43">
        <v>0</v>
      </c>
      <c r="AE12" s="43">
        <v>0</v>
      </c>
      <c r="AF12" s="43">
        <v>0</v>
      </c>
      <c r="AG12" s="43">
        <v>0</v>
      </c>
      <c r="AH12" s="43">
        <v>0</v>
      </c>
      <c r="AI12" s="43">
        <v>0</v>
      </c>
      <c r="AJ12" s="43">
        <v>0</v>
      </c>
      <c r="AK12" s="43">
        <v>0</v>
      </c>
      <c r="AL12" s="43">
        <v>0</v>
      </c>
      <c r="AM12" s="43">
        <v>0</v>
      </c>
      <c r="AN12" s="43"/>
      <c r="AO12" s="43"/>
      <c r="AP12" s="43"/>
      <c r="AQ12" s="43"/>
      <c r="AR12" s="43">
        <v>0</v>
      </c>
      <c r="AS12" s="26"/>
      <c r="AT12" s="26"/>
      <c r="AU12" s="26"/>
      <c r="AV12" s="26"/>
      <c r="AW12" s="26"/>
      <c r="AX12" s="26"/>
      <c r="AY12" s="26"/>
      <c r="AZ12" s="26"/>
      <c r="BA12" s="26"/>
      <c r="BB12" s="26"/>
      <c r="BC12" s="26"/>
      <c r="BD12" s="26"/>
      <c r="BE12" s="40">
        <v>45596</v>
      </c>
    </row>
    <row r="13" spans="1:57" x14ac:dyDescent="0.35">
      <c r="A13" s="27">
        <v>900959051</v>
      </c>
      <c r="B13" s="28" t="s">
        <v>96</v>
      </c>
      <c r="C13" s="17" t="s">
        <v>23</v>
      </c>
      <c r="D13" s="17" t="s">
        <v>100</v>
      </c>
      <c r="E13" s="17">
        <v>7049333</v>
      </c>
      <c r="F13" s="17" t="s">
        <v>107</v>
      </c>
      <c r="G13" s="17" t="s">
        <v>162</v>
      </c>
      <c r="H13" s="19">
        <v>44303.744954282403</v>
      </c>
      <c r="I13" s="22">
        <v>60225</v>
      </c>
      <c r="J13" s="17" t="s">
        <v>0</v>
      </c>
      <c r="K13" s="17" t="s">
        <v>1</v>
      </c>
      <c r="L13" s="17" t="s">
        <v>2</v>
      </c>
      <c r="M13" s="17" t="s">
        <v>5</v>
      </c>
      <c r="N13" s="17" t="s">
        <v>21</v>
      </c>
      <c r="O13" s="19">
        <v>44396</v>
      </c>
      <c r="P13" s="19"/>
      <c r="Q13" s="22">
        <v>60225</v>
      </c>
      <c r="R13" s="22" t="s">
        <v>249</v>
      </c>
      <c r="S13" s="26" t="s">
        <v>145</v>
      </c>
      <c r="T13" s="26" t="s">
        <v>229</v>
      </c>
      <c r="U13" s="42">
        <v>0</v>
      </c>
      <c r="V13" s="26"/>
      <c r="W13" s="26"/>
      <c r="X13" s="26"/>
      <c r="Y13" s="43">
        <v>0</v>
      </c>
      <c r="Z13" s="43">
        <v>0</v>
      </c>
      <c r="AA13" s="43">
        <v>60225</v>
      </c>
      <c r="AB13" s="43">
        <v>0</v>
      </c>
      <c r="AC13" s="43">
        <v>0</v>
      </c>
      <c r="AD13" s="43">
        <v>0</v>
      </c>
      <c r="AE13" s="43">
        <v>0</v>
      </c>
      <c r="AF13" s="43">
        <v>0</v>
      </c>
      <c r="AG13" s="43">
        <v>0</v>
      </c>
      <c r="AH13" s="43">
        <v>0</v>
      </c>
      <c r="AI13" s="43">
        <v>0</v>
      </c>
      <c r="AJ13" s="43">
        <v>0</v>
      </c>
      <c r="AK13" s="43">
        <v>0</v>
      </c>
      <c r="AL13" s="43">
        <v>0</v>
      </c>
      <c r="AM13" s="43">
        <v>0</v>
      </c>
      <c r="AN13" s="43"/>
      <c r="AO13" s="43"/>
      <c r="AP13" s="43"/>
      <c r="AQ13" s="43"/>
      <c r="AR13" s="43">
        <v>0</v>
      </c>
      <c r="AS13" s="26"/>
      <c r="AT13" s="26"/>
      <c r="AU13" s="26"/>
      <c r="AV13" s="26"/>
      <c r="AW13" s="26"/>
      <c r="AX13" s="26"/>
      <c r="AY13" s="26"/>
      <c r="AZ13" s="26"/>
      <c r="BA13" s="26"/>
      <c r="BB13" s="26"/>
      <c r="BC13" s="26"/>
      <c r="BD13" s="26"/>
      <c r="BE13" s="40">
        <v>45596</v>
      </c>
    </row>
    <row r="14" spans="1:57" x14ac:dyDescent="0.35">
      <c r="A14" s="27">
        <v>900959051</v>
      </c>
      <c r="B14" s="28" t="s">
        <v>96</v>
      </c>
      <c r="C14" s="17" t="s">
        <v>24</v>
      </c>
      <c r="D14" s="17" t="s">
        <v>100</v>
      </c>
      <c r="E14" s="17">
        <v>7049336</v>
      </c>
      <c r="F14" s="17" t="s">
        <v>108</v>
      </c>
      <c r="G14" s="17" t="s">
        <v>163</v>
      </c>
      <c r="H14" s="19">
        <v>44303.746925960644</v>
      </c>
      <c r="I14" s="22">
        <v>216994</v>
      </c>
      <c r="J14" s="17" t="s">
        <v>0</v>
      </c>
      <c r="K14" s="17" t="s">
        <v>1</v>
      </c>
      <c r="L14" s="17" t="s">
        <v>2</v>
      </c>
      <c r="M14" s="17" t="s">
        <v>5</v>
      </c>
      <c r="N14" s="17" t="s">
        <v>21</v>
      </c>
      <c r="O14" s="19">
        <v>44396</v>
      </c>
      <c r="P14" s="19"/>
      <c r="Q14" s="22">
        <v>216994</v>
      </c>
      <c r="R14" s="22" t="s">
        <v>249</v>
      </c>
      <c r="S14" s="26" t="s">
        <v>145</v>
      </c>
      <c r="T14" s="26" t="s">
        <v>229</v>
      </c>
      <c r="U14" s="42">
        <v>0</v>
      </c>
      <c r="V14" s="26"/>
      <c r="W14" s="26"/>
      <c r="X14" s="26"/>
      <c r="Y14" s="43">
        <v>0</v>
      </c>
      <c r="Z14" s="43">
        <v>0</v>
      </c>
      <c r="AA14" s="43">
        <v>216994</v>
      </c>
      <c r="AB14" s="43">
        <v>0</v>
      </c>
      <c r="AC14" s="43">
        <v>0</v>
      </c>
      <c r="AD14" s="43">
        <v>0</v>
      </c>
      <c r="AE14" s="43">
        <v>0</v>
      </c>
      <c r="AF14" s="43">
        <v>0</v>
      </c>
      <c r="AG14" s="43">
        <v>0</v>
      </c>
      <c r="AH14" s="43">
        <v>0</v>
      </c>
      <c r="AI14" s="43">
        <v>0</v>
      </c>
      <c r="AJ14" s="43">
        <v>0</v>
      </c>
      <c r="AK14" s="43">
        <v>0</v>
      </c>
      <c r="AL14" s="43">
        <v>0</v>
      </c>
      <c r="AM14" s="43">
        <v>0</v>
      </c>
      <c r="AN14" s="43"/>
      <c r="AO14" s="43"/>
      <c r="AP14" s="43"/>
      <c r="AQ14" s="43"/>
      <c r="AR14" s="43">
        <v>0</v>
      </c>
      <c r="AS14" s="26"/>
      <c r="AT14" s="26"/>
      <c r="AU14" s="26"/>
      <c r="AV14" s="26"/>
      <c r="AW14" s="26"/>
      <c r="AX14" s="26"/>
      <c r="AY14" s="26"/>
      <c r="AZ14" s="26"/>
      <c r="BA14" s="26"/>
      <c r="BB14" s="26"/>
      <c r="BC14" s="26"/>
      <c r="BD14" s="26"/>
      <c r="BE14" s="40">
        <v>45596</v>
      </c>
    </row>
    <row r="15" spans="1:57" x14ac:dyDescent="0.35">
      <c r="A15" s="27">
        <v>900959051</v>
      </c>
      <c r="B15" s="28" t="s">
        <v>96</v>
      </c>
      <c r="C15" s="17" t="s">
        <v>25</v>
      </c>
      <c r="D15" s="17" t="s">
        <v>100</v>
      </c>
      <c r="E15" s="17">
        <v>7052289</v>
      </c>
      <c r="F15" s="17" t="s">
        <v>109</v>
      </c>
      <c r="G15" s="17" t="s">
        <v>164</v>
      </c>
      <c r="H15" s="19">
        <v>44314.415000578701</v>
      </c>
      <c r="I15" s="22">
        <v>13000</v>
      </c>
      <c r="J15" s="17" t="s">
        <v>0</v>
      </c>
      <c r="K15" s="17" t="s">
        <v>1</v>
      </c>
      <c r="L15" s="17" t="s">
        <v>2</v>
      </c>
      <c r="M15" s="17" t="s">
        <v>3</v>
      </c>
      <c r="N15" s="17" t="s">
        <v>18</v>
      </c>
      <c r="O15" s="19">
        <v>44396</v>
      </c>
      <c r="P15" s="19"/>
      <c r="Q15" s="22">
        <v>9500</v>
      </c>
      <c r="R15" s="22" t="s">
        <v>249</v>
      </c>
      <c r="S15" s="26" t="s">
        <v>145</v>
      </c>
      <c r="T15" s="26" t="s">
        <v>229</v>
      </c>
      <c r="U15" s="42">
        <v>0</v>
      </c>
      <c r="V15" s="26"/>
      <c r="W15" s="26"/>
      <c r="X15" s="26"/>
      <c r="Y15" s="43">
        <v>0</v>
      </c>
      <c r="Z15" s="43">
        <v>0</v>
      </c>
      <c r="AA15" s="43">
        <v>9500</v>
      </c>
      <c r="AB15" s="43">
        <v>0</v>
      </c>
      <c r="AC15" s="43">
        <v>0</v>
      </c>
      <c r="AD15" s="43">
        <v>0</v>
      </c>
      <c r="AE15" s="43">
        <v>0</v>
      </c>
      <c r="AF15" s="43">
        <v>0</v>
      </c>
      <c r="AG15" s="43">
        <v>0</v>
      </c>
      <c r="AH15" s="43">
        <v>0</v>
      </c>
      <c r="AI15" s="43">
        <v>0</v>
      </c>
      <c r="AJ15" s="43">
        <v>0</v>
      </c>
      <c r="AK15" s="43">
        <v>0</v>
      </c>
      <c r="AL15" s="43">
        <v>0</v>
      </c>
      <c r="AM15" s="43">
        <v>0</v>
      </c>
      <c r="AN15" s="43"/>
      <c r="AO15" s="43"/>
      <c r="AP15" s="43"/>
      <c r="AQ15" s="43"/>
      <c r="AR15" s="43">
        <v>0</v>
      </c>
      <c r="AS15" s="26"/>
      <c r="AT15" s="26"/>
      <c r="AU15" s="26"/>
      <c r="AV15" s="26"/>
      <c r="AW15" s="26"/>
      <c r="AX15" s="26"/>
      <c r="AY15" s="26"/>
      <c r="AZ15" s="26"/>
      <c r="BA15" s="26"/>
      <c r="BB15" s="26"/>
      <c r="BC15" s="26"/>
      <c r="BD15" s="26"/>
      <c r="BE15" s="40">
        <v>45596</v>
      </c>
    </row>
    <row r="16" spans="1:57" x14ac:dyDescent="0.35">
      <c r="A16" s="27">
        <v>900959051</v>
      </c>
      <c r="B16" s="28" t="s">
        <v>96</v>
      </c>
      <c r="C16" s="17" t="s">
        <v>26</v>
      </c>
      <c r="D16" s="17" t="s">
        <v>100</v>
      </c>
      <c r="E16" s="17">
        <v>7069158</v>
      </c>
      <c r="F16" s="17" t="s">
        <v>110</v>
      </c>
      <c r="G16" s="17" t="s">
        <v>165</v>
      </c>
      <c r="H16" s="19">
        <v>44372.235769675921</v>
      </c>
      <c r="I16" s="22">
        <v>52236</v>
      </c>
      <c r="J16" s="17" t="s">
        <v>0</v>
      </c>
      <c r="K16" s="17" t="s">
        <v>1</v>
      </c>
      <c r="L16" s="17" t="s">
        <v>2</v>
      </c>
      <c r="M16" s="17" t="s">
        <v>3</v>
      </c>
      <c r="N16" s="17" t="s">
        <v>27</v>
      </c>
      <c r="O16" s="19">
        <v>44383</v>
      </c>
      <c r="P16" s="19"/>
      <c r="Q16" s="22">
        <v>52236</v>
      </c>
      <c r="R16" s="22" t="s">
        <v>249</v>
      </c>
      <c r="S16" s="26" t="s">
        <v>145</v>
      </c>
      <c r="T16" s="26" t="s">
        <v>229</v>
      </c>
      <c r="U16" s="42">
        <v>0</v>
      </c>
      <c r="V16" s="26"/>
      <c r="W16" s="26"/>
      <c r="X16" s="26"/>
      <c r="Y16" s="43">
        <v>0</v>
      </c>
      <c r="Z16" s="43">
        <v>0</v>
      </c>
      <c r="AA16" s="43">
        <v>52236</v>
      </c>
      <c r="AB16" s="43">
        <v>0</v>
      </c>
      <c r="AC16" s="43">
        <v>0</v>
      </c>
      <c r="AD16" s="43">
        <v>0</v>
      </c>
      <c r="AE16" s="43">
        <v>0</v>
      </c>
      <c r="AF16" s="43">
        <v>0</v>
      </c>
      <c r="AG16" s="43">
        <v>0</v>
      </c>
      <c r="AH16" s="43">
        <v>0</v>
      </c>
      <c r="AI16" s="43">
        <v>0</v>
      </c>
      <c r="AJ16" s="43">
        <v>0</v>
      </c>
      <c r="AK16" s="43">
        <v>0</v>
      </c>
      <c r="AL16" s="43">
        <v>0</v>
      </c>
      <c r="AM16" s="43">
        <v>0</v>
      </c>
      <c r="AN16" s="43"/>
      <c r="AO16" s="43"/>
      <c r="AP16" s="43"/>
      <c r="AQ16" s="43"/>
      <c r="AR16" s="43">
        <v>0</v>
      </c>
      <c r="AS16" s="26"/>
      <c r="AT16" s="26"/>
      <c r="AU16" s="26"/>
      <c r="AV16" s="26"/>
      <c r="AW16" s="26"/>
      <c r="AX16" s="26"/>
      <c r="AY16" s="26"/>
      <c r="AZ16" s="26"/>
      <c r="BA16" s="26"/>
      <c r="BB16" s="26"/>
      <c r="BC16" s="26"/>
      <c r="BD16" s="26"/>
      <c r="BE16" s="40">
        <v>45596</v>
      </c>
    </row>
    <row r="17" spans="1:57" x14ac:dyDescent="0.35">
      <c r="A17" s="27">
        <v>900959051</v>
      </c>
      <c r="B17" s="28" t="s">
        <v>96</v>
      </c>
      <c r="C17" s="17" t="s">
        <v>29</v>
      </c>
      <c r="D17" s="17" t="s">
        <v>100</v>
      </c>
      <c r="E17" s="17">
        <v>7118892</v>
      </c>
      <c r="F17" s="17" t="s">
        <v>111</v>
      </c>
      <c r="G17" s="17" t="s">
        <v>166</v>
      </c>
      <c r="H17" s="19">
        <v>44524.117475462961</v>
      </c>
      <c r="I17" s="22">
        <v>91500</v>
      </c>
      <c r="J17" s="17" t="s">
        <v>0</v>
      </c>
      <c r="K17" s="17" t="s">
        <v>1</v>
      </c>
      <c r="L17" s="17" t="s">
        <v>2</v>
      </c>
      <c r="M17" s="17" t="s">
        <v>3</v>
      </c>
      <c r="N17" s="17" t="s">
        <v>28</v>
      </c>
      <c r="O17" s="19">
        <v>44602</v>
      </c>
      <c r="P17" s="19">
        <v>44551</v>
      </c>
      <c r="Q17" s="22">
        <v>91500</v>
      </c>
      <c r="R17" s="22" t="s">
        <v>245</v>
      </c>
      <c r="S17" s="26" t="s">
        <v>141</v>
      </c>
      <c r="T17" s="26" t="s">
        <v>230</v>
      </c>
      <c r="U17" s="42">
        <v>0</v>
      </c>
      <c r="V17" s="26"/>
      <c r="W17" s="26"/>
      <c r="X17" s="26"/>
      <c r="Y17" s="43">
        <v>91500</v>
      </c>
      <c r="Z17" s="43">
        <v>0</v>
      </c>
      <c r="AA17" s="43">
        <v>0</v>
      </c>
      <c r="AB17" s="43">
        <v>0</v>
      </c>
      <c r="AC17" s="43">
        <v>0</v>
      </c>
      <c r="AD17" s="43">
        <v>0</v>
      </c>
      <c r="AE17" s="43">
        <v>0</v>
      </c>
      <c r="AF17" s="43">
        <v>0</v>
      </c>
      <c r="AG17" s="43">
        <v>0</v>
      </c>
      <c r="AH17" s="43">
        <v>91500</v>
      </c>
      <c r="AI17" s="43">
        <v>91500</v>
      </c>
      <c r="AJ17" s="43">
        <v>0</v>
      </c>
      <c r="AK17" s="43">
        <v>0</v>
      </c>
      <c r="AL17" s="43">
        <v>0</v>
      </c>
      <c r="AM17" s="43">
        <v>0</v>
      </c>
      <c r="AN17" s="43"/>
      <c r="AO17" s="43"/>
      <c r="AP17" s="43"/>
      <c r="AQ17" s="43"/>
      <c r="AR17" s="43">
        <v>91500</v>
      </c>
      <c r="AS17" s="43">
        <v>91500</v>
      </c>
      <c r="AT17" s="43">
        <v>0</v>
      </c>
      <c r="AU17" s="26">
        <v>2201242783</v>
      </c>
      <c r="AV17" s="26"/>
      <c r="AW17" s="26" t="s">
        <v>241</v>
      </c>
      <c r="AX17" s="47">
        <v>91500</v>
      </c>
      <c r="AY17" s="47"/>
      <c r="AZ17" s="47"/>
      <c r="BA17" s="47"/>
      <c r="BB17" s="47"/>
      <c r="BC17" s="47"/>
      <c r="BD17" s="47"/>
      <c r="BE17" s="40">
        <v>45596</v>
      </c>
    </row>
    <row r="18" spans="1:57" x14ac:dyDescent="0.35">
      <c r="A18" s="27">
        <v>900959051</v>
      </c>
      <c r="B18" s="28" t="s">
        <v>96</v>
      </c>
      <c r="C18" s="17" t="s">
        <v>31</v>
      </c>
      <c r="D18" s="17" t="s">
        <v>100</v>
      </c>
      <c r="E18" s="17">
        <v>7172043</v>
      </c>
      <c r="F18" s="17" t="s">
        <v>112</v>
      </c>
      <c r="G18" s="17" t="s">
        <v>167</v>
      </c>
      <c r="H18" s="19">
        <v>44667.524897997682</v>
      </c>
      <c r="I18" s="22">
        <v>4739373</v>
      </c>
      <c r="J18" s="17" t="s">
        <v>4</v>
      </c>
      <c r="K18" s="17" t="s">
        <v>1</v>
      </c>
      <c r="L18" s="17" t="s">
        <v>2</v>
      </c>
      <c r="M18" s="17" t="s">
        <v>3</v>
      </c>
      <c r="N18" s="17" t="s">
        <v>30</v>
      </c>
      <c r="O18" s="19">
        <v>44700</v>
      </c>
      <c r="P18" s="19">
        <v>45355</v>
      </c>
      <c r="Q18" s="22">
        <v>441100</v>
      </c>
      <c r="R18" s="22" t="s">
        <v>245</v>
      </c>
      <c r="S18" s="26" t="s">
        <v>141</v>
      </c>
      <c r="T18" s="26" t="s">
        <v>230</v>
      </c>
      <c r="U18" s="42">
        <v>0</v>
      </c>
      <c r="V18" s="26"/>
      <c r="W18" s="26"/>
      <c r="X18" s="26"/>
      <c r="Y18" s="43">
        <v>441100</v>
      </c>
      <c r="Z18" s="43">
        <v>0</v>
      </c>
      <c r="AA18" s="43">
        <v>0</v>
      </c>
      <c r="AB18" s="43">
        <v>0</v>
      </c>
      <c r="AC18" s="43">
        <v>0</v>
      </c>
      <c r="AD18" s="43">
        <v>0</v>
      </c>
      <c r="AE18" s="43">
        <v>0</v>
      </c>
      <c r="AF18" s="43">
        <v>0</v>
      </c>
      <c r="AG18" s="43">
        <v>0</v>
      </c>
      <c r="AH18" s="43">
        <v>4739373</v>
      </c>
      <c r="AI18" s="43">
        <v>4739373</v>
      </c>
      <c r="AJ18" s="43">
        <v>0</v>
      </c>
      <c r="AK18" s="43">
        <v>0</v>
      </c>
      <c r="AL18" s="43">
        <v>0</v>
      </c>
      <c r="AM18" s="43">
        <v>0</v>
      </c>
      <c r="AN18" s="43"/>
      <c r="AO18" s="43"/>
      <c r="AP18" s="43"/>
      <c r="AQ18" s="43"/>
      <c r="AR18" s="43">
        <v>4739373</v>
      </c>
      <c r="AS18" s="47">
        <v>4298273</v>
      </c>
      <c r="AT18" s="43">
        <v>0</v>
      </c>
      <c r="AU18" s="26">
        <v>2201520984</v>
      </c>
      <c r="AV18" s="26"/>
      <c r="AW18" s="26" t="s">
        <v>242</v>
      </c>
      <c r="AX18" s="43">
        <v>8570519</v>
      </c>
      <c r="AY18" s="43">
        <v>441100</v>
      </c>
      <c r="AZ18" s="43">
        <v>0</v>
      </c>
      <c r="BA18" s="51">
        <v>4800063202</v>
      </c>
      <c r="BB18" s="43" t="s">
        <v>243</v>
      </c>
      <c r="BC18" s="43" t="s">
        <v>244</v>
      </c>
      <c r="BD18" s="43">
        <v>441100</v>
      </c>
      <c r="BE18" s="40">
        <v>45596</v>
      </c>
    </row>
    <row r="19" spans="1:57" x14ac:dyDescent="0.35">
      <c r="A19" s="27">
        <v>900959051</v>
      </c>
      <c r="B19" s="28" t="s">
        <v>96</v>
      </c>
      <c r="C19" s="17" t="s">
        <v>32</v>
      </c>
      <c r="D19" s="17" t="s">
        <v>100</v>
      </c>
      <c r="E19" s="17">
        <v>7218809</v>
      </c>
      <c r="F19" s="17" t="s">
        <v>113</v>
      </c>
      <c r="G19" s="17" t="s">
        <v>168</v>
      </c>
      <c r="H19" s="19">
        <v>44781.474078009254</v>
      </c>
      <c r="I19" s="22">
        <v>40000</v>
      </c>
      <c r="J19" s="17" t="s">
        <v>0</v>
      </c>
      <c r="K19" s="17" t="s">
        <v>1</v>
      </c>
      <c r="L19" s="17" t="s">
        <v>2</v>
      </c>
      <c r="M19" s="17" t="s">
        <v>5</v>
      </c>
      <c r="N19" s="17" t="s">
        <v>33</v>
      </c>
      <c r="O19" s="19">
        <v>44944</v>
      </c>
      <c r="P19" s="19"/>
      <c r="Q19" s="22">
        <v>40000</v>
      </c>
      <c r="R19" s="22" t="s">
        <v>249</v>
      </c>
      <c r="S19" s="26" t="s">
        <v>145</v>
      </c>
      <c r="T19" s="26" t="s">
        <v>229</v>
      </c>
      <c r="U19" s="42">
        <v>0</v>
      </c>
      <c r="V19" s="26"/>
      <c r="W19" s="26"/>
      <c r="X19" s="26"/>
      <c r="Y19" s="43">
        <v>0</v>
      </c>
      <c r="Z19" s="43">
        <v>0</v>
      </c>
      <c r="AA19" s="43">
        <v>40000</v>
      </c>
      <c r="AB19" s="43">
        <v>0</v>
      </c>
      <c r="AC19" s="43">
        <v>0</v>
      </c>
      <c r="AD19" s="43">
        <v>0</v>
      </c>
      <c r="AE19" s="43">
        <v>0</v>
      </c>
      <c r="AF19" s="43">
        <v>0</v>
      </c>
      <c r="AG19" s="43">
        <v>0</v>
      </c>
      <c r="AH19" s="43">
        <v>0</v>
      </c>
      <c r="AI19" s="43">
        <v>0</v>
      </c>
      <c r="AJ19" s="43">
        <v>0</v>
      </c>
      <c r="AK19" s="43">
        <v>0</v>
      </c>
      <c r="AL19" s="43">
        <v>0</v>
      </c>
      <c r="AM19" s="43">
        <v>0</v>
      </c>
      <c r="AN19" s="43"/>
      <c r="AO19" s="43"/>
      <c r="AP19" s="43"/>
      <c r="AQ19" s="43"/>
      <c r="AR19" s="43">
        <v>0</v>
      </c>
      <c r="AS19" s="26"/>
      <c r="AT19" s="26"/>
      <c r="AU19" s="26"/>
      <c r="AV19" s="26"/>
      <c r="AW19" s="26"/>
      <c r="AX19" s="26"/>
      <c r="AY19" s="26"/>
      <c r="AZ19" s="26"/>
      <c r="BA19" s="26"/>
      <c r="BB19" s="26"/>
      <c r="BC19" s="26"/>
      <c r="BD19" s="26"/>
      <c r="BE19" s="40">
        <v>45596</v>
      </c>
    </row>
    <row r="20" spans="1:57" x14ac:dyDescent="0.35">
      <c r="A20" s="27">
        <v>900959051</v>
      </c>
      <c r="B20" s="28" t="s">
        <v>96</v>
      </c>
      <c r="C20" s="17" t="s">
        <v>34</v>
      </c>
      <c r="D20" s="17" t="s">
        <v>100</v>
      </c>
      <c r="E20" s="17">
        <v>7223389</v>
      </c>
      <c r="F20" s="17" t="s">
        <v>114</v>
      </c>
      <c r="G20" s="17" t="s">
        <v>169</v>
      </c>
      <c r="H20" s="19">
        <v>44793.432968946756</v>
      </c>
      <c r="I20" s="22">
        <v>34000</v>
      </c>
      <c r="J20" s="17" t="s">
        <v>0</v>
      </c>
      <c r="K20" s="17" t="s">
        <v>1</v>
      </c>
      <c r="L20" s="17" t="s">
        <v>2</v>
      </c>
      <c r="M20" s="17" t="s">
        <v>3</v>
      </c>
      <c r="N20" s="17" t="s">
        <v>35</v>
      </c>
      <c r="O20" s="19">
        <v>44944</v>
      </c>
      <c r="P20" s="19"/>
      <c r="Q20" s="22">
        <v>30300</v>
      </c>
      <c r="R20" s="22" t="s">
        <v>249</v>
      </c>
      <c r="S20" s="26" t="s">
        <v>145</v>
      </c>
      <c r="T20" s="26" t="s">
        <v>229</v>
      </c>
      <c r="U20" s="42">
        <v>0</v>
      </c>
      <c r="V20" s="26"/>
      <c r="W20" s="26"/>
      <c r="X20" s="26"/>
      <c r="Y20" s="43">
        <v>0</v>
      </c>
      <c r="Z20" s="43">
        <v>0</v>
      </c>
      <c r="AA20" s="43">
        <v>30300</v>
      </c>
      <c r="AB20" s="43">
        <v>0</v>
      </c>
      <c r="AC20" s="43">
        <v>0</v>
      </c>
      <c r="AD20" s="43">
        <v>0</v>
      </c>
      <c r="AE20" s="43">
        <v>0</v>
      </c>
      <c r="AF20" s="43">
        <v>0</v>
      </c>
      <c r="AG20" s="43">
        <v>0</v>
      </c>
      <c r="AH20" s="43">
        <v>0</v>
      </c>
      <c r="AI20" s="43">
        <v>0</v>
      </c>
      <c r="AJ20" s="43">
        <v>0</v>
      </c>
      <c r="AK20" s="43">
        <v>0</v>
      </c>
      <c r="AL20" s="43">
        <v>0</v>
      </c>
      <c r="AM20" s="43">
        <v>0</v>
      </c>
      <c r="AN20" s="43"/>
      <c r="AO20" s="43"/>
      <c r="AP20" s="43"/>
      <c r="AQ20" s="43"/>
      <c r="AR20" s="43">
        <v>0</v>
      </c>
      <c r="AS20" s="26"/>
      <c r="AT20" s="26"/>
      <c r="AU20" s="26"/>
      <c r="AV20" s="26"/>
      <c r="AW20" s="26"/>
      <c r="AX20" s="26"/>
      <c r="AY20" s="26"/>
      <c r="AZ20" s="26"/>
      <c r="BA20" s="26"/>
      <c r="BB20" s="26"/>
      <c r="BC20" s="26"/>
      <c r="BD20" s="26"/>
      <c r="BE20" s="40">
        <v>45596</v>
      </c>
    </row>
    <row r="21" spans="1:57" x14ac:dyDescent="0.35">
      <c r="A21" s="27">
        <v>900959051</v>
      </c>
      <c r="B21" s="28" t="s">
        <v>96</v>
      </c>
      <c r="C21" s="17" t="s">
        <v>38</v>
      </c>
      <c r="D21" s="17" t="s">
        <v>100</v>
      </c>
      <c r="E21" s="17">
        <v>7330880</v>
      </c>
      <c r="F21" s="17" t="s">
        <v>115</v>
      </c>
      <c r="G21" s="17" t="s">
        <v>170</v>
      </c>
      <c r="H21" s="19">
        <v>45091.671991203701</v>
      </c>
      <c r="I21" s="22">
        <v>46400</v>
      </c>
      <c r="J21" s="17" t="s">
        <v>4</v>
      </c>
      <c r="K21" s="17" t="s">
        <v>1</v>
      </c>
      <c r="L21" s="17" t="s">
        <v>2</v>
      </c>
      <c r="M21" s="17" t="s">
        <v>36</v>
      </c>
      <c r="N21" s="17" t="s">
        <v>37</v>
      </c>
      <c r="O21" s="19">
        <v>45180</v>
      </c>
      <c r="P21" s="19">
        <v>45576</v>
      </c>
      <c r="Q21" s="22">
        <v>46400</v>
      </c>
      <c r="R21" s="22" t="s">
        <v>240</v>
      </c>
      <c r="S21" s="26" t="s">
        <v>143</v>
      </c>
      <c r="T21" s="26" t="s">
        <v>231</v>
      </c>
      <c r="U21" s="42">
        <v>0</v>
      </c>
      <c r="V21" s="26"/>
      <c r="W21" s="26"/>
      <c r="X21" s="26"/>
      <c r="Y21" s="43">
        <v>0</v>
      </c>
      <c r="Z21" s="43">
        <v>0</v>
      </c>
      <c r="AA21" s="43">
        <v>0</v>
      </c>
      <c r="AB21" s="43">
        <v>0</v>
      </c>
      <c r="AC21" s="43">
        <v>0</v>
      </c>
      <c r="AD21" s="43">
        <v>0</v>
      </c>
      <c r="AE21" s="43">
        <v>0</v>
      </c>
      <c r="AF21" s="43">
        <v>46400</v>
      </c>
      <c r="AG21" s="43">
        <v>0</v>
      </c>
      <c r="AH21" s="43">
        <v>0</v>
      </c>
      <c r="AI21" s="43">
        <v>0</v>
      </c>
      <c r="AJ21" s="43">
        <v>0</v>
      </c>
      <c r="AK21" s="43">
        <v>0</v>
      </c>
      <c r="AL21" s="43">
        <v>0</v>
      </c>
      <c r="AM21" s="43">
        <v>0</v>
      </c>
      <c r="AN21" s="43"/>
      <c r="AO21" s="43"/>
      <c r="AP21" s="43"/>
      <c r="AQ21" s="43"/>
      <c r="AR21" s="43">
        <v>0</v>
      </c>
      <c r="AS21" s="26"/>
      <c r="AT21" s="26"/>
      <c r="AU21" s="26"/>
      <c r="AV21" s="26"/>
      <c r="AW21" s="26"/>
      <c r="AX21" s="26"/>
      <c r="AY21" s="26"/>
      <c r="AZ21" s="26"/>
      <c r="BA21" s="26"/>
      <c r="BB21" s="26"/>
      <c r="BC21" s="26"/>
      <c r="BD21" s="26"/>
      <c r="BE21" s="40">
        <v>45596</v>
      </c>
    </row>
    <row r="22" spans="1:57" x14ac:dyDescent="0.35">
      <c r="A22" s="27">
        <v>900959051</v>
      </c>
      <c r="B22" s="28" t="s">
        <v>96</v>
      </c>
      <c r="C22" s="17" t="s">
        <v>41</v>
      </c>
      <c r="D22" s="17" t="s">
        <v>100</v>
      </c>
      <c r="E22" s="17">
        <v>7333005</v>
      </c>
      <c r="F22" s="17" t="s">
        <v>116</v>
      </c>
      <c r="G22" s="17" t="s">
        <v>171</v>
      </c>
      <c r="H22" s="19">
        <v>45098.618579895832</v>
      </c>
      <c r="I22" s="22">
        <v>66900</v>
      </c>
      <c r="J22" s="17" t="s">
        <v>0</v>
      </c>
      <c r="K22" s="17" t="s">
        <v>1</v>
      </c>
      <c r="L22" s="17" t="s">
        <v>2</v>
      </c>
      <c r="M22" s="17" t="s">
        <v>36</v>
      </c>
      <c r="N22" s="17" t="s">
        <v>37</v>
      </c>
      <c r="O22" s="19">
        <v>45180</v>
      </c>
      <c r="P22" s="19"/>
      <c r="Q22" s="22">
        <v>62800</v>
      </c>
      <c r="R22" s="22" t="s">
        <v>249</v>
      </c>
      <c r="S22" s="26" t="s">
        <v>144</v>
      </c>
      <c r="T22" s="26" t="s">
        <v>229</v>
      </c>
      <c r="U22" s="42">
        <v>0</v>
      </c>
      <c r="V22" s="26"/>
      <c r="W22" s="26"/>
      <c r="X22" s="26"/>
      <c r="Y22" s="43">
        <v>0</v>
      </c>
      <c r="Z22" s="43">
        <v>0</v>
      </c>
      <c r="AA22" s="43">
        <v>62800</v>
      </c>
      <c r="AB22" s="43">
        <v>0</v>
      </c>
      <c r="AC22" s="43">
        <v>0</v>
      </c>
      <c r="AD22" s="43">
        <v>0</v>
      </c>
      <c r="AE22" s="43">
        <v>0</v>
      </c>
      <c r="AF22" s="43">
        <v>0</v>
      </c>
      <c r="AG22" s="43">
        <v>0</v>
      </c>
      <c r="AH22" s="43">
        <v>0</v>
      </c>
      <c r="AI22" s="43">
        <v>0</v>
      </c>
      <c r="AJ22" s="43">
        <v>0</v>
      </c>
      <c r="AK22" s="43">
        <v>0</v>
      </c>
      <c r="AL22" s="43">
        <v>0</v>
      </c>
      <c r="AM22" s="43">
        <v>0</v>
      </c>
      <c r="AN22" s="43"/>
      <c r="AO22" s="43"/>
      <c r="AP22" s="43"/>
      <c r="AQ22" s="43"/>
      <c r="AR22" s="43">
        <v>0</v>
      </c>
      <c r="AS22" s="26"/>
      <c r="AT22" s="26"/>
      <c r="AU22" s="26"/>
      <c r="AV22" s="26"/>
      <c r="AW22" s="26"/>
      <c r="AX22" s="26"/>
      <c r="AY22" s="26"/>
      <c r="AZ22" s="26"/>
      <c r="BA22" s="26"/>
      <c r="BB22" s="26"/>
      <c r="BC22" s="26"/>
      <c r="BD22" s="26"/>
      <c r="BE22" s="40">
        <v>45596</v>
      </c>
    </row>
    <row r="23" spans="1:57" x14ac:dyDescent="0.35">
      <c r="A23" s="27">
        <v>900959051</v>
      </c>
      <c r="B23" s="28" t="s">
        <v>96</v>
      </c>
      <c r="C23" s="17" t="s">
        <v>43</v>
      </c>
      <c r="D23" s="17" t="s">
        <v>100</v>
      </c>
      <c r="E23" s="17">
        <v>7336627</v>
      </c>
      <c r="F23" s="17" t="s">
        <v>117</v>
      </c>
      <c r="G23" s="17" t="s">
        <v>172</v>
      </c>
      <c r="H23" s="19">
        <v>45107.762956250001</v>
      </c>
      <c r="I23" s="22">
        <v>908060</v>
      </c>
      <c r="J23" s="17" t="s">
        <v>4</v>
      </c>
      <c r="K23" s="17" t="s">
        <v>1</v>
      </c>
      <c r="L23" s="17" t="s">
        <v>2</v>
      </c>
      <c r="M23" s="17" t="s">
        <v>36</v>
      </c>
      <c r="N23" s="17" t="s">
        <v>37</v>
      </c>
      <c r="O23" s="19">
        <v>45180</v>
      </c>
      <c r="P23" s="19">
        <v>45576</v>
      </c>
      <c r="Q23" s="22">
        <v>908060</v>
      </c>
      <c r="R23" s="22" t="s">
        <v>240</v>
      </c>
      <c r="S23" s="26" t="s">
        <v>143</v>
      </c>
      <c r="T23" s="26" t="s">
        <v>231</v>
      </c>
      <c r="U23" s="42">
        <v>0</v>
      </c>
      <c r="V23" s="26"/>
      <c r="W23" s="26"/>
      <c r="X23" s="26"/>
      <c r="Y23" s="43">
        <v>0</v>
      </c>
      <c r="Z23" s="43">
        <v>0</v>
      </c>
      <c r="AA23" s="43">
        <v>0</v>
      </c>
      <c r="AB23" s="43">
        <v>0</v>
      </c>
      <c r="AC23" s="43">
        <v>0</v>
      </c>
      <c r="AD23" s="43">
        <v>0</v>
      </c>
      <c r="AE23" s="43">
        <v>0</v>
      </c>
      <c r="AF23" s="43">
        <v>908060</v>
      </c>
      <c r="AG23" s="43">
        <v>0</v>
      </c>
      <c r="AH23" s="43">
        <v>0</v>
      </c>
      <c r="AI23" s="43">
        <v>0</v>
      </c>
      <c r="AJ23" s="43">
        <v>0</v>
      </c>
      <c r="AK23" s="43">
        <v>0</v>
      </c>
      <c r="AL23" s="43">
        <v>0</v>
      </c>
      <c r="AM23" s="43">
        <v>0</v>
      </c>
      <c r="AN23" s="43"/>
      <c r="AO23" s="43"/>
      <c r="AP23" s="43"/>
      <c r="AQ23" s="43"/>
      <c r="AR23" s="43">
        <v>0</v>
      </c>
      <c r="AS23" s="26"/>
      <c r="AT23" s="26"/>
      <c r="AU23" s="26"/>
      <c r="AV23" s="26"/>
      <c r="AW23" s="26"/>
      <c r="AX23" s="26"/>
      <c r="AY23" s="26"/>
      <c r="AZ23" s="26"/>
      <c r="BA23" s="26"/>
      <c r="BB23" s="26"/>
      <c r="BC23" s="26"/>
      <c r="BD23" s="26"/>
      <c r="BE23" s="40">
        <v>45596</v>
      </c>
    </row>
    <row r="24" spans="1:57" x14ac:dyDescent="0.35">
      <c r="A24" s="27">
        <v>900959051</v>
      </c>
      <c r="B24" s="28" t="s">
        <v>96</v>
      </c>
      <c r="C24" s="17" t="s">
        <v>44</v>
      </c>
      <c r="D24" s="17" t="s">
        <v>100</v>
      </c>
      <c r="E24" s="17">
        <v>7336648</v>
      </c>
      <c r="F24" s="17" t="s">
        <v>118</v>
      </c>
      <c r="G24" s="17" t="s">
        <v>173</v>
      </c>
      <c r="H24" s="19">
        <v>45107.785384918978</v>
      </c>
      <c r="I24" s="22">
        <v>189900</v>
      </c>
      <c r="J24" s="17" t="s">
        <v>4</v>
      </c>
      <c r="K24" s="17" t="s">
        <v>1</v>
      </c>
      <c r="L24" s="17" t="s">
        <v>2</v>
      </c>
      <c r="M24" s="17" t="s">
        <v>39</v>
      </c>
      <c r="N24" s="17" t="s">
        <v>40</v>
      </c>
      <c r="O24" s="19">
        <v>45180</v>
      </c>
      <c r="P24" s="19">
        <v>45323</v>
      </c>
      <c r="Q24" s="22">
        <v>189900</v>
      </c>
      <c r="R24" s="22" t="s">
        <v>239</v>
      </c>
      <c r="S24" s="26" t="s">
        <v>142</v>
      </c>
      <c r="T24" s="26" t="s">
        <v>231</v>
      </c>
      <c r="U24" s="42">
        <v>0</v>
      </c>
      <c r="V24" s="26"/>
      <c r="W24" s="26"/>
      <c r="X24" s="26"/>
      <c r="Y24" s="43">
        <v>0</v>
      </c>
      <c r="Z24" s="43">
        <v>189900</v>
      </c>
      <c r="AA24" s="43">
        <v>0</v>
      </c>
      <c r="AB24" s="43">
        <v>0</v>
      </c>
      <c r="AC24" s="43">
        <v>0</v>
      </c>
      <c r="AD24" s="43">
        <v>0</v>
      </c>
      <c r="AE24" s="43">
        <v>0</v>
      </c>
      <c r="AF24" s="43">
        <v>0</v>
      </c>
      <c r="AG24" s="43">
        <v>0</v>
      </c>
      <c r="AH24" s="43">
        <v>0</v>
      </c>
      <c r="AI24" s="43">
        <v>0</v>
      </c>
      <c r="AJ24" s="43">
        <v>0</v>
      </c>
      <c r="AK24" s="43">
        <v>0</v>
      </c>
      <c r="AL24" s="43">
        <v>189900</v>
      </c>
      <c r="AM24" s="43">
        <v>0</v>
      </c>
      <c r="AN24" s="43" t="s">
        <v>251</v>
      </c>
      <c r="AO24" s="43" t="s">
        <v>252</v>
      </c>
      <c r="AP24" s="43" t="s">
        <v>253</v>
      </c>
      <c r="AQ24" s="43" t="s">
        <v>238</v>
      </c>
      <c r="AR24" s="43">
        <v>0</v>
      </c>
      <c r="AS24" s="26"/>
      <c r="AT24" s="26"/>
      <c r="AU24" s="26"/>
      <c r="AV24" s="26"/>
      <c r="AW24" s="26"/>
      <c r="AX24" s="26"/>
      <c r="AY24" s="26"/>
      <c r="AZ24" s="26"/>
      <c r="BA24" s="26"/>
      <c r="BB24" s="26"/>
      <c r="BC24" s="26"/>
      <c r="BD24" s="26"/>
      <c r="BE24" s="40">
        <v>45596</v>
      </c>
    </row>
    <row r="25" spans="1:57" x14ac:dyDescent="0.35">
      <c r="A25" s="27">
        <v>900959051</v>
      </c>
      <c r="B25" s="28" t="s">
        <v>96</v>
      </c>
      <c r="C25" s="17" t="s">
        <v>45</v>
      </c>
      <c r="D25" s="17" t="s">
        <v>100</v>
      </c>
      <c r="E25" s="17">
        <v>7345430</v>
      </c>
      <c r="F25" s="17" t="s">
        <v>119</v>
      </c>
      <c r="G25" s="17" t="s">
        <v>174</v>
      </c>
      <c r="H25" s="19">
        <v>45135.656502812497</v>
      </c>
      <c r="I25" s="22">
        <v>189900</v>
      </c>
      <c r="J25" s="17" t="s">
        <v>4</v>
      </c>
      <c r="K25" s="17" t="s">
        <v>1</v>
      </c>
      <c r="L25" s="17" t="s">
        <v>2</v>
      </c>
      <c r="M25" s="17" t="s">
        <v>36</v>
      </c>
      <c r="N25" s="17" t="s">
        <v>42</v>
      </c>
      <c r="O25" s="19">
        <v>45180</v>
      </c>
      <c r="P25" s="19">
        <v>45328</v>
      </c>
      <c r="Q25" s="22">
        <v>189900</v>
      </c>
      <c r="R25" s="22" t="s">
        <v>239</v>
      </c>
      <c r="S25" s="26" t="s">
        <v>142</v>
      </c>
      <c r="T25" s="26" t="s">
        <v>231</v>
      </c>
      <c r="U25" s="42">
        <v>0</v>
      </c>
      <c r="V25" s="26"/>
      <c r="W25" s="26"/>
      <c r="X25" s="26"/>
      <c r="Y25" s="43">
        <v>0</v>
      </c>
      <c r="Z25" s="43">
        <v>189900</v>
      </c>
      <c r="AA25" s="43">
        <v>0</v>
      </c>
      <c r="AB25" s="43">
        <v>0</v>
      </c>
      <c r="AC25" s="43">
        <v>0</v>
      </c>
      <c r="AD25" s="43">
        <v>0</v>
      </c>
      <c r="AE25" s="43">
        <v>0</v>
      </c>
      <c r="AF25" s="43">
        <v>0</v>
      </c>
      <c r="AG25" s="43">
        <v>0</v>
      </c>
      <c r="AH25" s="43">
        <v>0</v>
      </c>
      <c r="AI25" s="43">
        <v>0</v>
      </c>
      <c r="AJ25" s="43">
        <v>0</v>
      </c>
      <c r="AK25" s="43">
        <v>0</v>
      </c>
      <c r="AL25" s="43">
        <v>189900</v>
      </c>
      <c r="AM25" s="43">
        <v>0</v>
      </c>
      <c r="AN25" s="43" t="s">
        <v>254</v>
      </c>
      <c r="AO25" s="43" t="s">
        <v>252</v>
      </c>
      <c r="AP25" s="43" t="s">
        <v>253</v>
      </c>
      <c r="AQ25" s="43" t="s">
        <v>238</v>
      </c>
      <c r="AR25" s="43">
        <v>0</v>
      </c>
      <c r="AS25" s="26"/>
      <c r="AT25" s="26"/>
      <c r="AU25" s="26"/>
      <c r="AV25" s="26"/>
      <c r="AW25" s="26"/>
      <c r="AX25" s="26"/>
      <c r="AY25" s="26"/>
      <c r="AZ25" s="26"/>
      <c r="BA25" s="26"/>
      <c r="BB25" s="26"/>
      <c r="BC25" s="26"/>
      <c r="BD25" s="26"/>
      <c r="BE25" s="40">
        <v>45596</v>
      </c>
    </row>
    <row r="26" spans="1:57" x14ac:dyDescent="0.35">
      <c r="A26" s="27">
        <v>900959051</v>
      </c>
      <c r="B26" s="28" t="s">
        <v>96</v>
      </c>
      <c r="C26" s="17" t="s">
        <v>46</v>
      </c>
      <c r="D26" s="17" t="s">
        <v>100</v>
      </c>
      <c r="E26" s="17">
        <v>7405200</v>
      </c>
      <c r="F26" s="17" t="s">
        <v>120</v>
      </c>
      <c r="G26" s="17" t="s">
        <v>175</v>
      </c>
      <c r="H26" s="19">
        <v>45326.783831562498</v>
      </c>
      <c r="I26" s="22">
        <v>157291</v>
      </c>
      <c r="J26" s="17" t="s">
        <v>4</v>
      </c>
      <c r="K26" s="17" t="s">
        <v>1</v>
      </c>
      <c r="L26" s="17" t="s">
        <v>2</v>
      </c>
      <c r="M26" s="17" t="s">
        <v>39</v>
      </c>
      <c r="N26" s="17" t="s">
        <v>47</v>
      </c>
      <c r="O26" s="19">
        <v>45357</v>
      </c>
      <c r="P26" s="19">
        <v>45449</v>
      </c>
      <c r="Q26" s="22">
        <v>157291</v>
      </c>
      <c r="R26" s="22" t="s">
        <v>248</v>
      </c>
      <c r="S26" s="26" t="s">
        <v>141</v>
      </c>
      <c r="T26" s="26" t="s">
        <v>232</v>
      </c>
      <c r="U26" s="43">
        <v>157291</v>
      </c>
      <c r="V26" s="26">
        <v>1222478603</v>
      </c>
      <c r="W26" s="26"/>
      <c r="X26" s="26"/>
      <c r="Y26" s="43">
        <v>0</v>
      </c>
      <c r="Z26" s="43">
        <v>0</v>
      </c>
      <c r="AA26" s="43">
        <v>0</v>
      </c>
      <c r="AB26" s="43">
        <v>0</v>
      </c>
      <c r="AC26" s="43">
        <v>0</v>
      </c>
      <c r="AD26" s="43">
        <v>0</v>
      </c>
      <c r="AE26" s="43">
        <v>157291</v>
      </c>
      <c r="AF26" s="43">
        <v>0</v>
      </c>
      <c r="AG26" s="43">
        <v>0</v>
      </c>
      <c r="AH26" s="43">
        <v>157291</v>
      </c>
      <c r="AI26" s="43">
        <v>157291</v>
      </c>
      <c r="AJ26" s="43">
        <v>0</v>
      </c>
      <c r="AK26" s="43">
        <v>0</v>
      </c>
      <c r="AL26" s="43">
        <v>0</v>
      </c>
      <c r="AM26" s="43">
        <v>0</v>
      </c>
      <c r="AN26" s="43"/>
      <c r="AO26" s="43"/>
      <c r="AP26" s="43"/>
      <c r="AQ26" s="43"/>
      <c r="AR26" s="43">
        <v>157291</v>
      </c>
      <c r="AS26" s="26"/>
      <c r="AT26" s="26"/>
      <c r="AU26" s="26"/>
      <c r="AV26" s="26"/>
      <c r="AW26" s="26"/>
      <c r="AX26" s="26"/>
      <c r="AY26" s="26"/>
      <c r="AZ26" s="26"/>
      <c r="BA26" s="26"/>
      <c r="BB26" s="26"/>
      <c r="BC26" s="26"/>
      <c r="BD26" s="26"/>
      <c r="BE26" s="40">
        <v>45596</v>
      </c>
    </row>
    <row r="27" spans="1:57" x14ac:dyDescent="0.35">
      <c r="A27" s="27">
        <v>900959051</v>
      </c>
      <c r="B27" s="28" t="s">
        <v>96</v>
      </c>
      <c r="C27" s="17" t="s">
        <v>48</v>
      </c>
      <c r="D27" s="17" t="s">
        <v>100</v>
      </c>
      <c r="E27" s="17">
        <v>7414817</v>
      </c>
      <c r="F27" s="17" t="s">
        <v>121</v>
      </c>
      <c r="G27" s="17" t="s">
        <v>176</v>
      </c>
      <c r="H27" s="19">
        <v>45359.419779942131</v>
      </c>
      <c r="I27" s="22">
        <v>49400</v>
      </c>
      <c r="J27" s="17" t="s">
        <v>49</v>
      </c>
      <c r="K27" s="17" t="s">
        <v>1</v>
      </c>
      <c r="L27" s="17" t="s">
        <v>2</v>
      </c>
      <c r="M27" s="17" t="s">
        <v>36</v>
      </c>
      <c r="N27" s="17" t="s">
        <v>50</v>
      </c>
      <c r="O27" s="19">
        <v>45387</v>
      </c>
      <c r="P27" s="19">
        <v>45450</v>
      </c>
      <c r="Q27" s="22">
        <v>44800</v>
      </c>
      <c r="R27" s="22" t="s">
        <v>239</v>
      </c>
      <c r="S27" s="26" t="s">
        <v>142</v>
      </c>
      <c r="T27" s="26" t="s">
        <v>231</v>
      </c>
      <c r="U27" s="42">
        <v>0</v>
      </c>
      <c r="V27" s="26"/>
      <c r="W27" s="26"/>
      <c r="X27" s="26"/>
      <c r="Y27" s="43">
        <v>0</v>
      </c>
      <c r="Z27" s="43">
        <v>44800</v>
      </c>
      <c r="AA27" s="43">
        <v>0</v>
      </c>
      <c r="AB27" s="43">
        <v>0</v>
      </c>
      <c r="AC27" s="43">
        <v>0</v>
      </c>
      <c r="AD27" s="43">
        <v>0</v>
      </c>
      <c r="AE27" s="43">
        <v>0</v>
      </c>
      <c r="AF27" s="43">
        <v>0</v>
      </c>
      <c r="AG27" s="43">
        <v>0</v>
      </c>
      <c r="AH27" s="43">
        <v>0</v>
      </c>
      <c r="AI27" s="43">
        <v>0</v>
      </c>
      <c r="AJ27" s="43">
        <v>0</v>
      </c>
      <c r="AK27" s="43">
        <v>0</v>
      </c>
      <c r="AL27" s="43">
        <v>49400</v>
      </c>
      <c r="AM27" s="43">
        <v>0</v>
      </c>
      <c r="AN27" s="43" t="s">
        <v>255</v>
      </c>
      <c r="AO27" s="43" t="s">
        <v>252</v>
      </c>
      <c r="AP27" s="43" t="s">
        <v>256</v>
      </c>
      <c r="AQ27" s="43" t="s">
        <v>257</v>
      </c>
      <c r="AR27" s="43">
        <v>0</v>
      </c>
      <c r="AS27" s="26"/>
      <c r="AT27" s="26"/>
      <c r="AU27" s="26"/>
      <c r="AV27" s="26"/>
      <c r="AW27" s="26"/>
      <c r="AX27" s="26"/>
      <c r="AY27" s="26"/>
      <c r="AZ27" s="26"/>
      <c r="BA27" s="26"/>
      <c r="BB27" s="26"/>
      <c r="BC27" s="26"/>
      <c r="BD27" s="26"/>
      <c r="BE27" s="40">
        <v>45596</v>
      </c>
    </row>
    <row r="28" spans="1:57" x14ac:dyDescent="0.35">
      <c r="A28" s="27">
        <v>900959051</v>
      </c>
      <c r="B28" s="28" t="s">
        <v>96</v>
      </c>
      <c r="C28" s="17" t="s">
        <v>53</v>
      </c>
      <c r="D28" s="17" t="s">
        <v>100</v>
      </c>
      <c r="E28" s="17">
        <v>7427700</v>
      </c>
      <c r="F28" s="17" t="s">
        <v>122</v>
      </c>
      <c r="G28" s="17" t="s">
        <v>177</v>
      </c>
      <c r="H28" s="19">
        <v>45404.429199803242</v>
      </c>
      <c r="I28" s="22">
        <v>49400</v>
      </c>
      <c r="J28" s="17" t="s">
        <v>0</v>
      </c>
      <c r="K28" s="17" t="s">
        <v>1</v>
      </c>
      <c r="L28" s="17" t="s">
        <v>2</v>
      </c>
      <c r="M28" s="17" t="s">
        <v>39</v>
      </c>
      <c r="N28" s="17" t="s">
        <v>52</v>
      </c>
      <c r="O28" s="19">
        <v>45422</v>
      </c>
      <c r="P28" s="19">
        <v>45421</v>
      </c>
      <c r="Q28" s="22">
        <v>1</v>
      </c>
      <c r="R28" s="22" t="s">
        <v>245</v>
      </c>
      <c r="S28" s="26" t="s">
        <v>141</v>
      </c>
      <c r="T28" s="26" t="s">
        <v>230</v>
      </c>
      <c r="U28" s="42">
        <v>0</v>
      </c>
      <c r="V28" s="26"/>
      <c r="W28" s="26"/>
      <c r="X28" s="26"/>
      <c r="Y28" s="43">
        <v>1</v>
      </c>
      <c r="Z28" s="43">
        <v>0</v>
      </c>
      <c r="AA28" s="43">
        <v>0</v>
      </c>
      <c r="AB28" s="43">
        <v>0</v>
      </c>
      <c r="AC28" s="43">
        <v>0</v>
      </c>
      <c r="AD28" s="43">
        <v>0</v>
      </c>
      <c r="AE28" s="43">
        <v>0</v>
      </c>
      <c r="AF28" s="43">
        <v>0</v>
      </c>
      <c r="AG28" s="43">
        <v>0</v>
      </c>
      <c r="AH28" s="43">
        <v>49400</v>
      </c>
      <c r="AI28" s="43">
        <v>49400</v>
      </c>
      <c r="AJ28" s="43">
        <v>0</v>
      </c>
      <c r="AK28" s="43">
        <v>0</v>
      </c>
      <c r="AL28" s="43">
        <v>0</v>
      </c>
      <c r="AM28" s="43">
        <v>0</v>
      </c>
      <c r="AN28" s="43"/>
      <c r="AO28" s="43"/>
      <c r="AP28" s="43"/>
      <c r="AQ28" s="43"/>
      <c r="AR28" s="43">
        <v>49399</v>
      </c>
      <c r="AS28" s="47">
        <v>49399</v>
      </c>
      <c r="AT28" s="43">
        <v>0</v>
      </c>
      <c r="AU28" s="26">
        <v>4800064342</v>
      </c>
      <c r="AV28" s="26" t="s">
        <v>246</v>
      </c>
      <c r="AW28" s="26" t="s">
        <v>247</v>
      </c>
      <c r="AX28" s="43">
        <v>2078032</v>
      </c>
      <c r="AY28" s="26"/>
      <c r="AZ28" s="26"/>
      <c r="BA28" s="26"/>
      <c r="BB28" s="26"/>
      <c r="BC28" s="26"/>
      <c r="BD28" s="26"/>
      <c r="BE28" s="40">
        <v>45596</v>
      </c>
    </row>
    <row r="29" spans="1:57" x14ac:dyDescent="0.35">
      <c r="A29" s="27">
        <v>900959051</v>
      </c>
      <c r="B29" s="28" t="s">
        <v>96</v>
      </c>
      <c r="C29" s="17" t="s">
        <v>54</v>
      </c>
      <c r="D29" s="17" t="s">
        <v>100</v>
      </c>
      <c r="E29" s="17">
        <v>7427722</v>
      </c>
      <c r="F29" s="17" t="s">
        <v>123</v>
      </c>
      <c r="G29" s="17" t="s">
        <v>178</v>
      </c>
      <c r="H29" s="19">
        <v>45404.467011724533</v>
      </c>
      <c r="I29" s="22">
        <v>33800</v>
      </c>
      <c r="J29" s="17" t="s">
        <v>0</v>
      </c>
      <c r="K29" s="17" t="s">
        <v>1</v>
      </c>
      <c r="L29" s="17" t="s">
        <v>2</v>
      </c>
      <c r="M29" s="17" t="s">
        <v>39</v>
      </c>
      <c r="N29" s="17" t="s">
        <v>52</v>
      </c>
      <c r="O29" s="19">
        <v>45422</v>
      </c>
      <c r="P29" s="19">
        <v>45421</v>
      </c>
      <c r="Q29" s="22">
        <v>1</v>
      </c>
      <c r="R29" s="22" t="s">
        <v>245</v>
      </c>
      <c r="S29" s="26" t="s">
        <v>141</v>
      </c>
      <c r="T29" s="26" t="s">
        <v>230</v>
      </c>
      <c r="U29" s="42">
        <v>0</v>
      </c>
      <c r="V29" s="26"/>
      <c r="W29" s="26"/>
      <c r="X29" s="26"/>
      <c r="Y29" s="43">
        <v>1</v>
      </c>
      <c r="Z29" s="43">
        <v>0</v>
      </c>
      <c r="AA29" s="43">
        <v>0</v>
      </c>
      <c r="AB29" s="43">
        <v>0</v>
      </c>
      <c r="AC29" s="43">
        <v>0</v>
      </c>
      <c r="AD29" s="43">
        <v>0</v>
      </c>
      <c r="AE29" s="43">
        <v>0</v>
      </c>
      <c r="AF29" s="43">
        <v>0</v>
      </c>
      <c r="AG29" s="43">
        <v>0</v>
      </c>
      <c r="AH29" s="43">
        <v>33800</v>
      </c>
      <c r="AI29" s="43">
        <v>33800</v>
      </c>
      <c r="AJ29" s="43">
        <v>0</v>
      </c>
      <c r="AK29" s="43">
        <v>0</v>
      </c>
      <c r="AL29" s="43">
        <v>0</v>
      </c>
      <c r="AM29" s="43">
        <v>0</v>
      </c>
      <c r="AN29" s="43"/>
      <c r="AO29" s="43"/>
      <c r="AP29" s="43"/>
      <c r="AQ29" s="43"/>
      <c r="AR29" s="43">
        <v>33799</v>
      </c>
      <c r="AS29" s="47">
        <v>33799</v>
      </c>
      <c r="AT29" s="43">
        <v>0</v>
      </c>
      <c r="AU29" s="26">
        <v>4800064342</v>
      </c>
      <c r="AV29" s="26" t="s">
        <v>246</v>
      </c>
      <c r="AW29" s="26" t="s">
        <v>247</v>
      </c>
      <c r="AX29" s="43">
        <v>2078032</v>
      </c>
      <c r="AY29" s="26"/>
      <c r="AZ29" s="26"/>
      <c r="BA29" s="26"/>
      <c r="BB29" s="26"/>
      <c r="BC29" s="26"/>
      <c r="BD29" s="26"/>
      <c r="BE29" s="40">
        <v>45596</v>
      </c>
    </row>
    <row r="30" spans="1:57" x14ac:dyDescent="0.35">
      <c r="A30" s="27">
        <v>900959051</v>
      </c>
      <c r="B30" s="28" t="s">
        <v>96</v>
      </c>
      <c r="C30" s="17" t="s">
        <v>55</v>
      </c>
      <c r="D30" s="17" t="s">
        <v>100</v>
      </c>
      <c r="E30" s="17">
        <v>7430274</v>
      </c>
      <c r="F30" s="17" t="s">
        <v>124</v>
      </c>
      <c r="G30" s="17" t="s">
        <v>179</v>
      </c>
      <c r="H30" s="19">
        <v>45412.428712384259</v>
      </c>
      <c r="I30" s="22">
        <v>75000</v>
      </c>
      <c r="J30" s="17" t="s">
        <v>0</v>
      </c>
      <c r="K30" s="17" t="s">
        <v>1</v>
      </c>
      <c r="L30" s="17" t="s">
        <v>2</v>
      </c>
      <c r="M30" s="17" t="s">
        <v>36</v>
      </c>
      <c r="N30" s="17" t="s">
        <v>51</v>
      </c>
      <c r="O30" s="19">
        <v>45422</v>
      </c>
      <c r="P30" s="19">
        <v>45420</v>
      </c>
      <c r="Q30" s="22">
        <v>1</v>
      </c>
      <c r="R30" s="22" t="s">
        <v>245</v>
      </c>
      <c r="S30" s="26" t="s">
        <v>141</v>
      </c>
      <c r="T30" s="26" t="s">
        <v>230</v>
      </c>
      <c r="U30" s="42">
        <v>0</v>
      </c>
      <c r="V30" s="26"/>
      <c r="W30" s="26"/>
      <c r="X30" s="26"/>
      <c r="Y30" s="43">
        <v>1</v>
      </c>
      <c r="Z30" s="43">
        <v>0</v>
      </c>
      <c r="AA30" s="43">
        <v>0</v>
      </c>
      <c r="AB30" s="43">
        <v>0</v>
      </c>
      <c r="AC30" s="43">
        <v>0</v>
      </c>
      <c r="AD30" s="43">
        <v>0</v>
      </c>
      <c r="AE30" s="43">
        <v>0</v>
      </c>
      <c r="AF30" s="43">
        <v>0</v>
      </c>
      <c r="AG30" s="43">
        <v>0</v>
      </c>
      <c r="AH30" s="43">
        <v>75000</v>
      </c>
      <c r="AI30" s="43">
        <v>75000</v>
      </c>
      <c r="AJ30" s="43">
        <v>0</v>
      </c>
      <c r="AK30" s="43">
        <v>0</v>
      </c>
      <c r="AL30" s="43">
        <v>0</v>
      </c>
      <c r="AM30" s="43">
        <v>0</v>
      </c>
      <c r="AN30" s="43"/>
      <c r="AO30" s="43"/>
      <c r="AP30" s="43"/>
      <c r="AQ30" s="43"/>
      <c r="AR30" s="43">
        <v>74999</v>
      </c>
      <c r="AS30" s="47">
        <v>74999</v>
      </c>
      <c r="AT30" s="43">
        <v>0</v>
      </c>
      <c r="AU30" s="26">
        <v>4800064342</v>
      </c>
      <c r="AV30" s="26" t="s">
        <v>246</v>
      </c>
      <c r="AW30" s="26" t="s">
        <v>247</v>
      </c>
      <c r="AX30" s="43">
        <v>2078032</v>
      </c>
      <c r="AY30" s="26"/>
      <c r="AZ30" s="26"/>
      <c r="BA30" s="26"/>
      <c r="BB30" s="26"/>
      <c r="BC30" s="26"/>
      <c r="BD30" s="26"/>
      <c r="BE30" s="40">
        <v>45596</v>
      </c>
    </row>
    <row r="31" spans="1:57" x14ac:dyDescent="0.35">
      <c r="A31" s="27">
        <v>900959051</v>
      </c>
      <c r="B31" s="28" t="s">
        <v>96</v>
      </c>
      <c r="C31" s="17" t="s">
        <v>56</v>
      </c>
      <c r="D31" s="17" t="s">
        <v>100</v>
      </c>
      <c r="E31" s="17">
        <v>7430282</v>
      </c>
      <c r="F31" s="17" t="s">
        <v>125</v>
      </c>
      <c r="G31" s="17" t="s">
        <v>180</v>
      </c>
      <c r="H31" s="19">
        <v>45412.430899884261</v>
      </c>
      <c r="I31" s="22">
        <v>75000</v>
      </c>
      <c r="J31" s="17" t="s">
        <v>4</v>
      </c>
      <c r="K31" s="17" t="s">
        <v>1</v>
      </c>
      <c r="L31" s="17" t="s">
        <v>2</v>
      </c>
      <c r="M31" s="17" t="s">
        <v>36</v>
      </c>
      <c r="N31" s="17" t="s">
        <v>51</v>
      </c>
      <c r="O31" s="19">
        <v>45422</v>
      </c>
      <c r="P31" s="19">
        <v>45576</v>
      </c>
      <c r="Q31" s="22">
        <v>75000</v>
      </c>
      <c r="R31" s="22" t="s">
        <v>248</v>
      </c>
      <c r="S31" s="26" t="s">
        <v>141</v>
      </c>
      <c r="T31" s="26" t="s">
        <v>231</v>
      </c>
      <c r="U31" s="43">
        <v>75000</v>
      </c>
      <c r="V31" s="26">
        <v>1222519404</v>
      </c>
      <c r="W31" s="26"/>
      <c r="X31" s="26"/>
      <c r="Y31" s="43">
        <v>0</v>
      </c>
      <c r="Z31" s="43">
        <v>0</v>
      </c>
      <c r="AA31" s="43">
        <v>0</v>
      </c>
      <c r="AB31" s="43">
        <v>0</v>
      </c>
      <c r="AC31" s="43">
        <v>0</v>
      </c>
      <c r="AD31" s="43">
        <v>0</v>
      </c>
      <c r="AE31" s="43">
        <v>75000</v>
      </c>
      <c r="AF31" s="43">
        <v>0</v>
      </c>
      <c r="AG31" s="43">
        <v>0</v>
      </c>
      <c r="AH31" s="43">
        <v>75000</v>
      </c>
      <c r="AI31" s="43">
        <v>75000</v>
      </c>
      <c r="AJ31" s="43">
        <v>0</v>
      </c>
      <c r="AK31" s="43">
        <v>0</v>
      </c>
      <c r="AL31" s="43">
        <v>0</v>
      </c>
      <c r="AM31" s="43">
        <v>0</v>
      </c>
      <c r="AN31" s="43"/>
      <c r="AO31" s="43"/>
      <c r="AP31" s="43"/>
      <c r="AQ31" s="43"/>
      <c r="AR31" s="43">
        <v>75000</v>
      </c>
      <c r="AS31" s="26"/>
      <c r="AT31" s="26"/>
      <c r="AU31" s="26"/>
      <c r="AV31" s="26"/>
      <c r="AW31" s="26"/>
      <c r="AX31" s="26"/>
      <c r="AY31" s="26"/>
      <c r="AZ31" s="26"/>
      <c r="BA31" s="26"/>
      <c r="BB31" s="26"/>
      <c r="BC31" s="26"/>
      <c r="BD31" s="26"/>
      <c r="BE31" s="40">
        <v>45596</v>
      </c>
    </row>
    <row r="32" spans="1:57" x14ac:dyDescent="0.35">
      <c r="A32" s="27">
        <v>900959051</v>
      </c>
      <c r="B32" s="28" t="s">
        <v>96</v>
      </c>
      <c r="C32" s="17" t="s">
        <v>57</v>
      </c>
      <c r="D32" s="17" t="s">
        <v>100</v>
      </c>
      <c r="E32" s="17">
        <v>7430496</v>
      </c>
      <c r="F32" s="17" t="s">
        <v>126</v>
      </c>
      <c r="G32" s="17" t="s">
        <v>181</v>
      </c>
      <c r="H32" s="19">
        <v>45412.675838888885</v>
      </c>
      <c r="I32" s="22">
        <v>33800</v>
      </c>
      <c r="J32" s="17" t="s">
        <v>0</v>
      </c>
      <c r="K32" s="17" t="s">
        <v>1</v>
      </c>
      <c r="L32" s="17" t="s">
        <v>2</v>
      </c>
      <c r="M32" s="17" t="s">
        <v>39</v>
      </c>
      <c r="N32" s="17" t="s">
        <v>52</v>
      </c>
      <c r="O32" s="19">
        <v>45422</v>
      </c>
      <c r="P32" s="19">
        <v>45421</v>
      </c>
      <c r="Q32" s="22">
        <v>1</v>
      </c>
      <c r="R32" s="22" t="s">
        <v>245</v>
      </c>
      <c r="S32" s="26" t="s">
        <v>141</v>
      </c>
      <c r="T32" s="26" t="s">
        <v>230</v>
      </c>
      <c r="U32" s="42">
        <v>0</v>
      </c>
      <c r="V32" s="26"/>
      <c r="W32" s="26"/>
      <c r="X32" s="26"/>
      <c r="Y32" s="43">
        <v>1</v>
      </c>
      <c r="Z32" s="43">
        <v>0</v>
      </c>
      <c r="AA32" s="43">
        <v>0</v>
      </c>
      <c r="AB32" s="43">
        <v>0</v>
      </c>
      <c r="AC32" s="43">
        <v>0</v>
      </c>
      <c r="AD32" s="43">
        <v>0</v>
      </c>
      <c r="AE32" s="43">
        <v>0</v>
      </c>
      <c r="AF32" s="43">
        <v>0</v>
      </c>
      <c r="AG32" s="43">
        <v>0</v>
      </c>
      <c r="AH32" s="43">
        <v>33800</v>
      </c>
      <c r="AI32" s="43">
        <v>33800</v>
      </c>
      <c r="AJ32" s="43">
        <v>0</v>
      </c>
      <c r="AK32" s="43">
        <v>0</v>
      </c>
      <c r="AL32" s="43">
        <v>0</v>
      </c>
      <c r="AM32" s="43">
        <v>0</v>
      </c>
      <c r="AN32" s="43"/>
      <c r="AO32" s="43"/>
      <c r="AP32" s="43"/>
      <c r="AQ32" s="43"/>
      <c r="AR32" s="43">
        <v>33799</v>
      </c>
      <c r="AS32" s="47">
        <v>33799</v>
      </c>
      <c r="AT32" s="43">
        <v>0</v>
      </c>
      <c r="AU32" s="26">
        <v>4800064342</v>
      </c>
      <c r="AV32" s="26" t="s">
        <v>246</v>
      </c>
      <c r="AW32" s="26" t="s">
        <v>247</v>
      </c>
      <c r="AX32" s="43">
        <v>2078032</v>
      </c>
      <c r="AY32" s="26"/>
      <c r="AZ32" s="26"/>
      <c r="BA32" s="26"/>
      <c r="BB32" s="26"/>
      <c r="BC32" s="26"/>
      <c r="BD32" s="26"/>
      <c r="BE32" s="40">
        <v>45596</v>
      </c>
    </row>
    <row r="33" spans="1:57" x14ac:dyDescent="0.35">
      <c r="A33" s="27">
        <v>900959051</v>
      </c>
      <c r="B33" s="28" t="s">
        <v>96</v>
      </c>
      <c r="C33" s="17" t="s">
        <v>58</v>
      </c>
      <c r="D33" s="17" t="s">
        <v>100</v>
      </c>
      <c r="E33" s="17">
        <v>7432556</v>
      </c>
      <c r="F33" s="17" t="s">
        <v>127</v>
      </c>
      <c r="G33" s="17" t="s">
        <v>182</v>
      </c>
      <c r="H33" s="19">
        <v>45420.592696145832</v>
      </c>
      <c r="I33" s="22">
        <v>49400</v>
      </c>
      <c r="J33" s="17" t="s">
        <v>0</v>
      </c>
      <c r="K33" s="17" t="s">
        <v>1</v>
      </c>
      <c r="L33" s="17" t="s">
        <v>2</v>
      </c>
      <c r="M33" s="17" t="s">
        <v>36</v>
      </c>
      <c r="N33" s="17" t="s">
        <v>59</v>
      </c>
      <c r="O33" s="19">
        <v>45449</v>
      </c>
      <c r="P33" s="19">
        <v>45448</v>
      </c>
      <c r="Q33" s="22">
        <v>44800</v>
      </c>
      <c r="R33" s="22" t="s">
        <v>248</v>
      </c>
      <c r="S33" s="26" t="s">
        <v>141</v>
      </c>
      <c r="T33" s="26" t="s">
        <v>232</v>
      </c>
      <c r="U33" s="43">
        <v>44900</v>
      </c>
      <c r="V33" s="26">
        <v>1222470803</v>
      </c>
      <c r="W33" s="26"/>
      <c r="X33" s="26"/>
      <c r="Y33" s="43">
        <v>0</v>
      </c>
      <c r="Z33" s="43">
        <v>0</v>
      </c>
      <c r="AA33" s="43">
        <v>0</v>
      </c>
      <c r="AB33" s="43">
        <v>0</v>
      </c>
      <c r="AC33" s="43">
        <v>0</v>
      </c>
      <c r="AD33" s="43">
        <v>0</v>
      </c>
      <c r="AE33" s="43">
        <v>44800</v>
      </c>
      <c r="AF33" s="43">
        <v>0</v>
      </c>
      <c r="AG33" s="43">
        <v>0</v>
      </c>
      <c r="AH33" s="43">
        <v>49400</v>
      </c>
      <c r="AI33" s="43">
        <v>49400</v>
      </c>
      <c r="AJ33" s="43">
        <v>0</v>
      </c>
      <c r="AK33" s="43">
        <v>0</v>
      </c>
      <c r="AL33" s="43">
        <v>0</v>
      </c>
      <c r="AM33" s="43">
        <v>0</v>
      </c>
      <c r="AN33" s="43"/>
      <c r="AO33" s="43"/>
      <c r="AP33" s="43"/>
      <c r="AQ33" s="43"/>
      <c r="AR33" s="43">
        <v>44900</v>
      </c>
      <c r="AS33" s="26"/>
      <c r="AT33" s="26"/>
      <c r="AU33" s="26"/>
      <c r="AV33" s="26"/>
      <c r="AW33" s="26"/>
      <c r="AX33" s="26"/>
      <c r="AY33" s="26"/>
      <c r="AZ33" s="26"/>
      <c r="BA33" s="26"/>
      <c r="BB33" s="26"/>
      <c r="BC33" s="26"/>
      <c r="BD33" s="26"/>
      <c r="BE33" s="40">
        <v>45596</v>
      </c>
    </row>
    <row r="34" spans="1:57" x14ac:dyDescent="0.35">
      <c r="A34" s="27">
        <v>900959051</v>
      </c>
      <c r="B34" s="28" t="s">
        <v>96</v>
      </c>
      <c r="C34" s="17" t="s">
        <v>60</v>
      </c>
      <c r="D34" s="17" t="s">
        <v>100</v>
      </c>
      <c r="E34" s="17">
        <v>7433612</v>
      </c>
      <c r="F34" s="17" t="s">
        <v>128</v>
      </c>
      <c r="G34" s="17" t="s">
        <v>183</v>
      </c>
      <c r="H34" s="19">
        <v>45424.66191200231</v>
      </c>
      <c r="I34" s="22">
        <v>390435</v>
      </c>
      <c r="J34" s="17" t="s">
        <v>0</v>
      </c>
      <c r="K34" s="17" t="s">
        <v>1</v>
      </c>
      <c r="L34" s="17" t="s">
        <v>2</v>
      </c>
      <c r="M34" s="17" t="s">
        <v>36</v>
      </c>
      <c r="N34" s="17" t="s">
        <v>59</v>
      </c>
      <c r="O34" s="19">
        <v>45449</v>
      </c>
      <c r="P34" s="19">
        <v>45448</v>
      </c>
      <c r="Q34" s="22">
        <v>390435</v>
      </c>
      <c r="R34" s="22" t="s">
        <v>248</v>
      </c>
      <c r="S34" s="26" t="s">
        <v>141</v>
      </c>
      <c r="T34" s="26" t="s">
        <v>232</v>
      </c>
      <c r="U34" s="43">
        <v>253435</v>
      </c>
      <c r="V34" s="26">
        <v>4800064674</v>
      </c>
      <c r="W34" s="26"/>
      <c r="X34" s="26"/>
      <c r="Y34" s="43">
        <v>0</v>
      </c>
      <c r="Z34" s="43">
        <v>0</v>
      </c>
      <c r="AA34" s="43">
        <v>0</v>
      </c>
      <c r="AB34" s="43">
        <v>0</v>
      </c>
      <c r="AC34" s="43">
        <v>0</v>
      </c>
      <c r="AD34" s="43">
        <v>0</v>
      </c>
      <c r="AE34" s="43">
        <v>390435</v>
      </c>
      <c r="AF34" s="43">
        <v>0</v>
      </c>
      <c r="AG34" s="43">
        <v>0</v>
      </c>
      <c r="AH34" s="43">
        <v>390435</v>
      </c>
      <c r="AI34" s="43">
        <v>390435</v>
      </c>
      <c r="AJ34" s="43">
        <v>0</v>
      </c>
      <c r="AK34" s="43">
        <v>0</v>
      </c>
      <c r="AL34" s="43">
        <v>0</v>
      </c>
      <c r="AM34" s="43">
        <v>0</v>
      </c>
      <c r="AN34" s="43"/>
      <c r="AO34" s="43"/>
      <c r="AP34" s="43"/>
      <c r="AQ34" s="43"/>
      <c r="AR34" s="43">
        <v>390435</v>
      </c>
      <c r="AS34" s="26"/>
      <c r="AT34" s="26"/>
      <c r="AU34" s="26"/>
      <c r="AV34" s="26"/>
      <c r="AW34" s="26"/>
      <c r="AX34" s="26"/>
      <c r="AY34" s="26"/>
      <c r="AZ34" s="26"/>
      <c r="BA34" s="26"/>
      <c r="BB34" s="26"/>
      <c r="BC34" s="26"/>
      <c r="BD34" s="26"/>
      <c r="BE34" s="40">
        <v>45596</v>
      </c>
    </row>
    <row r="35" spans="1:57" x14ac:dyDescent="0.35">
      <c r="A35" s="27">
        <v>900959051</v>
      </c>
      <c r="B35" s="28" t="s">
        <v>96</v>
      </c>
      <c r="C35" s="17" t="s">
        <v>61</v>
      </c>
      <c r="D35" s="17" t="s">
        <v>100</v>
      </c>
      <c r="E35" s="17">
        <v>7436900</v>
      </c>
      <c r="F35" s="17" t="s">
        <v>129</v>
      </c>
      <c r="G35" s="17" t="s">
        <v>184</v>
      </c>
      <c r="H35" s="19">
        <v>45435.472882870366</v>
      </c>
      <c r="I35" s="22">
        <v>81400</v>
      </c>
      <c r="J35" s="17" t="s">
        <v>0</v>
      </c>
      <c r="K35" s="17" t="s">
        <v>1</v>
      </c>
      <c r="L35" s="17" t="s">
        <v>2</v>
      </c>
      <c r="M35" s="17" t="s">
        <v>36</v>
      </c>
      <c r="N35" s="17" t="s">
        <v>59</v>
      </c>
      <c r="O35" s="19">
        <v>45449</v>
      </c>
      <c r="P35" s="19">
        <v>45449</v>
      </c>
      <c r="Q35" s="22">
        <v>81400</v>
      </c>
      <c r="R35" s="22" t="s">
        <v>248</v>
      </c>
      <c r="S35" s="26" t="s">
        <v>141</v>
      </c>
      <c r="T35" s="26" t="s">
        <v>232</v>
      </c>
      <c r="U35" s="43">
        <v>81400</v>
      </c>
      <c r="V35" s="26">
        <v>1222471004</v>
      </c>
      <c r="W35" s="26"/>
      <c r="X35" s="26"/>
      <c r="Y35" s="43">
        <v>0</v>
      </c>
      <c r="Z35" s="43">
        <v>0</v>
      </c>
      <c r="AA35" s="43">
        <v>0</v>
      </c>
      <c r="AB35" s="43">
        <v>0</v>
      </c>
      <c r="AC35" s="43">
        <v>0</v>
      </c>
      <c r="AD35" s="43">
        <v>0</v>
      </c>
      <c r="AE35" s="43">
        <v>81400</v>
      </c>
      <c r="AF35" s="43">
        <v>0</v>
      </c>
      <c r="AG35" s="43">
        <v>0</v>
      </c>
      <c r="AH35" s="43">
        <v>81400</v>
      </c>
      <c r="AI35" s="43">
        <v>81400</v>
      </c>
      <c r="AJ35" s="43">
        <v>0</v>
      </c>
      <c r="AK35" s="43">
        <v>0</v>
      </c>
      <c r="AL35" s="43">
        <v>0</v>
      </c>
      <c r="AM35" s="43">
        <v>0</v>
      </c>
      <c r="AN35" s="43"/>
      <c r="AO35" s="43"/>
      <c r="AP35" s="43"/>
      <c r="AQ35" s="43"/>
      <c r="AR35" s="43">
        <v>81400</v>
      </c>
      <c r="AS35" s="26"/>
      <c r="AT35" s="26"/>
      <c r="AU35" s="26"/>
      <c r="AV35" s="26"/>
      <c r="AW35" s="26"/>
      <c r="AX35" s="26"/>
      <c r="AY35" s="26"/>
      <c r="AZ35" s="26"/>
      <c r="BA35" s="26"/>
      <c r="BB35" s="26"/>
      <c r="BC35" s="26"/>
      <c r="BD35" s="26"/>
      <c r="BE35" s="40">
        <v>45596</v>
      </c>
    </row>
    <row r="36" spans="1:57" x14ac:dyDescent="0.35">
      <c r="A36" s="27">
        <v>900959051</v>
      </c>
      <c r="B36" s="28" t="s">
        <v>96</v>
      </c>
      <c r="C36" s="17" t="s">
        <v>62</v>
      </c>
      <c r="D36" s="17" t="s">
        <v>100</v>
      </c>
      <c r="E36" s="17">
        <v>7441420</v>
      </c>
      <c r="F36" s="17" t="s">
        <v>130</v>
      </c>
      <c r="G36" s="17" t="s">
        <v>185</v>
      </c>
      <c r="H36" s="19">
        <v>45450.005205636575</v>
      </c>
      <c r="I36" s="22">
        <v>83242</v>
      </c>
      <c r="J36" s="17" t="s">
        <v>0</v>
      </c>
      <c r="K36" s="17" t="s">
        <v>1</v>
      </c>
      <c r="L36" s="17" t="s">
        <v>2</v>
      </c>
      <c r="M36" s="17" t="s">
        <v>39</v>
      </c>
      <c r="N36" s="17" t="s">
        <v>63</v>
      </c>
      <c r="O36" s="19">
        <v>45530</v>
      </c>
      <c r="P36" s="19">
        <v>45537</v>
      </c>
      <c r="Q36" s="22">
        <v>83242</v>
      </c>
      <c r="R36" s="22" t="s">
        <v>248</v>
      </c>
      <c r="S36" s="26" t="s">
        <v>141</v>
      </c>
      <c r="T36" s="26" t="e">
        <v>#N/A</v>
      </c>
      <c r="U36" s="43">
        <v>83242</v>
      </c>
      <c r="V36" s="26">
        <v>1222509681</v>
      </c>
      <c r="W36" s="26"/>
      <c r="X36" s="26"/>
      <c r="Y36" s="43">
        <v>0</v>
      </c>
      <c r="Z36" s="43">
        <v>0</v>
      </c>
      <c r="AA36" s="43">
        <v>0</v>
      </c>
      <c r="AB36" s="43">
        <v>0</v>
      </c>
      <c r="AC36" s="43">
        <v>0</v>
      </c>
      <c r="AD36" s="43">
        <v>0</v>
      </c>
      <c r="AE36" s="43">
        <v>83242</v>
      </c>
      <c r="AF36" s="43">
        <v>0</v>
      </c>
      <c r="AG36" s="43">
        <v>0</v>
      </c>
      <c r="AH36" s="43">
        <v>83242</v>
      </c>
      <c r="AI36" s="43">
        <v>83242</v>
      </c>
      <c r="AJ36" s="43">
        <v>0</v>
      </c>
      <c r="AK36" s="43">
        <v>0</v>
      </c>
      <c r="AL36" s="43">
        <v>0</v>
      </c>
      <c r="AM36" s="43">
        <v>0</v>
      </c>
      <c r="AN36" s="43"/>
      <c r="AO36" s="43"/>
      <c r="AP36" s="43"/>
      <c r="AQ36" s="43"/>
      <c r="AR36" s="43">
        <v>83242</v>
      </c>
      <c r="AS36" s="26"/>
      <c r="AT36" s="26"/>
      <c r="AU36" s="26"/>
      <c r="AV36" s="26"/>
      <c r="AW36" s="26"/>
      <c r="AX36" s="26"/>
      <c r="AY36" s="26"/>
      <c r="AZ36" s="26"/>
      <c r="BA36" s="26"/>
      <c r="BB36" s="26"/>
      <c r="BC36" s="26"/>
      <c r="BD36" s="26"/>
      <c r="BE36" s="40">
        <v>45596</v>
      </c>
    </row>
    <row r="37" spans="1:57" x14ac:dyDescent="0.35">
      <c r="A37" s="27">
        <v>900959051</v>
      </c>
      <c r="B37" s="28" t="s">
        <v>96</v>
      </c>
      <c r="C37" s="17" t="s">
        <v>64</v>
      </c>
      <c r="D37" s="17" t="s">
        <v>100</v>
      </c>
      <c r="E37" s="17">
        <v>7444031</v>
      </c>
      <c r="F37" s="17" t="s">
        <v>131</v>
      </c>
      <c r="G37" s="17" t="s">
        <v>186</v>
      </c>
      <c r="H37" s="19">
        <v>45460.399457951389</v>
      </c>
      <c r="I37" s="22">
        <v>49400</v>
      </c>
      <c r="J37" s="17" t="s">
        <v>0</v>
      </c>
      <c r="K37" s="17" t="s">
        <v>1</v>
      </c>
      <c r="L37" s="17" t="s">
        <v>2</v>
      </c>
      <c r="M37" s="17" t="s">
        <v>36</v>
      </c>
      <c r="N37" s="17" t="s">
        <v>65</v>
      </c>
      <c r="O37" s="19">
        <v>45530</v>
      </c>
      <c r="P37" s="19">
        <v>45537</v>
      </c>
      <c r="Q37" s="22">
        <v>49400</v>
      </c>
      <c r="R37" s="22" t="s">
        <v>248</v>
      </c>
      <c r="S37" s="26" t="s">
        <v>141</v>
      </c>
      <c r="T37" s="26" t="e">
        <v>#N/A</v>
      </c>
      <c r="U37" s="43">
        <v>49400</v>
      </c>
      <c r="V37" s="26">
        <v>1222511696</v>
      </c>
      <c r="W37" s="26"/>
      <c r="X37" s="26"/>
      <c r="Y37" s="43">
        <v>0</v>
      </c>
      <c r="Z37" s="43">
        <v>0</v>
      </c>
      <c r="AA37" s="43">
        <v>0</v>
      </c>
      <c r="AB37" s="43">
        <v>0</v>
      </c>
      <c r="AC37" s="43">
        <v>0</v>
      </c>
      <c r="AD37" s="43">
        <v>0</v>
      </c>
      <c r="AE37" s="43">
        <v>49400</v>
      </c>
      <c r="AF37" s="43">
        <v>0</v>
      </c>
      <c r="AG37" s="43">
        <v>0</v>
      </c>
      <c r="AH37" s="43">
        <v>49400</v>
      </c>
      <c r="AI37" s="43">
        <v>49400</v>
      </c>
      <c r="AJ37" s="43">
        <v>0</v>
      </c>
      <c r="AK37" s="43">
        <v>0</v>
      </c>
      <c r="AL37" s="43">
        <v>0</v>
      </c>
      <c r="AM37" s="43">
        <v>0</v>
      </c>
      <c r="AN37" s="43"/>
      <c r="AO37" s="43"/>
      <c r="AP37" s="43"/>
      <c r="AQ37" s="43"/>
      <c r="AR37" s="43">
        <v>49400</v>
      </c>
      <c r="AS37" s="26"/>
      <c r="AT37" s="26"/>
      <c r="AU37" s="26"/>
      <c r="AV37" s="26"/>
      <c r="AW37" s="26"/>
      <c r="AX37" s="26"/>
      <c r="AY37" s="26"/>
      <c r="AZ37" s="26"/>
      <c r="BA37" s="26"/>
      <c r="BB37" s="26"/>
      <c r="BC37" s="26"/>
      <c r="BD37" s="26"/>
      <c r="BE37" s="40">
        <v>45596</v>
      </c>
    </row>
    <row r="38" spans="1:57" x14ac:dyDescent="0.35">
      <c r="A38" s="27">
        <v>900959051</v>
      </c>
      <c r="B38" s="28" t="s">
        <v>96</v>
      </c>
      <c r="C38" s="17" t="s">
        <v>66</v>
      </c>
      <c r="D38" s="17" t="s">
        <v>100</v>
      </c>
      <c r="E38" s="17">
        <v>7447177</v>
      </c>
      <c r="F38" s="17" t="s">
        <v>132</v>
      </c>
      <c r="G38" s="17" t="s">
        <v>187</v>
      </c>
      <c r="H38" s="19">
        <v>45468.592638807866</v>
      </c>
      <c r="I38" s="22">
        <v>404077</v>
      </c>
      <c r="J38" s="17" t="s">
        <v>0</v>
      </c>
      <c r="K38" s="17" t="s">
        <v>1</v>
      </c>
      <c r="L38" s="17" t="s">
        <v>2</v>
      </c>
      <c r="M38" s="17" t="s">
        <v>39</v>
      </c>
      <c r="N38" s="17" t="s">
        <v>63</v>
      </c>
      <c r="O38" s="19">
        <v>45530</v>
      </c>
      <c r="P38" s="19">
        <v>45537</v>
      </c>
      <c r="Q38" s="22">
        <v>404077</v>
      </c>
      <c r="R38" s="22" t="s">
        <v>248</v>
      </c>
      <c r="S38" s="26" t="s">
        <v>141</v>
      </c>
      <c r="T38" s="26" t="e">
        <v>#N/A</v>
      </c>
      <c r="U38" s="43">
        <v>404077</v>
      </c>
      <c r="V38" s="26">
        <v>1222514145</v>
      </c>
      <c r="W38" s="26"/>
      <c r="X38" s="26"/>
      <c r="Y38" s="43">
        <v>0</v>
      </c>
      <c r="Z38" s="43">
        <v>0</v>
      </c>
      <c r="AA38" s="43">
        <v>0</v>
      </c>
      <c r="AB38" s="43">
        <v>0</v>
      </c>
      <c r="AC38" s="43">
        <v>0</v>
      </c>
      <c r="AD38" s="43">
        <v>0</v>
      </c>
      <c r="AE38" s="43">
        <v>404077</v>
      </c>
      <c r="AF38" s="43">
        <v>0</v>
      </c>
      <c r="AG38" s="43">
        <v>0</v>
      </c>
      <c r="AH38" s="43">
        <v>404077</v>
      </c>
      <c r="AI38" s="43">
        <v>404077</v>
      </c>
      <c r="AJ38" s="43">
        <v>0</v>
      </c>
      <c r="AK38" s="43">
        <v>0</v>
      </c>
      <c r="AL38" s="43">
        <v>0</v>
      </c>
      <c r="AM38" s="43">
        <v>0</v>
      </c>
      <c r="AN38" s="43"/>
      <c r="AO38" s="43"/>
      <c r="AP38" s="43"/>
      <c r="AQ38" s="43"/>
      <c r="AR38" s="43">
        <v>404077</v>
      </c>
      <c r="AS38" s="26"/>
      <c r="AT38" s="26"/>
      <c r="AU38" s="26"/>
      <c r="AV38" s="26"/>
      <c r="AW38" s="26"/>
      <c r="AX38" s="26"/>
      <c r="AY38" s="26"/>
      <c r="AZ38" s="26"/>
      <c r="BA38" s="26"/>
      <c r="BB38" s="26"/>
      <c r="BC38" s="26"/>
      <c r="BD38" s="26"/>
      <c r="BE38" s="40">
        <v>45596</v>
      </c>
    </row>
    <row r="39" spans="1:57" x14ac:dyDescent="0.35">
      <c r="A39" s="27">
        <v>900959051</v>
      </c>
      <c r="B39" s="28" t="s">
        <v>96</v>
      </c>
      <c r="C39" s="17" t="s">
        <v>67</v>
      </c>
      <c r="D39" s="17" t="s">
        <v>100</v>
      </c>
      <c r="E39" s="17">
        <v>7449777</v>
      </c>
      <c r="F39" s="17" t="s">
        <v>133</v>
      </c>
      <c r="G39" s="17" t="s">
        <v>188</v>
      </c>
      <c r="H39" s="19">
        <v>45476.732839618053</v>
      </c>
      <c r="I39" s="22">
        <v>150115</v>
      </c>
      <c r="J39" s="17" t="s">
        <v>0</v>
      </c>
      <c r="K39" s="17" t="s">
        <v>1</v>
      </c>
      <c r="L39" s="17" t="s">
        <v>2</v>
      </c>
      <c r="M39" s="17" t="s">
        <v>39</v>
      </c>
      <c r="N39" s="17" t="s">
        <v>63</v>
      </c>
      <c r="O39" s="19">
        <v>45530</v>
      </c>
      <c r="P39" s="19">
        <v>45537</v>
      </c>
      <c r="Q39" s="22">
        <v>150115</v>
      </c>
      <c r="R39" s="22" t="s">
        <v>248</v>
      </c>
      <c r="S39" s="26" t="s">
        <v>141</v>
      </c>
      <c r="T39" s="26" t="e">
        <v>#N/A</v>
      </c>
      <c r="U39" s="43">
        <v>150115</v>
      </c>
      <c r="V39" s="26">
        <v>1222514204</v>
      </c>
      <c r="W39" s="26"/>
      <c r="X39" s="26"/>
      <c r="Y39" s="43">
        <v>0</v>
      </c>
      <c r="Z39" s="43">
        <v>0</v>
      </c>
      <c r="AA39" s="43">
        <v>0</v>
      </c>
      <c r="AB39" s="43">
        <v>0</v>
      </c>
      <c r="AC39" s="43">
        <v>0</v>
      </c>
      <c r="AD39" s="43">
        <v>0</v>
      </c>
      <c r="AE39" s="43">
        <v>150115</v>
      </c>
      <c r="AF39" s="43">
        <v>0</v>
      </c>
      <c r="AG39" s="43">
        <v>0</v>
      </c>
      <c r="AH39" s="43">
        <v>150115</v>
      </c>
      <c r="AI39" s="43">
        <v>150115</v>
      </c>
      <c r="AJ39" s="43">
        <v>0</v>
      </c>
      <c r="AK39" s="43">
        <v>0</v>
      </c>
      <c r="AL39" s="43">
        <v>0</v>
      </c>
      <c r="AM39" s="43">
        <v>0</v>
      </c>
      <c r="AN39" s="43"/>
      <c r="AO39" s="43"/>
      <c r="AP39" s="43"/>
      <c r="AQ39" s="43"/>
      <c r="AR39" s="43">
        <v>150115</v>
      </c>
      <c r="AS39" s="26"/>
      <c r="AT39" s="26"/>
      <c r="AU39" s="26"/>
      <c r="AV39" s="26"/>
      <c r="AW39" s="26"/>
      <c r="AX39" s="26"/>
      <c r="AY39" s="26"/>
      <c r="AZ39" s="26"/>
      <c r="BA39" s="26"/>
      <c r="BB39" s="26"/>
      <c r="BC39" s="26"/>
      <c r="BD39" s="26"/>
      <c r="BE39" s="40">
        <v>45596</v>
      </c>
    </row>
    <row r="40" spans="1:57" x14ac:dyDescent="0.35">
      <c r="A40" s="27">
        <v>900959051</v>
      </c>
      <c r="B40" s="28" t="s">
        <v>96</v>
      </c>
      <c r="C40" s="17" t="s">
        <v>68</v>
      </c>
      <c r="D40" s="17" t="s">
        <v>100</v>
      </c>
      <c r="E40" s="17">
        <v>7451491</v>
      </c>
      <c r="F40" s="17" t="s">
        <v>134</v>
      </c>
      <c r="G40" s="17" t="s">
        <v>189</v>
      </c>
      <c r="H40" s="19">
        <v>45483.541435266205</v>
      </c>
      <c r="I40" s="22">
        <v>1104777</v>
      </c>
      <c r="J40" s="17" t="s">
        <v>0</v>
      </c>
      <c r="K40" s="17" t="s">
        <v>1</v>
      </c>
      <c r="L40" s="17" t="s">
        <v>2</v>
      </c>
      <c r="M40" s="17" t="s">
        <v>39</v>
      </c>
      <c r="N40" s="17" t="s">
        <v>63</v>
      </c>
      <c r="O40" s="19">
        <v>45530</v>
      </c>
      <c r="P40" s="19">
        <v>45537</v>
      </c>
      <c r="Q40" s="22">
        <v>1104777</v>
      </c>
      <c r="R40" s="22" t="s">
        <v>248</v>
      </c>
      <c r="S40" s="26" t="s">
        <v>141</v>
      </c>
      <c r="T40" s="26" t="e">
        <v>#N/A</v>
      </c>
      <c r="U40" s="43">
        <v>1104777</v>
      </c>
      <c r="V40" s="26">
        <v>1222514205</v>
      </c>
      <c r="W40" s="26"/>
      <c r="X40" s="26"/>
      <c r="Y40" s="43">
        <v>0</v>
      </c>
      <c r="Z40" s="43">
        <v>0</v>
      </c>
      <c r="AA40" s="43">
        <v>0</v>
      </c>
      <c r="AB40" s="43">
        <v>0</v>
      </c>
      <c r="AC40" s="43">
        <v>0</v>
      </c>
      <c r="AD40" s="43">
        <v>0</v>
      </c>
      <c r="AE40" s="43">
        <v>1104777</v>
      </c>
      <c r="AF40" s="43">
        <v>0</v>
      </c>
      <c r="AG40" s="43">
        <v>0</v>
      </c>
      <c r="AH40" s="43">
        <v>1104777</v>
      </c>
      <c r="AI40" s="43">
        <v>1104777</v>
      </c>
      <c r="AJ40" s="43">
        <v>0</v>
      </c>
      <c r="AK40" s="43">
        <v>0</v>
      </c>
      <c r="AL40" s="43">
        <v>0</v>
      </c>
      <c r="AM40" s="43">
        <v>0</v>
      </c>
      <c r="AN40" s="43"/>
      <c r="AO40" s="43"/>
      <c r="AP40" s="43"/>
      <c r="AQ40" s="43"/>
      <c r="AR40" s="43">
        <v>1104777</v>
      </c>
      <c r="AS40" s="26"/>
      <c r="AT40" s="26"/>
      <c r="AU40" s="26"/>
      <c r="AV40" s="26"/>
      <c r="AW40" s="26"/>
      <c r="AX40" s="26"/>
      <c r="AY40" s="26"/>
      <c r="AZ40" s="26"/>
      <c r="BA40" s="26"/>
      <c r="BB40" s="26"/>
      <c r="BC40" s="26"/>
      <c r="BD40" s="26"/>
      <c r="BE40" s="40">
        <v>45596</v>
      </c>
    </row>
    <row r="41" spans="1:57" x14ac:dyDescent="0.35">
      <c r="A41" s="27">
        <v>900959051</v>
      </c>
      <c r="B41" s="28" t="s">
        <v>96</v>
      </c>
      <c r="C41" s="17" t="s">
        <v>69</v>
      </c>
      <c r="D41" s="17" t="s">
        <v>100</v>
      </c>
      <c r="E41" s="17">
        <v>7451507</v>
      </c>
      <c r="F41" s="17" t="s">
        <v>135</v>
      </c>
      <c r="G41" s="17" t="s">
        <v>190</v>
      </c>
      <c r="H41" s="19">
        <v>45483.557195486108</v>
      </c>
      <c r="I41" s="22">
        <v>469223</v>
      </c>
      <c r="J41" s="17" t="s">
        <v>0</v>
      </c>
      <c r="K41" s="17" t="s">
        <v>1</v>
      </c>
      <c r="L41" s="17" t="s">
        <v>2</v>
      </c>
      <c r="M41" s="17" t="s">
        <v>36</v>
      </c>
      <c r="N41" s="17" t="s">
        <v>65</v>
      </c>
      <c r="O41" s="19">
        <v>45530</v>
      </c>
      <c r="P41" s="19">
        <v>45537</v>
      </c>
      <c r="Q41" s="22">
        <v>469223</v>
      </c>
      <c r="R41" s="22" t="s">
        <v>250</v>
      </c>
      <c r="S41" s="26" t="s">
        <v>141</v>
      </c>
      <c r="T41" s="26" t="e">
        <v>#N/A</v>
      </c>
      <c r="U41" s="43">
        <v>318244</v>
      </c>
      <c r="V41" s="26">
        <v>4800065868</v>
      </c>
      <c r="W41" s="26"/>
      <c r="X41" s="26"/>
      <c r="Y41" s="47">
        <v>150979</v>
      </c>
      <c r="Z41" s="43">
        <v>0</v>
      </c>
      <c r="AA41" s="43">
        <v>0</v>
      </c>
      <c r="AB41" s="43">
        <v>0</v>
      </c>
      <c r="AC41" s="43">
        <v>0</v>
      </c>
      <c r="AD41" s="43">
        <v>0</v>
      </c>
      <c r="AE41" s="43">
        <v>318244</v>
      </c>
      <c r="AF41" s="43">
        <v>0</v>
      </c>
      <c r="AG41" s="43">
        <v>0</v>
      </c>
      <c r="AH41" s="43">
        <v>469223</v>
      </c>
      <c r="AI41" s="43">
        <v>469223</v>
      </c>
      <c r="AJ41" s="43">
        <v>0</v>
      </c>
      <c r="AK41" s="43">
        <v>0</v>
      </c>
      <c r="AL41" s="43">
        <v>0</v>
      </c>
      <c r="AM41" s="43">
        <v>0</v>
      </c>
      <c r="AN41" s="43"/>
      <c r="AO41" s="43"/>
      <c r="AP41" s="43"/>
      <c r="AQ41" s="43"/>
      <c r="AR41" s="43">
        <v>469223</v>
      </c>
      <c r="AS41" s="47">
        <f>119946+31033</f>
        <v>150979</v>
      </c>
      <c r="AT41" s="41">
        <v>0</v>
      </c>
      <c r="AU41" s="26">
        <v>4800065868</v>
      </c>
      <c r="AV41" s="26" t="s">
        <v>233</v>
      </c>
      <c r="AW41" s="26" t="s">
        <v>234</v>
      </c>
      <c r="AX41" s="47">
        <f>119946+31033</f>
        <v>150979</v>
      </c>
      <c r="AY41" s="47"/>
      <c r="AZ41" s="47"/>
      <c r="BA41" s="47"/>
      <c r="BB41" s="47"/>
      <c r="BC41" s="47"/>
      <c r="BD41" s="47"/>
      <c r="BE41" s="40">
        <v>45596</v>
      </c>
    </row>
    <row r="42" spans="1:57" x14ac:dyDescent="0.35">
      <c r="A42" s="27">
        <v>900959051</v>
      </c>
      <c r="B42" s="28" t="s">
        <v>96</v>
      </c>
      <c r="C42" s="17" t="s">
        <v>70</v>
      </c>
      <c r="D42" s="17" t="s">
        <v>100</v>
      </c>
      <c r="E42" s="17">
        <v>7453746</v>
      </c>
      <c r="F42" s="17" t="s">
        <v>136</v>
      </c>
      <c r="G42" s="17" t="s">
        <v>191</v>
      </c>
      <c r="H42" s="19">
        <v>45491.418982523144</v>
      </c>
      <c r="I42" s="22">
        <v>11185777</v>
      </c>
      <c r="J42" s="17" t="s">
        <v>49</v>
      </c>
      <c r="K42" s="17" t="s">
        <v>1</v>
      </c>
      <c r="L42" s="17" t="s">
        <v>2</v>
      </c>
      <c r="M42" s="17" t="s">
        <v>39</v>
      </c>
      <c r="N42" s="17" t="s">
        <v>71</v>
      </c>
      <c r="O42" s="19">
        <v>45530</v>
      </c>
      <c r="P42" s="19">
        <v>45537</v>
      </c>
      <c r="Q42" s="22">
        <v>11185777</v>
      </c>
      <c r="R42" s="22" t="s">
        <v>239</v>
      </c>
      <c r="S42" s="26" t="s">
        <v>142</v>
      </c>
      <c r="T42" s="26" t="e">
        <v>#N/A</v>
      </c>
      <c r="U42" s="42">
        <v>0</v>
      </c>
      <c r="V42" s="26"/>
      <c r="W42" s="26"/>
      <c r="X42" s="26"/>
      <c r="Y42" s="43">
        <v>0</v>
      </c>
      <c r="Z42" s="43">
        <v>11185777</v>
      </c>
      <c r="AA42" s="43">
        <v>0</v>
      </c>
      <c r="AB42" s="43">
        <v>0</v>
      </c>
      <c r="AC42" s="43">
        <v>0</v>
      </c>
      <c r="AD42" s="43">
        <v>0</v>
      </c>
      <c r="AE42" s="43">
        <v>0</v>
      </c>
      <c r="AF42" s="43">
        <v>0</v>
      </c>
      <c r="AG42" s="43">
        <v>0</v>
      </c>
      <c r="AH42" s="43">
        <v>0</v>
      </c>
      <c r="AI42" s="43">
        <v>0</v>
      </c>
      <c r="AJ42" s="43">
        <v>0</v>
      </c>
      <c r="AK42" s="43">
        <v>0</v>
      </c>
      <c r="AL42" s="43">
        <v>11185777</v>
      </c>
      <c r="AM42" s="43">
        <v>0</v>
      </c>
      <c r="AN42" s="49" t="s">
        <v>235</v>
      </c>
      <c r="AO42" s="49" t="s">
        <v>236</v>
      </c>
      <c r="AP42" s="49" t="s">
        <v>237</v>
      </c>
      <c r="AQ42" s="49" t="s">
        <v>238</v>
      </c>
      <c r="AR42" s="43">
        <v>0</v>
      </c>
      <c r="AS42" s="26"/>
      <c r="AT42" s="26"/>
      <c r="AU42" s="26"/>
      <c r="AV42" s="26"/>
      <c r="AW42" s="26"/>
      <c r="AX42" s="26"/>
      <c r="AY42" s="26"/>
      <c r="AZ42" s="26"/>
      <c r="BA42" s="26"/>
      <c r="BB42" s="26"/>
      <c r="BC42" s="26"/>
      <c r="BD42" s="26"/>
      <c r="BE42" s="40">
        <v>45596</v>
      </c>
    </row>
    <row r="43" spans="1:57" x14ac:dyDescent="0.35">
      <c r="A43" s="27">
        <v>900959051</v>
      </c>
      <c r="B43" s="28" t="s">
        <v>96</v>
      </c>
      <c r="C43" s="17" t="s">
        <v>72</v>
      </c>
      <c r="D43" s="17" t="s">
        <v>100</v>
      </c>
      <c r="E43" s="17">
        <v>7465206</v>
      </c>
      <c r="F43" s="17" t="s">
        <v>137</v>
      </c>
      <c r="G43" s="17" t="s">
        <v>192</v>
      </c>
      <c r="H43" s="19">
        <v>45529.654470601847</v>
      </c>
      <c r="I43" s="22">
        <v>578067</v>
      </c>
      <c r="J43" s="17" t="s">
        <v>0</v>
      </c>
      <c r="K43" s="17" t="s">
        <v>1</v>
      </c>
      <c r="L43" s="17" t="s">
        <v>2</v>
      </c>
      <c r="M43" s="17" t="s">
        <v>36</v>
      </c>
      <c r="N43" s="17" t="s">
        <v>73</v>
      </c>
      <c r="O43" s="19">
        <v>45545</v>
      </c>
      <c r="P43" s="19">
        <v>45541</v>
      </c>
      <c r="Q43" s="22">
        <v>578067</v>
      </c>
      <c r="R43" s="22" t="s">
        <v>248</v>
      </c>
      <c r="S43" s="26" t="s">
        <v>141</v>
      </c>
      <c r="T43" s="26" t="e">
        <v>#N/A</v>
      </c>
      <c r="U43" s="43">
        <v>578067</v>
      </c>
      <c r="V43" s="26">
        <v>1222512768</v>
      </c>
      <c r="W43" s="26"/>
      <c r="X43" s="26"/>
      <c r="Y43" s="43">
        <v>0</v>
      </c>
      <c r="Z43" s="43">
        <v>0</v>
      </c>
      <c r="AA43" s="43">
        <v>0</v>
      </c>
      <c r="AB43" s="43">
        <v>0</v>
      </c>
      <c r="AC43" s="43">
        <v>0</v>
      </c>
      <c r="AD43" s="43">
        <v>0</v>
      </c>
      <c r="AE43" s="43">
        <v>578067</v>
      </c>
      <c r="AF43" s="43">
        <v>0</v>
      </c>
      <c r="AG43" s="43">
        <v>0</v>
      </c>
      <c r="AH43" s="43">
        <v>578067</v>
      </c>
      <c r="AI43" s="43">
        <v>578067</v>
      </c>
      <c r="AJ43" s="43">
        <v>0</v>
      </c>
      <c r="AK43" s="43">
        <v>0</v>
      </c>
      <c r="AL43" s="43">
        <v>0</v>
      </c>
      <c r="AM43" s="43">
        <v>0</v>
      </c>
      <c r="AN43" s="43"/>
      <c r="AO43" s="43"/>
      <c r="AP43" s="43"/>
      <c r="AQ43" s="43"/>
      <c r="AR43" s="43">
        <v>578067</v>
      </c>
      <c r="AS43" s="26"/>
      <c r="AT43" s="26"/>
      <c r="AU43" s="26"/>
      <c r="AV43" s="26"/>
      <c r="AW43" s="26"/>
      <c r="AX43" s="26"/>
      <c r="AY43" s="26"/>
      <c r="AZ43" s="26"/>
      <c r="BA43" s="26"/>
      <c r="BB43" s="26"/>
      <c r="BC43" s="26"/>
      <c r="BD43" s="26"/>
      <c r="BE43" s="40">
        <v>45596</v>
      </c>
    </row>
    <row r="44" spans="1:57" x14ac:dyDescent="0.35">
      <c r="A44" s="27">
        <v>900959051</v>
      </c>
      <c r="B44" s="28" t="s">
        <v>96</v>
      </c>
      <c r="C44" s="17" t="s">
        <v>74</v>
      </c>
      <c r="D44" s="17" t="s">
        <v>100</v>
      </c>
      <c r="E44" s="17">
        <v>7474633</v>
      </c>
      <c r="F44" s="17" t="s">
        <v>138</v>
      </c>
      <c r="G44" s="17" t="s">
        <v>193</v>
      </c>
      <c r="H44" s="19">
        <v>45559.478802858794</v>
      </c>
      <c r="I44" s="22">
        <v>389076</v>
      </c>
      <c r="J44" s="17" t="s">
        <v>0</v>
      </c>
      <c r="K44" s="17" t="s">
        <v>1</v>
      </c>
      <c r="L44" s="17" t="s">
        <v>2</v>
      </c>
      <c r="M44" s="17" t="s">
        <v>39</v>
      </c>
      <c r="N44" s="17" t="s">
        <v>75</v>
      </c>
      <c r="O44" s="19">
        <v>45573.641349768513</v>
      </c>
      <c r="P44" s="19">
        <v>45573</v>
      </c>
      <c r="Q44" s="22">
        <v>389076</v>
      </c>
      <c r="R44" s="22" t="s">
        <v>248</v>
      </c>
      <c r="S44" s="26" t="s">
        <v>141</v>
      </c>
      <c r="T44" s="26" t="e">
        <v>#N/A</v>
      </c>
      <c r="U44" s="43">
        <v>389076</v>
      </c>
      <c r="V44" s="26">
        <v>1222520262</v>
      </c>
      <c r="W44" s="26"/>
      <c r="X44" s="26"/>
      <c r="Y44" s="43">
        <v>0</v>
      </c>
      <c r="Z44" s="43">
        <v>0</v>
      </c>
      <c r="AA44" s="43">
        <v>0</v>
      </c>
      <c r="AB44" s="43">
        <v>0</v>
      </c>
      <c r="AC44" s="43">
        <v>0</v>
      </c>
      <c r="AD44" s="43">
        <v>0</v>
      </c>
      <c r="AE44" s="43">
        <v>389076</v>
      </c>
      <c r="AF44" s="43">
        <v>0</v>
      </c>
      <c r="AG44" s="43">
        <v>0</v>
      </c>
      <c r="AH44" s="43">
        <v>389076</v>
      </c>
      <c r="AI44" s="43">
        <v>389076</v>
      </c>
      <c r="AJ44" s="43">
        <v>0</v>
      </c>
      <c r="AK44" s="43">
        <v>0</v>
      </c>
      <c r="AL44" s="43">
        <v>0</v>
      </c>
      <c r="AM44" s="43">
        <v>0</v>
      </c>
      <c r="AN44" s="43"/>
      <c r="AO44" s="43"/>
      <c r="AP44" s="43"/>
      <c r="AQ44" s="43"/>
      <c r="AR44" s="43">
        <v>389076</v>
      </c>
      <c r="AS44" s="26"/>
      <c r="AT44" s="26"/>
      <c r="AU44" s="26"/>
      <c r="AV44" s="26"/>
      <c r="AW44" s="26"/>
      <c r="AX44" s="26"/>
      <c r="AY44" s="26"/>
      <c r="AZ44" s="26"/>
      <c r="BA44" s="26"/>
      <c r="BB44" s="26"/>
      <c r="BC44" s="26"/>
      <c r="BD44" s="26"/>
      <c r="BE44" s="40">
        <v>45596</v>
      </c>
    </row>
    <row r="45" spans="1:57" x14ac:dyDescent="0.35">
      <c r="A45" s="27">
        <v>900959051</v>
      </c>
      <c r="B45" s="28" t="s">
        <v>96</v>
      </c>
      <c r="C45" s="17" t="s">
        <v>76</v>
      </c>
      <c r="D45" s="17" t="s">
        <v>100</v>
      </c>
      <c r="E45" s="17">
        <v>7475961</v>
      </c>
      <c r="F45" s="17" t="s">
        <v>139</v>
      </c>
      <c r="G45" s="17" t="s">
        <v>194</v>
      </c>
      <c r="H45" s="19">
        <v>45563.225853090276</v>
      </c>
      <c r="I45" s="22">
        <v>329100</v>
      </c>
      <c r="J45" s="17" t="s">
        <v>0</v>
      </c>
      <c r="K45" s="17" t="s">
        <v>1</v>
      </c>
      <c r="L45" s="17" t="s">
        <v>2</v>
      </c>
      <c r="M45" s="17" t="s">
        <v>36</v>
      </c>
      <c r="N45" s="17" t="s">
        <v>77</v>
      </c>
      <c r="O45" s="19">
        <v>45573.641814664348</v>
      </c>
      <c r="P45" s="19">
        <v>45573</v>
      </c>
      <c r="Q45" s="22">
        <v>329100</v>
      </c>
      <c r="R45" s="22" t="s">
        <v>248</v>
      </c>
      <c r="S45" s="26" t="s">
        <v>141</v>
      </c>
      <c r="T45" s="26" t="e">
        <v>#N/A</v>
      </c>
      <c r="U45" s="43">
        <v>329100</v>
      </c>
      <c r="V45" s="26">
        <v>1222520263</v>
      </c>
      <c r="W45" s="26"/>
      <c r="X45" s="26"/>
      <c r="Y45" s="43">
        <v>0</v>
      </c>
      <c r="Z45" s="43">
        <v>0</v>
      </c>
      <c r="AA45" s="43">
        <v>0</v>
      </c>
      <c r="AB45" s="43">
        <v>0</v>
      </c>
      <c r="AC45" s="43">
        <v>0</v>
      </c>
      <c r="AD45" s="43">
        <v>0</v>
      </c>
      <c r="AE45" s="43">
        <v>329100</v>
      </c>
      <c r="AF45" s="43">
        <v>0</v>
      </c>
      <c r="AG45" s="43">
        <v>0</v>
      </c>
      <c r="AH45" s="43">
        <v>329100</v>
      </c>
      <c r="AI45" s="43">
        <v>329100</v>
      </c>
      <c r="AJ45" s="43">
        <v>0</v>
      </c>
      <c r="AK45" s="43">
        <v>0</v>
      </c>
      <c r="AL45" s="43">
        <v>0</v>
      </c>
      <c r="AM45" s="43">
        <v>0</v>
      </c>
      <c r="AN45" s="43"/>
      <c r="AO45" s="43"/>
      <c r="AP45" s="43"/>
      <c r="AQ45" s="43"/>
      <c r="AR45" s="43">
        <v>329100</v>
      </c>
      <c r="AS45" s="26"/>
      <c r="AT45" s="26"/>
      <c r="AU45" s="26"/>
      <c r="AV45" s="26"/>
      <c r="AW45" s="26"/>
      <c r="AX45" s="26"/>
      <c r="AY45" s="26"/>
      <c r="AZ45" s="26"/>
      <c r="BA45" s="26"/>
      <c r="BB45" s="26"/>
      <c r="BC45" s="26"/>
      <c r="BD45" s="26"/>
      <c r="BE45" s="40">
        <v>45596</v>
      </c>
    </row>
  </sheetData>
  <protectedRanges>
    <protectedRange algorithmName="SHA-512" hashValue="9+ah9tJAD1d4FIK7boMSAp9ZhkqWOsKcliwsS35JSOsk0Aea+c/2yFVjBeVDsv7trYxT+iUP9dPVCIbjcjaMoQ==" saltValue="Z7GArlXd1BdcXotzmJqK/w==" spinCount="100000" sqref="A3:B45" name="Rango1_4"/>
  </protectedRange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P17" sqref="P17"/>
    </sheetView>
  </sheetViews>
  <sheetFormatPr baseColWidth="10" defaultRowHeight="12.5" x14ac:dyDescent="0.25"/>
  <cols>
    <col min="1" max="1" width="1" style="75" customWidth="1"/>
    <col min="2" max="2" width="7.81640625" style="75" customWidth="1"/>
    <col min="3" max="3" width="17.54296875" style="75" customWidth="1"/>
    <col min="4" max="4" width="11.54296875" style="75" customWidth="1"/>
    <col min="5" max="6" width="11.453125" style="75" customWidth="1"/>
    <col min="7" max="7" width="8.1796875" style="75" customWidth="1"/>
    <col min="8" max="8" width="20.81640625" style="75" customWidth="1"/>
    <col min="9" max="9" width="25.453125" style="75" customWidth="1"/>
    <col min="10" max="10" width="12.453125" style="75" customWidth="1"/>
    <col min="11" max="11" width="1.7265625" style="75" customWidth="1"/>
    <col min="12" max="12" width="8.7265625" style="75" customWidth="1"/>
    <col min="13" max="13" width="16.54296875" style="104" bestFit="1" customWidth="1"/>
    <col min="14" max="14" width="13.81640625" style="75" bestFit="1" customWidth="1"/>
    <col min="15" max="15" width="7.453125" style="75" bestFit="1" customWidth="1"/>
    <col min="16" max="16" width="13.26953125" style="75" bestFit="1" customWidth="1"/>
    <col min="17" max="225" width="10.90625" style="75"/>
    <col min="226" max="226" width="4.453125" style="75" customWidth="1"/>
    <col min="227" max="227" width="10.90625" style="75"/>
    <col min="228" max="228" width="17.54296875" style="75" customWidth="1"/>
    <col min="229" max="229" width="11.54296875" style="75" customWidth="1"/>
    <col min="230" max="233" width="10.90625" style="75"/>
    <col min="234" max="234" width="22.54296875" style="75" customWidth="1"/>
    <col min="235" max="235" width="14" style="75" customWidth="1"/>
    <col min="236" max="236" width="1.7265625" style="75" customWidth="1"/>
    <col min="237" max="481" width="10.90625" style="75"/>
    <col min="482" max="482" width="4.453125" style="75" customWidth="1"/>
    <col min="483" max="483" width="10.90625" style="75"/>
    <col min="484" max="484" width="17.54296875" style="75" customWidth="1"/>
    <col min="485" max="485" width="11.54296875" style="75" customWidth="1"/>
    <col min="486" max="489" width="10.90625" style="75"/>
    <col min="490" max="490" width="22.54296875" style="75" customWidth="1"/>
    <col min="491" max="491" width="14" style="75" customWidth="1"/>
    <col min="492" max="492" width="1.7265625" style="75" customWidth="1"/>
    <col min="493" max="737" width="10.90625" style="75"/>
    <col min="738" max="738" width="4.453125" style="75" customWidth="1"/>
    <col min="739" max="739" width="10.90625" style="75"/>
    <col min="740" max="740" width="17.54296875" style="75" customWidth="1"/>
    <col min="741" max="741" width="11.54296875" style="75" customWidth="1"/>
    <col min="742" max="745" width="10.90625" style="75"/>
    <col min="746" max="746" width="22.54296875" style="75" customWidth="1"/>
    <col min="747" max="747" width="14" style="75" customWidth="1"/>
    <col min="748" max="748" width="1.7265625" style="75" customWidth="1"/>
    <col min="749" max="993" width="10.90625" style="75"/>
    <col min="994" max="994" width="4.453125" style="75" customWidth="1"/>
    <col min="995" max="995" width="10.90625" style="75"/>
    <col min="996" max="996" width="17.54296875" style="75" customWidth="1"/>
    <col min="997" max="997" width="11.54296875" style="75" customWidth="1"/>
    <col min="998" max="1001" width="10.90625" style="75"/>
    <col min="1002" max="1002" width="22.54296875" style="75" customWidth="1"/>
    <col min="1003" max="1003" width="14" style="75" customWidth="1"/>
    <col min="1004" max="1004" width="1.7265625" style="75" customWidth="1"/>
    <col min="1005" max="1249" width="10.90625" style="75"/>
    <col min="1250" max="1250" width="4.453125" style="75" customWidth="1"/>
    <col min="1251" max="1251" width="10.90625" style="75"/>
    <col min="1252" max="1252" width="17.54296875" style="75" customWidth="1"/>
    <col min="1253" max="1253" width="11.54296875" style="75" customWidth="1"/>
    <col min="1254" max="1257" width="10.90625" style="75"/>
    <col min="1258" max="1258" width="22.54296875" style="75" customWidth="1"/>
    <col min="1259" max="1259" width="14" style="75" customWidth="1"/>
    <col min="1260" max="1260" width="1.7265625" style="75" customWidth="1"/>
    <col min="1261" max="1505" width="10.90625" style="75"/>
    <col min="1506" max="1506" width="4.453125" style="75" customWidth="1"/>
    <col min="1507" max="1507" width="10.90625" style="75"/>
    <col min="1508" max="1508" width="17.54296875" style="75" customWidth="1"/>
    <col min="1509" max="1509" width="11.54296875" style="75" customWidth="1"/>
    <col min="1510" max="1513" width="10.90625" style="75"/>
    <col min="1514" max="1514" width="22.54296875" style="75" customWidth="1"/>
    <col min="1515" max="1515" width="14" style="75" customWidth="1"/>
    <col min="1516" max="1516" width="1.7265625" style="75" customWidth="1"/>
    <col min="1517" max="1761" width="10.90625" style="75"/>
    <col min="1762" max="1762" width="4.453125" style="75" customWidth="1"/>
    <col min="1763" max="1763" width="10.90625" style="75"/>
    <col min="1764" max="1764" width="17.54296875" style="75" customWidth="1"/>
    <col min="1765" max="1765" width="11.54296875" style="75" customWidth="1"/>
    <col min="1766" max="1769" width="10.90625" style="75"/>
    <col min="1770" max="1770" width="22.54296875" style="75" customWidth="1"/>
    <col min="1771" max="1771" width="14" style="75" customWidth="1"/>
    <col min="1772" max="1772" width="1.7265625" style="75" customWidth="1"/>
    <col min="1773" max="2017" width="10.90625" style="75"/>
    <col min="2018" max="2018" width="4.453125" style="75" customWidth="1"/>
    <col min="2019" max="2019" width="10.90625" style="75"/>
    <col min="2020" max="2020" width="17.54296875" style="75" customWidth="1"/>
    <col min="2021" max="2021" width="11.54296875" style="75" customWidth="1"/>
    <col min="2022" max="2025" width="10.90625" style="75"/>
    <col min="2026" max="2026" width="22.54296875" style="75" customWidth="1"/>
    <col min="2027" max="2027" width="14" style="75" customWidth="1"/>
    <col min="2028" max="2028" width="1.7265625" style="75" customWidth="1"/>
    <col min="2029" max="2273" width="10.90625" style="75"/>
    <col min="2274" max="2274" width="4.453125" style="75" customWidth="1"/>
    <col min="2275" max="2275" width="10.90625" style="75"/>
    <col min="2276" max="2276" width="17.54296875" style="75" customWidth="1"/>
    <col min="2277" max="2277" width="11.54296875" style="75" customWidth="1"/>
    <col min="2278" max="2281" width="10.90625" style="75"/>
    <col min="2282" max="2282" width="22.54296875" style="75" customWidth="1"/>
    <col min="2283" max="2283" width="14" style="75" customWidth="1"/>
    <col min="2284" max="2284" width="1.7265625" style="75" customWidth="1"/>
    <col min="2285" max="2529" width="10.90625" style="75"/>
    <col min="2530" max="2530" width="4.453125" style="75" customWidth="1"/>
    <col min="2531" max="2531" width="10.90625" style="75"/>
    <col min="2532" max="2532" width="17.54296875" style="75" customWidth="1"/>
    <col min="2533" max="2533" width="11.54296875" style="75" customWidth="1"/>
    <col min="2534" max="2537" width="10.90625" style="75"/>
    <col min="2538" max="2538" width="22.54296875" style="75" customWidth="1"/>
    <col min="2539" max="2539" width="14" style="75" customWidth="1"/>
    <col min="2540" max="2540" width="1.7265625" style="75" customWidth="1"/>
    <col min="2541" max="2785" width="10.90625" style="75"/>
    <col min="2786" max="2786" width="4.453125" style="75" customWidth="1"/>
    <col min="2787" max="2787" width="10.90625" style="75"/>
    <col min="2788" max="2788" width="17.54296875" style="75" customWidth="1"/>
    <col min="2789" max="2789" width="11.54296875" style="75" customWidth="1"/>
    <col min="2790" max="2793" width="10.90625" style="75"/>
    <col min="2794" max="2794" width="22.54296875" style="75" customWidth="1"/>
    <col min="2795" max="2795" width="14" style="75" customWidth="1"/>
    <col min="2796" max="2796" width="1.7265625" style="75" customWidth="1"/>
    <col min="2797" max="3041" width="10.90625" style="75"/>
    <col min="3042" max="3042" width="4.453125" style="75" customWidth="1"/>
    <col min="3043" max="3043" width="10.90625" style="75"/>
    <col min="3044" max="3044" width="17.54296875" style="75" customWidth="1"/>
    <col min="3045" max="3045" width="11.54296875" style="75" customWidth="1"/>
    <col min="3046" max="3049" width="10.90625" style="75"/>
    <col min="3050" max="3050" width="22.54296875" style="75" customWidth="1"/>
    <col min="3051" max="3051" width="14" style="75" customWidth="1"/>
    <col min="3052" max="3052" width="1.7265625" style="75" customWidth="1"/>
    <col min="3053" max="3297" width="10.90625" style="75"/>
    <col min="3298" max="3298" width="4.453125" style="75" customWidth="1"/>
    <col min="3299" max="3299" width="10.90625" style="75"/>
    <col min="3300" max="3300" width="17.54296875" style="75" customWidth="1"/>
    <col min="3301" max="3301" width="11.54296875" style="75" customWidth="1"/>
    <col min="3302" max="3305" width="10.90625" style="75"/>
    <col min="3306" max="3306" width="22.54296875" style="75" customWidth="1"/>
    <col min="3307" max="3307" width="14" style="75" customWidth="1"/>
    <col min="3308" max="3308" width="1.7265625" style="75" customWidth="1"/>
    <col min="3309" max="3553" width="10.90625" style="75"/>
    <col min="3554" max="3554" width="4.453125" style="75" customWidth="1"/>
    <col min="3555" max="3555" width="10.90625" style="75"/>
    <col min="3556" max="3556" width="17.54296875" style="75" customWidth="1"/>
    <col min="3557" max="3557" width="11.54296875" style="75" customWidth="1"/>
    <col min="3558" max="3561" width="10.90625" style="75"/>
    <col min="3562" max="3562" width="22.54296875" style="75" customWidth="1"/>
    <col min="3563" max="3563" width="14" style="75" customWidth="1"/>
    <col min="3564" max="3564" width="1.7265625" style="75" customWidth="1"/>
    <col min="3565" max="3809" width="10.90625" style="75"/>
    <col min="3810" max="3810" width="4.453125" style="75" customWidth="1"/>
    <col min="3811" max="3811" width="10.90625" style="75"/>
    <col min="3812" max="3812" width="17.54296875" style="75" customWidth="1"/>
    <col min="3813" max="3813" width="11.54296875" style="75" customWidth="1"/>
    <col min="3814" max="3817" width="10.90625" style="75"/>
    <col min="3818" max="3818" width="22.54296875" style="75" customWidth="1"/>
    <col min="3819" max="3819" width="14" style="75" customWidth="1"/>
    <col min="3820" max="3820" width="1.7265625" style="75" customWidth="1"/>
    <col min="3821" max="4065" width="10.90625" style="75"/>
    <col min="4066" max="4066" width="4.453125" style="75" customWidth="1"/>
    <col min="4067" max="4067" width="10.90625" style="75"/>
    <col min="4068" max="4068" width="17.54296875" style="75" customWidth="1"/>
    <col min="4069" max="4069" width="11.54296875" style="75" customWidth="1"/>
    <col min="4070" max="4073" width="10.90625" style="75"/>
    <col min="4074" max="4074" width="22.54296875" style="75" customWidth="1"/>
    <col min="4075" max="4075" width="14" style="75" customWidth="1"/>
    <col min="4076" max="4076" width="1.7265625" style="75" customWidth="1"/>
    <col min="4077" max="4321" width="10.90625" style="75"/>
    <col min="4322" max="4322" width="4.453125" style="75" customWidth="1"/>
    <col min="4323" max="4323" width="10.90625" style="75"/>
    <col min="4324" max="4324" width="17.54296875" style="75" customWidth="1"/>
    <col min="4325" max="4325" width="11.54296875" style="75" customWidth="1"/>
    <col min="4326" max="4329" width="10.90625" style="75"/>
    <col min="4330" max="4330" width="22.54296875" style="75" customWidth="1"/>
    <col min="4331" max="4331" width="14" style="75" customWidth="1"/>
    <col min="4332" max="4332" width="1.7265625" style="75" customWidth="1"/>
    <col min="4333" max="4577" width="10.90625" style="75"/>
    <col min="4578" max="4578" width="4.453125" style="75" customWidth="1"/>
    <col min="4579" max="4579" width="10.90625" style="75"/>
    <col min="4580" max="4580" width="17.54296875" style="75" customWidth="1"/>
    <col min="4581" max="4581" width="11.54296875" style="75" customWidth="1"/>
    <col min="4582" max="4585" width="10.90625" style="75"/>
    <col min="4586" max="4586" width="22.54296875" style="75" customWidth="1"/>
    <col min="4587" max="4587" width="14" style="75" customWidth="1"/>
    <col min="4588" max="4588" width="1.7265625" style="75" customWidth="1"/>
    <col min="4589" max="4833" width="10.90625" style="75"/>
    <col min="4834" max="4834" width="4.453125" style="75" customWidth="1"/>
    <col min="4835" max="4835" width="10.90625" style="75"/>
    <col min="4836" max="4836" width="17.54296875" style="75" customWidth="1"/>
    <col min="4837" max="4837" width="11.54296875" style="75" customWidth="1"/>
    <col min="4838" max="4841" width="10.90625" style="75"/>
    <col min="4842" max="4842" width="22.54296875" style="75" customWidth="1"/>
    <col min="4843" max="4843" width="14" style="75" customWidth="1"/>
    <col min="4844" max="4844" width="1.7265625" style="75" customWidth="1"/>
    <col min="4845" max="5089" width="10.90625" style="75"/>
    <col min="5090" max="5090" width="4.453125" style="75" customWidth="1"/>
    <col min="5091" max="5091" width="10.90625" style="75"/>
    <col min="5092" max="5092" width="17.54296875" style="75" customWidth="1"/>
    <col min="5093" max="5093" width="11.54296875" style="75" customWidth="1"/>
    <col min="5094" max="5097" width="10.90625" style="75"/>
    <col min="5098" max="5098" width="22.54296875" style="75" customWidth="1"/>
    <col min="5099" max="5099" width="14" style="75" customWidth="1"/>
    <col min="5100" max="5100" width="1.7265625" style="75" customWidth="1"/>
    <col min="5101" max="5345" width="10.90625" style="75"/>
    <col min="5346" max="5346" width="4.453125" style="75" customWidth="1"/>
    <col min="5347" max="5347" width="10.90625" style="75"/>
    <col min="5348" max="5348" width="17.54296875" style="75" customWidth="1"/>
    <col min="5349" max="5349" width="11.54296875" style="75" customWidth="1"/>
    <col min="5350" max="5353" width="10.90625" style="75"/>
    <col min="5354" max="5354" width="22.54296875" style="75" customWidth="1"/>
    <col min="5355" max="5355" width="14" style="75" customWidth="1"/>
    <col min="5356" max="5356" width="1.7265625" style="75" customWidth="1"/>
    <col min="5357" max="5601" width="10.90625" style="75"/>
    <col min="5602" max="5602" width="4.453125" style="75" customWidth="1"/>
    <col min="5603" max="5603" width="10.90625" style="75"/>
    <col min="5604" max="5604" width="17.54296875" style="75" customWidth="1"/>
    <col min="5605" max="5605" width="11.54296875" style="75" customWidth="1"/>
    <col min="5606" max="5609" width="10.90625" style="75"/>
    <col min="5610" max="5610" width="22.54296875" style="75" customWidth="1"/>
    <col min="5611" max="5611" width="14" style="75" customWidth="1"/>
    <col min="5612" max="5612" width="1.7265625" style="75" customWidth="1"/>
    <col min="5613" max="5857" width="10.90625" style="75"/>
    <col min="5858" max="5858" width="4.453125" style="75" customWidth="1"/>
    <col min="5859" max="5859" width="10.90625" style="75"/>
    <col min="5860" max="5860" width="17.54296875" style="75" customWidth="1"/>
    <col min="5861" max="5861" width="11.54296875" style="75" customWidth="1"/>
    <col min="5862" max="5865" width="10.90625" style="75"/>
    <col min="5866" max="5866" width="22.54296875" style="75" customWidth="1"/>
    <col min="5867" max="5867" width="14" style="75" customWidth="1"/>
    <col min="5868" max="5868" width="1.7265625" style="75" customWidth="1"/>
    <col min="5869" max="6113" width="10.90625" style="75"/>
    <col min="6114" max="6114" width="4.453125" style="75" customWidth="1"/>
    <col min="6115" max="6115" width="10.90625" style="75"/>
    <col min="6116" max="6116" width="17.54296875" style="75" customWidth="1"/>
    <col min="6117" max="6117" width="11.54296875" style="75" customWidth="1"/>
    <col min="6118" max="6121" width="10.90625" style="75"/>
    <col min="6122" max="6122" width="22.54296875" style="75" customWidth="1"/>
    <col min="6123" max="6123" width="14" style="75" customWidth="1"/>
    <col min="6124" max="6124" width="1.7265625" style="75" customWidth="1"/>
    <col min="6125" max="6369" width="10.90625" style="75"/>
    <col min="6370" max="6370" width="4.453125" style="75" customWidth="1"/>
    <col min="6371" max="6371" width="10.90625" style="75"/>
    <col min="6372" max="6372" width="17.54296875" style="75" customWidth="1"/>
    <col min="6373" max="6373" width="11.54296875" style="75" customWidth="1"/>
    <col min="6374" max="6377" width="10.90625" style="75"/>
    <col min="6378" max="6378" width="22.54296875" style="75" customWidth="1"/>
    <col min="6379" max="6379" width="14" style="75" customWidth="1"/>
    <col min="6380" max="6380" width="1.7265625" style="75" customWidth="1"/>
    <col min="6381" max="6625" width="10.90625" style="75"/>
    <col min="6626" max="6626" width="4.453125" style="75" customWidth="1"/>
    <col min="6627" max="6627" width="10.90625" style="75"/>
    <col min="6628" max="6628" width="17.54296875" style="75" customWidth="1"/>
    <col min="6629" max="6629" width="11.54296875" style="75" customWidth="1"/>
    <col min="6630" max="6633" width="10.90625" style="75"/>
    <col min="6634" max="6634" width="22.54296875" style="75" customWidth="1"/>
    <col min="6635" max="6635" width="14" style="75" customWidth="1"/>
    <col min="6636" max="6636" width="1.7265625" style="75" customWidth="1"/>
    <col min="6637" max="6881" width="10.90625" style="75"/>
    <col min="6882" max="6882" width="4.453125" style="75" customWidth="1"/>
    <col min="6883" max="6883" width="10.90625" style="75"/>
    <col min="6884" max="6884" width="17.54296875" style="75" customWidth="1"/>
    <col min="6885" max="6885" width="11.54296875" style="75" customWidth="1"/>
    <col min="6886" max="6889" width="10.90625" style="75"/>
    <col min="6890" max="6890" width="22.54296875" style="75" customWidth="1"/>
    <col min="6891" max="6891" width="14" style="75" customWidth="1"/>
    <col min="6892" max="6892" width="1.7265625" style="75" customWidth="1"/>
    <col min="6893" max="7137" width="10.90625" style="75"/>
    <col min="7138" max="7138" width="4.453125" style="75" customWidth="1"/>
    <col min="7139" max="7139" width="10.90625" style="75"/>
    <col min="7140" max="7140" width="17.54296875" style="75" customWidth="1"/>
    <col min="7141" max="7141" width="11.54296875" style="75" customWidth="1"/>
    <col min="7142" max="7145" width="10.90625" style="75"/>
    <col min="7146" max="7146" width="22.54296875" style="75" customWidth="1"/>
    <col min="7147" max="7147" width="14" style="75" customWidth="1"/>
    <col min="7148" max="7148" width="1.7265625" style="75" customWidth="1"/>
    <col min="7149" max="7393" width="10.90625" style="75"/>
    <col min="7394" max="7394" width="4.453125" style="75" customWidth="1"/>
    <col min="7395" max="7395" width="10.90625" style="75"/>
    <col min="7396" max="7396" width="17.54296875" style="75" customWidth="1"/>
    <col min="7397" max="7397" width="11.54296875" style="75" customWidth="1"/>
    <col min="7398" max="7401" width="10.90625" style="75"/>
    <col min="7402" max="7402" width="22.54296875" style="75" customWidth="1"/>
    <col min="7403" max="7403" width="14" style="75" customWidth="1"/>
    <col min="7404" max="7404" width="1.7265625" style="75" customWidth="1"/>
    <col min="7405" max="7649" width="10.90625" style="75"/>
    <col min="7650" max="7650" width="4.453125" style="75" customWidth="1"/>
    <col min="7651" max="7651" width="10.90625" style="75"/>
    <col min="7652" max="7652" width="17.54296875" style="75" customWidth="1"/>
    <col min="7653" max="7653" width="11.54296875" style="75" customWidth="1"/>
    <col min="7654" max="7657" width="10.90625" style="75"/>
    <col min="7658" max="7658" width="22.54296875" style="75" customWidth="1"/>
    <col min="7659" max="7659" width="14" style="75" customWidth="1"/>
    <col min="7660" max="7660" width="1.7265625" style="75" customWidth="1"/>
    <col min="7661" max="7905" width="10.90625" style="75"/>
    <col min="7906" max="7906" width="4.453125" style="75" customWidth="1"/>
    <col min="7907" max="7907" width="10.90625" style="75"/>
    <col min="7908" max="7908" width="17.54296875" style="75" customWidth="1"/>
    <col min="7909" max="7909" width="11.54296875" style="75" customWidth="1"/>
    <col min="7910" max="7913" width="10.90625" style="75"/>
    <col min="7914" max="7914" width="22.54296875" style="75" customWidth="1"/>
    <col min="7915" max="7915" width="14" style="75" customWidth="1"/>
    <col min="7916" max="7916" width="1.7265625" style="75" customWidth="1"/>
    <col min="7917" max="8161" width="10.90625" style="75"/>
    <col min="8162" max="8162" width="4.453125" style="75" customWidth="1"/>
    <col min="8163" max="8163" width="10.90625" style="75"/>
    <col min="8164" max="8164" width="17.54296875" style="75" customWidth="1"/>
    <col min="8165" max="8165" width="11.54296875" style="75" customWidth="1"/>
    <col min="8166" max="8169" width="10.90625" style="75"/>
    <col min="8170" max="8170" width="22.54296875" style="75" customWidth="1"/>
    <col min="8171" max="8171" width="14" style="75" customWidth="1"/>
    <col min="8172" max="8172" width="1.7265625" style="75" customWidth="1"/>
    <col min="8173" max="8417" width="10.90625" style="75"/>
    <col min="8418" max="8418" width="4.453125" style="75" customWidth="1"/>
    <col min="8419" max="8419" width="10.90625" style="75"/>
    <col min="8420" max="8420" width="17.54296875" style="75" customWidth="1"/>
    <col min="8421" max="8421" width="11.54296875" style="75" customWidth="1"/>
    <col min="8422" max="8425" width="10.90625" style="75"/>
    <col min="8426" max="8426" width="22.54296875" style="75" customWidth="1"/>
    <col min="8427" max="8427" width="14" style="75" customWidth="1"/>
    <col min="8428" max="8428" width="1.7265625" style="75" customWidth="1"/>
    <col min="8429" max="8673" width="10.90625" style="75"/>
    <col min="8674" max="8674" width="4.453125" style="75" customWidth="1"/>
    <col min="8675" max="8675" width="10.90625" style="75"/>
    <col min="8676" max="8676" width="17.54296875" style="75" customWidth="1"/>
    <col min="8677" max="8677" width="11.54296875" style="75" customWidth="1"/>
    <col min="8678" max="8681" width="10.90625" style="75"/>
    <col min="8682" max="8682" width="22.54296875" style="75" customWidth="1"/>
    <col min="8683" max="8683" width="14" style="75" customWidth="1"/>
    <col min="8684" max="8684" width="1.7265625" style="75" customWidth="1"/>
    <col min="8685" max="8929" width="10.90625" style="75"/>
    <col min="8930" max="8930" width="4.453125" style="75" customWidth="1"/>
    <col min="8931" max="8931" width="10.90625" style="75"/>
    <col min="8932" max="8932" width="17.54296875" style="75" customWidth="1"/>
    <col min="8933" max="8933" width="11.54296875" style="75" customWidth="1"/>
    <col min="8934" max="8937" width="10.90625" style="75"/>
    <col min="8938" max="8938" width="22.54296875" style="75" customWidth="1"/>
    <col min="8939" max="8939" width="14" style="75" customWidth="1"/>
    <col min="8940" max="8940" width="1.7265625" style="75" customWidth="1"/>
    <col min="8941" max="9185" width="10.90625" style="75"/>
    <col min="9186" max="9186" width="4.453125" style="75" customWidth="1"/>
    <col min="9187" max="9187" width="10.90625" style="75"/>
    <col min="9188" max="9188" width="17.54296875" style="75" customWidth="1"/>
    <col min="9189" max="9189" width="11.54296875" style="75" customWidth="1"/>
    <col min="9190" max="9193" width="10.90625" style="75"/>
    <col min="9194" max="9194" width="22.54296875" style="75" customWidth="1"/>
    <col min="9195" max="9195" width="14" style="75" customWidth="1"/>
    <col min="9196" max="9196" width="1.7265625" style="75" customWidth="1"/>
    <col min="9197" max="9441" width="10.90625" style="75"/>
    <col min="9442" max="9442" width="4.453125" style="75" customWidth="1"/>
    <col min="9443" max="9443" width="10.90625" style="75"/>
    <col min="9444" max="9444" width="17.54296875" style="75" customWidth="1"/>
    <col min="9445" max="9445" width="11.54296875" style="75" customWidth="1"/>
    <col min="9446" max="9449" width="10.90625" style="75"/>
    <col min="9450" max="9450" width="22.54296875" style="75" customWidth="1"/>
    <col min="9451" max="9451" width="14" style="75" customWidth="1"/>
    <col min="9452" max="9452" width="1.7265625" style="75" customWidth="1"/>
    <col min="9453" max="9697" width="10.90625" style="75"/>
    <col min="9698" max="9698" width="4.453125" style="75" customWidth="1"/>
    <col min="9699" max="9699" width="10.90625" style="75"/>
    <col min="9700" max="9700" width="17.54296875" style="75" customWidth="1"/>
    <col min="9701" max="9701" width="11.54296875" style="75" customWidth="1"/>
    <col min="9702" max="9705" width="10.90625" style="75"/>
    <col min="9706" max="9706" width="22.54296875" style="75" customWidth="1"/>
    <col min="9707" max="9707" width="14" style="75" customWidth="1"/>
    <col min="9708" max="9708" width="1.7265625" style="75" customWidth="1"/>
    <col min="9709" max="9953" width="10.90625" style="75"/>
    <col min="9954" max="9954" width="4.453125" style="75" customWidth="1"/>
    <col min="9955" max="9955" width="10.90625" style="75"/>
    <col min="9956" max="9956" width="17.54296875" style="75" customWidth="1"/>
    <col min="9957" max="9957" width="11.54296875" style="75" customWidth="1"/>
    <col min="9958" max="9961" width="10.90625" style="75"/>
    <col min="9962" max="9962" width="22.54296875" style="75" customWidth="1"/>
    <col min="9963" max="9963" width="14" style="75" customWidth="1"/>
    <col min="9964" max="9964" width="1.7265625" style="75" customWidth="1"/>
    <col min="9965" max="10209" width="10.90625" style="75"/>
    <col min="10210" max="10210" width="4.453125" style="75" customWidth="1"/>
    <col min="10211" max="10211" width="10.90625" style="75"/>
    <col min="10212" max="10212" width="17.54296875" style="75" customWidth="1"/>
    <col min="10213" max="10213" width="11.54296875" style="75" customWidth="1"/>
    <col min="10214" max="10217" width="10.90625" style="75"/>
    <col min="10218" max="10218" width="22.54296875" style="75" customWidth="1"/>
    <col min="10219" max="10219" width="14" style="75" customWidth="1"/>
    <col min="10220" max="10220" width="1.7265625" style="75" customWidth="1"/>
    <col min="10221" max="10465" width="10.90625" style="75"/>
    <col min="10466" max="10466" width="4.453125" style="75" customWidth="1"/>
    <col min="10467" max="10467" width="10.90625" style="75"/>
    <col min="10468" max="10468" width="17.54296875" style="75" customWidth="1"/>
    <col min="10469" max="10469" width="11.54296875" style="75" customWidth="1"/>
    <col min="10470" max="10473" width="10.90625" style="75"/>
    <col min="10474" max="10474" width="22.54296875" style="75" customWidth="1"/>
    <col min="10475" max="10475" width="14" style="75" customWidth="1"/>
    <col min="10476" max="10476" width="1.7265625" style="75" customWidth="1"/>
    <col min="10477" max="10721" width="10.90625" style="75"/>
    <col min="10722" max="10722" width="4.453125" style="75" customWidth="1"/>
    <col min="10723" max="10723" width="10.90625" style="75"/>
    <col min="10724" max="10724" width="17.54296875" style="75" customWidth="1"/>
    <col min="10725" max="10725" width="11.54296875" style="75" customWidth="1"/>
    <col min="10726" max="10729" width="10.90625" style="75"/>
    <col min="10730" max="10730" width="22.54296875" style="75" customWidth="1"/>
    <col min="10731" max="10731" width="14" style="75" customWidth="1"/>
    <col min="10732" max="10732" width="1.7265625" style="75" customWidth="1"/>
    <col min="10733" max="10977" width="10.90625" style="75"/>
    <col min="10978" max="10978" width="4.453125" style="75" customWidth="1"/>
    <col min="10979" max="10979" width="10.90625" style="75"/>
    <col min="10980" max="10980" width="17.54296875" style="75" customWidth="1"/>
    <col min="10981" max="10981" width="11.54296875" style="75" customWidth="1"/>
    <col min="10982" max="10985" width="10.90625" style="75"/>
    <col min="10986" max="10986" width="22.54296875" style="75" customWidth="1"/>
    <col min="10987" max="10987" width="14" style="75" customWidth="1"/>
    <col min="10988" max="10988" width="1.7265625" style="75" customWidth="1"/>
    <col min="10989" max="11233" width="10.90625" style="75"/>
    <col min="11234" max="11234" width="4.453125" style="75" customWidth="1"/>
    <col min="11235" max="11235" width="10.90625" style="75"/>
    <col min="11236" max="11236" width="17.54296875" style="75" customWidth="1"/>
    <col min="11237" max="11237" width="11.54296875" style="75" customWidth="1"/>
    <col min="11238" max="11241" width="10.90625" style="75"/>
    <col min="11242" max="11242" width="22.54296875" style="75" customWidth="1"/>
    <col min="11243" max="11243" width="14" style="75" customWidth="1"/>
    <col min="11244" max="11244" width="1.7265625" style="75" customWidth="1"/>
    <col min="11245" max="11489" width="10.90625" style="75"/>
    <col min="11490" max="11490" width="4.453125" style="75" customWidth="1"/>
    <col min="11491" max="11491" width="10.90625" style="75"/>
    <col min="11492" max="11492" width="17.54296875" style="75" customWidth="1"/>
    <col min="11493" max="11493" width="11.54296875" style="75" customWidth="1"/>
    <col min="11494" max="11497" width="10.90625" style="75"/>
    <col min="11498" max="11498" width="22.54296875" style="75" customWidth="1"/>
    <col min="11499" max="11499" width="14" style="75" customWidth="1"/>
    <col min="11500" max="11500" width="1.7265625" style="75" customWidth="1"/>
    <col min="11501" max="11745" width="10.90625" style="75"/>
    <col min="11746" max="11746" width="4.453125" style="75" customWidth="1"/>
    <col min="11747" max="11747" width="10.90625" style="75"/>
    <col min="11748" max="11748" width="17.54296875" style="75" customWidth="1"/>
    <col min="11749" max="11749" width="11.54296875" style="75" customWidth="1"/>
    <col min="11750" max="11753" width="10.90625" style="75"/>
    <col min="11754" max="11754" width="22.54296875" style="75" customWidth="1"/>
    <col min="11755" max="11755" width="14" style="75" customWidth="1"/>
    <col min="11756" max="11756" width="1.7265625" style="75" customWidth="1"/>
    <col min="11757" max="12001" width="10.90625" style="75"/>
    <col min="12002" max="12002" width="4.453125" style="75" customWidth="1"/>
    <col min="12003" max="12003" width="10.90625" style="75"/>
    <col min="12004" max="12004" width="17.54296875" style="75" customWidth="1"/>
    <col min="12005" max="12005" width="11.54296875" style="75" customWidth="1"/>
    <col min="12006" max="12009" width="10.90625" style="75"/>
    <col min="12010" max="12010" width="22.54296875" style="75" customWidth="1"/>
    <col min="12011" max="12011" width="14" style="75" customWidth="1"/>
    <col min="12012" max="12012" width="1.7265625" style="75" customWidth="1"/>
    <col min="12013" max="12257" width="10.90625" style="75"/>
    <col min="12258" max="12258" width="4.453125" style="75" customWidth="1"/>
    <col min="12259" max="12259" width="10.90625" style="75"/>
    <col min="12260" max="12260" width="17.54296875" style="75" customWidth="1"/>
    <col min="12261" max="12261" width="11.54296875" style="75" customWidth="1"/>
    <col min="12262" max="12265" width="10.90625" style="75"/>
    <col min="12266" max="12266" width="22.54296875" style="75" customWidth="1"/>
    <col min="12267" max="12267" width="14" style="75" customWidth="1"/>
    <col min="12268" max="12268" width="1.7265625" style="75" customWidth="1"/>
    <col min="12269" max="12513" width="10.90625" style="75"/>
    <col min="12514" max="12514" width="4.453125" style="75" customWidth="1"/>
    <col min="12515" max="12515" width="10.90625" style="75"/>
    <col min="12516" max="12516" width="17.54296875" style="75" customWidth="1"/>
    <col min="12517" max="12517" width="11.54296875" style="75" customWidth="1"/>
    <col min="12518" max="12521" width="10.90625" style="75"/>
    <col min="12522" max="12522" width="22.54296875" style="75" customWidth="1"/>
    <col min="12523" max="12523" width="14" style="75" customWidth="1"/>
    <col min="12524" max="12524" width="1.7265625" style="75" customWidth="1"/>
    <col min="12525" max="12769" width="10.90625" style="75"/>
    <col min="12770" max="12770" width="4.453125" style="75" customWidth="1"/>
    <col min="12771" max="12771" width="10.90625" style="75"/>
    <col min="12772" max="12772" width="17.54296875" style="75" customWidth="1"/>
    <col min="12773" max="12773" width="11.54296875" style="75" customWidth="1"/>
    <col min="12774" max="12777" width="10.90625" style="75"/>
    <col min="12778" max="12778" width="22.54296875" style="75" customWidth="1"/>
    <col min="12779" max="12779" width="14" style="75" customWidth="1"/>
    <col min="12780" max="12780" width="1.7265625" style="75" customWidth="1"/>
    <col min="12781" max="13025" width="10.90625" style="75"/>
    <col min="13026" max="13026" width="4.453125" style="75" customWidth="1"/>
    <col min="13027" max="13027" width="10.90625" style="75"/>
    <col min="13028" max="13028" width="17.54296875" style="75" customWidth="1"/>
    <col min="13029" max="13029" width="11.54296875" style="75" customWidth="1"/>
    <col min="13030" max="13033" width="10.90625" style="75"/>
    <col min="13034" max="13034" width="22.54296875" style="75" customWidth="1"/>
    <col min="13035" max="13035" width="14" style="75" customWidth="1"/>
    <col min="13036" max="13036" width="1.7265625" style="75" customWidth="1"/>
    <col min="13037" max="13281" width="10.90625" style="75"/>
    <col min="13282" max="13282" width="4.453125" style="75" customWidth="1"/>
    <col min="13283" max="13283" width="10.90625" style="75"/>
    <col min="13284" max="13284" width="17.54296875" style="75" customWidth="1"/>
    <col min="13285" max="13285" width="11.54296875" style="75" customWidth="1"/>
    <col min="13286" max="13289" width="10.90625" style="75"/>
    <col min="13290" max="13290" width="22.54296875" style="75" customWidth="1"/>
    <col min="13291" max="13291" width="14" style="75" customWidth="1"/>
    <col min="13292" max="13292" width="1.7265625" style="75" customWidth="1"/>
    <col min="13293" max="13537" width="10.90625" style="75"/>
    <col min="13538" max="13538" width="4.453125" style="75" customWidth="1"/>
    <col min="13539" max="13539" width="10.90625" style="75"/>
    <col min="13540" max="13540" width="17.54296875" style="75" customWidth="1"/>
    <col min="13541" max="13541" width="11.54296875" style="75" customWidth="1"/>
    <col min="13542" max="13545" width="10.90625" style="75"/>
    <col min="13546" max="13546" width="22.54296875" style="75" customWidth="1"/>
    <col min="13547" max="13547" width="14" style="75" customWidth="1"/>
    <col min="13548" max="13548" width="1.7265625" style="75" customWidth="1"/>
    <col min="13549" max="13793" width="10.90625" style="75"/>
    <col min="13794" max="13794" width="4.453125" style="75" customWidth="1"/>
    <col min="13795" max="13795" width="10.90625" style="75"/>
    <col min="13796" max="13796" width="17.54296875" style="75" customWidth="1"/>
    <col min="13797" max="13797" width="11.54296875" style="75" customWidth="1"/>
    <col min="13798" max="13801" width="10.90625" style="75"/>
    <col min="13802" max="13802" width="22.54296875" style="75" customWidth="1"/>
    <col min="13803" max="13803" width="14" style="75" customWidth="1"/>
    <col min="13804" max="13804" width="1.7265625" style="75" customWidth="1"/>
    <col min="13805" max="14049" width="10.90625" style="75"/>
    <col min="14050" max="14050" width="4.453125" style="75" customWidth="1"/>
    <col min="14051" max="14051" width="10.90625" style="75"/>
    <col min="14052" max="14052" width="17.54296875" style="75" customWidth="1"/>
    <col min="14053" max="14053" width="11.54296875" style="75" customWidth="1"/>
    <col min="14054" max="14057" width="10.90625" style="75"/>
    <col min="14058" max="14058" width="22.54296875" style="75" customWidth="1"/>
    <col min="14059" max="14059" width="14" style="75" customWidth="1"/>
    <col min="14060" max="14060" width="1.7265625" style="75" customWidth="1"/>
    <col min="14061" max="14305" width="10.90625" style="75"/>
    <col min="14306" max="14306" width="4.453125" style="75" customWidth="1"/>
    <col min="14307" max="14307" width="10.90625" style="75"/>
    <col min="14308" max="14308" width="17.54296875" style="75" customWidth="1"/>
    <col min="14309" max="14309" width="11.54296875" style="75" customWidth="1"/>
    <col min="14310" max="14313" width="10.90625" style="75"/>
    <col min="14314" max="14314" width="22.54296875" style="75" customWidth="1"/>
    <col min="14315" max="14315" width="14" style="75" customWidth="1"/>
    <col min="14316" max="14316" width="1.7265625" style="75" customWidth="1"/>
    <col min="14317" max="14561" width="10.90625" style="75"/>
    <col min="14562" max="14562" width="4.453125" style="75" customWidth="1"/>
    <col min="14563" max="14563" width="10.90625" style="75"/>
    <col min="14564" max="14564" width="17.54296875" style="75" customWidth="1"/>
    <col min="14565" max="14565" width="11.54296875" style="75" customWidth="1"/>
    <col min="14566" max="14569" width="10.90625" style="75"/>
    <col min="14570" max="14570" width="22.54296875" style="75" customWidth="1"/>
    <col min="14571" max="14571" width="14" style="75" customWidth="1"/>
    <col min="14572" max="14572" width="1.7265625" style="75" customWidth="1"/>
    <col min="14573" max="14817" width="10.90625" style="75"/>
    <col min="14818" max="14818" width="4.453125" style="75" customWidth="1"/>
    <col min="14819" max="14819" width="10.90625" style="75"/>
    <col min="14820" max="14820" width="17.54296875" style="75" customWidth="1"/>
    <col min="14821" max="14821" width="11.54296875" style="75" customWidth="1"/>
    <col min="14822" max="14825" width="10.90625" style="75"/>
    <col min="14826" max="14826" width="22.54296875" style="75" customWidth="1"/>
    <col min="14827" max="14827" width="14" style="75" customWidth="1"/>
    <col min="14828" max="14828" width="1.7265625" style="75" customWidth="1"/>
    <col min="14829" max="15073" width="10.90625" style="75"/>
    <col min="15074" max="15074" width="4.453125" style="75" customWidth="1"/>
    <col min="15075" max="15075" width="10.90625" style="75"/>
    <col min="15076" max="15076" width="17.54296875" style="75" customWidth="1"/>
    <col min="15077" max="15077" width="11.54296875" style="75" customWidth="1"/>
    <col min="15078" max="15081" width="10.90625" style="75"/>
    <col min="15082" max="15082" width="22.54296875" style="75" customWidth="1"/>
    <col min="15083" max="15083" width="14" style="75" customWidth="1"/>
    <col min="15084" max="15084" width="1.7265625" style="75" customWidth="1"/>
    <col min="15085" max="15329" width="10.90625" style="75"/>
    <col min="15330" max="15330" width="4.453125" style="75" customWidth="1"/>
    <col min="15331" max="15331" width="10.90625" style="75"/>
    <col min="15332" max="15332" width="17.54296875" style="75" customWidth="1"/>
    <col min="15333" max="15333" width="11.54296875" style="75" customWidth="1"/>
    <col min="15334" max="15337" width="10.90625" style="75"/>
    <col min="15338" max="15338" width="22.54296875" style="75" customWidth="1"/>
    <col min="15339" max="15339" width="14" style="75" customWidth="1"/>
    <col min="15340" max="15340" width="1.7265625" style="75" customWidth="1"/>
    <col min="15341" max="15585" width="10.90625" style="75"/>
    <col min="15586" max="15586" width="4.453125" style="75" customWidth="1"/>
    <col min="15587" max="15587" width="10.90625" style="75"/>
    <col min="15588" max="15588" width="17.54296875" style="75" customWidth="1"/>
    <col min="15589" max="15589" width="11.54296875" style="75" customWidth="1"/>
    <col min="15590" max="15593" width="10.90625" style="75"/>
    <col min="15594" max="15594" width="22.54296875" style="75" customWidth="1"/>
    <col min="15595" max="15595" width="14" style="75" customWidth="1"/>
    <col min="15596" max="15596" width="1.7265625" style="75" customWidth="1"/>
    <col min="15597" max="15841" width="10.90625" style="75"/>
    <col min="15842" max="15842" width="4.453125" style="75" customWidth="1"/>
    <col min="15843" max="15843" width="10.90625" style="75"/>
    <col min="15844" max="15844" width="17.54296875" style="75" customWidth="1"/>
    <col min="15845" max="15845" width="11.54296875" style="75" customWidth="1"/>
    <col min="15846" max="15849" width="10.90625" style="75"/>
    <col min="15850" max="15850" width="22.54296875" style="75" customWidth="1"/>
    <col min="15851" max="15851" width="14" style="75" customWidth="1"/>
    <col min="15852" max="15852" width="1.7265625" style="75" customWidth="1"/>
    <col min="15853" max="16097" width="10.90625" style="75"/>
    <col min="16098" max="16098" width="4.453125" style="75" customWidth="1"/>
    <col min="16099" max="16099" width="10.90625" style="75"/>
    <col min="16100" max="16100" width="17.54296875" style="75" customWidth="1"/>
    <col min="16101" max="16101" width="11.54296875" style="75" customWidth="1"/>
    <col min="16102" max="16105" width="10.90625" style="75"/>
    <col min="16106" max="16106" width="22.54296875" style="75" customWidth="1"/>
    <col min="16107" max="16107" width="14" style="75" customWidth="1"/>
    <col min="16108" max="16108" width="1.7265625" style="75" customWidth="1"/>
    <col min="16109" max="16384" width="10.90625" style="75"/>
  </cols>
  <sheetData>
    <row r="1" spans="2:10" ht="6" customHeight="1" thickBot="1" x14ac:dyDescent="0.3"/>
    <row r="2" spans="2:10" ht="19.5" customHeight="1" x14ac:dyDescent="0.25">
      <c r="B2" s="76"/>
      <c r="C2" s="77"/>
      <c r="D2" s="78" t="s">
        <v>264</v>
      </c>
      <c r="E2" s="79"/>
      <c r="F2" s="79"/>
      <c r="G2" s="79"/>
      <c r="H2" s="79"/>
      <c r="I2" s="80"/>
      <c r="J2" s="81" t="s">
        <v>265</v>
      </c>
    </row>
    <row r="3" spans="2:10" ht="4.5" customHeight="1" thickBot="1" x14ac:dyDescent="0.3">
      <c r="B3" s="82"/>
      <c r="C3" s="83"/>
      <c r="D3" s="84"/>
      <c r="E3" s="85"/>
      <c r="F3" s="85"/>
      <c r="G3" s="85"/>
      <c r="H3" s="85"/>
      <c r="I3" s="86"/>
      <c r="J3" s="87"/>
    </row>
    <row r="4" spans="2:10" ht="13" x14ac:dyDescent="0.25">
      <c r="B4" s="82"/>
      <c r="C4" s="83"/>
      <c r="D4" s="78" t="s">
        <v>266</v>
      </c>
      <c r="E4" s="79"/>
      <c r="F4" s="79"/>
      <c r="G4" s="79"/>
      <c r="H4" s="79"/>
      <c r="I4" s="80"/>
      <c r="J4" s="81" t="s">
        <v>267</v>
      </c>
    </row>
    <row r="5" spans="2:10" ht="5.25" customHeight="1" x14ac:dyDescent="0.25">
      <c r="B5" s="82"/>
      <c r="C5" s="83"/>
      <c r="D5" s="88"/>
      <c r="E5" s="89"/>
      <c r="F5" s="89"/>
      <c r="G5" s="89"/>
      <c r="H5" s="89"/>
      <c r="I5" s="90"/>
      <c r="J5" s="91"/>
    </row>
    <row r="6" spans="2:10" ht="4.5" customHeight="1" thickBot="1" x14ac:dyDescent="0.3">
      <c r="B6" s="92"/>
      <c r="C6" s="93"/>
      <c r="D6" s="84"/>
      <c r="E6" s="85"/>
      <c r="F6" s="85"/>
      <c r="G6" s="85"/>
      <c r="H6" s="85"/>
      <c r="I6" s="86"/>
      <c r="J6" s="87"/>
    </row>
    <row r="7" spans="2:10" ht="6" customHeight="1" x14ac:dyDescent="0.25">
      <c r="B7" s="94"/>
      <c r="J7" s="95"/>
    </row>
    <row r="8" spans="2:10" ht="9" customHeight="1" x14ac:dyDescent="0.25">
      <c r="B8" s="94"/>
      <c r="J8" s="95"/>
    </row>
    <row r="9" spans="2:10" ht="13" x14ac:dyDescent="0.3">
      <c r="B9" s="94"/>
      <c r="C9" s="96" t="s">
        <v>300</v>
      </c>
      <c r="E9" s="97"/>
      <c r="H9" s="98"/>
      <c r="J9" s="95"/>
    </row>
    <row r="10" spans="2:10" ht="8.25" customHeight="1" x14ac:dyDescent="0.25">
      <c r="B10" s="94"/>
      <c r="J10" s="95"/>
    </row>
    <row r="11" spans="2:10" ht="13" x14ac:dyDescent="0.3">
      <c r="B11" s="94"/>
      <c r="C11" s="96" t="s">
        <v>299</v>
      </c>
      <c r="J11" s="95"/>
    </row>
    <row r="12" spans="2:10" ht="13" x14ac:dyDescent="0.3">
      <c r="B12" s="94"/>
      <c r="C12" s="96" t="s">
        <v>298</v>
      </c>
      <c r="J12" s="95"/>
    </row>
    <row r="13" spans="2:10" x14ac:dyDescent="0.25">
      <c r="B13" s="94"/>
      <c r="J13" s="95"/>
    </row>
    <row r="14" spans="2:10" x14ac:dyDescent="0.25">
      <c r="B14" s="94"/>
      <c r="C14" s="75" t="s">
        <v>302</v>
      </c>
      <c r="G14" s="99"/>
      <c r="H14" s="99"/>
      <c r="I14" s="99"/>
      <c r="J14" s="95"/>
    </row>
    <row r="15" spans="2:10" ht="9" customHeight="1" x14ac:dyDescent="0.25">
      <c r="B15" s="94"/>
      <c r="C15" s="100"/>
      <c r="G15" s="99"/>
      <c r="H15" s="99"/>
      <c r="I15" s="99"/>
      <c r="J15" s="95"/>
    </row>
    <row r="16" spans="2:10" ht="13" x14ac:dyDescent="0.3">
      <c r="B16" s="94"/>
      <c r="C16" s="75" t="s">
        <v>301</v>
      </c>
      <c r="D16" s="97"/>
      <c r="G16" s="99"/>
      <c r="H16" s="101" t="s">
        <v>268</v>
      </c>
      <c r="I16" s="101" t="s">
        <v>269</v>
      </c>
      <c r="J16" s="95"/>
    </row>
    <row r="17" spans="2:14" ht="13" x14ac:dyDescent="0.3">
      <c r="B17" s="94"/>
      <c r="C17" s="96" t="s">
        <v>270</v>
      </c>
      <c r="D17" s="96"/>
      <c r="E17" s="96"/>
      <c r="F17" s="96"/>
      <c r="G17" s="99"/>
      <c r="H17" s="102">
        <v>43</v>
      </c>
      <c r="I17" s="103">
        <v>18892739</v>
      </c>
      <c r="J17" s="95"/>
    </row>
    <row r="18" spans="2:14" x14ac:dyDescent="0.25">
      <c r="B18" s="94"/>
      <c r="C18" s="75" t="s">
        <v>271</v>
      </c>
      <c r="G18" s="99"/>
      <c r="H18" s="105">
        <v>6</v>
      </c>
      <c r="I18" s="106">
        <v>683583</v>
      </c>
      <c r="J18" s="95"/>
    </row>
    <row r="19" spans="2:14" x14ac:dyDescent="0.25">
      <c r="B19" s="94"/>
      <c r="C19" s="75" t="s">
        <v>272</v>
      </c>
      <c r="G19" s="99"/>
      <c r="H19" s="105">
        <v>4</v>
      </c>
      <c r="I19" s="106">
        <v>11610377</v>
      </c>
      <c r="J19" s="95"/>
    </row>
    <row r="20" spans="2:14" x14ac:dyDescent="0.25">
      <c r="B20" s="94"/>
      <c r="C20" s="75" t="s">
        <v>273</v>
      </c>
      <c r="H20" s="107">
        <v>17</v>
      </c>
      <c r="I20" s="108">
        <v>1489295</v>
      </c>
      <c r="J20" s="95"/>
    </row>
    <row r="21" spans="2:14" x14ac:dyDescent="0.25">
      <c r="B21" s="94"/>
      <c r="C21" s="75" t="s">
        <v>274</v>
      </c>
      <c r="H21" s="107">
        <v>0</v>
      </c>
      <c r="I21" s="108">
        <v>0</v>
      </c>
      <c r="J21" s="95"/>
      <c r="N21" s="109"/>
    </row>
    <row r="22" spans="2:14" ht="13" thickBot="1" x14ac:dyDescent="0.3">
      <c r="B22" s="94"/>
      <c r="C22" s="75" t="s">
        <v>275</v>
      </c>
      <c r="H22" s="110">
        <v>0</v>
      </c>
      <c r="I22" s="111">
        <v>0</v>
      </c>
      <c r="J22" s="95"/>
    </row>
    <row r="23" spans="2:14" ht="13" x14ac:dyDescent="0.3">
      <c r="B23" s="94"/>
      <c r="C23" s="96" t="s">
        <v>276</v>
      </c>
      <c r="D23" s="96"/>
      <c r="E23" s="96"/>
      <c r="F23" s="96"/>
      <c r="H23" s="112">
        <f>H18+H19+H20+H21+H22</f>
        <v>27</v>
      </c>
      <c r="I23" s="113">
        <f>I18+I19+I20+I21+I22</f>
        <v>13783255</v>
      </c>
      <c r="J23" s="95"/>
    </row>
    <row r="24" spans="2:14" x14ac:dyDescent="0.25">
      <c r="B24" s="94"/>
      <c r="C24" s="75" t="s">
        <v>277</v>
      </c>
      <c r="H24" s="107">
        <v>14</v>
      </c>
      <c r="I24" s="108">
        <v>4155024</v>
      </c>
      <c r="J24" s="95"/>
    </row>
    <row r="25" spans="2:14" ht="13" thickBot="1" x14ac:dyDescent="0.3">
      <c r="B25" s="94"/>
      <c r="C25" s="75" t="s">
        <v>240</v>
      </c>
      <c r="H25" s="110">
        <v>2</v>
      </c>
      <c r="I25" s="111">
        <v>954460</v>
      </c>
      <c r="J25" s="95"/>
    </row>
    <row r="26" spans="2:14" ht="13" x14ac:dyDescent="0.3">
      <c r="B26" s="94"/>
      <c r="C26" s="96" t="s">
        <v>278</v>
      </c>
      <c r="D26" s="96"/>
      <c r="E26" s="96"/>
      <c r="F26" s="96"/>
      <c r="H26" s="112">
        <f>H24+H25</f>
        <v>16</v>
      </c>
      <c r="I26" s="113">
        <f>I24+I25</f>
        <v>5109484</v>
      </c>
      <c r="J26" s="95"/>
    </row>
    <row r="27" spans="2:14" ht="13.5" thickBot="1" x14ac:dyDescent="0.35">
      <c r="B27" s="94"/>
      <c r="C27" s="99" t="s">
        <v>279</v>
      </c>
      <c r="D27" s="114"/>
      <c r="E27" s="114"/>
      <c r="F27" s="114"/>
      <c r="G27" s="99"/>
      <c r="H27" s="115">
        <v>0</v>
      </c>
      <c r="I27" s="116">
        <v>0</v>
      </c>
      <c r="J27" s="117"/>
    </row>
    <row r="28" spans="2:14" ht="13" x14ac:dyDescent="0.3">
      <c r="B28" s="94"/>
      <c r="C28" s="114" t="s">
        <v>280</v>
      </c>
      <c r="D28" s="114"/>
      <c r="E28" s="114"/>
      <c r="F28" s="114"/>
      <c r="G28" s="99"/>
      <c r="H28" s="118">
        <f>H27</f>
        <v>0</v>
      </c>
      <c r="I28" s="106">
        <f>I27</f>
        <v>0</v>
      </c>
      <c r="J28" s="117"/>
    </row>
    <row r="29" spans="2:14" ht="13" x14ac:dyDescent="0.3">
      <c r="B29" s="94"/>
      <c r="C29" s="114"/>
      <c r="D29" s="114"/>
      <c r="E29" s="114"/>
      <c r="F29" s="114"/>
      <c r="G29" s="99"/>
      <c r="H29" s="105"/>
      <c r="I29" s="103"/>
      <c r="J29" s="117"/>
    </row>
    <row r="30" spans="2:14" ht="13.5" thickBot="1" x14ac:dyDescent="0.35">
      <c r="B30" s="94"/>
      <c r="C30" s="114" t="s">
        <v>281</v>
      </c>
      <c r="D30" s="114"/>
      <c r="E30" s="99"/>
      <c r="F30" s="99"/>
      <c r="G30" s="99"/>
      <c r="H30" s="119"/>
      <c r="I30" s="120"/>
      <c r="J30" s="117"/>
    </row>
    <row r="31" spans="2:14" ht="13.5" thickTop="1" x14ac:dyDescent="0.3">
      <c r="B31" s="94"/>
      <c r="C31" s="114"/>
      <c r="D31" s="114"/>
      <c r="E31" s="99"/>
      <c r="F31" s="99"/>
      <c r="G31" s="99"/>
      <c r="H31" s="106">
        <f>H23+H26+H28</f>
        <v>43</v>
      </c>
      <c r="I31" s="106">
        <f>I23+I26+I28</f>
        <v>18892739</v>
      </c>
      <c r="J31" s="117"/>
    </row>
    <row r="32" spans="2:14" ht="9.75" customHeight="1" x14ac:dyDescent="0.25">
      <c r="B32" s="94"/>
      <c r="C32" s="99"/>
      <c r="D32" s="99"/>
      <c r="E32" s="99"/>
      <c r="F32" s="99"/>
      <c r="G32" s="121"/>
      <c r="H32" s="122"/>
      <c r="I32" s="123"/>
      <c r="J32" s="117"/>
    </row>
    <row r="33" spans="2:10" ht="9.75" customHeight="1" x14ac:dyDescent="0.25">
      <c r="B33" s="94"/>
      <c r="C33" s="99"/>
      <c r="D33" s="99"/>
      <c r="E33" s="99"/>
      <c r="F33" s="99"/>
      <c r="G33" s="121"/>
      <c r="H33" s="122"/>
      <c r="I33" s="123"/>
      <c r="J33" s="117"/>
    </row>
    <row r="34" spans="2:10" ht="9.75" customHeight="1" x14ac:dyDescent="0.25">
      <c r="B34" s="94"/>
      <c r="C34" s="99"/>
      <c r="D34" s="99"/>
      <c r="E34" s="99"/>
      <c r="F34" s="99"/>
      <c r="G34" s="121"/>
      <c r="H34" s="122"/>
      <c r="I34" s="123"/>
      <c r="J34" s="117"/>
    </row>
    <row r="35" spans="2:10" ht="9.75" customHeight="1" x14ac:dyDescent="0.25">
      <c r="B35" s="94"/>
      <c r="C35" s="99"/>
      <c r="D35" s="99"/>
      <c r="E35" s="99"/>
      <c r="F35" s="99"/>
      <c r="G35" s="121"/>
      <c r="H35" s="122"/>
      <c r="I35" s="123"/>
      <c r="J35" s="117"/>
    </row>
    <row r="36" spans="2:10" ht="9.75" customHeight="1" x14ac:dyDescent="0.25">
      <c r="B36" s="94"/>
      <c r="C36" s="99"/>
      <c r="D36" s="99"/>
      <c r="E36" s="99"/>
      <c r="F36" s="99"/>
      <c r="G36" s="121"/>
      <c r="H36" s="122"/>
      <c r="I36" s="123"/>
      <c r="J36" s="117"/>
    </row>
    <row r="37" spans="2:10" ht="13.5" thickBot="1" x14ac:dyDescent="0.35">
      <c r="B37" s="94"/>
      <c r="C37" s="124"/>
      <c r="D37" s="125"/>
      <c r="E37" s="99"/>
      <c r="F37" s="99"/>
      <c r="G37" s="99"/>
      <c r="H37" s="126"/>
      <c r="I37" s="127"/>
      <c r="J37" s="117"/>
    </row>
    <row r="38" spans="2:10" ht="13" x14ac:dyDescent="0.3">
      <c r="B38" s="94"/>
      <c r="C38" s="114" t="s">
        <v>303</v>
      </c>
      <c r="D38" s="121"/>
      <c r="E38" s="99"/>
      <c r="F38" s="99"/>
      <c r="G38" s="99"/>
      <c r="H38" s="128" t="s">
        <v>282</v>
      </c>
      <c r="I38" s="121"/>
      <c r="J38" s="117"/>
    </row>
    <row r="39" spans="2:10" ht="13" x14ac:dyDescent="0.3">
      <c r="B39" s="94"/>
      <c r="C39" s="114" t="s">
        <v>304</v>
      </c>
      <c r="D39" s="99"/>
      <c r="E39" s="99"/>
      <c r="F39" s="99"/>
      <c r="G39" s="99"/>
      <c r="H39" s="114" t="s">
        <v>283</v>
      </c>
      <c r="I39" s="121"/>
      <c r="J39" s="117"/>
    </row>
    <row r="40" spans="2:10" ht="13" x14ac:dyDescent="0.3">
      <c r="B40" s="94"/>
      <c r="C40" s="99"/>
      <c r="D40" s="99"/>
      <c r="E40" s="99"/>
      <c r="F40" s="99"/>
      <c r="G40" s="99"/>
      <c r="H40" s="114" t="s">
        <v>284</v>
      </c>
      <c r="I40" s="121"/>
      <c r="J40" s="117"/>
    </row>
    <row r="41" spans="2:10" ht="13" x14ac:dyDescent="0.3">
      <c r="B41" s="94"/>
      <c r="C41" s="99"/>
      <c r="D41" s="99"/>
      <c r="E41" s="99"/>
      <c r="F41" s="99"/>
      <c r="G41" s="114"/>
      <c r="H41" s="121"/>
      <c r="I41" s="121"/>
      <c r="J41" s="117"/>
    </row>
    <row r="42" spans="2:10" x14ac:dyDescent="0.25">
      <c r="B42" s="94"/>
      <c r="C42" s="129" t="s">
        <v>285</v>
      </c>
      <c r="D42" s="129"/>
      <c r="E42" s="129"/>
      <c r="F42" s="129"/>
      <c r="G42" s="129"/>
      <c r="H42" s="129"/>
      <c r="I42" s="129"/>
      <c r="J42" s="117"/>
    </row>
    <row r="43" spans="2:10" x14ac:dyDescent="0.25">
      <c r="B43" s="94"/>
      <c r="C43" s="129"/>
      <c r="D43" s="129"/>
      <c r="E43" s="129"/>
      <c r="F43" s="129"/>
      <c r="G43" s="129"/>
      <c r="H43" s="129"/>
      <c r="I43" s="129"/>
      <c r="J43" s="117"/>
    </row>
    <row r="44" spans="2:10" ht="7.5" customHeight="1" thickBot="1" x14ac:dyDescent="0.3">
      <c r="B44" s="130"/>
      <c r="C44" s="131"/>
      <c r="D44" s="131"/>
      <c r="E44" s="131"/>
      <c r="F44" s="131"/>
      <c r="G44" s="132"/>
      <c r="H44" s="132"/>
      <c r="I44" s="132"/>
      <c r="J44" s="133"/>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D19" sqref="D19"/>
    </sheetView>
  </sheetViews>
  <sheetFormatPr baseColWidth="10" defaultRowHeight="14.5" x14ac:dyDescent="0.35"/>
  <cols>
    <col min="8" max="8" width="11.54296875" bestFit="1" customWidth="1"/>
    <col min="9" max="9" width="25.81640625" customWidth="1"/>
  </cols>
  <sheetData>
    <row r="1" spans="1:9" ht="15" thickBot="1" x14ac:dyDescent="0.4">
      <c r="A1" s="134"/>
      <c r="B1" s="135"/>
      <c r="C1" s="136" t="s">
        <v>286</v>
      </c>
      <c r="D1" s="137"/>
      <c r="E1" s="137"/>
      <c r="F1" s="137"/>
      <c r="G1" s="137"/>
      <c r="H1" s="138"/>
      <c r="I1" s="139" t="s">
        <v>265</v>
      </c>
    </row>
    <row r="2" spans="1:9" ht="53.5" customHeight="1" thickBot="1" x14ac:dyDescent="0.4">
      <c r="A2" s="140"/>
      <c r="B2" s="141"/>
      <c r="C2" s="142" t="s">
        <v>287</v>
      </c>
      <c r="D2" s="143"/>
      <c r="E2" s="143"/>
      <c r="F2" s="143"/>
      <c r="G2" s="143"/>
      <c r="H2" s="144"/>
      <c r="I2" s="145" t="s">
        <v>288</v>
      </c>
    </row>
    <row r="3" spans="1:9" x14ac:dyDescent="0.35">
      <c r="A3" s="146"/>
      <c r="B3" s="99"/>
      <c r="C3" s="99"/>
      <c r="D3" s="99"/>
      <c r="E3" s="99"/>
      <c r="F3" s="99"/>
      <c r="G3" s="99"/>
      <c r="H3" s="99"/>
      <c r="I3" s="117"/>
    </row>
    <row r="4" spans="1:9" x14ac:dyDescent="0.35">
      <c r="A4" s="146"/>
      <c r="B4" s="99"/>
      <c r="C4" s="99"/>
      <c r="D4" s="99"/>
      <c r="E4" s="99"/>
      <c r="F4" s="99"/>
      <c r="G4" s="99"/>
      <c r="H4" s="99"/>
      <c r="I4" s="117"/>
    </row>
    <row r="5" spans="1:9" x14ac:dyDescent="0.35">
      <c r="A5" s="146"/>
      <c r="B5" s="96" t="s">
        <v>300</v>
      </c>
      <c r="C5" s="147"/>
      <c r="D5" s="148"/>
      <c r="E5" s="99"/>
      <c r="F5" s="99"/>
      <c r="G5" s="99"/>
      <c r="H5" s="99"/>
      <c r="I5" s="117"/>
    </row>
    <row r="6" spans="1:9" x14ac:dyDescent="0.35">
      <c r="A6" s="146"/>
      <c r="B6" s="75"/>
      <c r="C6" s="99"/>
      <c r="D6" s="99"/>
      <c r="E6" s="99"/>
      <c r="F6" s="99"/>
      <c r="G6" s="99"/>
      <c r="H6" s="99"/>
      <c r="I6" s="117"/>
    </row>
    <row r="7" spans="1:9" x14ac:dyDescent="0.35">
      <c r="A7" s="146"/>
      <c r="B7" s="96" t="s">
        <v>299</v>
      </c>
      <c r="C7" s="99"/>
      <c r="D7" s="99"/>
      <c r="E7" s="99"/>
      <c r="F7" s="99"/>
      <c r="G7" s="99"/>
      <c r="H7" s="99"/>
      <c r="I7" s="117"/>
    </row>
    <row r="8" spans="1:9" x14ac:dyDescent="0.35">
      <c r="A8" s="146"/>
      <c r="B8" s="96" t="s">
        <v>298</v>
      </c>
      <c r="C8" s="99"/>
      <c r="D8" s="99"/>
      <c r="E8" s="99"/>
      <c r="F8" s="99"/>
      <c r="G8" s="99"/>
      <c r="H8" s="99"/>
      <c r="I8" s="117"/>
    </row>
    <row r="9" spans="1:9" x14ac:dyDescent="0.35">
      <c r="A9" s="146"/>
      <c r="B9" s="99"/>
      <c r="C9" s="99"/>
      <c r="D9" s="99"/>
      <c r="E9" s="99"/>
      <c r="F9" s="99"/>
      <c r="G9" s="99"/>
      <c r="H9" s="99"/>
      <c r="I9" s="117"/>
    </row>
    <row r="10" spans="1:9" x14ac:dyDescent="0.35">
      <c r="A10" s="146"/>
      <c r="B10" s="99" t="s">
        <v>289</v>
      </c>
      <c r="C10" s="99"/>
      <c r="D10" s="99"/>
      <c r="E10" s="99"/>
      <c r="F10" s="99"/>
      <c r="G10" s="99"/>
      <c r="H10" s="99"/>
      <c r="I10" s="117"/>
    </row>
    <row r="11" spans="1:9" x14ac:dyDescent="0.35">
      <c r="A11" s="146"/>
      <c r="B11" s="149"/>
      <c r="C11" s="99"/>
      <c r="D11" s="99"/>
      <c r="E11" s="99"/>
      <c r="F11" s="99"/>
      <c r="G11" s="99"/>
      <c r="H11" s="99"/>
      <c r="I11" s="117"/>
    </row>
    <row r="12" spans="1:9" x14ac:dyDescent="0.35">
      <c r="A12" s="146"/>
      <c r="B12" s="75" t="s">
        <v>301</v>
      </c>
      <c r="C12" s="148"/>
      <c r="D12" s="99"/>
      <c r="E12" s="99"/>
      <c r="F12" s="99"/>
      <c r="G12" s="101" t="s">
        <v>290</v>
      </c>
      <c r="H12" s="101" t="s">
        <v>291</v>
      </c>
      <c r="I12" s="117"/>
    </row>
    <row r="13" spans="1:9" x14ac:dyDescent="0.35">
      <c r="A13" s="146"/>
      <c r="B13" s="114" t="s">
        <v>270</v>
      </c>
      <c r="C13" s="114"/>
      <c r="D13" s="114"/>
      <c r="E13" s="114"/>
      <c r="F13" s="99"/>
      <c r="G13" s="150">
        <f>G19</f>
        <v>27</v>
      </c>
      <c r="H13" s="151">
        <f>H19</f>
        <v>13783255</v>
      </c>
      <c r="I13" s="117"/>
    </row>
    <row r="14" spans="1:9" x14ac:dyDescent="0.35">
      <c r="A14" s="146"/>
      <c r="B14" s="99" t="s">
        <v>271</v>
      </c>
      <c r="C14" s="99"/>
      <c r="D14" s="99"/>
      <c r="E14" s="99"/>
      <c r="F14" s="99"/>
      <c r="G14" s="152">
        <v>6</v>
      </c>
      <c r="H14" s="153">
        <v>683583</v>
      </c>
      <c r="I14" s="117"/>
    </row>
    <row r="15" spans="1:9" x14ac:dyDescent="0.35">
      <c r="A15" s="146"/>
      <c r="B15" s="99" t="s">
        <v>272</v>
      </c>
      <c r="C15" s="99"/>
      <c r="D15" s="99"/>
      <c r="E15" s="99"/>
      <c r="F15" s="99"/>
      <c r="G15" s="152">
        <v>4</v>
      </c>
      <c r="H15" s="153">
        <v>11610377</v>
      </c>
      <c r="I15" s="117"/>
    </row>
    <row r="16" spans="1:9" x14ac:dyDescent="0.35">
      <c r="A16" s="146"/>
      <c r="B16" s="99" t="s">
        <v>273</v>
      </c>
      <c r="C16" s="99"/>
      <c r="D16" s="99"/>
      <c r="E16" s="99"/>
      <c r="F16" s="99"/>
      <c r="G16" s="152">
        <v>17</v>
      </c>
      <c r="H16" s="153">
        <v>1489295</v>
      </c>
      <c r="I16" s="117"/>
    </row>
    <row r="17" spans="1:9" x14ac:dyDescent="0.35">
      <c r="A17" s="146"/>
      <c r="B17" s="99" t="s">
        <v>274</v>
      </c>
      <c r="C17" s="99"/>
      <c r="D17" s="99"/>
      <c r="E17" s="99"/>
      <c r="F17" s="99"/>
      <c r="G17" s="152">
        <v>0</v>
      </c>
      <c r="H17" s="153">
        <v>0</v>
      </c>
      <c r="I17" s="117"/>
    </row>
    <row r="18" spans="1:9" x14ac:dyDescent="0.35">
      <c r="A18" s="146"/>
      <c r="B18" s="99" t="s">
        <v>292</v>
      </c>
      <c r="C18" s="99"/>
      <c r="D18" s="99"/>
      <c r="E18" s="99"/>
      <c r="F18" s="99"/>
      <c r="G18" s="154">
        <v>0</v>
      </c>
      <c r="H18" s="155">
        <v>0</v>
      </c>
      <c r="I18" s="117"/>
    </row>
    <row r="19" spans="1:9" x14ac:dyDescent="0.35">
      <c r="A19" s="146"/>
      <c r="B19" s="114" t="s">
        <v>293</v>
      </c>
      <c r="C19" s="114"/>
      <c r="D19" s="114"/>
      <c r="E19" s="114"/>
      <c r="F19" s="99"/>
      <c r="G19" s="152">
        <f>SUM(G14:G18)</f>
        <v>27</v>
      </c>
      <c r="H19" s="151">
        <f>(H14+H15+H16+H17+H18)</f>
        <v>13783255</v>
      </c>
      <c r="I19" s="117"/>
    </row>
    <row r="20" spans="1:9" ht="15" thickBot="1" x14ac:dyDescent="0.4">
      <c r="A20" s="146"/>
      <c r="B20" s="114"/>
      <c r="C20" s="114"/>
      <c r="D20" s="99"/>
      <c r="E20" s="99"/>
      <c r="F20" s="99"/>
      <c r="G20" s="156"/>
      <c r="H20" s="157"/>
      <c r="I20" s="117"/>
    </row>
    <row r="21" spans="1:9" ht="15" thickTop="1" x14ac:dyDescent="0.35">
      <c r="A21" s="146"/>
      <c r="B21" s="114"/>
      <c r="C21" s="114"/>
      <c r="D21" s="99"/>
      <c r="E21" s="99"/>
      <c r="F21" s="99"/>
      <c r="G21" s="121"/>
      <c r="H21" s="158"/>
      <c r="I21" s="117"/>
    </row>
    <row r="22" spans="1:9" x14ac:dyDescent="0.35">
      <c r="A22" s="146"/>
      <c r="B22" s="99"/>
      <c r="C22" s="99"/>
      <c r="D22" s="99"/>
      <c r="E22" s="99"/>
      <c r="F22" s="121"/>
      <c r="G22" s="121"/>
      <c r="H22" s="121"/>
      <c r="I22" s="117"/>
    </row>
    <row r="23" spans="1:9" ht="15" thickBot="1" x14ac:dyDescent="0.4">
      <c r="A23" s="146"/>
      <c r="B23" s="125"/>
      <c r="C23" s="125"/>
      <c r="D23" s="99"/>
      <c r="E23" s="99"/>
      <c r="F23" s="125"/>
      <c r="G23" s="125"/>
      <c r="H23" s="121"/>
      <c r="I23" s="117"/>
    </row>
    <row r="24" spans="1:9" x14ac:dyDescent="0.35">
      <c r="A24" s="146"/>
      <c r="B24" s="121" t="s">
        <v>294</v>
      </c>
      <c r="C24" s="121"/>
      <c r="D24" s="99"/>
      <c r="E24" s="99"/>
      <c r="F24" s="121"/>
      <c r="G24" s="121"/>
      <c r="H24" s="121"/>
      <c r="I24" s="117"/>
    </row>
    <row r="25" spans="1:9" x14ac:dyDescent="0.35">
      <c r="A25" s="146"/>
      <c r="B25" s="121" t="s">
        <v>303</v>
      </c>
      <c r="C25" s="121"/>
      <c r="D25" s="99"/>
      <c r="E25" s="99"/>
      <c r="F25" s="121" t="s">
        <v>295</v>
      </c>
      <c r="G25" s="121"/>
      <c r="H25" s="121"/>
      <c r="I25" s="117"/>
    </row>
    <row r="26" spans="1:9" x14ac:dyDescent="0.35">
      <c r="A26" s="146"/>
      <c r="B26" s="121" t="s">
        <v>304</v>
      </c>
      <c r="C26" s="121"/>
      <c r="D26" s="99"/>
      <c r="E26" s="99"/>
      <c r="F26" s="121" t="s">
        <v>296</v>
      </c>
      <c r="G26" s="121"/>
      <c r="H26" s="121"/>
      <c r="I26" s="117"/>
    </row>
    <row r="27" spans="1:9" x14ac:dyDescent="0.35">
      <c r="A27" s="146"/>
      <c r="B27" s="121"/>
      <c r="C27" s="121"/>
      <c r="D27" s="99"/>
      <c r="E27" s="99"/>
      <c r="F27" s="121"/>
      <c r="G27" s="121"/>
      <c r="H27" s="121"/>
      <c r="I27" s="117"/>
    </row>
    <row r="28" spans="1:9" ht="18.5" customHeight="1" x14ac:dyDescent="0.35">
      <c r="A28" s="146"/>
      <c r="B28" s="159" t="s">
        <v>297</v>
      </c>
      <c r="C28" s="159"/>
      <c r="D28" s="159"/>
      <c r="E28" s="159"/>
      <c r="F28" s="159"/>
      <c r="G28" s="159"/>
      <c r="H28" s="159"/>
      <c r="I28" s="117"/>
    </row>
    <row r="29" spans="1:9" ht="15" thickBot="1" x14ac:dyDescent="0.4">
      <c r="A29" s="160"/>
      <c r="B29" s="161"/>
      <c r="C29" s="161"/>
      <c r="D29" s="161"/>
      <c r="E29" s="161"/>
      <c r="F29" s="125"/>
      <c r="G29" s="125"/>
      <c r="H29" s="125"/>
      <c r="I29" s="162"/>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Andrea Jimenez Prado</dc:creator>
  <cp:lastModifiedBy>Paola Andrea Jimenez Prado</cp:lastModifiedBy>
  <cp:lastPrinted>2024-11-14T20:28:08Z</cp:lastPrinted>
  <dcterms:created xsi:type="dcterms:W3CDTF">2024-10-25T20:42:11Z</dcterms:created>
  <dcterms:modified xsi:type="dcterms:W3CDTF">2024-11-14T20:35:20Z</dcterms:modified>
</cp:coreProperties>
</file>