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hidePivotFieldList="1"/>
  <mc:AlternateContent xmlns:mc="http://schemas.openxmlformats.org/markup-compatibility/2006">
    <mc:Choice Requires="x15">
      <x15ac:absPath xmlns:x15ac="http://schemas.microsoft.com/office/spreadsheetml/2010/11/ac" url="\\nilo\Areas\CxPSalud\CARTERA\CARTERAS REVISADAS\REVISIÓN CARTERAS AÑO 2025\5. MAYO\NIT 890303841 HOSP SAN JUAN DE DIOS CALI\"/>
    </mc:Choice>
  </mc:AlternateContent>
  <xr:revisionPtr revIDLastSave="0" documentId="13_ncr:1_{3261254F-7642-409B-9523-A1AF5271D32B}" xr6:coauthVersionLast="47" xr6:coauthVersionMax="47" xr10:uidLastSave="{00000000-0000-0000-0000-000000000000}"/>
  <bookViews>
    <workbookView xWindow="-110" yWindow="-110" windowWidth="19420" windowHeight="10420" activeTab="3" xr2:uid="{00000000-000D-0000-FFFF-FFFF00000000}"/>
  </bookViews>
  <sheets>
    <sheet name="TD" sheetId="5" r:id="rId1"/>
    <sheet name="INFO IPS" sheetId="1" r:id="rId2"/>
    <sheet name="ESTADO CADA FACT" sheetId="2" r:id="rId3"/>
    <sheet name="FOR-CSA-018" sheetId="3" r:id="rId4"/>
    <sheet name="CIRCULAR 030" sheetId="4" r:id="rId5"/>
  </sheets>
  <externalReferences>
    <externalReference r:id="rId6"/>
    <externalReference r:id="rId7"/>
  </externalReferences>
  <definedNames>
    <definedName name="_xlnm._FilterDatabase" localSheetId="2" hidden="1">'ESTADO CADA FACT'!$A$2:$BK$72</definedName>
    <definedName name="_xlnm._FilterDatabase" localSheetId="1" hidden="1">'INFO IPS'!$A$3:$M$3</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pivotCaches>
    <pivotCache cacheId="61"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4" l="1"/>
  <c r="G32" i="4"/>
  <c r="C32" i="4"/>
  <c r="G31" i="4"/>
  <c r="C31" i="4"/>
  <c r="G30" i="4"/>
  <c r="C30" i="4"/>
  <c r="I23" i="4"/>
  <c r="H23" i="4"/>
  <c r="I22" i="4"/>
  <c r="H22" i="4"/>
  <c r="I21" i="4"/>
  <c r="H21" i="4"/>
  <c r="I20" i="4"/>
  <c r="H20" i="4"/>
  <c r="I19" i="4"/>
  <c r="H19" i="4"/>
  <c r="I18" i="4"/>
  <c r="I17" i="4" s="1"/>
  <c r="H18" i="4"/>
  <c r="H17" i="4" s="1"/>
  <c r="C17" i="4"/>
  <c r="I30" i="3"/>
  <c r="H30" i="3"/>
  <c r="I28" i="3"/>
  <c r="H28" i="3"/>
  <c r="I25" i="3"/>
  <c r="H25" i="3"/>
  <c r="H32" i="3" s="1"/>
  <c r="H33" i="3" s="1"/>
  <c r="C12" i="4"/>
  <c r="C9" i="3"/>
  <c r="C9" i="4" s="1"/>
  <c r="I32" i="3" l="1"/>
  <c r="I33" i="3" s="1"/>
  <c r="I24" i="4"/>
  <c r="H24" i="4"/>
  <c r="O2" i="2" l="1"/>
  <c r="BF1" i="2"/>
  <c r="BE1" i="2"/>
  <c r="BD1" i="2"/>
  <c r="BC1" i="2"/>
  <c r="BB1" i="2"/>
  <c r="BA1" i="2"/>
  <c r="AZ1" i="2"/>
  <c r="AY1" i="2"/>
  <c r="AX1" i="2"/>
  <c r="AW1" i="2"/>
  <c r="AP1" i="2"/>
  <c r="AO1" i="2"/>
  <c r="AN1" i="2"/>
  <c r="AI1" i="2"/>
  <c r="AH1" i="2"/>
  <c r="AG1" i="2"/>
  <c r="AF1" i="2"/>
  <c r="AE1" i="2"/>
  <c r="AD1" i="2"/>
  <c r="AC1" i="2"/>
  <c r="AB1" i="2"/>
  <c r="P1" i="2"/>
  <c r="J1" i="2"/>
  <c r="I1" i="2"/>
  <c r="I74" i="1"/>
  <c r="N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tc={ED9940A4-B407-4FFD-BA74-8B50C9C8DFDB}</author>
  </authors>
  <commentList>
    <comment ref="A3"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3"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3" authorId="0" shapeId="0" xr:uid="{00000000-0006-0000-0000-000003000000}">
      <text>
        <r>
          <rPr>
            <b/>
            <sz val="9"/>
            <color indexed="81"/>
            <rFont val="Tahoma"/>
            <family val="2"/>
          </rPr>
          <t>Juan Camilo Paez Ramirez:
ALFA NUMERICO SI APLICA</t>
        </r>
      </text>
    </comment>
    <comment ref="D3"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3" authorId="1" shapeId="0" xr:uid="{ED9940A4-B407-4FFD-BA74-8B50C9C8DFDB}">
      <text>
        <t>[Comentario encadenado]
Su versión de Excel le permite leer este comentario encadenado; sin embargo, las ediciones que se apliquen se quitarán si el archivo se abre en una versión más reciente de Excel. Más información: https://go.microsoft.com/fwlink/?linkid=870924
Comentario:
    1 - 30 de 31 - 60 etc</t>
      </text>
    </comment>
    <comment ref="F3" authorId="0" shapeId="0" xr:uid="{00000000-0006-0000-0000-000005000000}">
      <text>
        <r>
          <rPr>
            <b/>
            <sz val="9"/>
            <color indexed="81"/>
            <rFont val="Tahoma"/>
            <family val="2"/>
          </rPr>
          <t>Juan Camilo Paez Ramirez:</t>
        </r>
        <r>
          <rPr>
            <sz val="9"/>
            <color indexed="81"/>
            <rFont val="Tahoma"/>
            <family val="2"/>
          </rPr>
          <t xml:space="preserve">
FECHA EMISION DE LA FACTURA
</t>
        </r>
      </text>
    </comment>
    <comment ref="G3" authorId="0" shapeId="0" xr:uid="{00000000-0006-0000-0000-000006000000}">
      <text>
        <r>
          <rPr>
            <b/>
            <sz val="9"/>
            <color indexed="81"/>
            <rFont val="Tahoma"/>
            <family val="2"/>
          </rPr>
          <t>Juan Camilo Paez Ramirez:</t>
        </r>
        <r>
          <rPr>
            <sz val="9"/>
            <color indexed="81"/>
            <rFont val="Tahoma"/>
            <family val="2"/>
          </rPr>
          <t xml:space="preserve">
FECHA DE RADICADO ANTE LA EPS</t>
        </r>
      </text>
    </comment>
  </commentList>
</comments>
</file>

<file path=xl/sharedStrings.xml><?xml version="1.0" encoding="utf-8"?>
<sst xmlns="http://schemas.openxmlformats.org/spreadsheetml/2006/main" count="1563" uniqueCount="358">
  <si>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</si>
  <si>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</si>
  <si>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</si>
  <si>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</si>
  <si>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</si>
  <si>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</si>
  <si>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</si>
  <si>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</si>
  <si>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</si>
  <si>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</si>
  <si>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</si>
  <si>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</si>
  <si>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Edad de la cartera</t>
  </si>
  <si>
    <t>HOJA 1 DE 1</t>
  </si>
  <si>
    <t>VERSION 0</t>
  </si>
  <si>
    <t>FOR-CSA-001</t>
  </si>
  <si>
    <t>REPORTE CARTERA DETALLADA IPS</t>
  </si>
  <si>
    <t>EVENTO</t>
  </si>
  <si>
    <t>URGENCIAS</t>
  </si>
  <si>
    <t>C1</t>
  </si>
  <si>
    <t>CB</t>
  </si>
  <si>
    <t>CA</t>
  </si>
  <si>
    <t>MAS DE 360 DIAS</t>
  </si>
  <si>
    <t>181 A 360 DIAS</t>
  </si>
  <si>
    <t>91 A 180 DIAS</t>
  </si>
  <si>
    <t>31 A 60 DIAS</t>
  </si>
  <si>
    <t>1 A 30 DIAS</t>
  </si>
  <si>
    <t>HOSPITAL SAN JUAN DE DIOS DE CALI</t>
  </si>
  <si>
    <t>CARTAGO</t>
  </si>
  <si>
    <t>CALI</t>
  </si>
  <si>
    <t>CB302533</t>
  </si>
  <si>
    <t>890303841_CB302533</t>
  </si>
  <si>
    <t>Factura Devuelta</t>
  </si>
  <si>
    <t>Devuelta</t>
  </si>
  <si>
    <t>MIGRACION: COVID SE DEVUELVE FACTURA NO PASA LA VALIDACION NO ESTA REPORTADA EN SISMUESTRA.MILENA</t>
  </si>
  <si>
    <t>COVID SE DEVUELVE FACTURA NO PASA LA VALIDACION NO ESTA REPORTADA EN SISMUESTRA.MILENA</t>
  </si>
  <si>
    <t>DEVOLUCION</t>
  </si>
  <si>
    <t>COVID SE DEVUELVE FACTURA NO PASA LA VALIDACION NO ESTA REPO RTADA EN SISMUESTRA.MILENA</t>
  </si>
  <si>
    <t>COVID-19</t>
  </si>
  <si>
    <t>Ambulatorio</t>
  </si>
  <si>
    <t>MIG-890303841</t>
  </si>
  <si>
    <t>CB302534</t>
  </si>
  <si>
    <t>890303841_CB302534</t>
  </si>
  <si>
    <t>MIGRACION</t>
  </si>
  <si>
    <t>AUT SE DEVUELVE FACTURA NO HAY AUTORIZACION PARA INTERNACION SOLO AHY DE URGENCIAS 230178524717581 GESTIONAR CON EL AREA ENCARGADA DE AUTORIZACIONES. SE REALIZA OBEJCION DRA MAIBER  ACEVEDO 608 Pertinencia médica Urocultivo no interpretado H HC.$ 81.400 FACTURACION 106 Cánula nasal FACT 2 Se acepta 1 por estancia.  $ 3.802 -101 Estancia Facturan Bipersonal 5 d días (Enero 17- 22). El paciente ingresa  a piso de Hospital 19 de Enero a las 14 horas se aceptan  como 4 cama dísa 17- 18 ENERO Se objeta la diferencia. ($324.800- 218.833)x2 MILENA</t>
  </si>
  <si>
    <t>AUT: SE SOSTIENE DEVOLUCION FACTURA NO HAY AUTORIZACION PARA INTERNACION. SOLO AHY DE URGENCIAS 230178524717581 GESTIONAR CON EL AREA ENCARGADA DE AUTORIZACIONES. SE REALIZA OBEJCION DRA MAIBER ACEVEDO 608 Pertinencia médica Urocultivo no interpretado H HC.$ 81.400 FACTURACION 106 Cánula nasal FACT 2 Se acepta 1por estancia. $ 3.802 -101 Estancia Facturan Bipersonal 5 d 19 de Enero a las 14 horas se aceptan como 4 cama dísa 17-días (Enero 17- 22). El paciente ingresa a piso de Hospital 18 ENERO Se objeta la diferencia. ($324.800- 218.833)x2 YUFREY</t>
  </si>
  <si>
    <t>FACTURACION</t>
  </si>
  <si>
    <t>CB339364</t>
  </si>
  <si>
    <t>890303841_CB339364</t>
  </si>
  <si>
    <t xml:space="preserve">AUT: SE REALIZA DEVOLUCIÓN DE FACTURA, LA AUTORIZACIÓN 122300007833 ESTÁ GENERADA PARA OTRO PRESTADOR NIT 900342064 - Clinica San Rafael sede Megacentro , FAVOR COMUNICARSE CON EL ÁREA ENCARGADA, SOLICITARLA A LA capautorizaciones@epsdelagente.com.co </t>
  </si>
  <si>
    <t>AUT: SE REALIZA DEVOLUCIÓN DE FACTURA, LA AUTORIZACIÓN 122300007833 ESTÁ GENERADA PARA OTRO PRESTADOR NIT 900342064 - Clinica San Rafael sede Megacentro , FAVOR COMUNICARSE CON EL ÁREA ENCARGADA, SOLICITARLA A LA capautorizaciones@epsdelagente.com.co</t>
  </si>
  <si>
    <t>AUTORIZACION</t>
  </si>
  <si>
    <t>Atención de urgencias</t>
  </si>
  <si>
    <t>Urgencias</t>
  </si>
  <si>
    <t>CB347244</t>
  </si>
  <si>
    <t>890303841_CB347244</t>
  </si>
  <si>
    <t>AUT: SE REALIZA DEVOLUCIÓN DE FACTURA CON SOPORTES COMPLETOS, FACTURA NO CUENTA CON AUTORIZACIÓN PARA LOS SERVICIOS FACTURADOS, FAVOR COMUNICARSE CON EL ÁREA  ENCARGADA, SOLICITARLA A LA CAP, CORREO ELECTRÓNICO: autorizacionescap@epsdelagente.com.co</t>
  </si>
  <si>
    <t>AUT: SE REALIZA DEVOLUCIÓN DE FACTURA CON SOPORTES COMPLETOS, FACTURA NO CUENTA CON AUTORIZACIÓN PARA LOS SERVICIOS FACTURADOS, FAVOR COMUNICARSE CON EL ÁREA ENCARGADA, SOLICITARLA A LA CAP, CORREO ELECTRÓNICO: autorizacionescap@epsdelagente.com.co</t>
  </si>
  <si>
    <t>CB349231</t>
  </si>
  <si>
    <t>890303841_CB349231</t>
  </si>
  <si>
    <t>CB370882</t>
  </si>
  <si>
    <t>890303841_CB370882</t>
  </si>
  <si>
    <t>autorizacion  se sostiene devolucion al vlaidar no cuenta con la autorizacion de los material , solicitarla al area encargada capautorizaciones@epsdelagente.com.co, para darle tramite ala factura.</t>
  </si>
  <si>
    <t>autorizacion se sostiene devolucion al vlaidar no cuenta con la autorizacion de los material , solicitarla al area encargada capautorizaciones@epsdelagente.com.co, para darle tramite ala factura.</t>
  </si>
  <si>
    <t>Servicios hospitalarios</t>
  </si>
  <si>
    <t>Hospitalario</t>
  </si>
  <si>
    <t>C1264838</t>
  </si>
  <si>
    <t>890303841_C1264838</t>
  </si>
  <si>
    <t xml:space="preserve">AUT: SE REALIZA DEVOLUCIÓN DE FACTURA CON SOPORTES COMPLETOS, FACTURA NO CUENTA CON AUTORIZACIÓN PARA LOS SERVICIOS FACTURADOS, FAVOR COMUNICARSE CON EL ÁREA ENCARGADA, SOLICITARLA A LA CAP, CORREO ELECTRÓNICO: autorizacionescap@epsdelagente.com.co </t>
  </si>
  <si>
    <t>Se devuelve factura con soportes originales, porque no seevidencia la autorizacion del servicio de urgencias,favor solicitar autorizacion para dar tramite de pago al correo capautorizaciones@epscomfenalcovalle.com.co        NC</t>
  </si>
  <si>
    <t>C1265635</t>
  </si>
  <si>
    <t>890303841_C1265635</t>
  </si>
  <si>
    <t>AUT: Se devuelve factura con soportes originales, porque no se evidencia la autorización del servicio de urgencias ,favor solicitar autorización para dar tramite de pago al correo autorizacionescap@epscomfenalcovalle.com.co</t>
  </si>
  <si>
    <t>C1265892</t>
  </si>
  <si>
    <t>890303841_C1265892</t>
  </si>
  <si>
    <t>MIGRACION: Se se sostiene devolución de factura con soportes originales, porque no seevidencia la autorizacion del servicio de urgencias,favor solicitar autorizacion para dar tramite de pago al correo capautorizaciones@epsdelagente.com.co. NC.  La autorización 210908523660990, se encuentra facturada en la fecha: 25/09/2021 en factura C1266112.</t>
  </si>
  <si>
    <t>Se devuelve factura con soportes originales, porque no seevidencia la autorizacion del servicio de urgencias,favor solicitar autorizacion para dar tramite de pago al correo capautorizaciones@epscomfenalcovalle.com.co       NC</t>
  </si>
  <si>
    <t>MIGRACION: Se se sostiene devolución de factura con soportes originales, porque no seevidencia la autorizacion del servicio de urgencias,favor solicitar autorizacion para dar tramite de pago al correo capautorizaciones@epsdelagente.com.co. NC. La autorización 210908523660990, se encuentra facturada en la fecha: 25/09/2021 en factura C1266112.</t>
  </si>
  <si>
    <t>SOPORTE</t>
  </si>
  <si>
    <t>C1277036</t>
  </si>
  <si>
    <t>890303841_C1277036</t>
  </si>
  <si>
    <t xml:space="preserve">SPTE.INCOMPLETO: SE REALIZA DEVOLUCIÓN DE DOCUMENTOS COMPLETOS , CONFORME A AUDITORÍA REALIZADA, SE IDENTIFICA QUE NO ADJUNTAN  DOCUMENTO FACTURA, NO ADJUNTAN DETALLE DE CARGOS, NO ADJUNTAN  HISTORÍA CLÍNICA, NO ADJUNTAN NOTAS DE ENFERMERÍA, NO ADJUNTAN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t>
  </si>
  <si>
    <t>Se devuelve factura con soportes originales, porque no seevidencia la autorizacion del servicio de urgencias,favor solicitar autorizacion para dar tramite de pago al correo capautorizaciones@epscomfenalcovalle.com.co      NC</t>
  </si>
  <si>
    <t>SPTE.INCOMPLETO: SE REALIZA DEVOLUCIÓN DE DOCUMENTOS COMPLETOS , CONFORME A AUDITORÍA REALIZADA, SE IDENTIFICA QUE NO ADJUNTAN DOCUMENTO FACTURA, NO ADJUNTAN DETALLE DE CARGOS, NO ADJUNTAN HISTORÍA CLÍNICA, NO ADJUNTAN NOTAS DE ENFERMERÍA, NO ADJUNTAN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t>
  </si>
  <si>
    <t>C1285387</t>
  </si>
  <si>
    <t>890303841_C1285387</t>
  </si>
  <si>
    <t xml:space="preserve">AUT: Se sostiene devolución de factura con soportes originales, porque no se evidencia la autorización del servicio de urgencias, favor solicitar autorización para dar tramite de pago al correo capautorizaciones@epscomfenalcovalle.com.co  </t>
  </si>
  <si>
    <t>Se devuelve factura con soportes originales, porque no seevidencia la autorizacion del servicio de urgencias,favor solicitar autorizacion para dar tramite de pago al correo capautorizaciones@epscomfenalcovalle.com.co         NC</t>
  </si>
  <si>
    <t>AUT: Se sostiene devolución de factura con soportes originales, porque no se evidencia la autorización del servicio de urgencias, favor solicitar autorización para dar tramite de pago al correo capautorizaciones@epscomfenalcovalle.com.co</t>
  </si>
  <si>
    <t>CA346910</t>
  </si>
  <si>
    <t>890303841_CA346910</t>
  </si>
  <si>
    <t>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t>
  </si>
  <si>
    <t>AUT: SE OBJETA FACTURA NO SE EVIDENCIA AUTORIZACION PARA ELSERVICIO PRESTADO, FAVOR SOLICITAR AUTORIZACION AL NUEVO CORREO capautorizaciones@epsdelagente.com.co., para seguir con el tramite de pago.                    NANCY</t>
  </si>
  <si>
    <t>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t>
  </si>
  <si>
    <t>CA350203</t>
  </si>
  <si>
    <t>890303841_CA350203</t>
  </si>
  <si>
    <t>AUT SE DEVUELVE FACTURA NO HAY AUTORIZACION PARA SERVICIO FACTURADO SE VALIDA EN SISTEMA.DEBEN GESTIONAR CON EL AREA ENC ARGADA NO ENVIAN ANEXOS. MILENA</t>
  </si>
  <si>
    <t>CA369480</t>
  </si>
  <si>
    <t>890303841_CA369480</t>
  </si>
  <si>
    <t>AUT: SE OBJETA FACTURA NO SE EVIDENCIA AUTORIZACION PARAEL SERVICIO PRESTADO, EL CORREO PARA SOLICITAR AUTORIZACION ES capautorizaciones@epsdelagente.com.co, POR FAVOR SOLICITA AUT. A ESTE CORREO PARA SEGUIR CON EL TRAMITE DE PAGO.</t>
  </si>
  <si>
    <t>CA369667</t>
  </si>
  <si>
    <t>890303841_CA369667</t>
  </si>
  <si>
    <t>AUT SE DEVUELVE FACTURA NO HAY AUTORIZACION PARA EL SERVICIO FACTURADO GESTIONAR CON EL AREA ENCARGADA.MILENA</t>
  </si>
  <si>
    <t>CA373991</t>
  </si>
  <si>
    <t>890303841_CA373991</t>
  </si>
  <si>
    <t xml:space="preserve">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t>
  </si>
  <si>
    <t>AUT: SE OBJETA FACTURA, NO SE EVIDENCIA AUTORIZACION PARA EEL SERVICIO PRESTADO, FAVOR SOLICITAR AUTORIZACION AL CORREO capautorizaciones@epsdelagente.com.co, PARA CONTINUAR CON EL TRAMITE DE PAGO.                           NANCY</t>
  </si>
  <si>
    <t>CA399510</t>
  </si>
  <si>
    <t>890303841_CA399510</t>
  </si>
  <si>
    <t>SPTE INCOMPLETO: SE SOSTIENE DEVOLUCION, AL VALIDAR LOS DATOS DE LA FACTURA, NO TIENE SOPORTADO LAS AYUDAS DIAGNOSTICAS NI LABORATORIOS, HISTORIA CLÍNICA INCOMPLETA, VALIDAR, SUBSANAR Y PRESENTAR NUEVAMENTE. SUJETA A PERTINENCIA MEDICA.</t>
  </si>
  <si>
    <t>CA414578</t>
  </si>
  <si>
    <t>890303841_CA414578</t>
  </si>
  <si>
    <t>AUTORIZACION SE DEVEULVE FACTURA CON SOPORTES COMPLETOS AL VALIDAR LOS DATOS NO CUENTA CON LA AUTORIZACION PARA EL PROCEDIMEINTO REALIZADO , SOLICITARLO ALA AUTORIZACIONESCAP@EPSDELAGENTE.COM.CO, PARA DARLE TRAMITE ALA FACTURA.</t>
  </si>
  <si>
    <t>CB415250</t>
  </si>
  <si>
    <t>890303841_CB415250</t>
  </si>
  <si>
    <t>autorizacion se devuelve factura con soportes no cuenta con la autorizacion para los servicios prestados,radicar los soportes al area encargada capautorizaciones@psdelagente,para que realicen el cierre del evento. y para darle tramite ala factura. el correo enviado donde pidieron la solicitud no cooresponde ,esta errado.</t>
  </si>
  <si>
    <t>Atención inicial de urgencias | Atención de urgencias | Urgencias</t>
  </si>
  <si>
    <t>CA417695</t>
  </si>
  <si>
    <t>890303841_CA417695</t>
  </si>
  <si>
    <t>se devuelve factura con soportes completos al validar datos dela factura,no cuenta con la autorizacion de internacion , solicitarla al area encargada capautorizaciones@epsdelagente.com.co . para darle tramite ala factura.</t>
  </si>
  <si>
    <t>Exámenes de laboratorio, imágenes y otras ayudas diagnósticas ambulatorias | Atención de urgencias</t>
  </si>
  <si>
    <t>CA421718</t>
  </si>
  <si>
    <t>890303841_CA421718</t>
  </si>
  <si>
    <t xml:space="preserve">autorizacion se sostiene devolucion  se realiza devolucion al validar no cuenta con la autorizacion de internacion , no se evidencia el cierrre final del evento , radicar la factura con los soportes al area encargada capautorizaciones@epsdelagente.com.co,para realiza el cierre final y ,sujeta a pertinencia medica. </t>
  </si>
  <si>
    <t>autorizacion se sostiene devolucion se realiza devolucion al validar no cuenta con la autorizacion de internacion , no se evidencia el cierrre final del evento , radicar la factura con los soportes al area encargada capautorizaciones@epsdelagente.com.co,para realiza el cierre final y ,sujeta a pertinencia medica.</t>
  </si>
  <si>
    <t>CB424332</t>
  </si>
  <si>
    <t>890303841_CB424332</t>
  </si>
  <si>
    <t>autorizacion se deveulve factura con soportes ,solicitarla ala area encargada capautorizaciones@eposdelagente.com.co , raidcar los soportes para realizar el cierre del evento y darle tramite ala facturasujeta a pertinencia</t>
  </si>
  <si>
    <t>CB424817</t>
  </si>
  <si>
    <t>890303841_CB424817</t>
  </si>
  <si>
    <t>AUT: SE SOSTIENE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t>
  </si>
  <si>
    <t>AUT: SE SOSTIENE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t>
  </si>
  <si>
    <t>CA439186</t>
  </si>
  <si>
    <t>890303841_CA439186</t>
  </si>
  <si>
    <t>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t>
  </si>
  <si>
    <t>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t>
  </si>
  <si>
    <t>CA441665</t>
  </si>
  <si>
    <t>890303841_CA441665</t>
  </si>
  <si>
    <t>autorizacion  se deveulve factura con soportes completos al validar los datos dela factura no cuenta con la autorizacion final del cierre final evento , soliciatrla al area encargada capautorizaciones@epsdelagente.com.co ,sujta apertinencia</t>
  </si>
  <si>
    <t>autorizacion se deveulve factura con soportes completos al validar los datos dela factura no cuenta con la autorizacion final del cierre final evento , soliciatrla al area encargada capautorizaciones@epsdelagente.com.co ,sujta apertinencia</t>
  </si>
  <si>
    <t>CA475072</t>
  </si>
  <si>
    <t>890303841_CA475072</t>
  </si>
  <si>
    <t>Factura Pendiente por Programacion de Pago</t>
  </si>
  <si>
    <t>Finalizada</t>
  </si>
  <si>
    <t>Claudia Marcela Diaz Perez</t>
  </si>
  <si>
    <t>URG-2023-09</t>
  </si>
  <si>
    <t>CA472871</t>
  </si>
  <si>
    <t>890303841_CA472871</t>
  </si>
  <si>
    <t>CA473167</t>
  </si>
  <si>
    <t>890303841_CA473167</t>
  </si>
  <si>
    <t>C1253497</t>
  </si>
  <si>
    <t>890303841_C1253497</t>
  </si>
  <si>
    <t>Factura Covid</t>
  </si>
  <si>
    <t>ESTADO DOS</t>
  </si>
  <si>
    <t>PAGADA POR ADRES</t>
  </si>
  <si>
    <t>SE DEVUELVE FACTURA POR QUE NO SE EVIDENCIA EL SOPORTE DELSIS MUESTRA Y RESULTADO DE LABORATORIO, FAVOR TENER EN CUENTA QUE DEBEN ANEXAR TODOS LOS SOPORTES PARA LAS PRUEBAS COVIC.                                NC</t>
  </si>
  <si>
    <t>Procesos Servidor</t>
  </si>
  <si>
    <t>CA435253</t>
  </si>
  <si>
    <t>890303841_CA435253</t>
  </si>
  <si>
    <t>CB414835</t>
  </si>
  <si>
    <t>890303841_CB414835</t>
  </si>
  <si>
    <t>Yufrey Hernandez Truque</t>
  </si>
  <si>
    <t>CB417102</t>
  </si>
  <si>
    <t>890303841_CB417102</t>
  </si>
  <si>
    <t>CA463881</t>
  </si>
  <si>
    <t>890303841_CA463881</t>
  </si>
  <si>
    <t>ProcesoMasivo</t>
  </si>
  <si>
    <t>CB422947</t>
  </si>
  <si>
    <t>890303841_CB422947</t>
  </si>
  <si>
    <t>CA438456</t>
  </si>
  <si>
    <t>890303841_CA438456</t>
  </si>
  <si>
    <t>CA437393</t>
  </si>
  <si>
    <t>890303841_CA437393</t>
  </si>
  <si>
    <t>CA466101</t>
  </si>
  <si>
    <t>890303841_CA466101</t>
  </si>
  <si>
    <t>CA443152</t>
  </si>
  <si>
    <t>890303841_CA443152</t>
  </si>
  <si>
    <t>CA436573</t>
  </si>
  <si>
    <t>890303841_CA436573</t>
  </si>
  <si>
    <t>CA462552</t>
  </si>
  <si>
    <t>890303841_CA462552</t>
  </si>
  <si>
    <t>Cesar Augusto Alzate Gaviria</t>
  </si>
  <si>
    <t>CB426685</t>
  </si>
  <si>
    <t>890303841_CB426685</t>
  </si>
  <si>
    <t>CA427041</t>
  </si>
  <si>
    <t>890303841_CA427041</t>
  </si>
  <si>
    <t>CA466018</t>
  </si>
  <si>
    <t>890303841_CA466018</t>
  </si>
  <si>
    <t>CA443015</t>
  </si>
  <si>
    <t>890303841_CA443015</t>
  </si>
  <si>
    <t>CB358711</t>
  </si>
  <si>
    <t>890303841_CB358711</t>
  </si>
  <si>
    <t>se levanta glosa por parte de la EPS, se evidencia soporte de traslado en ambulancia Cartago - Cali, debidamente  firmado.</t>
  </si>
  <si>
    <t>Elizabeth Fernandez Chilito</t>
  </si>
  <si>
    <t>CB367886</t>
  </si>
  <si>
    <t>890303841_CB367886</t>
  </si>
  <si>
    <t>Luis Ernesto Guerrero Galeano</t>
  </si>
  <si>
    <t>CB300824</t>
  </si>
  <si>
    <t>890303841_CB300824</t>
  </si>
  <si>
    <t>Factura No Radicada</t>
  </si>
  <si>
    <t>Para cargar RIPS o soportes</t>
  </si>
  <si>
    <t>CB304814</t>
  </si>
  <si>
    <t>890303841_CB304814</t>
  </si>
  <si>
    <t>CB309711</t>
  </si>
  <si>
    <t>890303841_CB309711</t>
  </si>
  <si>
    <t>CA314330</t>
  </si>
  <si>
    <t>890303841_CA314330</t>
  </si>
  <si>
    <t>AUT.Devolución de factura con soportes suministrados: 1.No se evidencia autorización generada por la CAP al egreso del p aciente solicitarla al correo: capautorizaciones@epscomfena lcovalle.com.co y presentar nuevamente - Objecciones de fact tura: 1.Cx. de reparo de vasos se reconoce por valor de$2.15 7100 (5170)Herida traumatica de vaso pequeño calibre y venos o-Glosa:$630.200. 2.No se reconoce Sutura-incluida en proced imiento Qx $161.500. Kevin Yalanda</t>
  </si>
  <si>
    <t>MIGRACION: AUT. se sostiene devolución de factura con soportes suministrados: 1.No se evidencia autorización generada por la CAP al egreso del p aciente solicitarla al correo: capautorizaciones@epscomfena lcovalle.com.co y presentar nuevamente - Objecciones de fact tura: 1.Cx. de reparo de vasos se reconoce por valor de$2.157.100 (5170)Herida traumatica de vaso pequeño calibre y venos o-Glosa:$630.200. 2.No se reconoce Sutura-incluida en proced imiento Qx $161.500. Kevin Yalanda</t>
  </si>
  <si>
    <t>CA401456</t>
  </si>
  <si>
    <t>890303841_CA401456</t>
  </si>
  <si>
    <t>CA407487</t>
  </si>
  <si>
    <t>890303841_CA407487</t>
  </si>
  <si>
    <t>CA408080</t>
  </si>
  <si>
    <t>890303841_CA408080</t>
  </si>
  <si>
    <t>CA409226</t>
  </si>
  <si>
    <t>890303841_CA409226</t>
  </si>
  <si>
    <t>CA408532</t>
  </si>
  <si>
    <t>890303841_CA408532</t>
  </si>
  <si>
    <t>CA412222</t>
  </si>
  <si>
    <t>890303841_CA412222</t>
  </si>
  <si>
    <t>CA463887</t>
  </si>
  <si>
    <t>890303841_CA463887</t>
  </si>
  <si>
    <t>CA479775</t>
  </si>
  <si>
    <t>890303841_CA479775</t>
  </si>
  <si>
    <t>CA377276</t>
  </si>
  <si>
    <t>890303841_CA377276</t>
  </si>
  <si>
    <t>Glosa Pendiente por Contestar IPS</t>
  </si>
  <si>
    <t>Para respuesta prestador</t>
  </si>
  <si>
    <t>AUT SE DEVUELVE FACTURA SOLO HAY AUT PARA LA URGENCIA223298516446922 GESTAIONAR CON EL AREA ENCARGADA LA AUTORIZA CION .SE RELAIZA OBJECION MEDICA DRA MAIBER ACEVEDO $ 6.928.726 SE ENVIA LA HOJA DE OBEJCION PARA CONCILIAR FACTURACION $ 37384 SOPORTE INCOMPLETO $ 5692251 Pertinencia médica 4 2177600  MILENA</t>
  </si>
  <si>
    <t>Maiber Rullely Acevedo Vasquez</t>
  </si>
  <si>
    <t>GLOSA</t>
  </si>
  <si>
    <t>IPS Acepta objeción. Cánula nasal facturan 2 se acepta 1 por estancia. IPS favor diligenciar valor aceptado en ítem correspondiente.</t>
  </si>
  <si>
    <t>CA426994</t>
  </si>
  <si>
    <t>890303841_CA426994</t>
  </si>
  <si>
    <t>se sostiene glosa por la objecion al validar los datos de la factura no se evidencia resultado RADIOGRAFIA DE TORAX (PA O AP Y LATERAL DECUBITO LATERAL OBLICUAS O LATERAL cup 21201 ,ni comentado en historia clinica. Favor anexar la hc donde se evidencie y se comente el rx de torax por medico tratante.</t>
  </si>
  <si>
    <t>Exámenes de laboratorio, imágenes y otras ayudas diagnósticas ambulatorias | Urgencias</t>
  </si>
  <si>
    <t>CA386918</t>
  </si>
  <si>
    <t>890303841_CA386918</t>
  </si>
  <si>
    <t>CA391336</t>
  </si>
  <si>
    <t>890303841_CA391336</t>
  </si>
  <si>
    <t>CA391338</t>
  </si>
  <si>
    <t>890303841_CA391338</t>
  </si>
  <si>
    <t>CA388951</t>
  </si>
  <si>
    <t>890303841_CA388951</t>
  </si>
  <si>
    <t>CA389788</t>
  </si>
  <si>
    <t>890303841_CA389788</t>
  </si>
  <si>
    <t>CA396929</t>
  </si>
  <si>
    <t>890303841_CA396929</t>
  </si>
  <si>
    <t>CA409811</t>
  </si>
  <si>
    <t>890303841_CA409811</t>
  </si>
  <si>
    <t>CA410006</t>
  </si>
  <si>
    <t>890303841_CA410006</t>
  </si>
  <si>
    <t>CA453050</t>
  </si>
  <si>
    <t>890303841_CA453050</t>
  </si>
  <si>
    <t>CA454277</t>
  </si>
  <si>
    <t>890303841_CA454277</t>
  </si>
  <si>
    <t>FACTURA</t>
  </si>
  <si>
    <t>LLAVE</t>
  </si>
  <si>
    <t>ESTADO CARTERA ANTERIOR</t>
  </si>
  <si>
    <t>POR PAGAR SAP</t>
  </si>
  <si>
    <t>DOC CONTA</t>
  </si>
  <si>
    <t>ESTADO COVID</t>
  </si>
  <si>
    <t>VALIDACION</t>
  </si>
  <si>
    <t>OBSERVACION</t>
  </si>
  <si>
    <t>ESTADO BOX</t>
  </si>
  <si>
    <t>FECHA FACT</t>
  </si>
  <si>
    <t>FECHA RAD</t>
  </si>
  <si>
    <t>FECHA LIQ</t>
  </si>
  <si>
    <t>FECHA DEV</t>
  </si>
  <si>
    <t>DIAS</t>
  </si>
  <si>
    <t>EDAD</t>
  </si>
  <si>
    <t>VALOR BRUTO</t>
  </si>
  <si>
    <t>VALOR RADICAD</t>
  </si>
  <si>
    <t>COPAGO/CM REAL</t>
  </si>
  <si>
    <t>COPAGO/CM BOX</t>
  </si>
  <si>
    <t>NOTA CREDITO</t>
  </si>
  <si>
    <t>GLOSA PDTE</t>
  </si>
  <si>
    <t>GLOSA ACEPTADA</t>
  </si>
  <si>
    <t>Devolucion Aceptada</t>
  </si>
  <si>
    <t>Observacion Devolucion</t>
  </si>
  <si>
    <t>Observacion glosa</t>
  </si>
  <si>
    <t>USUARIO LIQ</t>
  </si>
  <si>
    <t>Rete Fuente</t>
  </si>
  <si>
    <t>VALOR A PAGAR</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</si>
  <si>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</si>
  <si>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</si>
  <si>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</si>
  <si>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</si>
  <si>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</si>
  <si>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</si>
  <si>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</si>
  <si>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</si>
  <si>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</si>
  <si>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</si>
  <si>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</si>
  <si>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</si>
  <si>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</si>
  <si>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</si>
  <si>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</si>
  <si>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</si>
  <si>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</si>
  <si>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</si>
  <si>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</si>
  <si>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</si>
  <si>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Factura devuelta</t>
  </si>
  <si>
    <t>Facturacion covid</t>
  </si>
  <si>
    <t>Factura pendiente en programacion de pago</t>
  </si>
  <si>
    <t>Factura cancelada</t>
  </si>
  <si>
    <t>Factura no radicada</t>
  </si>
  <si>
    <t>Glosa por contestar IPS</t>
  </si>
  <si>
    <t>INGRESO X RECONOC. PRUEBAS COVID 25 OCTUBRE 2024</t>
  </si>
  <si>
    <t>PAGO DIRECTO REGIMEN SUBSIDIADO SEPTIEMBRE 2024</t>
  </si>
  <si>
    <t>(en blanco)</t>
  </si>
  <si>
    <t>Factura Cancelada</t>
  </si>
  <si>
    <t>FOR-CSA-018</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</si>
  <si>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</si>
  <si>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</si>
  <si>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</si>
  <si>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</si>
  <si>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</si>
  <si>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</si>
  <si>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</si>
  <si>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</si>
  <si>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</si>
  <si>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</si>
  <si>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</si>
  <si>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</si>
  <si>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</si>
  <si>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</si>
  <si>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</si>
  <si>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</si>
  <si>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</si>
  <si>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Lizeth Ome G.</t>
  </si>
  <si>
    <t>Cartera - Cuentas Salud</t>
  </si>
  <si>
    <t>EPS Comfenalco Valle.</t>
  </si>
  <si>
    <t>Nota: Documento válido como soporte de aceptación a el estado de cartera conciliado entre las partes</t>
  </si>
  <si>
    <t>FOR-CSA-004</t>
  </si>
  <si>
    <t>RESUMEN DE CARTERA REVISADA POR LA EPS REPORTADA EN LA CIRCULAR 030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</si>
  <si>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</si>
  <si>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</si>
  <si>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</si>
  <si>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</si>
  <si>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Señores : HOSPITAL SAN JUAN DE DIOS DE CALI</t>
  </si>
  <si>
    <t>NIT: 890303841</t>
  </si>
  <si>
    <t>A continuacion me permito remitir nuestra respuesta al estado de cartera presentado en la fecha: 05/05/2025</t>
  </si>
  <si>
    <t>Con Corte al dia: 30/04/2025</t>
  </si>
  <si>
    <t>Cuenta de LLAVE</t>
  </si>
  <si>
    <t>Suma de IPS Saldo Factura</t>
  </si>
  <si>
    <t>Etiquetas de fila</t>
  </si>
  <si>
    <t>Total general</t>
  </si>
  <si>
    <t xml:space="preserve"> HOSPITAL SAN JUAN DE DIOS DE CALI</t>
  </si>
  <si>
    <t>Wadith Enrique Montenegro Domínguez</t>
  </si>
  <si>
    <t>Coordinador de Radicación y Cartera</t>
  </si>
  <si>
    <t>PLAZO PARA GESTIONAR AL 15/06/2025</t>
  </si>
  <si>
    <t>DEPURAR DE CARTERA, ESTA CANCELADA</t>
  </si>
  <si>
    <t>ENVIAR SOPORTES COMPLETOS</t>
  </si>
  <si>
    <t>CANCELADO 29/05/2025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</si>
</sst>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 #,##0.00_-;\-&quot;$&quot;\ * #,##0.00_-;_-&quot;$&quot;\ * &quot;-&quot;??_-;_-@_-"/>
    <numFmt numFmtId="43" formatCode="_-* #,##0.00_-;\-* #,##0.00_-;_-* &quot;-&quot;??_-;_-@_-"/>
    <numFmt numFmtId="164" formatCode="dd/mm/yyyy;@"/>
    <numFmt numFmtId="165" formatCode="dd/mm/yyyy"/>
    <numFmt numFmtId="166" formatCode="_-&quot;$&quot;\ * #,##0_-;\-&quot;$&quot;\ * #,##0_-;_-&quot;$&quot;\ * &quot;-&quot;??_-;_-@_-"/>
    <numFmt numFmtId="167" formatCode="&quot;$&quot;\ #,##0"/>
    <numFmt numFmtId="168" formatCode="_-&quot;€&quot;\ * #,##0_-;\-&quot;€&quot;\ * #,##0_-;_-&quot;€&quot;\ * &quot;-&quot;??_-;_-@_-"/>
    <numFmt numFmtId="169" formatCode="[$-240A]d&quot; de &quot;mmmm&quot; de &quot;yyyy;@"/>
    <numFmt numFmtId="170" formatCode="&quot;$&quot;\ #,##0;[Red]&quot;$&quot;\ #,##0"/>
    <numFmt numFmtId="171" formatCode="[$$-240A]\ #,##0;\-[$$-240A]\ #,##0"/>
    <numFmt numFmtId="172" formatCode="_-* #,##0_-;\-* #,##0_-;_-* &quot;-&quot;??_-;_-@_-"/>
  </numFmts>
  <fonts count="15"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0"/>
      <name val="Arial"/>
      <family val="2"/>
    </font>
    <font>
      <sz val="10"/>
      <color indexed="8"/>
      <name val="Arial"/>
      <family val="2"/>
    </font>
    <font>
      <b/>
      <sz val="10"/>
      <color indexed="8"/>
      <name val="Arial"/>
      <family val="2"/>
    </font>
    <font>
      <sz val="11"/>
      <color theme="1"/>
      <name val="Calibri"/>
      <family val="2"/>
      <scheme val="minor"/>
    </font>
    <font>
      <sz val="8"/>
      <name val="Tahoma"/>
      <family val="2"/>
    </font>
    <font>
      <sz val="8"/>
      <color theme="1"/>
      <name val="Tahoma"/>
      <family val="2"/>
    </font>
    <font>
      <b/>
      <sz val="8"/>
      <color theme="1"/>
      <name val="Tahoma"/>
      <family val="2"/>
    </font>
    <font>
      <b/>
      <sz val="8"/>
      <name val="Tahoma"/>
      <family val="2"/>
    </font>
    <font>
      <b/>
      <sz val="9"/>
      <name val="Arial"/>
      <family val="2"/>
    </font>
    <font>
      <b/>
      <sz val="11"/>
      <name val="Arial"/>
      <family val="2"/>
    </font>
  </fonts>
  <fills count="9">
    <fill>
      <patternFill patternType="none"/>
    </fill>
    <fill>
      <patternFill patternType="gray125"/>
    </fill>
    <fill>
      <patternFill patternType="solid">
        <fgColor theme="0"/>
        <bgColor indexed="64"/>
      </patternFill>
    </fill>
    <fill>
      <patternFill patternType="solid">
        <fgColor theme="0"/>
        <bgColor theme="0"/>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0" fontId="5" fillId="0" borderId="0"/>
    <xf numFmtId="44"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cellStyleXfs>
  <cellXfs count="118">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0" fontId="7" fillId="0" borderId="1" xfId="1" applyFont="1" applyBorder="1" applyAlignment="1">
      <alignment horizontal="center" vertical="center"/>
    </xf>
    <xf numFmtId="164" fontId="0" fillId="0" borderId="1" xfId="0" applyNumberFormat="1" applyBorder="1"/>
    <xf numFmtId="164" fontId="1" fillId="0" borderId="1" xfId="0" applyNumberFormat="1" applyFont="1" applyBorder="1" applyAlignment="1">
      <alignment horizontal="center" vertical="center" wrapText="1"/>
    </xf>
    <xf numFmtId="164" fontId="0" fillId="0" borderId="0" xfId="0" applyNumberFormat="1"/>
    <xf numFmtId="0" fontId="9" fillId="2" borderId="1" xfId="0" applyFont="1" applyFill="1" applyBorder="1" applyAlignment="1">
      <alignment horizontal="center" vertical="center"/>
    </xf>
    <xf numFmtId="14" fontId="9" fillId="2" borderId="1" xfId="0" applyNumberFormat="1" applyFont="1" applyFill="1" applyBorder="1" applyAlignment="1">
      <alignment horizontal="center" vertical="center"/>
    </xf>
    <xf numFmtId="165" fontId="9" fillId="2" borderId="1" xfId="0" applyNumberFormat="1" applyFont="1" applyFill="1" applyBorder="1" applyAlignment="1">
      <alignment horizontal="center" vertical="center"/>
    </xf>
    <xf numFmtId="166" fontId="9" fillId="2" borderId="1" xfId="2" applyNumberFormat="1" applyFont="1" applyFill="1" applyBorder="1" applyAlignment="1">
      <alignment horizontal="center" vertical="center"/>
    </xf>
    <xf numFmtId="0" fontId="9" fillId="3" borderId="1" xfId="0" applyFont="1" applyFill="1" applyBorder="1" applyAlignment="1">
      <alignment horizontal="center" vertical="center"/>
    </xf>
    <xf numFmtId="0" fontId="9" fillId="3"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0" fillId="2" borderId="0" xfId="0" applyFill="1" applyAlignment="1">
      <alignment horizontal="center" vertical="center"/>
    </xf>
    <xf numFmtId="0" fontId="10" fillId="0" borderId="1" xfId="0" applyFont="1" applyBorder="1" applyAlignment="1">
      <alignment horizontal="left" vertical="center"/>
    </xf>
    <xf numFmtId="14" fontId="10" fillId="0" borderId="1" xfId="0" applyNumberFormat="1" applyFont="1" applyBorder="1" applyAlignment="1">
      <alignment horizontal="left" vertical="center"/>
    </xf>
    <xf numFmtId="16" fontId="10" fillId="0" borderId="0" xfId="0" applyNumberFormat="1" applyFont="1" applyAlignment="1">
      <alignment horizontal="center" vertical="center"/>
    </xf>
    <xf numFmtId="0" fontId="10" fillId="0" borderId="0" xfId="0" applyFont="1" applyAlignment="1">
      <alignment horizontal="center" vertical="center"/>
    </xf>
    <xf numFmtId="14" fontId="10" fillId="0" borderId="0" xfId="0" applyNumberFormat="1" applyFont="1" applyAlignment="1">
      <alignment horizontal="center" vertical="center"/>
    </xf>
    <xf numFmtId="166" fontId="10" fillId="0" borderId="0" xfId="2" applyNumberFormat="1" applyFont="1" applyAlignment="1">
      <alignment horizontal="center" vertical="center"/>
    </xf>
    <xf numFmtId="167" fontId="9" fillId="0" borderId="0" xfId="0" applyNumberFormat="1" applyFont="1" applyAlignment="1">
      <alignment horizontal="center" vertical="center"/>
    </xf>
    <xf numFmtId="167" fontId="10" fillId="0" borderId="0" xfId="0" applyNumberFormat="1" applyFont="1" applyAlignment="1">
      <alignment horizontal="center" vertical="center"/>
    </xf>
    <xf numFmtId="167" fontId="10" fillId="0" borderId="0" xfId="2" applyNumberFormat="1" applyFont="1" applyAlignment="1">
      <alignment horizontal="center" vertical="center"/>
    </xf>
    <xf numFmtId="0" fontId="10" fillId="0" borderId="0" xfId="2" applyNumberFormat="1" applyFont="1" applyAlignment="1">
      <alignment horizontal="center" vertical="center"/>
    </xf>
    <xf numFmtId="0" fontId="0" fillId="0" borderId="0" xfId="0" applyAlignment="1">
      <alignment horizontal="center" vertical="center"/>
    </xf>
    <xf numFmtId="0" fontId="11" fillId="0" borderId="1" xfId="0" applyFont="1" applyBorder="1" applyAlignment="1">
      <alignment horizontal="center" vertical="center" wrapText="1"/>
    </xf>
    <xf numFmtId="14" fontId="11" fillId="0" borderId="1" xfId="0" applyNumberFormat="1" applyFont="1" applyBorder="1" applyAlignment="1">
      <alignment horizontal="center" vertical="center" wrapText="1"/>
    </xf>
    <xf numFmtId="166" fontId="11" fillId="0" borderId="1" xfId="2" applyNumberFormat="1" applyFont="1" applyBorder="1" applyAlignment="1">
      <alignment horizontal="center" vertical="center" wrapText="1"/>
    </xf>
    <xf numFmtId="0" fontId="11" fillId="0" borderId="1" xfId="0" applyFont="1" applyBorder="1" applyAlignment="1">
      <alignment horizontal="center" vertical="center"/>
    </xf>
    <xf numFmtId="0" fontId="12" fillId="4"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167" fontId="11" fillId="5" borderId="1" xfId="2" applyNumberFormat="1" applyFont="1" applyFill="1" applyBorder="1" applyAlignment="1">
      <alignment horizontal="center" vertical="center" wrapText="1"/>
    </xf>
    <xf numFmtId="0" fontId="11" fillId="5" borderId="1" xfId="2" applyNumberFormat="1" applyFont="1" applyFill="1" applyBorder="1" applyAlignment="1">
      <alignment horizontal="center" vertical="center" wrapText="1"/>
    </xf>
    <xf numFmtId="2" fontId="11" fillId="5" borderId="1" xfId="0" applyNumberFormat="1" applyFont="1" applyFill="1" applyBorder="1" applyAlignment="1">
      <alignment horizontal="center" vertical="center" wrapText="1"/>
    </xf>
    <xf numFmtId="14" fontId="11" fillId="5"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wrapText="1"/>
    </xf>
    <xf numFmtId="14" fontId="11" fillId="6" borderId="1" xfId="0" applyNumberFormat="1" applyFont="1" applyFill="1" applyBorder="1" applyAlignment="1">
      <alignment horizontal="center" vertical="center" wrapText="1"/>
    </xf>
    <xf numFmtId="0" fontId="11" fillId="7" borderId="1" xfId="0" applyFont="1" applyFill="1" applyBorder="1" applyAlignment="1">
      <alignment horizontal="center" vertical="center" wrapText="1"/>
    </xf>
    <xf numFmtId="168" fontId="11" fillId="4" borderId="1" xfId="2" applyNumberFormat="1" applyFont="1" applyFill="1" applyBorder="1" applyAlignment="1">
      <alignment horizontal="center" vertical="center" wrapText="1"/>
    </xf>
    <xf numFmtId="0" fontId="11" fillId="8" borderId="1" xfId="0" applyFont="1" applyFill="1" applyBorder="1" applyAlignment="1">
      <alignment horizontal="center" vertical="center" wrapText="1"/>
    </xf>
    <xf numFmtId="166" fontId="0" fillId="2" borderId="0" xfId="0" applyNumberFormat="1" applyFill="1" applyAlignment="1">
      <alignment horizontal="center" vertical="center"/>
    </xf>
    <xf numFmtId="0" fontId="6" fillId="0" borderId="0" xfId="1" applyFont="1"/>
    <xf numFmtId="0" fontId="6" fillId="0" borderId="2" xfId="1" applyFont="1" applyBorder="1" applyAlignment="1">
      <alignment horizontal="centerContinuous"/>
    </xf>
    <xf numFmtId="0" fontId="6" fillId="0" borderId="3" xfId="1" applyFont="1" applyBorder="1" applyAlignment="1">
      <alignment horizontal="centerContinuous"/>
    </xf>
    <xf numFmtId="0" fontId="6" fillId="0" borderId="6" xfId="1" applyFont="1" applyBorder="1" applyAlignment="1">
      <alignment horizontal="centerContinuous"/>
    </xf>
    <xf numFmtId="0" fontId="6" fillId="0" borderId="7" xfId="1" applyFont="1" applyBorder="1" applyAlignment="1">
      <alignment horizontal="centerContinuous"/>
    </xf>
    <xf numFmtId="0" fontId="7" fillId="0" borderId="2" xfId="1" applyFont="1" applyBorder="1" applyAlignment="1">
      <alignment horizontal="centerContinuous" vertical="center"/>
    </xf>
    <xf numFmtId="0" fontId="7" fillId="0" borderId="4" xfId="1" applyFont="1" applyBorder="1" applyAlignment="1">
      <alignment horizontal="centerContinuous" vertical="center"/>
    </xf>
    <xf numFmtId="0" fontId="7" fillId="0" borderId="3" xfId="1" applyFont="1" applyBorder="1" applyAlignment="1">
      <alignment horizontal="centerContinuous" vertical="center"/>
    </xf>
    <xf numFmtId="0" fontId="7" fillId="0" borderId="5" xfId="1" applyFont="1" applyBorder="1" applyAlignment="1">
      <alignment horizontal="centerContinuous" vertical="center"/>
    </xf>
    <xf numFmtId="0" fontId="7" fillId="0" borderId="6" xfId="1" applyFont="1" applyBorder="1" applyAlignment="1">
      <alignment horizontal="centerContinuous" vertical="center"/>
    </xf>
    <xf numFmtId="0" fontId="7" fillId="0" borderId="0" xfId="1" applyFont="1" applyAlignment="1">
      <alignment horizontal="centerContinuous" vertical="center"/>
    </xf>
    <xf numFmtId="0" fontId="7" fillId="0" borderId="12" xfId="1" applyFont="1" applyBorder="1" applyAlignment="1">
      <alignment horizontal="centerContinuous" vertical="center"/>
    </xf>
    <xf numFmtId="0" fontId="6" fillId="0" borderId="8" xfId="1" applyFont="1" applyBorder="1" applyAlignment="1">
      <alignment horizontal="centerContinuous"/>
    </xf>
    <xf numFmtId="0" fontId="6" fillId="0" borderId="10" xfId="1" applyFont="1" applyBorder="1" applyAlignment="1">
      <alignment horizontal="centerContinuous"/>
    </xf>
    <xf numFmtId="0" fontId="7" fillId="0" borderId="8" xfId="1" applyFont="1" applyBorder="1" applyAlignment="1">
      <alignment horizontal="centerContinuous" vertical="center"/>
    </xf>
    <xf numFmtId="0" fontId="7" fillId="0" borderId="9" xfId="1" applyFont="1" applyBorder="1" applyAlignment="1">
      <alignment horizontal="centerContinuous" vertical="center"/>
    </xf>
    <xf numFmtId="0" fontId="7" fillId="0" borderId="10" xfId="1" applyFont="1" applyBorder="1" applyAlignment="1">
      <alignment horizontal="centerContinuous" vertical="center"/>
    </xf>
    <xf numFmtId="0" fontId="7" fillId="0" borderId="11" xfId="1" applyFont="1" applyBorder="1" applyAlignment="1">
      <alignment horizontal="centerContinuous" vertical="center"/>
    </xf>
    <xf numFmtId="0" fontId="6" fillId="0" borderId="6" xfId="1" applyFont="1" applyBorder="1"/>
    <xf numFmtId="0" fontId="6" fillId="0" borderId="7" xfId="1" applyFont="1" applyBorder="1"/>
    <xf numFmtId="0" fontId="7" fillId="0" borderId="0" xfId="1" applyFont="1"/>
    <xf numFmtId="14" fontId="6" fillId="0" borderId="0" xfId="1" applyNumberFormat="1" applyFont="1"/>
    <xf numFmtId="169" fontId="6" fillId="0" borderId="0" xfId="1" applyNumberFormat="1" applyFont="1"/>
    <xf numFmtId="14" fontId="6" fillId="0" borderId="0" xfId="1" applyNumberFormat="1" applyFont="1" applyAlignment="1">
      <alignment horizontal="left"/>
    </xf>
    <xf numFmtId="1" fontId="7" fillId="0" borderId="0" xfId="3" applyNumberFormat="1" applyFont="1" applyAlignment="1">
      <alignment horizontal="center" vertical="center"/>
    </xf>
    <xf numFmtId="167" fontId="7" fillId="0" borderId="0" xfId="1" applyNumberFormat="1" applyFont="1" applyAlignment="1">
      <alignment horizontal="center" vertical="center"/>
    </xf>
    <xf numFmtId="1" fontId="7" fillId="0" borderId="0" xfId="1" applyNumberFormat="1" applyFont="1" applyAlignment="1">
      <alignment horizontal="center"/>
    </xf>
    <xf numFmtId="170" fontId="7" fillId="0" borderId="0" xfId="1" applyNumberFormat="1" applyFont="1" applyAlignment="1">
      <alignment horizontal="right"/>
    </xf>
    <xf numFmtId="1" fontId="6" fillId="0" borderId="0" xfId="1" applyNumberFormat="1" applyFont="1" applyAlignment="1">
      <alignment horizontal="center"/>
    </xf>
    <xf numFmtId="170" fontId="6" fillId="0" borderId="0" xfId="1" applyNumberFormat="1" applyFont="1" applyAlignment="1">
      <alignment horizontal="right"/>
    </xf>
    <xf numFmtId="1" fontId="6" fillId="0" borderId="9" xfId="1" applyNumberFormat="1" applyFont="1" applyBorder="1" applyAlignment="1">
      <alignment horizontal="center"/>
    </xf>
    <xf numFmtId="170" fontId="6" fillId="0" borderId="9" xfId="1" applyNumberFormat="1" applyFont="1" applyBorder="1" applyAlignment="1">
      <alignment horizontal="right"/>
    </xf>
    <xf numFmtId="0" fontId="6" fillId="0" borderId="0" xfId="1" applyFont="1" applyAlignment="1">
      <alignment horizontal="center"/>
    </xf>
    <xf numFmtId="1" fontId="7" fillId="0" borderId="13" xfId="1" applyNumberFormat="1" applyFont="1" applyBorder="1" applyAlignment="1">
      <alignment horizontal="center"/>
    </xf>
    <xf numFmtId="170" fontId="7" fillId="0" borderId="13" xfId="1" applyNumberFormat="1" applyFont="1" applyBorder="1" applyAlignment="1">
      <alignment horizontal="right"/>
    </xf>
    <xf numFmtId="170" fontId="6" fillId="0" borderId="0" xfId="1" applyNumberFormat="1" applyFont="1"/>
    <xf numFmtId="170" fontId="7" fillId="0" borderId="9" xfId="1" applyNumberFormat="1" applyFont="1" applyBorder="1"/>
    <xf numFmtId="170" fontId="6" fillId="0" borderId="9" xfId="1" applyNumberFormat="1" applyFont="1" applyBorder="1"/>
    <xf numFmtId="170" fontId="7" fillId="0" borderId="0" xfId="1" applyNumberFormat="1" applyFont="1"/>
    <xf numFmtId="0" fontId="6" fillId="0" borderId="8" xfId="1" applyFont="1" applyBorder="1"/>
    <xf numFmtId="0" fontId="6" fillId="0" borderId="9" xfId="1" applyFont="1" applyBorder="1"/>
    <xf numFmtId="0" fontId="6" fillId="0" borderId="10" xfId="1" applyFont="1" applyBorder="1"/>
    <xf numFmtId="0" fontId="6" fillId="2" borderId="0" xfId="1" applyFont="1" applyFill="1"/>
    <xf numFmtId="0" fontId="7" fillId="0" borderId="0" xfId="1" applyFont="1" applyAlignment="1">
      <alignment horizontal="center"/>
    </xf>
    <xf numFmtId="1" fontId="7" fillId="0" borderId="0" xfId="3" applyNumberFormat="1" applyFont="1" applyAlignment="1">
      <alignment horizontal="right"/>
    </xf>
    <xf numFmtId="171" fontId="7" fillId="0" borderId="0" xfId="4" applyNumberFormat="1" applyFont="1" applyAlignment="1">
      <alignment horizontal="right"/>
    </xf>
    <xf numFmtId="1" fontId="6" fillId="0" borderId="0" xfId="3" applyNumberFormat="1" applyFont="1" applyAlignment="1">
      <alignment horizontal="right"/>
    </xf>
    <xf numFmtId="171" fontId="6" fillId="0" borderId="0" xfId="4" applyNumberFormat="1" applyFont="1" applyAlignment="1">
      <alignment horizontal="right"/>
    </xf>
    <xf numFmtId="172" fontId="6" fillId="0" borderId="13" xfId="4" applyNumberFormat="1" applyFont="1" applyBorder="1" applyAlignment="1">
      <alignment horizontal="center"/>
    </xf>
    <xf numFmtId="171" fontId="6" fillId="0" borderId="13" xfId="4" applyNumberFormat="1" applyFont="1" applyBorder="1" applyAlignment="1">
      <alignment horizontal="right"/>
    </xf>
    <xf numFmtId="166" fontId="0" fillId="0" borderId="0" xfId="0" applyNumberFormat="1"/>
    <xf numFmtId="0" fontId="0" fillId="0" borderId="0" xfId="0" pivotButton="1"/>
    <xf numFmtId="0" fontId="0" fillId="0" borderId="0" xfId="0" applyAlignment="1">
      <alignment horizontal="left"/>
    </xf>
    <xf numFmtId="0" fontId="6" fillId="0" borderId="1" xfId="1" applyFont="1" applyBorder="1" applyAlignment="1">
      <alignment horizont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0" fontId="7" fillId="0" borderId="4" xfId="1" applyFont="1" applyBorder="1" applyAlignment="1">
      <alignment horizontal="center" vertical="center"/>
    </xf>
    <xf numFmtId="0" fontId="7" fillId="0" borderId="3" xfId="1" applyFont="1" applyBorder="1" applyAlignment="1">
      <alignment horizontal="center" vertical="center"/>
    </xf>
    <xf numFmtId="0" fontId="7" fillId="0" borderId="8" xfId="1" applyFont="1" applyBorder="1" applyAlignment="1">
      <alignment horizontal="center" vertical="center"/>
    </xf>
    <xf numFmtId="0" fontId="7" fillId="0" borderId="9" xfId="1" applyFont="1" applyBorder="1" applyAlignment="1">
      <alignment horizontal="center" vertical="center"/>
    </xf>
    <xf numFmtId="0" fontId="7" fillId="0" borderId="10" xfId="1" applyFont="1" applyBorder="1" applyAlignment="1">
      <alignment horizontal="center" vertical="center"/>
    </xf>
    <xf numFmtId="0" fontId="7" fillId="0" borderId="5" xfId="1" applyFont="1" applyBorder="1" applyAlignment="1">
      <alignment horizontal="center" vertical="center"/>
    </xf>
    <xf numFmtId="0" fontId="7" fillId="0" borderId="11" xfId="1" applyFont="1" applyBorder="1" applyAlignment="1">
      <alignment horizontal="center" vertical="center"/>
    </xf>
    <xf numFmtId="0" fontId="13" fillId="0" borderId="0" xfId="1" applyFont="1" applyAlignment="1">
      <alignment horizontal="center" vertical="center" wrapText="1"/>
    </xf>
    <xf numFmtId="0" fontId="7" fillId="0" borderId="6" xfId="1" applyFont="1" applyBorder="1" applyAlignment="1">
      <alignment horizontal="center" vertical="center" wrapText="1"/>
    </xf>
    <xf numFmtId="0" fontId="7" fillId="0" borderId="0" xfId="1" applyFont="1" applyAlignment="1">
      <alignment horizontal="center" vertical="center" wrapText="1"/>
    </xf>
    <xf numFmtId="0" fontId="7" fillId="0" borderId="7" xfId="1" applyFont="1" applyBorder="1" applyAlignment="1">
      <alignment horizontal="center" vertical="center" wrapText="1"/>
    </xf>
    <xf numFmtId="0" fontId="14" fillId="0" borderId="0" xfId="0" applyFont="1" applyAlignment="1">
      <alignment horizontal="center" vertical="center" wrapText="1"/>
    </xf>
    <xf numFmtId="0" fontId="0" fillId="6" borderId="1" xfId="0" applyFill="1" applyBorder="1" applyAlignment="1">
      <alignment horizontal="center" vertical="center"/>
    </xf>
    <xf numFmtId="0" fontId="0" fillId="2" borderId="1" xfId="0" applyFill="1" applyBorder="1" applyAlignment="1">
      <alignment horizontal="left" vertical="center"/>
    </xf>
    <xf numFmtId="170" fontId="6" fillId="6" borderId="0" xfId="1" applyNumberFormat="1" applyFont="1" applyFill="1" applyAlignment="1">
      <alignment horizontal="right"/>
    </xf>
    <xf numFmtId="0" fontId="6" fillId="6" borderId="7" xfId="1" applyFont="1" applyFill="1" applyBorder="1" applyAlignment="1">
      <alignment horizontal="center"/>
    </xf>
  </cellXfs>
  <cellStyles count="5">
    <cellStyle name="Millares 2 2" xfId="4" xr:uid="{FD30F710-C885-4A3F-AE9D-E4133046A841}"/>
    <cellStyle name="Millares 3" xfId="3" xr:uid="{F9DF4716-32B4-4541-A81A-D65072518235}"/>
    <cellStyle name="Moneda" xfId="2" builtinId="4"/>
    <cellStyle name="Normal" xfId="0" builtinId="0"/>
    <cellStyle name="Normal 2 2" xfId="1" xr:uid="{5CF8AC20-6A99-45FE-9C2A-D905957A92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21166</xdr:colOff>
      <xdr:row>0</xdr:row>
      <xdr:rowOff>63500</xdr:rowOff>
    </xdr:from>
    <xdr:to>
      <xdr:col>3</xdr:col>
      <xdr:colOff>593725</xdr:colOff>
      <xdr:row>1</xdr:row>
      <xdr:rowOff>301625</xdr:rowOff>
    </xdr:to>
    <xdr:pic>
      <xdr:nvPicPr>
        <xdr:cNvPr id="2" name="Imagen 2" descr="Nombre de la empresa&#10;&#10;Descripción generada automáticamente con confianza baja">
          <a:extLst>
            <a:ext uri="{FF2B5EF4-FFF2-40B4-BE49-F238E27FC236}">
              <a16:creationId xmlns:a16="http://schemas.microsoft.com/office/drawing/2014/main" id="{17A44E37-4B81-40BF-893D-6D0413AF30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3583" y="63500"/>
          <a:ext cx="1211792" cy="6085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41105B73-7132-4439-88F0-49067556B8E4}"/>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7523C85E-D407-4A03-AA6D-E3D94471F8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1165059A-EEEE-4B60-88B6-8D3877A470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67C67A05-4B5F-41E6-B078-D1327AA3F2F7}"/>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persons/person.xml><?xml version="1.0" encoding="utf-8"?>
<personList xmlns="http://schemas.microsoft.com/office/spreadsheetml/2018/threadedcomments" xmlns:x="http://schemas.openxmlformats.org/spreadsheetml/2006/main">
  <person displayName="Stefany Arana Garcia" id="{E59E4DDE-80F3-4478-BAAB-E075F381C877}" userId="S::saranag@epsdelagente.com.co::90c1d6ec-8045-436b-a514-3968ca63b08f"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eyla Lizeth Ome Guamanga" refreshedDate="45788.329582638886" createdVersion="8" refreshedVersion="8" minRefreshableVersion="3" recordCount="70" xr:uid="{F8487E83-51B7-4239-A6DC-07CDC818AADE}">
  <cacheSource type="worksheet">
    <worksheetSource ref="A2:BK72" sheet="ESTADO CADA FACT"/>
  </cacheSource>
  <cacheFields count="63">
    <cacheField name="NIT IPS" numFmtId="0">
      <sharedItems containsSemiMixedTypes="0" containsString="0" containsNumber="1" containsInteger="1" minValue="890303841" maxValue="890303841"/>
    </cacheField>
    <cacheField name="Nombre IPS" numFmtId="0">
      <sharedItems/>
    </cacheField>
    <cacheField name="Prefijo Factura" numFmtId="0">
      <sharedItems/>
    </cacheField>
    <cacheField name="Numero Factura" numFmtId="0">
      <sharedItems containsSemiMixedTypes="0" containsString="0" containsNumber="1" containsInteger="1" minValue="253497" maxValue="479775"/>
    </cacheField>
    <cacheField name="FACTURA" numFmtId="0">
      <sharedItems/>
    </cacheField>
    <cacheField name="LLAVE" numFmtId="0">
      <sharedItems/>
    </cacheField>
    <cacheField name="IPS Fecha factura" numFmtId="14">
      <sharedItems containsSemiMixedTypes="0" containsNonDate="0" containsDate="1" containsString="0" minDate="2021-01-19T00:00:00" maxDate="2025-03-16T00:00:00"/>
    </cacheField>
    <cacheField name="IPS Fecha radicado" numFmtId="165">
      <sharedItems containsNonDate="0" containsDate="1" containsString="0" containsBlank="1" minDate="2021-03-20T00:00:00" maxDate="2025-03-14T00:00:00"/>
    </cacheField>
    <cacheField name="IPS Valor Factura" numFmtId="166">
      <sharedItems containsSemiMixedTypes="0" containsString="0" containsNumber="1" containsInteger="1" minValue="59700" maxValue="40150446"/>
    </cacheField>
    <cacheField name="IPS Saldo Factura" numFmtId="166">
      <sharedItems containsSemiMixedTypes="0" containsString="0" containsNumber="1" containsInteger="1" minValue="59700" maxValue="9336204"/>
    </cacheField>
    <cacheField name="Tipo de Contrato" numFmtId="0">
      <sharedItems/>
    </cacheField>
    <cacheField name="Sede / Ciudad" numFmtId="0">
      <sharedItems/>
    </cacheField>
    <cacheField name="Tipo de Prestación" numFmtId="0">
      <sharedItems/>
    </cacheField>
    <cacheField name="ESTADO CARTERA ANTERIOR" numFmtId="0">
      <sharedItems/>
    </cacheField>
    <cacheField name="ESTADO EPS 11-05-2025" numFmtId="0">
      <sharedItems count="6">
        <s v="Factura Cancelada"/>
        <s v="Factura Covid"/>
        <s v="Factura Devuelta"/>
        <s v="Factura No Radicada"/>
        <s v="Factura Pendiente por Programacion de Pago"/>
        <s v="Glosa Pendiente por Contestar IPS"/>
      </sharedItems>
    </cacheField>
    <cacheField name="POR PAGAR SAP" numFmtId="166">
      <sharedItems containsSemiMixedTypes="0" containsString="0" containsNumber="1" containsInteger="1" minValue="0" maxValue="671476"/>
    </cacheField>
    <cacheField name="DOC CONTA" numFmtId="0">
      <sharedItems containsString="0" containsBlank="1" containsNumber="1" containsInteger="1" minValue="1222576428" maxValue="1222576431"/>
    </cacheField>
    <cacheField name="ESTADO COVID" numFmtId="0">
      <sharedItems containsBlank="1"/>
    </cacheField>
    <cacheField name="VALIDACION" numFmtId="0">
      <sharedItems containsBlank="1"/>
    </cacheField>
    <cacheField name="OBSERVACION" numFmtId="0">
      <sharedItems containsNonDate="0" containsDate="1" containsString="0" containsBlank="1" minDate="2024-10-25T00:00:00" maxDate="2024-10-26T00:00:00"/>
    </cacheField>
    <cacheField name="ESTADO BOX" numFmtId="0">
      <sharedItems containsBlank="1"/>
    </cacheField>
    <cacheField name="FECHA FACT" numFmtId="14">
      <sharedItems containsNonDate="0" containsDate="1" containsString="0" containsBlank="1" minDate="2021-01-19T00:00:00" maxDate="2025-03-16T00:00:00"/>
    </cacheField>
    <cacheField name="FECHA RAD" numFmtId="14">
      <sharedItems containsNonDate="0" containsDate="1" containsString="0" containsBlank="1" minDate="2023-04-18T00:00:00" maxDate="2025-03-14T00:00:00"/>
    </cacheField>
    <cacheField name="FECHA LIQ" numFmtId="14">
      <sharedItems containsNonDate="0" containsDate="1" containsString="0" containsBlank="1" minDate="2023-04-18T00:00:00" maxDate="2025-03-26T00:00:00"/>
    </cacheField>
    <cacheField name="FECHA DEV" numFmtId="14">
      <sharedItems containsNonDate="0" containsDate="1" containsString="0" containsBlank="1" minDate="2023-04-22T00:00:00" maxDate="2024-12-01T00:00:00"/>
    </cacheField>
    <cacheField name="DIAS" numFmtId="0">
      <sharedItems containsNonDate="0" containsString="0" containsBlank="1"/>
    </cacheField>
    <cacheField name="EDAD" numFmtId="0">
      <sharedItems containsNonDate="0" containsString="0" containsBlank="1"/>
    </cacheField>
    <cacheField name="VALOR BRUTO" numFmtId="166">
      <sharedItems containsSemiMixedTypes="0" containsString="0" containsNumber="1" containsInteger="1" minValue="0" maxValue="40150446"/>
    </cacheField>
    <cacheField name="VALOR RADICAD" numFmtId="166">
      <sharedItems containsSemiMixedTypes="0" containsString="0" containsNumber="1" containsInteger="1" minValue="0" maxValue="9336204"/>
    </cacheField>
    <cacheField name="COPAGO/CM REAL" numFmtId="166">
      <sharedItems containsSemiMixedTypes="0" containsString="0" containsNumber="1" containsInteger="1" minValue="0" maxValue="0"/>
    </cacheField>
    <cacheField name="COPAGO/CM BOX" numFmtId="166">
      <sharedItems containsSemiMixedTypes="0" containsString="0" containsNumber="1" containsInteger="1" minValue="0" maxValue="0"/>
    </cacheField>
    <cacheField name="NOTA CREDITO" numFmtId="166">
      <sharedItems containsSemiMixedTypes="0" containsString="0" containsNumber="1" containsInteger="1" minValue="0" maxValue="0"/>
    </cacheField>
    <cacheField name="GLOSA PDTE" numFmtId="166">
      <sharedItems containsSemiMixedTypes="0" containsString="0" containsNumber="1" containsInteger="1" minValue="0" maxValue="4543234"/>
    </cacheField>
    <cacheField name="GLOSA ACEPTADA" numFmtId="166">
      <sharedItems containsSemiMixedTypes="0" containsString="0" containsNumber="1" containsInteger="1" minValue="0" maxValue="0"/>
    </cacheField>
    <cacheField name="DEVOLUCION" numFmtId="166">
      <sharedItems containsSemiMixedTypes="0" containsString="0" containsNumber="1" containsInteger="1" minValue="0" maxValue="9336204"/>
    </cacheField>
    <cacheField name="Devolucion Aceptada" numFmtId="0">
      <sharedItems containsNonDate="0" containsString="0" containsBlank="1"/>
    </cacheField>
    <cacheField name="Observacion Devolucion" numFmtId="0">
      <sharedItems containsBlank="1" longText="1"/>
    </cacheField>
    <cacheField name="Observacion glosa" numFmtId="0">
      <sharedItems containsBlank="1" longText="1"/>
    </cacheField>
    <cacheField name="USUARIO LIQ" numFmtId="0">
      <sharedItems containsBlank="1"/>
    </cacheField>
    <cacheField name="Rete Fuente" numFmtId="166">
      <sharedItems containsSemiMixedTypes="0" containsString="0" containsNumber="1" containsInteger="1" minValue="0" maxValue="0"/>
    </cacheField>
    <cacheField name="VALOR A PAGAR" numFmtId="166">
      <sharedItems containsSemiMixedTypes="0" containsString="0" containsNumber="1" containsInteger="1" minValue="0" maxValue="6770869"/>
    </cacheField>
    <cacheField name="Valor_Glosa y Devolución" numFmtId="166">
      <sharedItems containsSemiMixedTypes="0" containsString="0" containsNumber="1" containsInteger="1" minValue="0" maxValue="9336204"/>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acheField>
    <cacheField name="AMBITO" numFmtId="0">
      <sharedItems containsBlank="1"/>
    </cacheField>
    <cacheField name="Numero Contrato" numFmtId="0">
      <sharedItems containsBlank="1"/>
    </cacheField>
    <cacheField name="FACTURA CANCELADA" numFmtId="0">
      <sharedItems containsString="0" containsBlank="1" containsNumber="1" containsInteger="1" minValue="99484" maxValue="6770869"/>
    </cacheField>
    <cacheField name="FACTURA DEVUELTA" numFmtId="0">
      <sharedItems containsString="0" containsBlank="1" containsNumber="1" containsInteger="1" minValue="59700" maxValue="9336204"/>
    </cacheField>
    <cacheField name="FACTURA NO RADICADA" numFmtId="0">
      <sharedItems containsString="0" containsBlank="1" containsNumber="1" containsInteger="1" minValue="73400" maxValue="1144402"/>
    </cacheField>
    <cacheField name="GLOSA ACEPTADA2" numFmtId="0">
      <sharedItems containsNonDate="0" containsString="0" containsBlank="1"/>
    </cacheField>
    <cacheField name="VALOR EXTEMPORANEO" numFmtId="0">
      <sharedItems containsNonDate="0" containsString="0" containsBlank="1"/>
    </cacheField>
    <cacheField name="GLOSA PDTE2" numFmtId="0">
      <sharedItems containsString="0" containsBlank="1" containsNumber="1" containsInteger="1" minValue="99300" maxValue="4543234"/>
    </cacheField>
    <cacheField name="FACTURA EN PROGRAMACION DE PAGO" numFmtId="0">
      <sharedItems containsString="0" containsBlank="1" containsNumber="1" containsInteger="1" minValue="88800" maxValue="671476"/>
    </cacheField>
    <cacheField name="FACTURA EN PROCESO INTERNO" numFmtId="0">
      <sharedItems containsNonDate="0" containsString="0" containsBlank="1"/>
    </cacheField>
    <cacheField name="FACTURACION COVID-19" numFmtId="0">
      <sharedItems containsString="0" containsBlank="1" containsNumber="1" containsInteger="1" minValue="80832" maxValue="80832"/>
    </cacheField>
    <cacheField name="VALOR CANCELADO SAP" numFmtId="166">
      <sharedItems containsSemiMixedTypes="0" containsString="0" containsNumber="1" containsInteger="1" minValue="0" maxValue="35607212"/>
    </cacheField>
    <cacheField name="RETENCION" numFmtId="0">
      <sharedItems containsNonDate="0" containsString="0" containsBlank="1"/>
    </cacheField>
    <cacheField name="DOC COMPENSACION SAP" numFmtId="0">
      <sharedItems containsString="0" containsBlank="1" containsNumber="1" containsInteger="1" minValue="2201539586" maxValue="4800066621"/>
    </cacheField>
    <cacheField name="FECHA COMPENSACION SAP" numFmtId="14">
      <sharedItems containsNonDate="0" containsDate="1" containsString="0" containsBlank="1" minDate="2024-08-20T00:00:00" maxDate="2025-04-01T00:00:00"/>
    </cacheField>
    <cacheField name="OBSE PAGO" numFmtId="0">
      <sharedItems containsBlank="1"/>
    </cacheField>
    <cacheField name="VALOR TRANFERENCIA" numFmtId="166">
      <sharedItems containsSemiMixedTypes="0" containsString="0" containsNumber="1" containsInteger="1" minValue="0" maxValue="6058536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0">
  <r>
    <n v="890303841"/>
    <s v="HOSPITAL SAN JUAN DE DIOS DE CALI"/>
    <s v="CA"/>
    <n v="435253"/>
    <s v="CA435253"/>
    <s v="890303841_CA435253"/>
    <d v="2024-08-09T00:00:00"/>
    <d v="2024-09-12T00:00:00"/>
    <n v="99484"/>
    <n v="99484"/>
    <s v="EVENTO"/>
    <s v="CALI"/>
    <s v="URGENCIAS"/>
    <s v="Factura pendiente en programacion de pago"/>
    <x v="0"/>
    <n v="0"/>
    <m/>
    <m/>
    <m/>
    <m/>
    <s v="Finalizada"/>
    <d v="2024-08-10T00:00:00"/>
    <d v="2024-09-11T00:00:00"/>
    <d v="2024-09-19T00:00:00"/>
    <m/>
    <m/>
    <m/>
    <n v="99484"/>
    <n v="99484"/>
    <n v="0"/>
    <n v="0"/>
    <n v="0"/>
    <n v="0"/>
    <n v="0"/>
    <n v="0"/>
    <m/>
    <m/>
    <m/>
    <s v="Procesos Servidor"/>
    <n v="0"/>
    <n v="99484"/>
    <n v="0"/>
    <m/>
    <m/>
    <m/>
    <s v="Urgencias"/>
    <m/>
    <s v="MIG-890303841"/>
    <n v="99484"/>
    <m/>
    <m/>
    <m/>
    <m/>
    <m/>
    <m/>
    <m/>
    <m/>
    <n v="99484"/>
    <m/>
    <n v="2201605210"/>
    <d v="2025-03-31T00:00:00"/>
    <s v="(en blanco)"/>
    <n v="11272723"/>
  </r>
  <r>
    <n v="890303841"/>
    <s v="HOSPITAL SAN JUAN DE DIOS DE CALI"/>
    <s v="CB"/>
    <n v="414835"/>
    <s v="CB414835"/>
    <s v="890303841_CB414835"/>
    <d v="2024-06-17T00:00:00"/>
    <d v="2024-07-17T00:00:00"/>
    <n v="102235"/>
    <n v="102235"/>
    <s v="EVENTO"/>
    <s v="CARTAGO"/>
    <s v="URGENCIAS"/>
    <s v="Factura pendiente en programacion de pago"/>
    <x v="0"/>
    <n v="0"/>
    <m/>
    <m/>
    <m/>
    <m/>
    <s v="Finalizada"/>
    <d v="2024-06-17T00:00:00"/>
    <d v="2024-08-01T00:00:00"/>
    <d v="2024-09-05T00:00:00"/>
    <m/>
    <m/>
    <m/>
    <n v="102235"/>
    <n v="102235"/>
    <n v="0"/>
    <n v="0"/>
    <n v="0"/>
    <n v="0"/>
    <n v="0"/>
    <n v="0"/>
    <m/>
    <m/>
    <m/>
    <s v="Yufrey Hernandez Truque"/>
    <n v="0"/>
    <n v="102235"/>
    <n v="0"/>
    <m/>
    <m/>
    <m/>
    <s v="Atención inicial de urgencias | Atención de urgencias | Urgencias"/>
    <m/>
    <s v="URG-2023-09"/>
    <n v="102235"/>
    <m/>
    <m/>
    <m/>
    <m/>
    <m/>
    <m/>
    <m/>
    <m/>
    <n v="102235"/>
    <m/>
    <n v="2201605210"/>
    <d v="2025-03-31T00:00:00"/>
    <s v="(en blanco)"/>
    <n v="11272723"/>
  </r>
  <r>
    <n v="890303841"/>
    <s v="HOSPITAL SAN JUAN DE DIOS DE CALI"/>
    <s v="CB"/>
    <n v="417102"/>
    <s v="CB417102"/>
    <s v="890303841_CB417102"/>
    <d v="2024-06-26T00:00:00"/>
    <d v="2024-07-17T00:00:00"/>
    <n v="107582"/>
    <n v="107582"/>
    <s v="EVENTO"/>
    <s v="CARTAGO"/>
    <s v="URGENCIAS"/>
    <s v="Factura pendiente en programacion de pago"/>
    <x v="0"/>
    <n v="0"/>
    <m/>
    <m/>
    <m/>
    <m/>
    <s v="Finalizada"/>
    <d v="2024-06-26T00:00:00"/>
    <d v="2024-08-01T00:00:00"/>
    <d v="2024-09-05T00:00:00"/>
    <m/>
    <m/>
    <m/>
    <n v="107582"/>
    <n v="107582"/>
    <n v="0"/>
    <n v="0"/>
    <n v="0"/>
    <n v="0"/>
    <n v="0"/>
    <n v="0"/>
    <m/>
    <m/>
    <m/>
    <s v="Yufrey Hernandez Truque"/>
    <n v="0"/>
    <n v="107582"/>
    <n v="0"/>
    <m/>
    <m/>
    <m/>
    <s v="Atención inicial de urgencias | Atención de urgencias | Urgencias"/>
    <m/>
    <s v="MIG-890303841"/>
    <n v="107582"/>
    <m/>
    <m/>
    <m/>
    <m/>
    <m/>
    <m/>
    <m/>
    <m/>
    <n v="107582"/>
    <m/>
    <n v="2201605210"/>
    <d v="2025-03-31T00:00:00"/>
    <s v="(en blanco)"/>
    <n v="11272723"/>
  </r>
  <r>
    <n v="890303841"/>
    <s v="HOSPITAL SAN JUAN DE DIOS DE CALI"/>
    <s v="CA"/>
    <n v="463881"/>
    <s v="CA463881"/>
    <s v="890303841_CA463881"/>
    <d v="2025-01-05T00:00:00"/>
    <d v="2025-02-11T00:00:00"/>
    <n v="169159"/>
    <n v="169159"/>
    <s v="EVENTO"/>
    <s v="CALI"/>
    <s v="URGENCIAS"/>
    <e v="#N/A"/>
    <x v="0"/>
    <n v="0"/>
    <m/>
    <m/>
    <m/>
    <m/>
    <s v="Finalizada"/>
    <d v="2025-01-05T00:00:00"/>
    <d v="2025-02-11T00:00:00"/>
    <d v="2025-02-25T00:00:00"/>
    <m/>
    <m/>
    <m/>
    <n v="169159"/>
    <n v="169159"/>
    <n v="0"/>
    <n v="0"/>
    <n v="0"/>
    <n v="0"/>
    <n v="0"/>
    <n v="0"/>
    <m/>
    <m/>
    <m/>
    <s v="ProcesoMasivo"/>
    <n v="0"/>
    <n v="169159"/>
    <n v="0"/>
    <m/>
    <m/>
    <m/>
    <s v="Urgencias"/>
    <m/>
    <s v="URG-2023-09"/>
    <n v="169159"/>
    <m/>
    <m/>
    <m/>
    <m/>
    <m/>
    <m/>
    <m/>
    <m/>
    <n v="169159"/>
    <m/>
    <n v="2201605210"/>
    <d v="2025-03-31T00:00:00"/>
    <s v="(en blanco)"/>
    <n v="11272723"/>
  </r>
  <r>
    <n v="890303841"/>
    <s v="HOSPITAL SAN JUAN DE DIOS DE CALI"/>
    <s v="CB"/>
    <n v="422947"/>
    <s v="CB422947"/>
    <s v="890303841_CB422947"/>
    <d v="2024-07-24T00:00:00"/>
    <m/>
    <n v="177646"/>
    <n v="177646"/>
    <s v="EVENTO"/>
    <s v="CALI"/>
    <s v="URGENCIAS"/>
    <s v="Factura pendiente en programacion de pago"/>
    <x v="0"/>
    <n v="0"/>
    <m/>
    <m/>
    <m/>
    <m/>
    <s v="Finalizada"/>
    <d v="2024-07-24T00:00:00"/>
    <d v="2024-09-02T00:00:00"/>
    <d v="2024-09-27T00:00:00"/>
    <m/>
    <m/>
    <m/>
    <n v="177646"/>
    <n v="177646"/>
    <n v="0"/>
    <n v="0"/>
    <n v="0"/>
    <n v="0"/>
    <n v="0"/>
    <n v="0"/>
    <m/>
    <m/>
    <m/>
    <s v="Yufrey Hernandez Truque"/>
    <n v="0"/>
    <n v="177646"/>
    <n v="0"/>
    <m/>
    <m/>
    <m/>
    <s v="Atención inicial de urgencias | Atención de urgencias | Urgencias"/>
    <m/>
    <s v="URG-2023-09"/>
    <n v="177646"/>
    <m/>
    <m/>
    <m/>
    <m/>
    <m/>
    <m/>
    <m/>
    <m/>
    <n v="177646"/>
    <m/>
    <n v="2201605210"/>
    <d v="2025-03-31T00:00:00"/>
    <s v="(en blanco)"/>
    <n v="11272723"/>
  </r>
  <r>
    <n v="890303841"/>
    <s v="HOSPITAL SAN JUAN DE DIOS DE CALI"/>
    <s v="CA"/>
    <n v="438456"/>
    <s v="CA438456"/>
    <s v="890303841_CA438456"/>
    <d v="2024-08-28T00:00:00"/>
    <d v="2024-09-12T00:00:00"/>
    <n v="185400"/>
    <n v="185400"/>
    <s v="EVENTO"/>
    <s v="CALI"/>
    <s v="URGENCIAS"/>
    <s v="Factura pendiente en programacion de pago"/>
    <x v="0"/>
    <n v="0"/>
    <m/>
    <m/>
    <m/>
    <m/>
    <s v="Finalizada"/>
    <d v="2024-08-28T00:00:00"/>
    <d v="2024-09-11T00:00:00"/>
    <d v="2024-10-16T00:00:00"/>
    <m/>
    <m/>
    <m/>
    <n v="185400"/>
    <n v="185400"/>
    <n v="0"/>
    <n v="0"/>
    <n v="0"/>
    <n v="0"/>
    <n v="0"/>
    <n v="0"/>
    <m/>
    <m/>
    <m/>
    <s v="Procesos Servidor"/>
    <n v="0"/>
    <n v="185400"/>
    <n v="0"/>
    <m/>
    <m/>
    <m/>
    <s v="Urgencias"/>
    <m/>
    <s v="MIG-890303841"/>
    <n v="185400"/>
    <m/>
    <m/>
    <m/>
    <m/>
    <m/>
    <m/>
    <m/>
    <m/>
    <n v="185400"/>
    <m/>
    <n v="2201605210"/>
    <d v="2025-03-31T00:00:00"/>
    <s v="(en blanco)"/>
    <n v="11272723"/>
  </r>
  <r>
    <n v="890303841"/>
    <s v="HOSPITAL SAN JUAN DE DIOS DE CALI"/>
    <s v="CA"/>
    <n v="437393"/>
    <s v="CA437393"/>
    <s v="890303841_CA437393"/>
    <d v="2024-08-22T00:00:00"/>
    <d v="2024-09-12T00:00:00"/>
    <n v="260571"/>
    <n v="260571"/>
    <s v="EVENTO"/>
    <s v="CALI"/>
    <s v="URGENCIAS"/>
    <s v="Factura pendiente en programacion de pago"/>
    <x v="0"/>
    <n v="0"/>
    <m/>
    <m/>
    <m/>
    <m/>
    <s v="Finalizada"/>
    <d v="2024-08-22T00:00:00"/>
    <d v="2024-09-11T00:00:00"/>
    <d v="2024-09-23T00:00:00"/>
    <m/>
    <m/>
    <m/>
    <n v="260571"/>
    <n v="260571"/>
    <n v="0"/>
    <n v="0"/>
    <n v="0"/>
    <n v="0"/>
    <n v="0"/>
    <n v="0"/>
    <m/>
    <m/>
    <m/>
    <s v="Procesos Servidor"/>
    <n v="0"/>
    <n v="260571"/>
    <n v="0"/>
    <m/>
    <m/>
    <m/>
    <s v="Urgencias"/>
    <m/>
    <s v="MIG-890303841"/>
    <n v="260571"/>
    <m/>
    <m/>
    <m/>
    <m/>
    <m/>
    <m/>
    <m/>
    <m/>
    <n v="260571"/>
    <m/>
    <n v="2201605210"/>
    <d v="2025-03-31T00:00:00"/>
    <s v="(en blanco)"/>
    <n v="11272723"/>
  </r>
  <r>
    <n v="890303841"/>
    <s v="HOSPITAL SAN JUAN DE DIOS DE CALI"/>
    <s v="CA"/>
    <n v="466101"/>
    <s v="CA466101"/>
    <s v="890303841_CA466101"/>
    <d v="2025-01-19T00:00:00"/>
    <d v="2025-02-11T00:00:00"/>
    <n v="284162"/>
    <n v="284162"/>
    <s v="EVENTO"/>
    <s v="CALI"/>
    <s v="URGENCIAS"/>
    <e v="#N/A"/>
    <x v="0"/>
    <n v="0"/>
    <m/>
    <m/>
    <m/>
    <m/>
    <s v="Finalizada"/>
    <d v="2025-01-19T00:00:00"/>
    <d v="2025-02-11T00:00:00"/>
    <d v="2025-02-25T00:00:00"/>
    <m/>
    <m/>
    <m/>
    <n v="284162"/>
    <n v="284162"/>
    <n v="0"/>
    <n v="0"/>
    <n v="0"/>
    <n v="0"/>
    <n v="0"/>
    <n v="0"/>
    <m/>
    <m/>
    <m/>
    <s v="ProcesoMasivo"/>
    <n v="0"/>
    <n v="284162"/>
    <n v="0"/>
    <m/>
    <m/>
    <m/>
    <s v="Urgencias"/>
    <m/>
    <s v="URG-2023-09"/>
    <n v="284162"/>
    <m/>
    <m/>
    <m/>
    <m/>
    <m/>
    <m/>
    <m/>
    <m/>
    <n v="284162"/>
    <m/>
    <n v="2201605210"/>
    <d v="2025-03-31T00:00:00"/>
    <s v="(en blanco)"/>
    <n v="11272723"/>
  </r>
  <r>
    <n v="890303841"/>
    <s v="HOSPITAL SAN JUAN DE DIOS DE CALI"/>
    <s v="CA"/>
    <n v="443152"/>
    <s v="CA443152"/>
    <s v="890303841_CA443152"/>
    <d v="2024-09-18T00:00:00"/>
    <d v="2024-10-15T00:00:00"/>
    <n v="287809"/>
    <n v="287809"/>
    <s v="EVENTO"/>
    <s v="CALI"/>
    <s v="URGENCIAS"/>
    <s v="Factura pendiente en programacion de pago"/>
    <x v="0"/>
    <n v="0"/>
    <m/>
    <m/>
    <m/>
    <m/>
    <s v="Finalizada"/>
    <d v="2024-09-18T00:00:00"/>
    <d v="2024-11-13T00:00:00"/>
    <d v="2024-11-28T00:00:00"/>
    <m/>
    <m/>
    <m/>
    <n v="287809"/>
    <n v="287809"/>
    <n v="0"/>
    <n v="0"/>
    <n v="0"/>
    <n v="0"/>
    <n v="0"/>
    <n v="0"/>
    <m/>
    <m/>
    <m/>
    <s v="Procesos Servidor"/>
    <n v="0"/>
    <n v="287809"/>
    <n v="0"/>
    <m/>
    <m/>
    <m/>
    <s v="Urgencias"/>
    <m/>
    <s v="URG-2023-09"/>
    <n v="287809"/>
    <m/>
    <m/>
    <m/>
    <m/>
    <m/>
    <m/>
    <m/>
    <m/>
    <n v="287809"/>
    <m/>
    <n v="2201605210"/>
    <d v="2025-03-31T00:00:00"/>
    <s v="(en blanco)"/>
    <n v="11272723"/>
  </r>
  <r>
    <n v="890303841"/>
    <s v="HOSPITAL SAN JUAN DE DIOS DE CALI"/>
    <s v="CA"/>
    <n v="436573"/>
    <s v="CA436573"/>
    <s v="890303841_CA436573"/>
    <d v="2024-08-18T00:00:00"/>
    <d v="2024-08-15T00:00:00"/>
    <n v="321011"/>
    <n v="321011"/>
    <s v="EVENTO"/>
    <s v="CALI"/>
    <s v="URGENCIAS"/>
    <s v="Factura cancelada"/>
    <x v="0"/>
    <n v="0"/>
    <m/>
    <m/>
    <m/>
    <m/>
    <s v="Finalizada"/>
    <d v="2024-08-18T00:00:00"/>
    <d v="2025-01-02T00:00:00"/>
    <d v="2025-01-17T00:00:00"/>
    <m/>
    <m/>
    <m/>
    <n v="321011"/>
    <n v="321011"/>
    <n v="0"/>
    <n v="0"/>
    <n v="0"/>
    <n v="0"/>
    <n v="0"/>
    <n v="0"/>
    <m/>
    <m/>
    <m/>
    <s v="Procesos Servidor"/>
    <n v="0"/>
    <n v="321011"/>
    <n v="0"/>
    <m/>
    <m/>
    <m/>
    <s v="Urgencias"/>
    <m/>
    <s v="URG-2023-09"/>
    <n v="321011"/>
    <m/>
    <m/>
    <m/>
    <m/>
    <m/>
    <m/>
    <m/>
    <m/>
    <n v="321011"/>
    <m/>
    <n v="2201583912"/>
    <d v="2025-01-29T00:00:00"/>
    <s v="(en blanco)"/>
    <n v="1644061"/>
  </r>
  <r>
    <n v="890303841"/>
    <s v="HOSPITAL SAN JUAN DE DIOS DE CALI"/>
    <s v="CA"/>
    <n v="462552"/>
    <s v="CA462552"/>
    <s v="890303841_CA462552"/>
    <d v="2024-12-19T00:00:00"/>
    <d v="2025-01-13T00:00:00"/>
    <n v="367812"/>
    <n v="367812"/>
    <s v="EVENTO"/>
    <s v="CALI"/>
    <s v="URGENCIAS"/>
    <s v="Factura pendiente en programacion de pago"/>
    <x v="0"/>
    <n v="0"/>
    <m/>
    <m/>
    <m/>
    <m/>
    <s v="Finalizada"/>
    <d v="2024-12-19T00:00:00"/>
    <d v="2025-01-13T00:00:00"/>
    <d v="2025-01-27T00:00:00"/>
    <m/>
    <m/>
    <m/>
    <n v="367812"/>
    <n v="367812"/>
    <n v="0"/>
    <n v="0"/>
    <n v="0"/>
    <n v="0"/>
    <n v="0"/>
    <n v="0"/>
    <m/>
    <m/>
    <m/>
    <s v="Cesar Augusto Alzate Gaviria"/>
    <n v="0"/>
    <n v="367812"/>
    <n v="0"/>
    <m/>
    <m/>
    <m/>
    <s v="Urgencias"/>
    <m/>
    <s v="URG-2023-09"/>
    <n v="367812"/>
    <m/>
    <m/>
    <m/>
    <m/>
    <m/>
    <m/>
    <m/>
    <m/>
    <n v="367812"/>
    <m/>
    <n v="2201605210"/>
    <d v="2025-03-31T00:00:00"/>
    <s v="(en blanco)"/>
    <n v="11272723"/>
  </r>
  <r>
    <n v="890303841"/>
    <s v="HOSPITAL SAN JUAN DE DIOS DE CALI"/>
    <s v="CB"/>
    <n v="426685"/>
    <s v="CB426685"/>
    <s v="890303841_CB426685"/>
    <d v="2024-08-11T00:00:00"/>
    <m/>
    <n v="432970"/>
    <n v="432970"/>
    <s v="EVENTO"/>
    <s v="CARTAGO"/>
    <s v="URGENCIAS"/>
    <s v="Factura pendiente en programacion de pago"/>
    <x v="0"/>
    <n v="0"/>
    <m/>
    <m/>
    <m/>
    <m/>
    <s v="Finalizada"/>
    <d v="2024-08-11T00:00:00"/>
    <d v="2024-09-12T00:00:00"/>
    <d v="2024-10-02T00:00:00"/>
    <m/>
    <m/>
    <m/>
    <n v="432970"/>
    <n v="432970"/>
    <n v="0"/>
    <n v="0"/>
    <n v="0"/>
    <n v="0"/>
    <n v="0"/>
    <n v="0"/>
    <m/>
    <m/>
    <m/>
    <s v="Procesos Servidor"/>
    <n v="0"/>
    <n v="432970"/>
    <n v="0"/>
    <m/>
    <m/>
    <m/>
    <s v="Urgencias"/>
    <m/>
    <s v="MIG-890303841"/>
    <n v="432970"/>
    <m/>
    <m/>
    <m/>
    <m/>
    <m/>
    <m/>
    <m/>
    <m/>
    <n v="432970"/>
    <m/>
    <n v="2201605210"/>
    <d v="2025-03-31T00:00:00"/>
    <s v="(en blanco)"/>
    <n v="11272723"/>
  </r>
  <r>
    <n v="890303841"/>
    <s v="HOSPITAL SAN JUAN DE DIOS DE CALI"/>
    <s v="CA"/>
    <n v="427041"/>
    <s v="CA427041"/>
    <s v="890303841_CA427041"/>
    <d v="2024-06-30T00:00:00"/>
    <d v="2024-07-17T00:00:00"/>
    <n v="541996"/>
    <n v="541996"/>
    <s v="EVENTO"/>
    <s v="CALI"/>
    <s v="URGENCIAS"/>
    <s v="Factura pendiente en programacion de pago"/>
    <x v="0"/>
    <n v="0"/>
    <m/>
    <m/>
    <m/>
    <m/>
    <s v="Finalizada"/>
    <d v="2024-06-30T00:00:00"/>
    <d v="2024-07-12T00:00:00"/>
    <d v="2024-09-17T00:00:00"/>
    <m/>
    <m/>
    <m/>
    <n v="541996"/>
    <n v="541996"/>
    <n v="0"/>
    <n v="0"/>
    <n v="0"/>
    <n v="0"/>
    <n v="0"/>
    <n v="0"/>
    <m/>
    <m/>
    <m/>
    <s v="Procesos Servidor"/>
    <n v="0"/>
    <n v="541996"/>
    <n v="0"/>
    <m/>
    <m/>
    <m/>
    <s v="Urgencias"/>
    <m/>
    <s v="MIG-890303841"/>
    <n v="541996"/>
    <m/>
    <m/>
    <m/>
    <m/>
    <m/>
    <m/>
    <m/>
    <m/>
    <n v="541996"/>
    <m/>
    <n v="2201605210"/>
    <d v="2025-03-31T00:00:00"/>
    <s v="(en blanco)"/>
    <n v="11272723"/>
  </r>
  <r>
    <n v="890303841"/>
    <s v="HOSPITAL SAN JUAN DE DIOS DE CALI"/>
    <s v="CA"/>
    <n v="466018"/>
    <s v="CA466018"/>
    <s v="890303841_CA466018"/>
    <d v="2025-01-17T00:00:00"/>
    <d v="2025-02-11T00:00:00"/>
    <n v="646598"/>
    <n v="646598"/>
    <s v="EVENTO"/>
    <s v="CALI"/>
    <s v="URGENCIAS"/>
    <e v="#N/A"/>
    <x v="0"/>
    <n v="0"/>
    <m/>
    <m/>
    <m/>
    <m/>
    <s v="Finalizada"/>
    <d v="2025-01-18T00:00:00"/>
    <d v="2025-02-11T00:00:00"/>
    <d v="2025-02-25T00:00:00"/>
    <m/>
    <m/>
    <m/>
    <n v="646598"/>
    <n v="646598"/>
    <n v="0"/>
    <n v="0"/>
    <n v="0"/>
    <n v="0"/>
    <n v="0"/>
    <n v="0"/>
    <m/>
    <m/>
    <m/>
    <s v="ProcesoMasivo"/>
    <n v="0"/>
    <n v="646598"/>
    <n v="0"/>
    <m/>
    <m/>
    <m/>
    <s v="Urgencias"/>
    <m/>
    <s v="URG-2023-09"/>
    <n v="646598"/>
    <m/>
    <m/>
    <m/>
    <m/>
    <m/>
    <m/>
    <m/>
    <m/>
    <n v="646598"/>
    <m/>
    <n v="2201605210"/>
    <d v="2025-03-31T00:00:00"/>
    <s v="(en blanco)"/>
    <n v="11272723"/>
  </r>
  <r>
    <n v="890303841"/>
    <s v="HOSPITAL SAN JUAN DE DIOS DE CALI"/>
    <s v="CA"/>
    <n v="443015"/>
    <s v="CA443015"/>
    <s v="890303841_CA443015"/>
    <d v="2024-09-18T00:00:00"/>
    <d v="2024-10-15T00:00:00"/>
    <n v="838430"/>
    <n v="838430"/>
    <s v="EVENTO"/>
    <s v="CALI"/>
    <s v="URGENCIAS"/>
    <s v="Factura pendiente en programacion de pago"/>
    <x v="0"/>
    <n v="0"/>
    <m/>
    <m/>
    <m/>
    <m/>
    <s v="Finalizada"/>
    <d v="2024-09-18T00:00:00"/>
    <d v="2024-11-13T00:00:00"/>
    <d v="2024-11-28T00:00:00"/>
    <m/>
    <m/>
    <m/>
    <n v="838430"/>
    <n v="838430"/>
    <n v="0"/>
    <n v="0"/>
    <n v="0"/>
    <n v="0"/>
    <n v="0"/>
    <n v="0"/>
    <m/>
    <m/>
    <m/>
    <s v="Procesos Servidor"/>
    <n v="0"/>
    <n v="838430"/>
    <n v="0"/>
    <m/>
    <m/>
    <m/>
    <s v="Urgencias"/>
    <m/>
    <s v="URG-2023-09"/>
    <n v="838430"/>
    <m/>
    <m/>
    <m/>
    <m/>
    <m/>
    <m/>
    <m/>
    <m/>
    <n v="838430"/>
    <m/>
    <n v="2201605210"/>
    <d v="2025-03-31T00:00:00"/>
    <s v="(en blanco)"/>
    <n v="11272723"/>
  </r>
  <r>
    <n v="890303841"/>
    <s v="HOSPITAL SAN JUAN DE DIOS DE CALI"/>
    <s v="CB"/>
    <n v="358711"/>
    <s v="CB358711"/>
    <s v="890303841_CB358711"/>
    <d v="2023-10-20T00:00:00"/>
    <d v="2023-11-14T00:00:00"/>
    <n v="1899728"/>
    <n v="1323050"/>
    <s v="EVENTO"/>
    <s v="CARTAGO"/>
    <s v="URGENCIAS"/>
    <s v="Factura cancelada"/>
    <x v="0"/>
    <n v="0"/>
    <m/>
    <m/>
    <m/>
    <m/>
    <s v="Finalizada"/>
    <d v="2023-10-20T00:00:00"/>
    <d v="2023-11-14T00:00:00"/>
    <d v="2024-07-10T00:00:00"/>
    <m/>
    <m/>
    <m/>
    <n v="1899728"/>
    <n v="1323050"/>
    <n v="0"/>
    <n v="0"/>
    <n v="0"/>
    <n v="0"/>
    <n v="0"/>
    <n v="0"/>
    <m/>
    <m/>
    <s v="se levanta glosa por parte de la EPS, se evidencia soporte de traslado en ambulancia Cartago - Cali, debidamente  firmado."/>
    <s v="Elizabeth Fernandez Chilito"/>
    <n v="0"/>
    <n v="1323050"/>
    <n v="0"/>
    <m/>
    <m/>
    <m/>
    <s v="Atención inicial de urgencias | Atención de urgencias | Urgencias"/>
    <m/>
    <s v="MIG-890303841"/>
    <n v="1323050"/>
    <m/>
    <m/>
    <m/>
    <m/>
    <m/>
    <m/>
    <m/>
    <m/>
    <n v="1323050"/>
    <m/>
    <n v="2201583912"/>
    <d v="2025-01-29T00:00:00"/>
    <s v="(en blanco)"/>
    <n v="1644061"/>
  </r>
  <r>
    <n v="890303841"/>
    <s v="HOSPITAL SAN JUAN DE DIOS DE CALI"/>
    <s v="CB"/>
    <n v="367886"/>
    <s v="CB367886"/>
    <s v="890303841_CB367886"/>
    <d v="2023-11-30T00:00:00"/>
    <d v="2023-12-05T00:00:00"/>
    <n v="6770869"/>
    <n v="6770869"/>
    <s v="EVENTO"/>
    <s v="CARTAGO"/>
    <s v="URGENCIAS"/>
    <s v="Factura pendiente en programacion de pago"/>
    <x v="0"/>
    <n v="0"/>
    <m/>
    <m/>
    <m/>
    <m/>
    <s v="Finalizada"/>
    <d v="2023-11-30T00:00:00"/>
    <d v="2024-07-15T00:00:00"/>
    <d v="2024-08-12T00:00:00"/>
    <m/>
    <m/>
    <m/>
    <n v="6770869"/>
    <n v="6770869"/>
    <n v="0"/>
    <n v="0"/>
    <n v="0"/>
    <n v="0"/>
    <n v="0"/>
    <n v="0"/>
    <m/>
    <m/>
    <m/>
    <s v="Luis Ernesto Guerrero Galeano"/>
    <n v="0"/>
    <n v="6770869"/>
    <n v="0"/>
    <m/>
    <m/>
    <m/>
    <s v="Atención de urgencias"/>
    <m/>
    <s v="MIG-890303841"/>
    <n v="6770869"/>
    <m/>
    <m/>
    <m/>
    <m/>
    <m/>
    <m/>
    <m/>
    <m/>
    <n v="6770869"/>
    <m/>
    <n v="2201605210"/>
    <d v="2025-03-31T00:00:00"/>
    <s v="(en blanco)"/>
    <n v="11272723"/>
  </r>
  <r>
    <n v="890303841"/>
    <s v="HOSPITAL SAN JUAN DE DIOS DE CALI"/>
    <s v="C1"/>
    <n v="253497"/>
    <s v="C1253497"/>
    <s v="890303841_C1253497"/>
    <d v="2021-01-19T00:00:00"/>
    <d v="2021-03-20T00:00:00"/>
    <n v="80832"/>
    <n v="80832"/>
    <s v="EVENTO"/>
    <s v="CALI"/>
    <s v="URGENCIAS"/>
    <s v="Facturacion covid"/>
    <x v="1"/>
    <n v="0"/>
    <m/>
    <s v="ESTADO DOS"/>
    <s v="PAGADA POR ADRES"/>
    <d v="2024-10-25T00:00:00"/>
    <s v="Finalizada"/>
    <d v="2021-01-19T00:00:00"/>
    <d v="2024-02-01T00:00:00"/>
    <d v="2024-02-29T00:00:00"/>
    <m/>
    <m/>
    <m/>
    <n v="80832"/>
    <n v="80832"/>
    <n v="0"/>
    <n v="0"/>
    <n v="0"/>
    <n v="0"/>
    <n v="0"/>
    <n v="0"/>
    <m/>
    <m/>
    <s v="SE DEVUELVE FACTURA POR QUE NO SE EVIDENCIA EL SOPORTE DELSIS MUESTRA Y RESULTADO DE LABORATORIO, FAVOR TENER EN CUENTA QUE DEBEN ANEXAR TODOS LOS SOPORTES PARA LAS PRUEBAS COVIC.                                NC"/>
    <s v="Procesos Servidor"/>
    <n v="0"/>
    <n v="80832"/>
    <n v="0"/>
    <m/>
    <m/>
    <m/>
    <s v="Urgencias"/>
    <m/>
    <s v="MIG-890303841"/>
    <m/>
    <m/>
    <m/>
    <m/>
    <m/>
    <m/>
    <m/>
    <m/>
    <n v="80832"/>
    <n v="80832"/>
    <m/>
    <n v="4800066621"/>
    <d v="2024-12-26T00:00:00"/>
    <s v="INGRESO X RECONOC. PRUEBAS COVID 25 OCTUBRE 2024"/>
    <n v="80832"/>
  </r>
  <r>
    <n v="890303841"/>
    <s v="HOSPITAL SAN JUAN DE DIOS DE CALI"/>
    <s v="CB"/>
    <n v="302533"/>
    <s v="CB302533"/>
    <s v="890303841_CB302533"/>
    <d v="2023-01-22T00:00:00"/>
    <d v="2023-04-18T00:00:00"/>
    <n v="80832"/>
    <n v="80832"/>
    <s v="EVENTO"/>
    <s v="CARTAGO"/>
    <s v="URGENCIAS"/>
    <s v="Factura devuelta"/>
    <x v="2"/>
    <n v="0"/>
    <m/>
    <m/>
    <m/>
    <m/>
    <s v="Devuelta"/>
    <d v="2023-01-22T00:00:00"/>
    <d v="2023-04-18T00:00:00"/>
    <d v="2023-04-18T00:00:00"/>
    <d v="2023-04-24T00:00:00"/>
    <m/>
    <m/>
    <n v="80832"/>
    <n v="80832"/>
    <n v="0"/>
    <n v="0"/>
    <n v="0"/>
    <n v="0"/>
    <n v="0"/>
    <n v="80832"/>
    <m/>
    <s v="MIGRACION: COVID SE DEVUELVE FACTURA NO PASA LA VALIDACION NO ESTA REPORTADA EN SISMUESTRA.MILENA"/>
    <s v="COVID SE DEVUELVE FACTURA NO PASA LA VALIDACION NO ESTA REPORTADA EN SISMUESTRA.MILENA"/>
    <m/>
    <n v="0"/>
    <n v="0"/>
    <n v="80832"/>
    <s v="DEVOLUCION"/>
    <s v="COVID SE DEVUELVE FACTURA NO PASA LA VALIDACION NO ESTA REPO RTADA EN SISMUESTRA.MILENA"/>
    <s v="COVID-19"/>
    <m/>
    <s v="Ambulatorio"/>
    <s v="MIG-890303841"/>
    <m/>
    <n v="80832"/>
    <m/>
    <m/>
    <m/>
    <m/>
    <m/>
    <m/>
    <m/>
    <n v="0"/>
    <m/>
    <m/>
    <m/>
    <m/>
    <n v="0"/>
  </r>
  <r>
    <n v="890303841"/>
    <s v="HOSPITAL SAN JUAN DE DIOS DE CALI"/>
    <s v="CB"/>
    <n v="302534"/>
    <s v="CB302534"/>
    <s v="890303841_CB302534"/>
    <d v="2023-01-22T00:00:00"/>
    <d v="2023-04-18T00:00:00"/>
    <n v="5620962"/>
    <n v="5620962"/>
    <s v="EVENTO"/>
    <s v="CARTAGO"/>
    <s v="URGENCIAS"/>
    <s v="Factura devuelta"/>
    <x v="2"/>
    <n v="0"/>
    <m/>
    <m/>
    <m/>
    <m/>
    <s v="Devuelta"/>
    <d v="2023-01-22T00:00:00"/>
    <d v="2023-04-18T00:00:00"/>
    <d v="2023-06-20T00:00:00"/>
    <d v="2023-04-22T00:00:00"/>
    <m/>
    <m/>
    <n v="5620962"/>
    <n v="5620962"/>
    <n v="0"/>
    <n v="0"/>
    <n v="0"/>
    <n v="0"/>
    <n v="0"/>
    <n v="5620962"/>
    <m/>
    <s v="MIGRACION"/>
    <s v="AUT SE DEVUELVE FACTURA NO HAY AUTORIZACION PARA INTERNACION SOLO AHY DE URGENCIAS 230178524717581 GESTIONAR CON EL AREA ENCARGADA DE AUTORIZACIONES. SE REALIZA OBEJCION DRA MAIBER  ACEVEDO 608 Pertinencia médica Urocultivo no interpretado H HC.$ 81.400 FACTURACION 106 Cánula nasal FACT 2 Se acepta 1 por estancia.  $ 3.802 -101 Estancia Facturan Bipersonal 5 d días (Enero 17- 22). El paciente ingresa  a piso de Hospital 19 de Enero a las 14 horas se aceptan  como 4 cama dísa 17- 18 ENERO Se objeta la diferencia. ($324.800- 218.833)x2 MILENA"/>
    <m/>
    <n v="0"/>
    <n v="0"/>
    <n v="5620962"/>
    <s v="DEVOLUCION"/>
    <s v="AUT: SE SOSTIENE DEVOLUCION FACTURA NO HAY AUTORIZACION PARA INTERNACION. SOLO AHY DE URGENCIAS 230178524717581 GESTIONAR CON EL AREA ENCARGADA DE AUTORIZACIONES. SE REALIZA OBEJCION DRA MAIBER ACEVEDO 608 Pertinencia médica Urocultivo no interpretado H HC.$ 81.400 FACTURACION 106 Cánula nasal FACT 2 Se acepta 1por estancia. $ 3.802 -101 Estancia Facturan Bipersonal 5 d 19 de Enero a las 14 horas se aceptan como 4 cama dísa 17-días (Enero 17- 22). El paciente ingresa a piso de Hospital 18 ENERO Se objeta la diferencia. ($324.800- 218.833)x2 YUFREY"/>
    <s v="FACTURACION"/>
    <m/>
    <s v="Ambulatorio"/>
    <s v="MIG-890303841"/>
    <m/>
    <n v="5620962"/>
    <m/>
    <m/>
    <m/>
    <m/>
    <m/>
    <m/>
    <m/>
    <n v="0"/>
    <m/>
    <m/>
    <m/>
    <m/>
    <n v="0"/>
  </r>
  <r>
    <n v="890303841"/>
    <s v="HOSPITAL SAN JUAN DE DIOS DE CALI"/>
    <s v="CB"/>
    <n v="339364"/>
    <s v="CB339364"/>
    <s v="890303841_CB339364"/>
    <d v="2023-07-14T00:00:00"/>
    <d v="2023-08-16T00:00:00"/>
    <n v="173696"/>
    <n v="173696"/>
    <s v="EVENTO"/>
    <s v="CARTAGO"/>
    <s v="URGENCIAS"/>
    <s v="Factura devuelta"/>
    <x v="2"/>
    <n v="0"/>
    <m/>
    <m/>
    <m/>
    <m/>
    <s v="Devuelta"/>
    <d v="2023-07-14T00:00:00"/>
    <d v="2024-07-15T00:00:00"/>
    <m/>
    <d v="2024-09-08T00:00:00"/>
    <m/>
    <m/>
    <n v="173696"/>
    <n v="173696"/>
    <n v="0"/>
    <n v="0"/>
    <n v="0"/>
    <n v="0"/>
    <n v="0"/>
    <n v="173696"/>
    <m/>
    <s v="AUT: SE REALIZA DEVOLUCIÓN DE FACTURA, LA AUTORIZACIÓN 122300007833 ESTÁ GENERADA PARA OTRO PRESTADOR NIT 900342064 - Clinica San Rafael sede Megacentro , FAVOR COMUNICARSE CON EL ÁREA ENCARGADA, SOLICITARLA A LA capautorizaciones@epsdelagente.com.co "/>
    <m/>
    <m/>
    <n v="0"/>
    <n v="0"/>
    <n v="173696"/>
    <s v="DEVOLUCION"/>
    <s v="AUT: SE REALIZA DEVOLUCIÓN DE FACTURA, LA AUTORIZACIÓN 122300007833 ESTÁ GENERADA PARA OTRO PRESTADOR NIT 900342064 - Clinica San Rafael sede Megacentro , FAVOR COMUNICARSE CON EL ÁREA ENCARGADA, SOLICITARLA A LA capautorizaciones@epsdelagente.com.co"/>
    <s v="AUTORIZACION"/>
    <s v="Atención de urgencias"/>
    <s v="Urgencias"/>
    <m/>
    <m/>
    <n v="173696"/>
    <m/>
    <m/>
    <m/>
    <m/>
    <m/>
    <m/>
    <m/>
    <n v="0"/>
    <m/>
    <m/>
    <m/>
    <m/>
    <n v="0"/>
  </r>
  <r>
    <n v="890303841"/>
    <s v="HOSPITAL SAN JUAN DE DIOS DE CALI"/>
    <s v="CB"/>
    <n v="347244"/>
    <s v="CB347244"/>
    <s v="890303841_CB347244"/>
    <d v="2023-08-27T00:00:00"/>
    <d v="2023-09-04T00:00:00"/>
    <n v="1034130"/>
    <n v="1034130"/>
    <s v="EVENTO"/>
    <s v="CARTAGO"/>
    <s v="URGENCIAS"/>
    <s v="Factura devuelta"/>
    <x v="2"/>
    <n v="0"/>
    <m/>
    <m/>
    <m/>
    <m/>
    <s v="Devuelta"/>
    <d v="2023-08-27T00:00:00"/>
    <d v="2024-07-15T00:00:00"/>
    <m/>
    <d v="2024-07-22T00:00:00"/>
    <m/>
    <m/>
    <n v="1034130"/>
    <n v="1034130"/>
    <n v="0"/>
    <n v="0"/>
    <n v="0"/>
    <n v="0"/>
    <n v="0"/>
    <n v="1034130"/>
    <m/>
    <s v="AUT: SE REALIZA DEVOLUCIÓN DE FACTURA CON SOPORTES COMPLETOS, FACTURA NO CUENTA CON AUTORIZACIÓN PARA LOS SERVICIOS FACTURADOS, FAVOR COMUNICARSE CON EL ÁREA  ENCARGADA, SOLICITARLA A LA CAP, CORREO ELECTRÓNICO: autorizacionescap@epsdelagente.com.co"/>
    <m/>
    <m/>
    <n v="0"/>
    <n v="0"/>
    <n v="1034130"/>
    <s v="DEVOLUCION"/>
    <s v="AUT: SE REALIZA DEVOLUCIÓN DE FACTURA CON SOPORTES COMPLETOS, FACTURA NO CUENTA CON AUTORIZACIÓN PARA LOS SERVICIOS FACTURADOS, FAVOR COMUNICARSE CON EL ÁREA ENCARGADA, SOLICITARLA A LA CAP, CORREO ELECTRÓNICO: autorizacionescap@epsdelagente.com.co"/>
    <s v="AUTORIZACION"/>
    <s v="Atención de urgencias"/>
    <s v="Urgencias"/>
    <m/>
    <m/>
    <n v="1034130"/>
    <m/>
    <m/>
    <m/>
    <m/>
    <m/>
    <m/>
    <m/>
    <n v="0"/>
    <m/>
    <m/>
    <m/>
    <m/>
    <n v="0"/>
  </r>
  <r>
    <n v="890303841"/>
    <s v="HOSPITAL SAN JUAN DE DIOS DE CALI"/>
    <s v="CB"/>
    <n v="349231"/>
    <s v="CB349231"/>
    <s v="890303841_CB349231"/>
    <d v="2023-09-06T00:00:00"/>
    <d v="2023-10-12T00:00:00"/>
    <n v="441344"/>
    <n v="441344"/>
    <s v="EVENTO"/>
    <s v="CARTAGO"/>
    <s v="URGENCIAS"/>
    <s v="Factura devuelta"/>
    <x v="2"/>
    <n v="0"/>
    <m/>
    <m/>
    <m/>
    <m/>
    <s v="Devuelta"/>
    <d v="2023-09-06T00:00:00"/>
    <d v="2024-07-15T00:00:00"/>
    <m/>
    <d v="2024-07-22T00:00:00"/>
    <m/>
    <m/>
    <n v="441344"/>
    <n v="441344"/>
    <n v="0"/>
    <n v="0"/>
    <n v="0"/>
    <n v="0"/>
    <n v="0"/>
    <n v="441344"/>
    <m/>
    <s v="AUT: SE REALIZA DEVOLUCIÓN DE FACTURA CON SOPORTES COMPLETOS, FACTURA NO CUENTA CON AUTORIZACIÓN PARA LOS SERVICIOS FACTURADOS, FAVOR COMUNICARSE CON EL ÁREA  ENCARGADA, SOLICITARLA A LA CAP, CORREO ELECTRÓNICO: autorizacionescap@epsdelagente.com.co"/>
    <m/>
    <m/>
    <n v="0"/>
    <n v="0"/>
    <n v="441344"/>
    <s v="DEVOLUCION"/>
    <s v="AUT: SE REALIZA DEVOLUCIÓN DE FACTURA CON SOPORTES COMPLETOS, FACTURA NO CUENTA CON AUTORIZACIÓN PARA LOS SERVICIOS FACTURADOS, FAVOR COMUNICARSE CON EL ÁREA ENCARGADA, SOLICITARLA A LA CAP, CORREO ELECTRÓNICO: autorizacionescap@epsdelagente.com.co"/>
    <s v="AUTORIZACION"/>
    <s v="Atención de urgencias"/>
    <s v="Urgencias"/>
    <m/>
    <m/>
    <n v="441344"/>
    <m/>
    <m/>
    <m/>
    <m/>
    <m/>
    <m/>
    <m/>
    <n v="0"/>
    <m/>
    <m/>
    <m/>
    <m/>
    <n v="0"/>
  </r>
  <r>
    <n v="890303841"/>
    <s v="HOSPITAL SAN JUAN DE DIOS DE CALI"/>
    <s v="CB"/>
    <n v="370882"/>
    <s v="CB370882"/>
    <s v="890303841_CB370882"/>
    <d v="2023-12-14T00:00:00"/>
    <d v="2024-01-02T00:00:00"/>
    <n v="119020"/>
    <n v="119020"/>
    <s v="EVENTO"/>
    <s v="CARTAGO"/>
    <s v="URGENCIAS"/>
    <s v="Factura devuelta"/>
    <x v="2"/>
    <n v="0"/>
    <m/>
    <m/>
    <m/>
    <m/>
    <s v="Devuelta"/>
    <d v="2023-12-14T00:00:00"/>
    <d v="2024-07-15T00:00:00"/>
    <m/>
    <d v="2024-07-30T00:00:00"/>
    <m/>
    <m/>
    <n v="119020"/>
    <n v="119020"/>
    <n v="0"/>
    <n v="0"/>
    <n v="0"/>
    <n v="0"/>
    <n v="0"/>
    <n v="119020"/>
    <m/>
    <s v="autorizacion  se sostiene devolucion al vlaidar no cuenta con la autorizacion de los material , solicitarla al area encargada capautorizaciones@epsdelagente.com.co, para darle tramite ala factura."/>
    <m/>
    <m/>
    <n v="0"/>
    <n v="0"/>
    <n v="119020"/>
    <s v="DEVOLUCION"/>
    <s v="autorizacion se sostiene devolucion al vlaidar no cuenta con la autorizacion de los material , solicitarla al area encargada capautorizaciones@epsdelagente.com.co, para darle tramite ala factura."/>
    <s v="AUTORIZACION"/>
    <s v="Servicios hospitalarios"/>
    <s v="Hospitalario"/>
    <m/>
    <m/>
    <n v="119020"/>
    <m/>
    <m/>
    <m/>
    <m/>
    <m/>
    <m/>
    <m/>
    <n v="0"/>
    <m/>
    <m/>
    <m/>
    <m/>
    <n v="0"/>
  </r>
  <r>
    <n v="890303841"/>
    <s v="HOSPITAL SAN JUAN DE DIOS DE CALI"/>
    <s v="C1"/>
    <n v="264838"/>
    <s v="C1264838"/>
    <s v="890303841_C1264838"/>
    <d v="2021-03-26T00:00:00"/>
    <d v="2021-09-19T00:00:00"/>
    <n v="59700"/>
    <n v="59700"/>
    <s v="EVENTO"/>
    <s v="CALI"/>
    <s v="URGENCIAS"/>
    <s v="Factura devuelta"/>
    <x v="2"/>
    <n v="0"/>
    <m/>
    <m/>
    <m/>
    <m/>
    <s v="Devuelta"/>
    <d v="2021-03-26T00:00:00"/>
    <d v="2024-07-15T00:00:00"/>
    <m/>
    <d v="2024-07-22T00:00:00"/>
    <m/>
    <m/>
    <n v="59700"/>
    <n v="59700"/>
    <n v="0"/>
    <n v="0"/>
    <n v="0"/>
    <n v="0"/>
    <n v="0"/>
    <n v="59700"/>
    <m/>
    <s v="AUT: SE REALIZA DEVOLUCIÓN DE FACTURA CON SOPORTES COMPLETOS, FACTURA NO CUENTA CON AUTORIZACIÓN PARA LOS SERVICIOS FACTURADOS, FAVOR COMUNICARSE CON EL ÁREA ENCARGADA, SOLICITARLA A LA CAP, CORREO ELECTRÓNICO: autorizacionescap@epsdelagente.com.co "/>
    <s v="Se devuelve factura con soportes originales, porque no seevidencia la autorizacion del servicio de urgencias,favor solicitar autorizacion para dar tramite de pago al correo capautorizaciones@epscomfenalcovalle.com.co        NC"/>
    <m/>
    <n v="0"/>
    <n v="0"/>
    <n v="59700"/>
    <s v="DEVOLUCION"/>
    <s v="AUT: SE REALIZA DEVOLUCIÓN DE FACTURA CON SOPORTES COMPLETOS, FACTURA NO CUENTA CON AUTORIZACIÓN PARA LOS SERVICIOS FACTURADOS, FAVOR COMUNICARSE CON EL ÁREA ENCARGADA, SOLICITARLA A LA CAP, CORREO ELECTRÓNICO: autorizacionescap@epsdelagente.com.co"/>
    <s v="AUTORIZACION"/>
    <s v="Atención de urgencias"/>
    <s v="Urgencias"/>
    <m/>
    <m/>
    <n v="59700"/>
    <m/>
    <m/>
    <m/>
    <m/>
    <m/>
    <m/>
    <m/>
    <n v="0"/>
    <m/>
    <m/>
    <m/>
    <m/>
    <n v="0"/>
  </r>
  <r>
    <n v="890303841"/>
    <s v="HOSPITAL SAN JUAN DE DIOS DE CALI"/>
    <s v="C1"/>
    <n v="265635"/>
    <s v="C1265635"/>
    <s v="890303841_C1265635"/>
    <d v="2021-03-30T00:00:00"/>
    <d v="2021-09-19T00:00:00"/>
    <n v="314400"/>
    <n v="314400"/>
    <s v="EVENTO"/>
    <s v="CALI"/>
    <s v="URGENCIAS"/>
    <s v="Factura devuelta"/>
    <x v="2"/>
    <n v="0"/>
    <m/>
    <m/>
    <m/>
    <m/>
    <s v="Devuelta"/>
    <d v="2021-03-30T00:00:00"/>
    <d v="2024-07-15T00:00:00"/>
    <m/>
    <d v="2024-07-22T00:00:00"/>
    <m/>
    <m/>
    <n v="314400"/>
    <n v="314400"/>
    <n v="0"/>
    <n v="0"/>
    <n v="0"/>
    <n v="0"/>
    <n v="0"/>
    <n v="314400"/>
    <m/>
    <s v="AUT: Se devuelve factura con soportes originales, porque no se evidencia la autorización del servicio de urgencias ,favor solicitar autorización para dar tramite de pago al correo autorizacionescap@epscomfenalcovalle.com.co"/>
    <s v="Se devuelve factura con soportes originales, porque no seevidencia la autorizacion del servicio de urgencias,favor solicitar autorizacion para dar tramite de pago al correo capautorizaciones@epscomfenalcovalle.com.co        NC"/>
    <m/>
    <n v="0"/>
    <n v="0"/>
    <n v="314400"/>
    <s v="DEVOLUCION"/>
    <s v="AUT: Se devuelve factura con soportes originales, porque no se evidencia la autorización del servicio de urgencias ,favor solicitar autorización para dar tramite de pago al correo autorizacionescap@epscomfenalcovalle.com.co"/>
    <s v="AUTORIZACION"/>
    <s v="Atención de urgencias"/>
    <s v="Urgencias"/>
    <m/>
    <m/>
    <n v="314400"/>
    <m/>
    <m/>
    <m/>
    <m/>
    <m/>
    <m/>
    <m/>
    <n v="0"/>
    <m/>
    <m/>
    <m/>
    <m/>
    <n v="0"/>
  </r>
  <r>
    <n v="890303841"/>
    <s v="HOSPITAL SAN JUAN DE DIOS DE CALI"/>
    <s v="C1"/>
    <n v="265892"/>
    <s v="C1265892"/>
    <s v="890303841_C1265892"/>
    <d v="2021-03-31T00:00:00"/>
    <d v="2021-09-19T00:00:00"/>
    <n v="416711"/>
    <n v="416711"/>
    <s v="EVENTO"/>
    <s v="CALI"/>
    <s v="URGENCIAS"/>
    <s v="Factura devuelta"/>
    <x v="2"/>
    <n v="0"/>
    <m/>
    <m/>
    <m/>
    <m/>
    <s v="Devuelta"/>
    <d v="2021-03-31T00:00:00"/>
    <d v="2024-07-15T00:00:00"/>
    <m/>
    <d v="2024-08-01T00:00:00"/>
    <m/>
    <m/>
    <n v="416711"/>
    <n v="416711"/>
    <n v="0"/>
    <n v="0"/>
    <n v="0"/>
    <n v="0"/>
    <n v="0"/>
    <n v="416711"/>
    <m/>
    <s v="MIGRACION: Se se sostiene devolución de factura con soportes originales, porque no seevidencia la autorizacion del servicio de urgencias,favor solicitar autorizacion para dar tramite de pago al correo capautorizaciones@epsdelagente.com.co. NC.  La autorización 210908523660990, se encuentra facturada en la fecha: 25/09/2021 en factura C1266112."/>
    <s v="Se devuelve factura con soportes originales, porque no seevidencia la autorizacion del servicio de urgencias,favor solicitar autorizacion para dar tramite de pago al correo capautorizaciones@epscomfenalcovalle.com.co       NC"/>
    <m/>
    <n v="0"/>
    <n v="0"/>
    <n v="416711"/>
    <s v="DEVOLUCION"/>
    <s v="MIGRACION: Se se sostiene devolución de factura con soportes originales, porque no seevidencia la autorizacion del servicio de urgencias,favor solicitar autorizacion para dar tramite de pago al correo capautorizaciones@epsdelagente.com.co. NC. La autorización 210908523660990, se encuentra facturada en la fecha: 25/09/2021 en factura C1266112."/>
    <s v="SOPORTE"/>
    <s v="Atención de urgencias"/>
    <s v="Urgencias"/>
    <m/>
    <m/>
    <n v="416711"/>
    <m/>
    <m/>
    <m/>
    <m/>
    <m/>
    <m/>
    <m/>
    <n v="0"/>
    <m/>
    <m/>
    <m/>
    <m/>
    <n v="0"/>
  </r>
  <r>
    <n v="890303841"/>
    <s v="HOSPITAL SAN JUAN DE DIOS DE CALI"/>
    <s v="C1"/>
    <n v="277036"/>
    <s v="C1277036"/>
    <s v="890303841_C1277036"/>
    <d v="2021-06-24T00:00:00"/>
    <d v="2021-09-19T00:00:00"/>
    <n v="141400"/>
    <n v="141400"/>
    <s v="EVENTO"/>
    <s v="CALI"/>
    <s v="URGENCIAS"/>
    <s v="Factura devuelta"/>
    <x v="2"/>
    <n v="0"/>
    <m/>
    <m/>
    <m/>
    <m/>
    <s v="Devuelta"/>
    <d v="2021-06-24T00:00:00"/>
    <d v="2024-07-12T00:00:00"/>
    <m/>
    <d v="2024-07-22T00:00:00"/>
    <m/>
    <m/>
    <n v="141400"/>
    <n v="141400"/>
    <n v="0"/>
    <n v="0"/>
    <n v="0"/>
    <n v="0"/>
    <n v="0"/>
    <n v="141400"/>
    <m/>
    <s v="SPTE.INCOMPLETO: SE REALIZA DEVOLUCIÓN DE DOCUMENTOS COMPLETOS , CONFORME A AUDITORÍA REALIZADA, SE IDENTIFICA QUE NO ADJUNTAN  DOCUMENTO FACTURA, NO ADJUNTAN DETALLE DE CARGOS, NO ADJUNTAN  HISTORÍA CLÍNICA, NO ADJUNTAN NOTAS DE ENFERMERÍA, NO ADJUNTAN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
    <s v="Se devuelve factura con soportes originales, porque no seevidencia la autorizacion del servicio de urgencias,favor solicitar autorizacion para dar tramite de pago al correo capautorizaciones@epscomfenalcovalle.com.co      NC"/>
    <m/>
    <n v="0"/>
    <n v="0"/>
    <n v="141400"/>
    <s v="DEVOLUCION"/>
    <s v="SPTE.INCOMPLETO: SE REALIZA DEVOLUCIÓN DE DOCUMENTOS COMPLETOS , CONFORME A AUDITORÍA REALIZADA, SE IDENTIFICA QUE NO ADJUNTAN DOCUMENTO FACTURA, NO ADJUNTAN DETALLE DE CARGOS, NO ADJUNTAN HISTORÍA CLÍNICA, NO ADJUNTAN NOTAS DE ENFERMERÍA, NO ADJUNTAN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s v="Atención de urgencias"/>
    <s v="Urgencias"/>
    <m/>
    <m/>
    <n v="141400"/>
    <m/>
    <m/>
    <m/>
    <m/>
    <m/>
    <m/>
    <m/>
    <n v="0"/>
    <m/>
    <m/>
    <m/>
    <m/>
    <n v="0"/>
  </r>
  <r>
    <n v="890303841"/>
    <s v="HOSPITAL SAN JUAN DE DIOS DE CALI"/>
    <s v="C1"/>
    <n v="285387"/>
    <s v="C1285387"/>
    <s v="890303841_C1285387"/>
    <d v="2021-08-11T00:00:00"/>
    <d v="2021-09-19T00:00:00"/>
    <n v="407903"/>
    <n v="407903"/>
    <s v="EVENTO"/>
    <s v="CALI"/>
    <s v="URGENCIAS"/>
    <s v="Factura devuelta"/>
    <x v="2"/>
    <n v="0"/>
    <m/>
    <m/>
    <m/>
    <m/>
    <s v="Devuelta"/>
    <d v="2021-08-11T00:00:00"/>
    <d v="2024-07-15T00:00:00"/>
    <m/>
    <d v="2024-07-22T00:00:00"/>
    <m/>
    <m/>
    <n v="407903"/>
    <n v="407903"/>
    <n v="0"/>
    <n v="0"/>
    <n v="0"/>
    <n v="0"/>
    <n v="0"/>
    <n v="407903"/>
    <m/>
    <s v="AUT: Se sostiene devolución de factura con soportes originales, porque no se evidencia la autorización del servicio de urgencias, favor solicitar autorización para dar tramite de pago al correo capautorizaciones@epscomfenalcovalle.com.co  "/>
    <s v="Se devuelve factura con soportes originales, porque no seevidencia la autorizacion del servicio de urgencias,favor solicitar autorizacion para dar tramite de pago al correo capautorizaciones@epscomfenalcovalle.com.co         NC"/>
    <m/>
    <n v="0"/>
    <n v="0"/>
    <n v="407903"/>
    <s v="DEVOLUCION"/>
    <s v="AUT: Se sostiene devolución de factura con soportes originales, porque no se evidencia la autorización del servicio de urgencias, favor solicitar autorización para dar tramite de pago al correo capautorizaciones@epscomfenalcovalle.com.co"/>
    <s v="AUTORIZACION"/>
    <s v="Atención de urgencias"/>
    <s v="Urgencias"/>
    <m/>
    <m/>
    <n v="407903"/>
    <m/>
    <m/>
    <m/>
    <m/>
    <m/>
    <m/>
    <m/>
    <n v="0"/>
    <m/>
    <m/>
    <m/>
    <m/>
    <n v="0"/>
  </r>
  <r>
    <n v="890303841"/>
    <s v="HOSPITAL SAN JUAN DE DIOS DE CALI"/>
    <s v="CA"/>
    <n v="346910"/>
    <s v="CA346910"/>
    <s v="890303841_CA346910"/>
    <d v="2022-06-15T00:00:00"/>
    <d v="2023-02-20T00:00:00"/>
    <n v="1061747"/>
    <n v="1061747"/>
    <s v="EVENTO"/>
    <s v="CALI"/>
    <s v="URGENCIAS"/>
    <s v="Factura devuelta"/>
    <x v="2"/>
    <n v="0"/>
    <m/>
    <m/>
    <m/>
    <m/>
    <s v="Devuelta"/>
    <d v="2022-06-15T00:00:00"/>
    <d v="2024-07-12T00:00:00"/>
    <m/>
    <d v="2024-07-22T00:00:00"/>
    <m/>
    <m/>
    <n v="1061747"/>
    <n v="1061747"/>
    <n v="0"/>
    <n v="0"/>
    <n v="0"/>
    <n v="0"/>
    <n v="0"/>
    <n v="1061747"/>
    <m/>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AUT: SE OBJETA FACTURA NO SE EVIDENCIA AUTORIZACION PARA ELSERVICIO PRESTADO, FAVOR SOLICITAR AUTORIZACION AL NUEVO CORREO capautorizaciones@epsdelagente.com.co., para seguir con el tramite de pago.                    NANCY"/>
    <m/>
    <n v="0"/>
    <n v="0"/>
    <n v="1061747"/>
    <s v="DEVOLUCION"/>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s v="Atención de urgencias"/>
    <s v="Urgencias"/>
    <m/>
    <m/>
    <n v="1061747"/>
    <m/>
    <m/>
    <m/>
    <m/>
    <m/>
    <m/>
    <m/>
    <n v="0"/>
    <m/>
    <m/>
    <m/>
    <m/>
    <n v="0"/>
  </r>
  <r>
    <n v="890303841"/>
    <s v="HOSPITAL SAN JUAN DE DIOS DE CALI"/>
    <s v="CA"/>
    <n v="350203"/>
    <s v="CA350203"/>
    <s v="890303841_CA350203"/>
    <d v="2022-07-01T00:00:00"/>
    <d v="2023-02-20T00:00:00"/>
    <n v="3689736"/>
    <n v="3689736"/>
    <s v="EVENTO"/>
    <s v="CALI"/>
    <s v="URGENCIAS"/>
    <s v="Factura devuelta"/>
    <x v="2"/>
    <n v="0"/>
    <m/>
    <m/>
    <m/>
    <m/>
    <s v="Devuelta"/>
    <d v="2022-07-01T00:00:00"/>
    <d v="2024-07-12T00:00:00"/>
    <m/>
    <d v="2024-07-22T00:00:00"/>
    <m/>
    <m/>
    <n v="3689736"/>
    <n v="3689736"/>
    <n v="0"/>
    <n v="0"/>
    <n v="0"/>
    <n v="0"/>
    <n v="0"/>
    <n v="3689736"/>
    <m/>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AUT SE DEVUELVE FACTURA NO HAY AUTORIZACION PARA SERVICIO FACTURADO SE VALIDA EN SISTEMA.DEBEN GESTIONAR CON EL AREA ENC ARGADA NO ENVIAN ANEXOS. MILENA"/>
    <m/>
    <n v="0"/>
    <n v="0"/>
    <n v="3689736"/>
    <s v="DEVOLUCION"/>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s v="Atención de urgencias"/>
    <s v="Urgencias"/>
    <m/>
    <m/>
    <n v="3689736"/>
    <m/>
    <m/>
    <m/>
    <m/>
    <m/>
    <m/>
    <m/>
    <n v="0"/>
    <m/>
    <m/>
    <m/>
    <m/>
    <n v="0"/>
  </r>
  <r>
    <n v="890303841"/>
    <s v="HOSPITAL SAN JUAN DE DIOS DE CALI"/>
    <s v="CA"/>
    <n v="369480"/>
    <s v="CA369480"/>
    <s v="890303841_CA369480"/>
    <d v="2022-10-13T00:00:00"/>
    <d v="2023-05-19T00:00:00"/>
    <n v="140400"/>
    <n v="140400"/>
    <s v="EVENTO"/>
    <s v="CALI"/>
    <s v="URGENCIAS"/>
    <s v="Factura devuelta"/>
    <x v="2"/>
    <n v="0"/>
    <m/>
    <m/>
    <m/>
    <m/>
    <s v="Devuelta"/>
    <d v="2022-10-13T00:00:00"/>
    <d v="2024-07-12T00:00:00"/>
    <m/>
    <d v="2024-07-22T00:00:00"/>
    <m/>
    <m/>
    <n v="140400"/>
    <n v="140400"/>
    <n v="0"/>
    <n v="0"/>
    <n v="0"/>
    <n v="0"/>
    <n v="0"/>
    <n v="140400"/>
    <m/>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AUT: SE OBJETA FACTURA NO SE EVIDENCIA AUTORIZACION PARAEL SERVICIO PRESTADO, EL CORREO PARA SOLICITAR AUTORIZACION ES capautorizaciones@epsdelagente.com.co, POR FAVOR SOLICITA AUT. A ESTE CORREO PARA SEGUIR CON EL TRAMITE DE PAGO."/>
    <m/>
    <n v="0"/>
    <n v="0"/>
    <n v="140400"/>
    <s v="DEVOLUCION"/>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s v="Atención de urgencias"/>
    <s v="Urgencias"/>
    <m/>
    <m/>
    <n v="140400"/>
    <m/>
    <m/>
    <m/>
    <m/>
    <m/>
    <m/>
    <m/>
    <n v="0"/>
    <m/>
    <m/>
    <m/>
    <m/>
    <n v="0"/>
  </r>
  <r>
    <n v="890303841"/>
    <s v="HOSPITAL SAN JUAN DE DIOS DE CALI"/>
    <s v="CA"/>
    <n v="369667"/>
    <s v="CA369667"/>
    <s v="890303841_CA369667"/>
    <d v="2022-10-14T00:00:00"/>
    <d v="2023-05-19T00:00:00"/>
    <n v="4413928"/>
    <n v="4413928"/>
    <s v="EVENTO"/>
    <s v="CALI"/>
    <s v="URGENCIAS"/>
    <s v="Factura devuelta"/>
    <x v="2"/>
    <n v="0"/>
    <m/>
    <m/>
    <m/>
    <m/>
    <s v="Devuelta"/>
    <d v="2022-10-14T00:00:00"/>
    <d v="2024-07-12T00:00:00"/>
    <m/>
    <d v="2024-07-22T00:00:00"/>
    <m/>
    <m/>
    <n v="4413928"/>
    <n v="4413928"/>
    <n v="0"/>
    <n v="0"/>
    <n v="0"/>
    <n v="0"/>
    <n v="0"/>
    <n v="4413928"/>
    <m/>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AUT SE DEVUELVE FACTURA NO HAY AUTORIZACION PARA EL SERVICIO FACTURADO GESTIONAR CON EL AREA ENCARGADA.MILENA"/>
    <m/>
    <n v="0"/>
    <n v="0"/>
    <n v="4413928"/>
    <s v="DEVOLUCION"/>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s v="Atención de urgencias"/>
    <s v="Urgencias"/>
    <m/>
    <m/>
    <n v="4413928"/>
    <m/>
    <m/>
    <m/>
    <m/>
    <m/>
    <m/>
    <m/>
    <n v="0"/>
    <m/>
    <m/>
    <m/>
    <m/>
    <n v="0"/>
  </r>
  <r>
    <n v="890303841"/>
    <s v="HOSPITAL SAN JUAN DE DIOS DE CALI"/>
    <s v="CA"/>
    <n v="373991"/>
    <s v="CA373991"/>
    <s v="890303841_CA373991"/>
    <d v="2022-11-14T00:00:00"/>
    <d v="2023-02-20T00:00:00"/>
    <n v="297084"/>
    <n v="297084"/>
    <s v="EVENTO"/>
    <s v="CALI"/>
    <s v="URGENCIAS"/>
    <s v="Factura devuelta"/>
    <x v="2"/>
    <n v="0"/>
    <m/>
    <m/>
    <m/>
    <m/>
    <s v="Devuelta"/>
    <d v="2022-11-14T00:00:00"/>
    <d v="2024-07-12T00:00:00"/>
    <m/>
    <d v="2024-07-22T00:00:00"/>
    <m/>
    <m/>
    <n v="297084"/>
    <n v="297084"/>
    <n v="0"/>
    <n v="0"/>
    <n v="0"/>
    <n v="0"/>
    <n v="0"/>
    <n v="297084"/>
    <m/>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
    <s v="AUT: SE OBJETA FACTURA, NO SE EVIDENCIA AUTORIZACION PARA EEL SERVICIO PRESTADO, FAVOR SOLICITAR AUTORIZACION AL CORREO capautorizaciones@epsdelagente.com.co, PARA CONTINUAR CON EL TRAMITE DE PAGO.                           NANCY"/>
    <m/>
    <n v="0"/>
    <n v="0"/>
    <n v="297084"/>
    <s v="DEVOLUCION"/>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s v="Atención de urgencias"/>
    <s v="Urgencias"/>
    <m/>
    <m/>
    <n v="297084"/>
    <m/>
    <m/>
    <m/>
    <m/>
    <m/>
    <m/>
    <m/>
    <n v="0"/>
    <m/>
    <m/>
    <m/>
    <m/>
    <n v="0"/>
  </r>
  <r>
    <n v="890303841"/>
    <s v="HOSPITAL SAN JUAN DE DIOS DE CALI"/>
    <s v="CA"/>
    <n v="399510"/>
    <s v="CA399510"/>
    <s v="890303841_CA399510"/>
    <d v="2023-07-07T00:00:00"/>
    <d v="2023-08-29T00:00:00"/>
    <n v="9336204"/>
    <n v="9336204"/>
    <s v="EVENTO"/>
    <s v="CALI"/>
    <s v="URGENCIAS"/>
    <s v="Factura devuelta"/>
    <x v="2"/>
    <n v="0"/>
    <m/>
    <m/>
    <m/>
    <m/>
    <s v="Devuelta"/>
    <d v="2023-07-07T00:00:00"/>
    <d v="2024-07-12T00:00:00"/>
    <m/>
    <d v="2024-08-12T00:00:00"/>
    <m/>
    <m/>
    <n v="9336204"/>
    <n v="9336204"/>
    <n v="0"/>
    <n v="0"/>
    <n v="0"/>
    <n v="0"/>
    <n v="0"/>
    <n v="9336204"/>
    <m/>
    <s v="SPTE INCOMPLETO: SE SOSTIENE DEVOLUCION, AL VALIDAR LOS DATOS DE LA FACTURA, NO TIENE SOPORTADO LAS AYUDAS DIAGNOSTICAS NI LABORATORIOS, HISTORIA CLÍNICA INCOMPLETA, VALIDAR, SUBSANAR Y PRESENTAR NUEVAMENTE. SUJETA A PERTINENCIA MEDICA."/>
    <m/>
    <m/>
    <n v="0"/>
    <n v="0"/>
    <n v="9336204"/>
    <s v="DEVOLUCION"/>
    <s v="SPTE INCOMPLETO: SE SOSTIENE DEVOLUCION, AL VALIDAR LOS DATOS DE LA FACTURA, NO TIENE SOPORTADO LAS AYUDAS DIAGNOSTICAS NI LABORATORIOS, HISTORIA CLÍNICA INCOMPLETA, VALIDAR, SUBSANAR Y PRESENTAR NUEVAMENTE. SUJETA A PERTINENCIA MEDICA."/>
    <s v="SOPORTE"/>
    <s v="Atención de urgencias"/>
    <s v="Urgencias"/>
    <m/>
    <m/>
    <n v="9336204"/>
    <m/>
    <m/>
    <m/>
    <m/>
    <m/>
    <m/>
    <m/>
    <n v="0"/>
    <m/>
    <m/>
    <m/>
    <m/>
    <n v="0"/>
  </r>
  <r>
    <n v="890303841"/>
    <s v="HOSPITAL SAN JUAN DE DIOS DE CALI"/>
    <s v="CA"/>
    <n v="414578"/>
    <s v="CA414578"/>
    <s v="890303841_CA414578"/>
    <d v="2024-04-11T00:00:00"/>
    <d v="2024-05-14T00:00:00"/>
    <n v="690900"/>
    <n v="690900"/>
    <s v="EVENTO"/>
    <s v="CALI"/>
    <s v="URGENCIAS"/>
    <s v="Factura devuelta"/>
    <x v="2"/>
    <n v="0"/>
    <m/>
    <m/>
    <m/>
    <m/>
    <s v="Devuelta"/>
    <d v="2024-04-11T00:00:00"/>
    <d v="2024-07-12T00:00:00"/>
    <m/>
    <d v="2024-08-01T00:00:00"/>
    <m/>
    <m/>
    <n v="690900"/>
    <n v="690900"/>
    <n v="0"/>
    <n v="0"/>
    <n v="0"/>
    <n v="0"/>
    <n v="0"/>
    <n v="690900"/>
    <m/>
    <s v="AUTORIZACION SE DEVEULVE FACTURA CON SOPORTES COMPLETOS AL VALIDAR LOS DATOS NO CUENTA CON LA AUTORIZACION PARA EL PROCEDIMEINTO REALIZADO , SOLICITARLO ALA AUTORIZACIONESCAP@EPSDELAGENTE.COM.CO, PARA DARLE TRAMITE ALA FACTURA."/>
    <m/>
    <m/>
    <n v="0"/>
    <n v="0"/>
    <n v="690900"/>
    <s v="DEVOLUCION"/>
    <s v="AUTORIZACION SE DEVEULVE FACTURA CON SOPORTES COMPLETOS AL VALIDAR LOS DATOS NO CUENTA CON LA AUTORIZACION PARA EL PROCEDIMEINTO REALIZADO , SOLICITARLO ALA AUTORIZACIONESCAP@EPSDELAGENTE.COM.CO, PARA DARLE TRAMITE ALA FACTURA."/>
    <s v="AUTORIZACION"/>
    <s v="Atención de urgencias"/>
    <s v="Urgencias"/>
    <m/>
    <m/>
    <n v="690900"/>
    <m/>
    <m/>
    <m/>
    <m/>
    <m/>
    <m/>
    <m/>
    <n v="0"/>
    <m/>
    <m/>
    <m/>
    <m/>
    <n v="0"/>
  </r>
  <r>
    <n v="890303841"/>
    <s v="HOSPITAL SAN JUAN DE DIOS DE CALI"/>
    <s v="CB"/>
    <n v="415250"/>
    <s v="CB415250"/>
    <s v="890303841_CB415250"/>
    <d v="2024-06-18T00:00:00"/>
    <d v="2024-07-17T00:00:00"/>
    <n v="498014"/>
    <n v="498014"/>
    <s v="EVENTO"/>
    <s v="CARTAGO"/>
    <s v="URGENCIAS"/>
    <s v="Factura devuelta"/>
    <x v="2"/>
    <n v="0"/>
    <m/>
    <m/>
    <m/>
    <m/>
    <s v="Devuelta"/>
    <d v="2024-06-18T00:00:00"/>
    <d v="2024-08-01T00:00:00"/>
    <m/>
    <d v="2024-09-05T00:00:00"/>
    <m/>
    <m/>
    <n v="498014"/>
    <n v="498014"/>
    <n v="0"/>
    <n v="0"/>
    <n v="0"/>
    <n v="0"/>
    <n v="0"/>
    <n v="498014"/>
    <m/>
    <s v="autorizacion se devuelve factura con soportes no cuenta con la autorizacion para los servicios prestados,radicar los soportes al area encargada capautorizaciones@psdelagente,para que realicen el cierre del evento. y para darle tramite ala factura. el correo enviado donde pidieron la solicitud no cooresponde ,esta errado."/>
    <m/>
    <m/>
    <n v="0"/>
    <n v="0"/>
    <n v="498014"/>
    <s v="DEVOLUCION"/>
    <s v="autorizacion se devuelve factura con soportes no cuenta con la autorizacion para los servicios prestados,radicar los soportes al area encargada capautorizaciones@psdelagente,para que realicen el cierre del evento. y para darle tramite ala factura. el correo enviado donde pidieron la solicitud no cooresponde ,esta errado."/>
    <s v="AUTORIZACION"/>
    <s v="Atención inicial de urgencias | Atención de urgencias | Urgencias"/>
    <s v="Urgencias"/>
    <m/>
    <m/>
    <n v="498014"/>
    <m/>
    <m/>
    <m/>
    <m/>
    <m/>
    <m/>
    <m/>
    <n v="0"/>
    <m/>
    <m/>
    <m/>
    <m/>
    <n v="0"/>
  </r>
  <r>
    <n v="890303841"/>
    <s v="HOSPITAL SAN JUAN DE DIOS DE CALI"/>
    <s v="CA"/>
    <n v="417695"/>
    <s v="CA417695"/>
    <s v="890303841_CA417695"/>
    <d v="2024-05-08T00:00:00"/>
    <d v="2024-07-02T00:00:00"/>
    <n v="3284944"/>
    <n v="3284944"/>
    <s v="EVENTO"/>
    <s v="CALI"/>
    <s v="URGENCIAS"/>
    <s v="Factura devuelta"/>
    <x v="2"/>
    <n v="0"/>
    <m/>
    <m/>
    <m/>
    <m/>
    <s v="Devuelta"/>
    <d v="2024-05-08T00:00:00"/>
    <d v="2024-07-02T00:00:00"/>
    <m/>
    <d v="2024-07-27T00:00:00"/>
    <m/>
    <m/>
    <n v="3284944"/>
    <n v="3284944"/>
    <n v="0"/>
    <n v="0"/>
    <n v="0"/>
    <n v="0"/>
    <n v="0"/>
    <n v="3284944"/>
    <m/>
    <s v="se devuelve factura con soportes completos al validar datos dela factura,no cuenta con la autorizacion de internacion , solicitarla al area encargada capautorizaciones@epsdelagente.com.co . para darle tramite ala factura."/>
    <m/>
    <m/>
    <n v="0"/>
    <n v="0"/>
    <n v="3284944"/>
    <s v="DEVOLUCION"/>
    <s v="se devuelve factura con soportes completos al validar datos dela factura,no cuenta con la autorizacion de internacion , solicitarla al area encargada capautorizaciones@epsdelagente.com.co . para darle tramite ala factura."/>
    <s v="SOPORTE"/>
    <s v="Exámenes de laboratorio, imágenes y otras ayudas diagnósticas ambulatorias | Atención de urgencias"/>
    <s v="Ambulatorio"/>
    <m/>
    <m/>
    <n v="3284944"/>
    <m/>
    <m/>
    <m/>
    <m/>
    <m/>
    <m/>
    <m/>
    <n v="0"/>
    <m/>
    <m/>
    <m/>
    <m/>
    <n v="0"/>
  </r>
  <r>
    <n v="890303841"/>
    <s v="HOSPITAL SAN JUAN DE DIOS DE CALI"/>
    <s v="CA"/>
    <n v="421718"/>
    <s v="CA421718"/>
    <s v="890303841_CA421718"/>
    <d v="2024-05-31T00:00:00"/>
    <d v="2024-07-02T00:00:00"/>
    <n v="5779205"/>
    <n v="5779205"/>
    <s v="EVENTO"/>
    <s v="CALI"/>
    <s v="URGENCIAS"/>
    <s v="Factura devuelta"/>
    <x v="2"/>
    <n v="0"/>
    <m/>
    <m/>
    <m/>
    <m/>
    <s v="Devuelta"/>
    <d v="2024-05-31T00:00:00"/>
    <d v="2024-08-01T00:00:00"/>
    <m/>
    <d v="2024-08-22T00:00:00"/>
    <m/>
    <m/>
    <n v="5779205"/>
    <n v="5779205"/>
    <n v="0"/>
    <n v="0"/>
    <n v="0"/>
    <n v="0"/>
    <n v="0"/>
    <n v="5779205"/>
    <m/>
    <s v="autorizacion se sostiene devolucion  se realiza devolucion al validar no cuenta con la autorizacion de internacion , no se evidencia el cierrre final del evento , radicar la factura con los soportes al area encargada capautorizaciones@epsdelagente.com.co,para realiza el cierre final y ,sujeta a pertinencia medica. "/>
    <m/>
    <m/>
    <n v="0"/>
    <n v="0"/>
    <n v="5779205"/>
    <s v="DEVOLUCION"/>
    <s v="autorizacion se sostiene devolucion se realiza devolucion al validar no cuenta con la autorizacion de internacion , no se evidencia el cierrre final del evento , radicar la factura con los soportes al area encargada capautorizaciones@epsdelagente.com.co,para realiza el cierre final y ,sujeta a pertinencia medica."/>
    <s v="AUTORIZACION"/>
    <s v="Atención de urgencias"/>
    <s v="Urgencias"/>
    <m/>
    <m/>
    <n v="5779205"/>
    <m/>
    <m/>
    <m/>
    <m/>
    <m/>
    <m/>
    <m/>
    <n v="0"/>
    <m/>
    <m/>
    <m/>
    <m/>
    <n v="0"/>
  </r>
  <r>
    <n v="890303841"/>
    <s v="HOSPITAL SAN JUAN DE DIOS DE CALI"/>
    <s v="CB"/>
    <n v="424332"/>
    <s v="CB424332"/>
    <s v="890303841_CB424332"/>
    <d v="2024-07-30T00:00:00"/>
    <m/>
    <n v="150893"/>
    <n v="150893"/>
    <s v="EVENTO"/>
    <s v="CALI"/>
    <s v="URGENCIAS"/>
    <s v="Factura devuelta"/>
    <x v="2"/>
    <n v="0"/>
    <m/>
    <m/>
    <m/>
    <m/>
    <s v="Devuelta"/>
    <d v="2024-07-30T00:00:00"/>
    <d v="2024-09-02T00:00:00"/>
    <m/>
    <d v="2024-09-28T00:00:00"/>
    <m/>
    <m/>
    <n v="150893"/>
    <n v="150893"/>
    <n v="0"/>
    <n v="0"/>
    <n v="0"/>
    <n v="0"/>
    <n v="0"/>
    <n v="150893"/>
    <m/>
    <s v="autorizacion se deveulve factura con soportes ,solicitarla ala area encargada capautorizaciones@eposdelagente.com.co , raidcar los soportes para realizar el cierre del evento y darle tramite ala facturasujeta a pertinencia"/>
    <m/>
    <m/>
    <n v="0"/>
    <n v="0"/>
    <n v="150893"/>
    <s v="DEVOLUCION"/>
    <s v="autorizacion se deveulve factura con soportes ,solicitarla ala area encargada capautorizaciones@eposdelagente.com.co , raidcar los soportes para realizar el cierre del evento y darle tramite ala facturasujeta a pertinencia"/>
    <s v="AUTORIZACION"/>
    <s v="Atención inicial de urgencias | Atención de urgencias | Urgencias"/>
    <s v="Urgencias"/>
    <m/>
    <m/>
    <n v="150893"/>
    <m/>
    <m/>
    <m/>
    <m/>
    <m/>
    <m/>
    <m/>
    <n v="0"/>
    <m/>
    <m/>
    <m/>
    <m/>
    <n v="0"/>
  </r>
  <r>
    <n v="890303841"/>
    <s v="HOSPITAL SAN JUAN DE DIOS DE CALI"/>
    <s v="CB"/>
    <n v="424817"/>
    <s v="CB424817"/>
    <s v="890303841_CB424817"/>
    <d v="2024-08-01T00:00:00"/>
    <m/>
    <n v="1284731"/>
    <n v="1284731"/>
    <s v="EVENTO"/>
    <s v="CARTAGO"/>
    <s v="URGENCIAS"/>
    <s v="Factura devuelta"/>
    <x v="2"/>
    <n v="0"/>
    <m/>
    <m/>
    <m/>
    <m/>
    <s v="Devuelta"/>
    <d v="2024-08-01T00:00:00"/>
    <d v="2024-10-04T00:00:00"/>
    <m/>
    <d v="2024-10-23T00:00:00"/>
    <m/>
    <m/>
    <n v="1284731"/>
    <n v="1284731"/>
    <n v="0"/>
    <n v="0"/>
    <n v="0"/>
    <n v="0"/>
    <n v="0"/>
    <n v="1284731"/>
    <m/>
    <s v="AUT: SE SOSTIENE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
    <m/>
    <m/>
    <n v="0"/>
    <n v="0"/>
    <n v="1284731"/>
    <s v="DEVOLUCION"/>
    <s v="AUT: SE SOSTIENE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
    <s v="AUTORIZACION"/>
    <s v="Atención de urgencias"/>
    <s v="Urgencias"/>
    <m/>
    <m/>
    <n v="1284731"/>
    <m/>
    <m/>
    <m/>
    <m/>
    <m/>
    <m/>
    <m/>
    <n v="0"/>
    <m/>
    <m/>
    <m/>
    <m/>
    <n v="0"/>
  </r>
  <r>
    <n v="890303841"/>
    <s v="HOSPITAL SAN JUAN DE DIOS DE CALI"/>
    <s v="CA"/>
    <n v="439186"/>
    <s v="CA439186"/>
    <s v="890303841_CA439186"/>
    <d v="2024-08-31T00:00:00"/>
    <d v="2024-09-12T00:00:00"/>
    <n v="1694819"/>
    <n v="1694819"/>
    <s v="EVENTO"/>
    <s v="CALI"/>
    <s v="URGENCIAS"/>
    <s v="Factura devuelta"/>
    <x v="2"/>
    <n v="0"/>
    <m/>
    <m/>
    <m/>
    <m/>
    <s v="Devuelta"/>
    <d v="2024-08-31T00:00:00"/>
    <d v="2024-09-11T00:00:00"/>
    <m/>
    <d v="2024-10-04T00:00:00"/>
    <m/>
    <m/>
    <n v="1694819"/>
    <n v="1694819"/>
    <n v="0"/>
    <n v="0"/>
    <n v="0"/>
    <n v="0"/>
    <n v="0"/>
    <n v="1694819"/>
    <m/>
    <s v="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
    <m/>
    <m/>
    <n v="0"/>
    <n v="0"/>
    <n v="1694819"/>
    <s v="DEVOLUCION"/>
    <s v="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
    <s v="AUTORIZACION"/>
    <s v="Urgencias"/>
    <s v="Urgencias"/>
    <m/>
    <m/>
    <n v="1694819"/>
    <m/>
    <m/>
    <m/>
    <m/>
    <m/>
    <m/>
    <m/>
    <n v="0"/>
    <m/>
    <m/>
    <m/>
    <m/>
    <n v="0"/>
  </r>
  <r>
    <n v="890303841"/>
    <s v="HOSPITAL SAN JUAN DE DIOS DE CALI"/>
    <s v="CA"/>
    <n v="441665"/>
    <s v="CA441665"/>
    <s v="890303841_CA441665"/>
    <d v="2024-09-11T00:00:00"/>
    <d v="2024-10-15T00:00:00"/>
    <n v="1212883"/>
    <n v="1212883"/>
    <s v="EVENTO"/>
    <s v="CALI"/>
    <s v="URGENCIAS"/>
    <s v="Factura devuelta"/>
    <x v="2"/>
    <n v="0"/>
    <m/>
    <m/>
    <m/>
    <m/>
    <s v="Devuelta"/>
    <d v="2024-09-11T00:00:00"/>
    <d v="2024-11-14T00:00:00"/>
    <m/>
    <d v="2024-11-30T00:00:00"/>
    <m/>
    <m/>
    <n v="1212883"/>
    <n v="1212883"/>
    <n v="0"/>
    <n v="0"/>
    <n v="0"/>
    <n v="0"/>
    <n v="0"/>
    <n v="1212883"/>
    <m/>
    <s v="autorizacion  se deveulve factura con soportes completos al validar los datos dela factura no cuenta con la autorizacion final del cierre final evento , soliciatrla al area encargada capautorizaciones@epsdelagente.com.co ,sujta apertinencia"/>
    <m/>
    <m/>
    <n v="0"/>
    <n v="0"/>
    <n v="1212883"/>
    <s v="DEVOLUCION"/>
    <s v="autorizacion se deveulve factura con soportes completos al validar los datos dela factura no cuenta con la autorizacion final del cierre final evento , soliciatrla al area encargada capautorizaciones@epsdelagente.com.co ,sujta apertinencia"/>
    <s v="AUTORIZACION"/>
    <s v="Urgencias"/>
    <s v="Urgencias"/>
    <m/>
    <m/>
    <n v="1212883"/>
    <m/>
    <m/>
    <m/>
    <m/>
    <m/>
    <m/>
    <m/>
    <n v="0"/>
    <m/>
    <m/>
    <m/>
    <m/>
    <n v="0"/>
  </r>
  <r>
    <n v="890303841"/>
    <s v="HOSPITAL SAN JUAN DE DIOS DE CALI"/>
    <s v="CA"/>
    <n v="314330"/>
    <s v="CA314330"/>
    <s v="890303841_CA314330"/>
    <d v="2022-01-15T00:00:00"/>
    <d v="2022-02-19T00:00:00"/>
    <n v="3512760"/>
    <n v="3512760"/>
    <s v="EVENTO"/>
    <s v="CALI"/>
    <s v="URGENCIAS"/>
    <s v="Factura devuelta"/>
    <x v="2"/>
    <n v="0"/>
    <m/>
    <m/>
    <m/>
    <m/>
    <s v="Para cargar RIPS o soportes"/>
    <d v="2022-01-15T00:00:00"/>
    <m/>
    <m/>
    <m/>
    <m/>
    <m/>
    <n v="3512760"/>
    <n v="3512760"/>
    <n v="0"/>
    <n v="0"/>
    <n v="0"/>
    <n v="0"/>
    <n v="0"/>
    <n v="0"/>
    <m/>
    <m/>
    <s v="AUT.Devolución de factura con soportes suministrados: 1.No se evidencia autorización generada por la CAP al egreso del p aciente solicitarla al correo: capautorizaciones@epscomfena lcovalle.com.co y presentar nuevamente - Objecciones de fact tura: 1.Cx. de reparo de vasos se reconoce por valor de$2.15 7100 (5170)Herida traumatica de vaso pequeño calibre y venos o-Glosa:$630.200. 2.No se reconoce Sutura-incluida en proced imiento Qx $161.500. Kevin Yalanda"/>
    <m/>
    <n v="0"/>
    <n v="0"/>
    <n v="3512760"/>
    <s v="DEVOLUCION"/>
    <s v="MIGRACION: AUT. se sostiene devolución de factura con soportes suministrados: 1.No se evidencia autorización generada por la CAP al egreso del p aciente solicitarla al correo: capautorizaciones@epscomfena lcovalle.com.co y presentar nuevamente - Objecciones de fact tura: 1.Cx. de reparo de vasos se reconoce por valor de$2.157.100 (5170)Herida traumatica de vaso pequeño calibre y venos o-Glosa:$630.200. 2.No se reconoce Sutura-incluida en proced imiento Qx $161.500. Kevin Yalanda"/>
    <s v="SOPORTE"/>
    <s v="Atención de urgencias"/>
    <s v="Urgencias"/>
    <m/>
    <m/>
    <n v="3512760"/>
    <m/>
    <m/>
    <m/>
    <m/>
    <m/>
    <m/>
    <m/>
    <n v="0"/>
    <m/>
    <m/>
    <m/>
    <m/>
    <n v="0"/>
  </r>
  <r>
    <n v="890303841"/>
    <s v="HOSPITAL SAN JUAN DE DIOS DE CALI"/>
    <s v="CA"/>
    <n v="463887"/>
    <s v="CA463887"/>
    <s v="890303841_CA463887"/>
    <d v="2025-01-06T00:00:00"/>
    <d v="2025-02-11T00:00:00"/>
    <n v="234671"/>
    <n v="234671"/>
    <s v="EVENTO"/>
    <s v="CALI"/>
    <s v="URGENCIAS"/>
    <e v="#N/A"/>
    <x v="2"/>
    <n v="0"/>
    <m/>
    <m/>
    <m/>
    <m/>
    <s v="Para cargar RIPS o soportes"/>
    <d v="2025-01-06T00:00:00"/>
    <m/>
    <m/>
    <m/>
    <m/>
    <m/>
    <n v="234671"/>
    <n v="234671"/>
    <n v="0"/>
    <n v="0"/>
    <n v="0"/>
    <n v="0"/>
    <n v="0"/>
    <n v="0"/>
    <m/>
    <m/>
    <m/>
    <m/>
    <n v="0"/>
    <n v="0"/>
    <n v="234671"/>
    <s v="DEVOLUCION"/>
    <s v="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
    <s v="AUTORIZACION"/>
    <s v="Urgencias"/>
    <s v="Urgencias"/>
    <m/>
    <m/>
    <n v="234671"/>
    <m/>
    <m/>
    <m/>
    <m/>
    <m/>
    <m/>
    <m/>
    <n v="0"/>
    <m/>
    <m/>
    <m/>
    <m/>
    <n v="0"/>
  </r>
  <r>
    <n v="890303841"/>
    <s v="HOSPITAL SAN JUAN DE DIOS DE CALI"/>
    <s v="CB"/>
    <n v="300824"/>
    <s v="CB300824"/>
    <s v="890303841_CB300824"/>
    <d v="2023-01-12T00:00:00"/>
    <d v="2023-02-15T00:00:00"/>
    <n v="91198"/>
    <n v="91198"/>
    <s v="EVENTO"/>
    <s v="CARTAGO"/>
    <s v="URGENCIAS"/>
    <s v="Factura no radicada"/>
    <x v="3"/>
    <n v="0"/>
    <m/>
    <m/>
    <m/>
    <m/>
    <s v="Para cargar RIPS o soportes"/>
    <d v="2023-01-12T00:00:00"/>
    <m/>
    <m/>
    <m/>
    <m/>
    <m/>
    <n v="91198"/>
    <n v="91198"/>
    <n v="0"/>
    <n v="0"/>
    <n v="0"/>
    <n v="0"/>
    <n v="0"/>
    <n v="0"/>
    <m/>
    <m/>
    <m/>
    <m/>
    <n v="0"/>
    <n v="0"/>
    <n v="0"/>
    <m/>
    <m/>
    <m/>
    <m/>
    <m/>
    <m/>
    <m/>
    <m/>
    <n v="91198"/>
    <m/>
    <m/>
    <m/>
    <m/>
    <m/>
    <m/>
    <n v="0"/>
    <m/>
    <m/>
    <m/>
    <m/>
    <n v="0"/>
  </r>
  <r>
    <n v="890303841"/>
    <s v="HOSPITAL SAN JUAN DE DIOS DE CALI"/>
    <s v="CB"/>
    <n v="304814"/>
    <s v="CB304814"/>
    <s v="890303841_CB304814"/>
    <d v="2023-02-01T00:00:00"/>
    <d v="2023-03-23T00:00:00"/>
    <n v="186591"/>
    <n v="186591"/>
    <s v="EVENTO"/>
    <s v="CARTAGO"/>
    <s v="URGENCIAS"/>
    <s v="Factura no radicada"/>
    <x v="3"/>
    <n v="0"/>
    <m/>
    <m/>
    <m/>
    <m/>
    <s v="Para cargar RIPS o soportes"/>
    <d v="2023-02-01T00:00:00"/>
    <m/>
    <m/>
    <m/>
    <m/>
    <m/>
    <n v="186591"/>
    <n v="186591"/>
    <n v="0"/>
    <n v="0"/>
    <n v="0"/>
    <n v="0"/>
    <n v="0"/>
    <n v="0"/>
    <m/>
    <m/>
    <m/>
    <m/>
    <n v="0"/>
    <n v="0"/>
    <n v="0"/>
    <m/>
    <m/>
    <m/>
    <m/>
    <m/>
    <m/>
    <m/>
    <m/>
    <n v="186591"/>
    <m/>
    <m/>
    <m/>
    <m/>
    <m/>
    <m/>
    <n v="0"/>
    <m/>
    <m/>
    <m/>
    <m/>
    <n v="0"/>
  </r>
  <r>
    <n v="890303841"/>
    <s v="HOSPITAL SAN JUAN DE DIOS DE CALI"/>
    <s v="CB"/>
    <n v="309711"/>
    <s v="CB309711"/>
    <s v="890303841_CB309711"/>
    <d v="2023-02-24T00:00:00"/>
    <d v="2023-04-15T00:00:00"/>
    <n v="200043"/>
    <n v="200043"/>
    <s v="EVENTO"/>
    <s v="CARTAGO"/>
    <s v="URGENCIAS"/>
    <s v="Factura no radicada"/>
    <x v="3"/>
    <n v="0"/>
    <m/>
    <m/>
    <m/>
    <m/>
    <s v="Para cargar RIPS o soportes"/>
    <d v="2023-02-24T00:00:00"/>
    <m/>
    <m/>
    <m/>
    <m/>
    <m/>
    <n v="200043"/>
    <n v="200043"/>
    <n v="0"/>
    <n v="0"/>
    <n v="0"/>
    <n v="0"/>
    <n v="0"/>
    <n v="0"/>
    <m/>
    <m/>
    <m/>
    <m/>
    <n v="0"/>
    <n v="0"/>
    <n v="0"/>
    <m/>
    <m/>
    <m/>
    <m/>
    <m/>
    <m/>
    <m/>
    <m/>
    <n v="200043"/>
    <m/>
    <m/>
    <m/>
    <m/>
    <m/>
    <m/>
    <n v="0"/>
    <m/>
    <m/>
    <m/>
    <m/>
    <n v="0"/>
  </r>
  <r>
    <n v="890303841"/>
    <s v="HOSPITAL SAN JUAN DE DIOS DE CALI"/>
    <s v="CA"/>
    <n v="401456"/>
    <s v="CA401456"/>
    <s v="890303841_CA401456"/>
    <d v="2023-08-03T00:00:00"/>
    <d v="2023-09-18T00:00:00"/>
    <n v="801283"/>
    <n v="801283"/>
    <s v="EVENTO"/>
    <s v="CALI"/>
    <s v="URGENCIAS"/>
    <s v="Factura no radicada"/>
    <x v="3"/>
    <n v="0"/>
    <m/>
    <m/>
    <m/>
    <m/>
    <s v="Para cargar RIPS o soportes"/>
    <d v="2023-08-03T00:00:00"/>
    <m/>
    <m/>
    <m/>
    <m/>
    <m/>
    <n v="801283"/>
    <n v="801283"/>
    <n v="0"/>
    <n v="0"/>
    <n v="0"/>
    <n v="0"/>
    <n v="0"/>
    <n v="0"/>
    <m/>
    <m/>
    <m/>
    <m/>
    <n v="0"/>
    <n v="0"/>
    <n v="0"/>
    <m/>
    <m/>
    <m/>
    <m/>
    <m/>
    <m/>
    <m/>
    <m/>
    <n v="801283"/>
    <m/>
    <m/>
    <m/>
    <m/>
    <m/>
    <m/>
    <n v="0"/>
    <m/>
    <m/>
    <m/>
    <m/>
    <n v="0"/>
  </r>
  <r>
    <n v="890303841"/>
    <s v="HOSPITAL SAN JUAN DE DIOS DE CALI"/>
    <s v="CA"/>
    <n v="407487"/>
    <s v="CA407487"/>
    <s v="890303841_CA407487"/>
    <d v="2023-11-08T00:00:00"/>
    <m/>
    <n v="478033"/>
    <n v="478033"/>
    <s v="EVENTO"/>
    <s v="CALI"/>
    <s v="URGENCIAS"/>
    <s v="Factura no radicada"/>
    <x v="3"/>
    <n v="0"/>
    <m/>
    <m/>
    <m/>
    <m/>
    <s v="Para cargar RIPS o soportes"/>
    <d v="2023-11-08T00:00:00"/>
    <m/>
    <m/>
    <m/>
    <m/>
    <m/>
    <n v="478033"/>
    <n v="478033"/>
    <n v="0"/>
    <n v="0"/>
    <n v="0"/>
    <n v="0"/>
    <n v="0"/>
    <n v="0"/>
    <m/>
    <m/>
    <m/>
    <m/>
    <n v="0"/>
    <n v="0"/>
    <n v="0"/>
    <m/>
    <m/>
    <m/>
    <m/>
    <m/>
    <m/>
    <m/>
    <m/>
    <n v="478033"/>
    <m/>
    <m/>
    <m/>
    <m/>
    <m/>
    <m/>
    <n v="0"/>
    <m/>
    <m/>
    <m/>
    <m/>
    <n v="0"/>
  </r>
  <r>
    <n v="890303841"/>
    <s v="HOSPITAL SAN JUAN DE DIOS DE CALI"/>
    <s v="CA"/>
    <n v="408080"/>
    <s v="CA408080"/>
    <s v="890303841_CA408080"/>
    <d v="2023-11-19T00:00:00"/>
    <m/>
    <n v="95470"/>
    <n v="95470"/>
    <s v="EVENTO"/>
    <s v="CALI"/>
    <s v="URGENCIAS"/>
    <s v="Factura no radicada"/>
    <x v="3"/>
    <n v="0"/>
    <m/>
    <m/>
    <m/>
    <m/>
    <s v="Para cargar RIPS o soportes"/>
    <d v="2023-11-19T00:00:00"/>
    <m/>
    <m/>
    <m/>
    <m/>
    <m/>
    <n v="95470"/>
    <n v="95470"/>
    <n v="0"/>
    <n v="0"/>
    <n v="0"/>
    <n v="0"/>
    <n v="0"/>
    <n v="0"/>
    <m/>
    <m/>
    <m/>
    <m/>
    <n v="0"/>
    <n v="0"/>
    <n v="0"/>
    <m/>
    <m/>
    <m/>
    <m/>
    <m/>
    <m/>
    <m/>
    <m/>
    <n v="95470"/>
    <m/>
    <m/>
    <m/>
    <m/>
    <m/>
    <m/>
    <n v="0"/>
    <m/>
    <m/>
    <m/>
    <m/>
    <n v="0"/>
  </r>
  <r>
    <n v="890303841"/>
    <s v="HOSPITAL SAN JUAN DE DIOS DE CALI"/>
    <s v="CA"/>
    <n v="409226"/>
    <s v="CA409226"/>
    <s v="890303841_CA409226"/>
    <d v="2023-12-07T00:00:00"/>
    <m/>
    <n v="457214"/>
    <n v="457214"/>
    <s v="EVENTO"/>
    <s v="CALI"/>
    <s v="URGENCIAS"/>
    <s v="Factura no radicada"/>
    <x v="3"/>
    <n v="0"/>
    <m/>
    <m/>
    <m/>
    <m/>
    <s v="Para cargar RIPS o soportes"/>
    <d v="2023-12-07T00:00:00"/>
    <m/>
    <m/>
    <m/>
    <m/>
    <m/>
    <n v="457214"/>
    <n v="457214"/>
    <n v="0"/>
    <n v="0"/>
    <n v="0"/>
    <n v="0"/>
    <n v="0"/>
    <n v="0"/>
    <m/>
    <m/>
    <m/>
    <m/>
    <n v="0"/>
    <n v="0"/>
    <n v="0"/>
    <m/>
    <m/>
    <m/>
    <m/>
    <m/>
    <m/>
    <m/>
    <m/>
    <n v="457214"/>
    <m/>
    <m/>
    <m/>
    <m/>
    <m/>
    <m/>
    <n v="0"/>
    <m/>
    <m/>
    <m/>
    <m/>
    <n v="0"/>
  </r>
  <r>
    <n v="890303841"/>
    <s v="HOSPITAL SAN JUAN DE DIOS DE CALI"/>
    <s v="CA"/>
    <n v="408532"/>
    <s v="CA408532"/>
    <s v="890303841_CA408532"/>
    <d v="2023-11-27T00:00:00"/>
    <m/>
    <n v="441107"/>
    <n v="441107"/>
    <s v="EVENTO"/>
    <s v="CALI"/>
    <s v="URGENCIAS"/>
    <s v="Factura no radicada"/>
    <x v="3"/>
    <n v="0"/>
    <m/>
    <m/>
    <m/>
    <m/>
    <s v="Para cargar RIPS o soportes"/>
    <d v="2023-11-27T00:00:00"/>
    <m/>
    <m/>
    <m/>
    <m/>
    <m/>
    <n v="441107"/>
    <n v="441107"/>
    <n v="0"/>
    <n v="0"/>
    <n v="0"/>
    <n v="0"/>
    <n v="0"/>
    <n v="0"/>
    <m/>
    <m/>
    <m/>
    <m/>
    <n v="0"/>
    <n v="0"/>
    <n v="0"/>
    <m/>
    <m/>
    <m/>
    <m/>
    <m/>
    <m/>
    <m/>
    <m/>
    <n v="441107"/>
    <m/>
    <m/>
    <m/>
    <m/>
    <m/>
    <m/>
    <n v="0"/>
    <m/>
    <m/>
    <m/>
    <m/>
    <n v="0"/>
  </r>
  <r>
    <n v="890303841"/>
    <s v="HOSPITAL SAN JUAN DE DIOS DE CALI"/>
    <s v="CA"/>
    <n v="412222"/>
    <s v="CA412222"/>
    <s v="890303841_CA412222"/>
    <d v="2024-02-17T00:00:00"/>
    <m/>
    <n v="362262"/>
    <n v="362262"/>
    <s v="EVENTO"/>
    <s v="CALI"/>
    <s v="URGENCIAS"/>
    <s v="Factura no radicada"/>
    <x v="3"/>
    <n v="0"/>
    <m/>
    <m/>
    <m/>
    <m/>
    <s v="Para cargar RIPS o soportes"/>
    <d v="2024-02-17T00:00:00"/>
    <m/>
    <m/>
    <m/>
    <m/>
    <m/>
    <n v="362262"/>
    <n v="362262"/>
    <n v="0"/>
    <n v="0"/>
    <n v="0"/>
    <n v="0"/>
    <n v="0"/>
    <n v="0"/>
    <m/>
    <m/>
    <m/>
    <m/>
    <n v="0"/>
    <n v="0"/>
    <n v="0"/>
    <m/>
    <m/>
    <m/>
    <m/>
    <m/>
    <m/>
    <m/>
    <m/>
    <n v="362262"/>
    <m/>
    <m/>
    <m/>
    <m/>
    <m/>
    <m/>
    <n v="0"/>
    <m/>
    <m/>
    <m/>
    <m/>
    <n v="0"/>
  </r>
  <r>
    <n v="890303841"/>
    <s v="HOSPITAL SAN JUAN DE DIOS DE CALI"/>
    <s v="CA"/>
    <n v="479775"/>
    <s v="CA479775"/>
    <s v="890303841_CA479775"/>
    <d v="2025-03-15T00:00:00"/>
    <m/>
    <n v="635556"/>
    <n v="635556"/>
    <s v="EVENTO"/>
    <s v="CALI"/>
    <s v="URGENCIAS"/>
    <e v="#N/A"/>
    <x v="3"/>
    <n v="0"/>
    <m/>
    <m/>
    <m/>
    <m/>
    <s v="Para cargar RIPS o soportes"/>
    <d v="2025-03-15T00:00:00"/>
    <m/>
    <m/>
    <m/>
    <m/>
    <m/>
    <n v="635556"/>
    <n v="635556"/>
    <n v="0"/>
    <n v="0"/>
    <n v="0"/>
    <n v="0"/>
    <n v="0"/>
    <n v="0"/>
    <m/>
    <m/>
    <m/>
    <m/>
    <n v="0"/>
    <n v="0"/>
    <n v="0"/>
    <m/>
    <m/>
    <m/>
    <m/>
    <m/>
    <m/>
    <m/>
    <m/>
    <n v="635556"/>
    <m/>
    <m/>
    <m/>
    <m/>
    <m/>
    <m/>
    <n v="0"/>
    <m/>
    <m/>
    <m/>
    <m/>
    <n v="0"/>
  </r>
  <r>
    <n v="890303841"/>
    <s v="HOSPITAL SAN JUAN DE DIOS DE CALI"/>
    <s v="CA"/>
    <n v="386918"/>
    <s v="CA386918"/>
    <s v="890303841_CA386918"/>
    <d v="2023-02-26T00:00:00"/>
    <d v="2023-04-14T00:00:00"/>
    <n v="943942"/>
    <n v="943942"/>
    <s v="EVENTO"/>
    <s v="CALI"/>
    <s v="URGENCIAS"/>
    <s v="Factura no radicada"/>
    <x v="3"/>
    <n v="0"/>
    <m/>
    <m/>
    <m/>
    <m/>
    <m/>
    <m/>
    <m/>
    <m/>
    <m/>
    <m/>
    <m/>
    <n v="0"/>
    <n v="0"/>
    <n v="0"/>
    <n v="0"/>
    <n v="0"/>
    <n v="0"/>
    <n v="0"/>
    <n v="0"/>
    <m/>
    <m/>
    <m/>
    <m/>
    <n v="0"/>
    <n v="0"/>
    <n v="0"/>
    <m/>
    <m/>
    <m/>
    <m/>
    <m/>
    <m/>
    <m/>
    <m/>
    <n v="943942"/>
    <m/>
    <m/>
    <m/>
    <m/>
    <m/>
    <m/>
    <n v="0"/>
    <m/>
    <m/>
    <m/>
    <m/>
    <n v="0"/>
  </r>
  <r>
    <n v="890303841"/>
    <s v="HOSPITAL SAN JUAN DE DIOS DE CALI"/>
    <s v="CA"/>
    <n v="391336"/>
    <s v="CA391336"/>
    <s v="890303841_CA391336"/>
    <d v="2023-03-30T00:00:00"/>
    <d v="2023-05-19T00:00:00"/>
    <n v="80832"/>
    <n v="80832"/>
    <s v="EVENTO"/>
    <s v="CALI"/>
    <s v="URGENCIAS"/>
    <s v="Factura no radicada"/>
    <x v="3"/>
    <n v="0"/>
    <m/>
    <m/>
    <m/>
    <m/>
    <m/>
    <m/>
    <m/>
    <m/>
    <m/>
    <m/>
    <m/>
    <n v="0"/>
    <n v="0"/>
    <n v="0"/>
    <n v="0"/>
    <n v="0"/>
    <n v="0"/>
    <n v="0"/>
    <n v="0"/>
    <m/>
    <m/>
    <m/>
    <m/>
    <n v="0"/>
    <n v="0"/>
    <n v="0"/>
    <m/>
    <m/>
    <m/>
    <m/>
    <m/>
    <m/>
    <m/>
    <m/>
    <n v="80832"/>
    <m/>
    <m/>
    <m/>
    <m/>
    <m/>
    <m/>
    <n v="0"/>
    <m/>
    <m/>
    <m/>
    <m/>
    <n v="0"/>
  </r>
  <r>
    <n v="890303841"/>
    <s v="HOSPITAL SAN JUAN DE DIOS DE CALI"/>
    <s v="CA"/>
    <n v="391338"/>
    <s v="CA391338"/>
    <s v="890303841_CA391338"/>
    <d v="2023-03-30T00:00:00"/>
    <d v="2023-04-14T00:00:00"/>
    <n v="290584"/>
    <n v="290584"/>
    <s v="EVENTO"/>
    <s v="CALI"/>
    <s v="URGENCIAS"/>
    <s v="Factura no radicada"/>
    <x v="3"/>
    <n v="0"/>
    <m/>
    <m/>
    <m/>
    <m/>
    <m/>
    <m/>
    <m/>
    <m/>
    <m/>
    <m/>
    <m/>
    <n v="0"/>
    <n v="0"/>
    <n v="0"/>
    <n v="0"/>
    <n v="0"/>
    <n v="0"/>
    <n v="0"/>
    <n v="0"/>
    <m/>
    <m/>
    <m/>
    <m/>
    <n v="0"/>
    <n v="0"/>
    <n v="0"/>
    <m/>
    <m/>
    <m/>
    <m/>
    <m/>
    <m/>
    <m/>
    <m/>
    <n v="290584"/>
    <m/>
    <m/>
    <m/>
    <m/>
    <m/>
    <m/>
    <n v="0"/>
    <m/>
    <m/>
    <m/>
    <m/>
    <n v="0"/>
  </r>
  <r>
    <n v="890303841"/>
    <s v="HOSPITAL SAN JUAN DE DIOS DE CALI"/>
    <s v="CA"/>
    <n v="388951"/>
    <s v="CA388951"/>
    <s v="890303841_CA388951"/>
    <d v="2023-03-13T00:00:00"/>
    <d v="2023-04-14T00:00:00"/>
    <n v="443393"/>
    <n v="443393"/>
    <s v="EVENTO"/>
    <s v="CALI"/>
    <s v="URGENCIAS"/>
    <s v="Factura no radicada"/>
    <x v="3"/>
    <n v="0"/>
    <m/>
    <m/>
    <m/>
    <m/>
    <m/>
    <m/>
    <m/>
    <m/>
    <m/>
    <m/>
    <m/>
    <n v="0"/>
    <n v="0"/>
    <n v="0"/>
    <n v="0"/>
    <n v="0"/>
    <n v="0"/>
    <n v="0"/>
    <n v="0"/>
    <m/>
    <m/>
    <m/>
    <m/>
    <n v="0"/>
    <n v="0"/>
    <n v="0"/>
    <m/>
    <m/>
    <m/>
    <m/>
    <m/>
    <m/>
    <m/>
    <m/>
    <n v="443393"/>
    <m/>
    <m/>
    <m/>
    <m/>
    <m/>
    <m/>
    <n v="0"/>
    <m/>
    <m/>
    <m/>
    <m/>
    <n v="0"/>
  </r>
  <r>
    <n v="890303841"/>
    <s v="HOSPITAL SAN JUAN DE DIOS DE CALI"/>
    <s v="CA"/>
    <n v="389788"/>
    <s v="CA389788"/>
    <s v="890303841_CA389788"/>
    <d v="2023-03-19T00:00:00"/>
    <d v="2023-04-14T00:00:00"/>
    <n v="152878"/>
    <n v="152878"/>
    <s v="EVENTO"/>
    <s v="CALI"/>
    <s v="URGENCIAS"/>
    <s v="Factura no radicada"/>
    <x v="3"/>
    <n v="0"/>
    <m/>
    <m/>
    <m/>
    <m/>
    <m/>
    <m/>
    <m/>
    <m/>
    <m/>
    <m/>
    <m/>
    <n v="0"/>
    <n v="0"/>
    <n v="0"/>
    <n v="0"/>
    <n v="0"/>
    <n v="0"/>
    <n v="0"/>
    <n v="0"/>
    <m/>
    <m/>
    <m/>
    <m/>
    <n v="0"/>
    <n v="0"/>
    <n v="0"/>
    <m/>
    <m/>
    <m/>
    <m/>
    <m/>
    <m/>
    <m/>
    <m/>
    <n v="152878"/>
    <m/>
    <m/>
    <m/>
    <m/>
    <m/>
    <m/>
    <n v="0"/>
    <m/>
    <m/>
    <m/>
    <m/>
    <n v="0"/>
  </r>
  <r>
    <n v="890303841"/>
    <s v="HOSPITAL SAN JUAN DE DIOS DE CALI"/>
    <s v="CA"/>
    <n v="396929"/>
    <s v="CA396929"/>
    <s v="890303841_CA396929"/>
    <d v="2023-06-01T00:00:00"/>
    <m/>
    <n v="1144402"/>
    <n v="1144402"/>
    <s v="EVENTO"/>
    <s v="CALI"/>
    <s v="URGENCIAS"/>
    <s v="Factura no radicada"/>
    <x v="3"/>
    <n v="0"/>
    <m/>
    <m/>
    <m/>
    <m/>
    <m/>
    <m/>
    <m/>
    <m/>
    <m/>
    <m/>
    <m/>
    <n v="0"/>
    <n v="0"/>
    <n v="0"/>
    <n v="0"/>
    <n v="0"/>
    <n v="0"/>
    <n v="0"/>
    <n v="0"/>
    <m/>
    <m/>
    <m/>
    <m/>
    <n v="0"/>
    <n v="0"/>
    <n v="0"/>
    <m/>
    <m/>
    <m/>
    <m/>
    <m/>
    <m/>
    <m/>
    <m/>
    <n v="1144402"/>
    <m/>
    <m/>
    <m/>
    <m/>
    <m/>
    <m/>
    <n v="0"/>
    <m/>
    <m/>
    <m/>
    <m/>
    <n v="0"/>
  </r>
  <r>
    <n v="890303841"/>
    <s v="HOSPITAL SAN JUAN DE DIOS DE CALI"/>
    <s v="CA"/>
    <n v="409811"/>
    <s v="CA409811"/>
    <s v="890303841_CA409811"/>
    <d v="2023-12-20T00:00:00"/>
    <m/>
    <n v="73400"/>
    <n v="73400"/>
    <s v="EVENTO"/>
    <s v="CALI"/>
    <s v="URGENCIAS"/>
    <s v="Factura no radicada"/>
    <x v="3"/>
    <n v="0"/>
    <m/>
    <m/>
    <m/>
    <m/>
    <m/>
    <m/>
    <m/>
    <m/>
    <m/>
    <m/>
    <m/>
    <n v="0"/>
    <n v="0"/>
    <n v="0"/>
    <n v="0"/>
    <n v="0"/>
    <n v="0"/>
    <n v="0"/>
    <n v="0"/>
    <m/>
    <m/>
    <m/>
    <m/>
    <n v="0"/>
    <n v="0"/>
    <n v="0"/>
    <m/>
    <m/>
    <m/>
    <m/>
    <m/>
    <m/>
    <m/>
    <m/>
    <n v="73400"/>
    <m/>
    <m/>
    <m/>
    <m/>
    <m/>
    <m/>
    <n v="0"/>
    <m/>
    <m/>
    <m/>
    <m/>
    <n v="0"/>
  </r>
  <r>
    <n v="890303841"/>
    <s v="HOSPITAL SAN JUAN DE DIOS DE CALI"/>
    <s v="CA"/>
    <n v="410006"/>
    <s v="CA410006"/>
    <s v="890303841_CA410006"/>
    <d v="2023-12-23T00:00:00"/>
    <m/>
    <n v="137110"/>
    <n v="137110"/>
    <s v="EVENTO"/>
    <s v="CALI"/>
    <s v="URGENCIAS"/>
    <s v="Factura no radicada"/>
    <x v="3"/>
    <n v="0"/>
    <m/>
    <m/>
    <m/>
    <m/>
    <m/>
    <m/>
    <m/>
    <m/>
    <m/>
    <m/>
    <m/>
    <n v="0"/>
    <n v="0"/>
    <n v="0"/>
    <n v="0"/>
    <n v="0"/>
    <n v="0"/>
    <n v="0"/>
    <n v="0"/>
    <m/>
    <m/>
    <m/>
    <m/>
    <n v="0"/>
    <n v="0"/>
    <n v="0"/>
    <m/>
    <m/>
    <m/>
    <m/>
    <m/>
    <m/>
    <m/>
    <m/>
    <n v="137110"/>
    <m/>
    <m/>
    <m/>
    <m/>
    <m/>
    <m/>
    <n v="0"/>
    <m/>
    <m/>
    <m/>
    <m/>
    <n v="0"/>
  </r>
  <r>
    <n v="890303841"/>
    <s v="HOSPITAL SAN JUAN DE DIOS DE CALI"/>
    <s v="CA"/>
    <n v="453050"/>
    <s v="CA453050"/>
    <s v="890303841_CA453050"/>
    <d v="2024-11-05T00:00:00"/>
    <m/>
    <n v="237700"/>
    <n v="237700"/>
    <s v="EVENTO"/>
    <s v="CALI"/>
    <s v="URGENCIAS"/>
    <s v="Factura no radicada"/>
    <x v="3"/>
    <n v="0"/>
    <m/>
    <m/>
    <m/>
    <m/>
    <m/>
    <m/>
    <m/>
    <m/>
    <m/>
    <m/>
    <m/>
    <n v="0"/>
    <n v="0"/>
    <n v="0"/>
    <n v="0"/>
    <n v="0"/>
    <n v="0"/>
    <n v="0"/>
    <n v="0"/>
    <m/>
    <m/>
    <m/>
    <m/>
    <n v="0"/>
    <n v="0"/>
    <n v="0"/>
    <m/>
    <m/>
    <m/>
    <m/>
    <m/>
    <m/>
    <m/>
    <m/>
    <n v="237700"/>
    <m/>
    <m/>
    <m/>
    <m/>
    <m/>
    <m/>
    <n v="0"/>
    <m/>
    <m/>
    <m/>
    <m/>
    <n v="0"/>
  </r>
  <r>
    <n v="890303841"/>
    <s v="HOSPITAL SAN JUAN DE DIOS DE CALI"/>
    <s v="CA"/>
    <n v="454277"/>
    <s v="CA454277"/>
    <s v="890303841_CA454277"/>
    <d v="2024-11-10T00:00:00"/>
    <m/>
    <n v="459376"/>
    <n v="459376"/>
    <s v="EVENTO"/>
    <s v="CALI"/>
    <s v="URGENCIAS"/>
    <s v="Factura no radicada"/>
    <x v="3"/>
    <n v="0"/>
    <m/>
    <m/>
    <m/>
    <m/>
    <m/>
    <m/>
    <m/>
    <m/>
    <m/>
    <m/>
    <m/>
    <n v="0"/>
    <n v="0"/>
    <n v="0"/>
    <n v="0"/>
    <n v="0"/>
    <n v="0"/>
    <n v="0"/>
    <n v="0"/>
    <m/>
    <m/>
    <m/>
    <m/>
    <n v="0"/>
    <n v="0"/>
    <n v="0"/>
    <m/>
    <m/>
    <m/>
    <m/>
    <m/>
    <m/>
    <m/>
    <m/>
    <n v="459376"/>
    <m/>
    <m/>
    <m/>
    <m/>
    <m/>
    <m/>
    <n v="0"/>
    <m/>
    <m/>
    <m/>
    <m/>
    <n v="0"/>
  </r>
  <r>
    <n v="890303841"/>
    <s v="HOSPITAL SAN JUAN DE DIOS DE CALI"/>
    <s v="CA"/>
    <n v="475072"/>
    <s v="CA475072"/>
    <s v="890303841_CA475072"/>
    <d v="2025-02-25T00:00:00"/>
    <d v="2025-03-13T00:00:00"/>
    <n v="671476"/>
    <n v="671476"/>
    <s v="EVENTO"/>
    <s v="CALI"/>
    <s v="URGENCIAS"/>
    <e v="#N/A"/>
    <x v="4"/>
    <n v="671476"/>
    <n v="1222576428"/>
    <m/>
    <m/>
    <m/>
    <s v="Finalizada"/>
    <d v="2025-02-25T00:00:00"/>
    <d v="2025-03-13T00:00:00"/>
    <d v="2025-03-25T00:00:00"/>
    <m/>
    <m/>
    <m/>
    <n v="671476"/>
    <n v="671476"/>
    <n v="0"/>
    <n v="0"/>
    <n v="0"/>
    <n v="0"/>
    <n v="0"/>
    <n v="0"/>
    <m/>
    <m/>
    <m/>
    <s v="Claudia Marcela Diaz Perez"/>
    <n v="0"/>
    <n v="671476"/>
    <n v="0"/>
    <m/>
    <m/>
    <m/>
    <s v="Urgencias"/>
    <m/>
    <s v="URG-2023-09"/>
    <m/>
    <m/>
    <m/>
    <m/>
    <m/>
    <m/>
    <n v="671476"/>
    <m/>
    <m/>
    <n v="0"/>
    <m/>
    <m/>
    <m/>
    <m/>
    <n v="0"/>
  </r>
  <r>
    <n v="890303841"/>
    <s v="HOSPITAL SAN JUAN DE DIOS DE CALI"/>
    <s v="CA"/>
    <n v="472871"/>
    <s v="CA472871"/>
    <s v="890303841_CA472871"/>
    <d v="2025-02-16T00:00:00"/>
    <d v="2025-03-13T00:00:00"/>
    <n v="263747"/>
    <n v="263747"/>
    <s v="EVENTO"/>
    <s v="CALI"/>
    <s v="URGENCIAS"/>
    <e v="#N/A"/>
    <x v="4"/>
    <n v="263747"/>
    <n v="1222576431"/>
    <m/>
    <m/>
    <m/>
    <s v="Finalizada"/>
    <d v="2025-02-16T00:00:00"/>
    <d v="2025-03-13T00:00:00"/>
    <d v="2025-03-25T00:00:00"/>
    <m/>
    <m/>
    <m/>
    <n v="263747"/>
    <n v="263747"/>
    <n v="0"/>
    <n v="0"/>
    <n v="0"/>
    <n v="0"/>
    <n v="0"/>
    <n v="0"/>
    <m/>
    <m/>
    <m/>
    <s v="Claudia Marcela Diaz Perez"/>
    <n v="0"/>
    <n v="263747"/>
    <n v="0"/>
    <m/>
    <m/>
    <m/>
    <s v="Urgencias"/>
    <m/>
    <s v="URG-2023-09"/>
    <m/>
    <m/>
    <m/>
    <m/>
    <m/>
    <m/>
    <n v="263747"/>
    <m/>
    <m/>
    <n v="0"/>
    <m/>
    <m/>
    <m/>
    <m/>
    <n v="0"/>
  </r>
  <r>
    <n v="890303841"/>
    <s v="HOSPITAL SAN JUAN DE DIOS DE CALI"/>
    <s v="CA"/>
    <n v="473167"/>
    <s v="CA473167"/>
    <s v="890303841_CA473167"/>
    <d v="2025-02-17T00:00:00"/>
    <d v="2025-03-13T00:00:00"/>
    <n v="88800"/>
    <n v="88800"/>
    <s v="EVENTO"/>
    <s v="CALI"/>
    <s v="URGENCIAS"/>
    <e v="#N/A"/>
    <x v="4"/>
    <n v="88800"/>
    <n v="1222576430"/>
    <m/>
    <m/>
    <m/>
    <s v="Finalizada"/>
    <d v="2025-02-17T00:00:00"/>
    <d v="2025-03-13T00:00:00"/>
    <d v="2025-03-25T00:00:00"/>
    <m/>
    <m/>
    <m/>
    <n v="88800"/>
    <n v="88800"/>
    <n v="0"/>
    <n v="0"/>
    <n v="0"/>
    <n v="0"/>
    <n v="0"/>
    <n v="0"/>
    <m/>
    <m/>
    <m/>
    <s v="Claudia Marcela Diaz Perez"/>
    <n v="0"/>
    <n v="88800"/>
    <n v="0"/>
    <m/>
    <m/>
    <m/>
    <s v="Urgencias"/>
    <m/>
    <s v="URG-2023-09"/>
    <m/>
    <m/>
    <m/>
    <m/>
    <m/>
    <m/>
    <n v="88800"/>
    <m/>
    <m/>
    <n v="0"/>
    <m/>
    <m/>
    <m/>
    <m/>
    <n v="0"/>
  </r>
  <r>
    <n v="890303841"/>
    <s v="HOSPITAL SAN JUAN DE DIOS DE CALI"/>
    <s v="CA"/>
    <n v="377276"/>
    <s v="CA377276"/>
    <s v="890303841_CA377276"/>
    <d v="2022-12-09T00:00:00"/>
    <d v="2023-02-20T00:00:00"/>
    <n v="40150446"/>
    <n v="4543234"/>
    <s v="EVENTO"/>
    <s v="CALI"/>
    <s v="URGENCIAS"/>
    <s v="Glosa por contestar IPS"/>
    <x v="5"/>
    <n v="0"/>
    <m/>
    <m/>
    <m/>
    <m/>
    <s v="Para respuesta prestador"/>
    <d v="2022-12-09T00:00:00"/>
    <d v="2024-07-15T00:00:00"/>
    <d v="2024-08-16T00:00:00"/>
    <m/>
    <m/>
    <m/>
    <n v="40150446"/>
    <n v="7907226"/>
    <n v="0"/>
    <n v="0"/>
    <n v="0"/>
    <n v="4543234"/>
    <n v="0"/>
    <n v="0"/>
    <m/>
    <m/>
    <s v="AUT SE DEVUELVE FACTURA SOLO HAY AUT PARA LA URGENCIA223298516446922 GESTAIONAR CON EL AREA ENCARGADA LA AUTORIZA CION .SE RELAIZA OBJECION MEDICA DRA MAIBER ACEVEDO $ 6.928.726 SE ENVIA LA HOJA DE OBEJCION PARA CONCILIAR FACTURACION $ 37384 SOPORTE INCOMPLETO $ 5692251 Pertinencia médica 4 2177600  MILENA"/>
    <s v="Maiber Rullely Acevedo Vasquez"/>
    <n v="0"/>
    <n v="3363992"/>
    <n v="4543234"/>
    <s v="GLOSA"/>
    <s v="IPS Acepta objeción. Cánula nasal facturan 2 se acepta 1 por estancia. IPS favor diligenciar valor aceptado en ítem correspondiente."/>
    <s v="SOPORTE"/>
    <s v="Servicios hospitalarios"/>
    <s v="Hospitalario"/>
    <s v="URG-2023-09"/>
    <m/>
    <m/>
    <m/>
    <m/>
    <m/>
    <n v="4543234"/>
    <m/>
    <m/>
    <m/>
    <n v="35607212"/>
    <m/>
    <n v="4800065563"/>
    <d v="2024-10-18T00:00:00"/>
    <s v="PAGO DIRECTO REGIMEN SUBSIDIADO SEPTIEMBRE 2024"/>
    <n v="60585362"/>
  </r>
  <r>
    <n v="890303841"/>
    <s v="HOSPITAL SAN JUAN DE DIOS DE CALI"/>
    <s v="CA"/>
    <n v="426994"/>
    <s v="CA426994"/>
    <s v="890303841_CA426994"/>
    <d v="2024-06-29T00:00:00"/>
    <d v="2024-07-17T00:00:00"/>
    <n v="1146005"/>
    <n v="99300"/>
    <s v="EVENTO"/>
    <s v="CALI"/>
    <s v="URGENCIAS"/>
    <s v="Glosa por contestar IPS"/>
    <x v="5"/>
    <n v="0"/>
    <m/>
    <m/>
    <m/>
    <m/>
    <s v="Para respuesta prestador"/>
    <d v="2024-06-29T00:00:00"/>
    <d v="2024-07-12T00:00:00"/>
    <d v="2024-07-30T00:00:00"/>
    <m/>
    <m/>
    <m/>
    <n v="1146005"/>
    <n v="99300"/>
    <n v="0"/>
    <n v="0"/>
    <n v="0"/>
    <n v="99300"/>
    <n v="0"/>
    <n v="0"/>
    <m/>
    <m/>
    <s v="se sostiene glosa por la objecion al validar los datos de la factura no se evidencia resultado RADIOGRAFIA DE TORAX (PA O AP Y LATERAL DECUBITO LATERAL OBLICUAS O LATERAL cup 21201 ,ni comentado en historia clinica. Favor anexar la hc donde se evidencie y se comente el rx de torax por medico tratante."/>
    <s v="Elizabeth Fernandez Chilito"/>
    <n v="0"/>
    <n v="0"/>
    <n v="99300"/>
    <s v="GLOSA"/>
    <s v="se sostiene glosa por la objecion al validar los datos de la factura no se evidencia resultado RADIOGRAFIA DE TORAX (PA O AP Y LATERAL DECUBITO LATERAL OBLICUAS O LATERAL cup 21201 ,ni comentado en historia clinica. Favor anexar la hc donde se evidencie y se comente el rx de torax por medico tratante."/>
    <s v="FACTURACION"/>
    <s v="Exámenes de laboratorio, imágenes y otras ayudas diagnósticas ambulatorias | Urgencias"/>
    <s v="Urgencias"/>
    <s v="URG-2023-09"/>
    <m/>
    <m/>
    <m/>
    <m/>
    <m/>
    <n v="99300"/>
    <m/>
    <m/>
    <m/>
    <n v="1046705"/>
    <m/>
    <n v="2201539586"/>
    <d v="2024-08-20T00:00:00"/>
    <s v="(en blanco)"/>
    <n v="924919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15AC54C-FE52-4E9F-B864-1D47C474C282}" name="TablaDinámica1" cacheId="6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C10" firstHeaderRow="0" firstDataRow="1" firstDataCol="1"/>
  <pivotFields count="63">
    <pivotField showAll="0"/>
    <pivotField showAll="0"/>
    <pivotField showAll="0"/>
    <pivotField showAll="0"/>
    <pivotField showAll="0"/>
    <pivotField dataField="1" showAll="0"/>
    <pivotField numFmtId="14" showAll="0"/>
    <pivotField showAll="0"/>
    <pivotField numFmtId="166" showAll="0"/>
    <pivotField dataField="1" numFmtId="166" showAll="0"/>
    <pivotField showAll="0"/>
    <pivotField showAll="0"/>
    <pivotField showAll="0"/>
    <pivotField showAll="0"/>
    <pivotField axis="axisRow" showAll="0">
      <items count="7">
        <item x="0"/>
        <item x="1"/>
        <item x="2"/>
        <item x="3"/>
        <item x="4"/>
        <item x="5"/>
        <item t="default"/>
      </items>
    </pivotField>
    <pivotField numFmtId="166" showAll="0"/>
    <pivotField showAll="0"/>
    <pivotField showAll="0"/>
    <pivotField showAll="0"/>
    <pivotField showAll="0"/>
    <pivotField showAll="0"/>
    <pivotField showAll="0"/>
    <pivotField showAll="0"/>
    <pivotField showAll="0"/>
    <pivotField showAll="0"/>
    <pivotField showAll="0"/>
    <pivotField showAll="0"/>
    <pivotField numFmtId="166" showAll="0"/>
    <pivotField numFmtId="166" showAll="0"/>
    <pivotField numFmtId="166" showAll="0"/>
    <pivotField numFmtId="166" showAll="0"/>
    <pivotField numFmtId="166" showAll="0"/>
    <pivotField numFmtId="166" showAll="0"/>
    <pivotField numFmtId="166" showAll="0"/>
    <pivotField numFmtId="166" showAll="0"/>
    <pivotField showAll="0"/>
    <pivotField showAll="0"/>
    <pivotField showAll="0"/>
    <pivotField showAll="0"/>
    <pivotField numFmtId="166" showAll="0"/>
    <pivotField numFmtId="166" showAll="0"/>
    <pivotField numFmtId="166"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166" showAll="0"/>
    <pivotField showAll="0"/>
    <pivotField showAll="0"/>
    <pivotField showAll="0"/>
    <pivotField showAll="0"/>
    <pivotField numFmtId="166" showAll="0"/>
  </pivotFields>
  <rowFields count="1">
    <field x="14"/>
  </rowFields>
  <rowItems count="7">
    <i>
      <x/>
    </i>
    <i>
      <x v="1"/>
    </i>
    <i>
      <x v="2"/>
    </i>
    <i>
      <x v="3"/>
    </i>
    <i>
      <x v="4"/>
    </i>
    <i>
      <x v="5"/>
    </i>
    <i t="grand">
      <x/>
    </i>
  </rowItems>
  <colFields count="1">
    <field x="-2"/>
  </colFields>
  <colItems count="2">
    <i>
      <x/>
    </i>
    <i i="1">
      <x v="1"/>
    </i>
  </colItems>
  <dataFields count="2">
    <dataField name="Cuenta de LLAVE" fld="5" subtotal="count" baseField="0" baseItem="0"/>
    <dataField name="Suma de IPS Saldo Factura" fld="9" baseField="0" baseItem="0" numFmtId="166"/>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3" dT="2025-02-04T15:24:28.16" personId="{E59E4DDE-80F3-4478-BAAB-E075F381C877}" id="{ED9940A4-B407-4FFD-BA74-8B50C9C8DFDB}">
    <text>1 - 30 de 31 - 60 etc</text>
  </threadedComment>
</ThreadedComments>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7F2126-0608-4949-9653-F9FCF7BABABD}">
  <dimension ref="A3:C10"/>
  <sheetViews>
    <sheetView workbookViewId="0">
      <selection activeCell="A3" sqref="A3:C10"/>
    </sheetView>
  </sheetViews>
  <sheetFormatPr baseColWidth="10" defaultRowHeight="14.5" x14ac:dyDescent="0.35"/>
  <cols>
    <col min="1" max="1" width="38.6328125" bestFit="1" customWidth="1"/>
    <col min="2" max="2" width="14.81640625" bestFit="1" customWidth="1"/>
    <col min="3" max="3" width="22.90625" bestFit="1" customWidth="1"/>
  </cols>
  <sheetData>
    <row r="3" spans="1:3" x14ac:dyDescent="0.35">
      <c r="A3" s="96" t="s">
        <v>349</v>
      </c>
      <c r="B3" t="s">
        <v>347</v>
      </c>
      <c r="C3" t="s">
        <v>348</v>
      </c>
    </row>
    <row r="4" spans="1:3" x14ac:dyDescent="0.35">
      <c r="A4" s="97" t="s">
        <v>314</v>
      </c>
      <c r="B4">
        <v>17</v>
      </c>
      <c r="C4" s="95">
        <v>12916784</v>
      </c>
    </row>
    <row r="5" spans="1:3" x14ac:dyDescent="0.35">
      <c r="A5" s="97" t="s">
        <v>152</v>
      </c>
      <c r="B5">
        <v>1</v>
      </c>
      <c r="C5" s="95">
        <v>80832</v>
      </c>
    </row>
    <row r="6" spans="1:3" x14ac:dyDescent="0.35">
      <c r="A6" s="97" t="s">
        <v>32</v>
      </c>
      <c r="B6">
        <v>27</v>
      </c>
      <c r="C6" s="95">
        <v>46093017</v>
      </c>
    </row>
    <row r="7" spans="1:3" x14ac:dyDescent="0.35">
      <c r="A7" s="97" t="s">
        <v>199</v>
      </c>
      <c r="B7">
        <v>20</v>
      </c>
      <c r="C7" s="95">
        <v>7712374</v>
      </c>
    </row>
    <row r="8" spans="1:3" x14ac:dyDescent="0.35">
      <c r="A8" s="97" t="s">
        <v>142</v>
      </c>
      <c r="B8">
        <v>3</v>
      </c>
      <c r="C8" s="95">
        <v>1024023</v>
      </c>
    </row>
    <row r="9" spans="1:3" x14ac:dyDescent="0.35">
      <c r="A9" s="97" t="s">
        <v>227</v>
      </c>
      <c r="B9">
        <v>2</v>
      </c>
      <c r="C9" s="95">
        <v>4642534</v>
      </c>
    </row>
    <row r="10" spans="1:3" x14ac:dyDescent="0.35">
      <c r="A10" s="97" t="s">
        <v>350</v>
      </c>
      <c r="B10">
        <v>70</v>
      </c>
      <c r="C10" s="95">
        <v>72469564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4"/>
  <sheetViews>
    <sheetView showGridLines="0" zoomScale="120" zoomScaleNormal="120" workbookViewId="0">
      <selection activeCell="B4" sqref="B4:B73"/>
    </sheetView>
  </sheetViews>
  <sheetFormatPr baseColWidth="10" defaultRowHeight="14.5" x14ac:dyDescent="0.35"/>
  <cols>
    <col min="1" max="1" width="10.7265625" bestFit="1" customWidth="1"/>
    <col min="2" max="2" width="9.54296875" customWidth="1"/>
    <col min="3" max="3" width="9" customWidth="1"/>
    <col min="4" max="4" width="9.81640625" bestFit="1" customWidth="1"/>
    <col min="5" max="5" width="8.81640625" customWidth="1"/>
    <col min="6" max="6" width="13.81640625" bestFit="1" customWidth="1"/>
    <col min="7" max="7" width="13.81640625" style="9" bestFit="1" customWidth="1"/>
    <col min="8" max="8" width="9.26953125" customWidth="1"/>
    <col min="9" max="9" width="9.81640625" customWidth="1"/>
    <col min="10" max="10" width="15.7265625" bestFit="1" customWidth="1"/>
    <col min="11" max="11" width="11.453125" customWidth="1"/>
    <col min="12" max="12" width="15.1796875" customWidth="1"/>
    <col min="13" max="13" width="13" customWidth="1"/>
  </cols>
  <sheetData>
    <row r="1" spans="1:13" ht="29.15" customHeight="1" x14ac:dyDescent="0.35">
      <c r="C1" s="98"/>
      <c r="D1" s="98"/>
      <c r="E1" s="99" t="s">
        <v>15</v>
      </c>
      <c r="F1" s="99"/>
      <c r="G1" s="99"/>
      <c r="H1" s="99"/>
      <c r="I1" s="99"/>
      <c r="J1" s="99"/>
      <c r="K1" s="99"/>
      <c r="L1" s="99"/>
      <c r="M1" s="6" t="s">
        <v>13</v>
      </c>
    </row>
    <row r="2" spans="1:13" ht="29.5" customHeight="1" x14ac:dyDescent="0.35">
      <c r="C2" s="98"/>
      <c r="D2" s="98"/>
      <c r="E2" s="100" t="s">
        <v>16</v>
      </c>
      <c r="F2" s="100"/>
      <c r="G2" s="100"/>
      <c r="H2" s="100"/>
      <c r="I2" s="100"/>
      <c r="J2" s="100"/>
      <c r="K2" s="100"/>
      <c r="L2" s="100"/>
      <c r="M2" s="6" t="s">
        <v>14</v>
      </c>
    </row>
    <row r="3" spans="1:13" s="3" customFormat="1" ht="29" x14ac:dyDescent="0.35">
      <c r="A3" s="2" t="s">
        <v>6</v>
      </c>
      <c r="B3" s="2" t="s">
        <v>8</v>
      </c>
      <c r="C3" s="2" t="s">
        <v>0</v>
      </c>
      <c r="D3" s="2" t="s">
        <v>1</v>
      </c>
      <c r="E3" s="2" t="s">
        <v>12</v>
      </c>
      <c r="F3" s="2" t="s">
        <v>2</v>
      </c>
      <c r="G3" s="8" t="s">
        <v>3</v>
      </c>
      <c r="H3" s="2" t="s">
        <v>4</v>
      </c>
      <c r="I3" s="2" t="s">
        <v>5</v>
      </c>
      <c r="J3" s="2" t="s">
        <v>7</v>
      </c>
      <c r="K3" s="2" t="s">
        <v>9</v>
      </c>
      <c r="L3" s="2" t="s">
        <v>10</v>
      </c>
      <c r="M3" s="2" t="s">
        <v>11</v>
      </c>
    </row>
    <row r="4" spans="1:13" x14ac:dyDescent="0.35">
      <c r="A4" s="1">
        <v>890303841</v>
      </c>
      <c r="B4" s="1" t="s">
        <v>27</v>
      </c>
      <c r="C4" s="1" t="s">
        <v>20</v>
      </c>
      <c r="D4" s="1">
        <v>300824</v>
      </c>
      <c r="E4" s="1" t="s">
        <v>22</v>
      </c>
      <c r="F4" s="7">
        <v>44938</v>
      </c>
      <c r="G4" s="7">
        <v>44972</v>
      </c>
      <c r="H4" s="1">
        <v>91198</v>
      </c>
      <c r="I4" s="1">
        <v>91198</v>
      </c>
      <c r="J4" s="5" t="s">
        <v>17</v>
      </c>
      <c r="K4" s="4" t="s">
        <v>28</v>
      </c>
      <c r="L4" s="5" t="s">
        <v>18</v>
      </c>
      <c r="M4" s="4"/>
    </row>
    <row r="5" spans="1:13" x14ac:dyDescent="0.35">
      <c r="A5" s="1">
        <v>890303841</v>
      </c>
      <c r="B5" s="1" t="s">
        <v>27</v>
      </c>
      <c r="C5" s="1" t="s">
        <v>20</v>
      </c>
      <c r="D5" s="1">
        <v>302533</v>
      </c>
      <c r="E5" s="1" t="s">
        <v>22</v>
      </c>
      <c r="F5" s="7">
        <v>44948</v>
      </c>
      <c r="G5" s="7">
        <v>45034</v>
      </c>
      <c r="H5" s="1">
        <v>80832</v>
      </c>
      <c r="I5" s="1">
        <v>80832</v>
      </c>
      <c r="J5" s="5" t="s">
        <v>17</v>
      </c>
      <c r="K5" s="4" t="s">
        <v>28</v>
      </c>
      <c r="L5" s="5" t="s">
        <v>18</v>
      </c>
      <c r="M5" s="4"/>
    </row>
    <row r="6" spans="1:13" x14ac:dyDescent="0.35">
      <c r="A6" s="1">
        <v>890303841</v>
      </c>
      <c r="B6" s="1" t="s">
        <v>27</v>
      </c>
      <c r="C6" s="1" t="s">
        <v>20</v>
      </c>
      <c r="D6" s="1">
        <v>302534</v>
      </c>
      <c r="E6" s="1" t="s">
        <v>22</v>
      </c>
      <c r="F6" s="7">
        <v>44948</v>
      </c>
      <c r="G6" s="7">
        <v>45034</v>
      </c>
      <c r="H6" s="1">
        <v>5620962</v>
      </c>
      <c r="I6" s="1">
        <v>5620962</v>
      </c>
      <c r="J6" s="5" t="s">
        <v>17</v>
      </c>
      <c r="K6" s="4" t="s">
        <v>28</v>
      </c>
      <c r="L6" s="5" t="s">
        <v>18</v>
      </c>
      <c r="M6" s="4"/>
    </row>
    <row r="7" spans="1:13" x14ac:dyDescent="0.35">
      <c r="A7" s="1">
        <v>890303841</v>
      </c>
      <c r="B7" s="1" t="s">
        <v>27</v>
      </c>
      <c r="C7" s="1" t="s">
        <v>20</v>
      </c>
      <c r="D7" s="1">
        <v>304814</v>
      </c>
      <c r="E7" s="1" t="s">
        <v>22</v>
      </c>
      <c r="F7" s="7">
        <v>44958</v>
      </c>
      <c r="G7" s="7">
        <v>45008</v>
      </c>
      <c r="H7" s="1">
        <v>186591</v>
      </c>
      <c r="I7" s="1">
        <v>186591</v>
      </c>
      <c r="J7" s="5" t="s">
        <v>17</v>
      </c>
      <c r="K7" s="4" t="s">
        <v>28</v>
      </c>
      <c r="L7" s="5" t="s">
        <v>18</v>
      </c>
      <c r="M7" s="4"/>
    </row>
    <row r="8" spans="1:13" x14ac:dyDescent="0.35">
      <c r="A8" s="1">
        <v>890303841</v>
      </c>
      <c r="B8" s="1" t="s">
        <v>27</v>
      </c>
      <c r="C8" s="1" t="s">
        <v>20</v>
      </c>
      <c r="D8" s="1">
        <v>309711</v>
      </c>
      <c r="E8" s="1" t="s">
        <v>22</v>
      </c>
      <c r="F8" s="7">
        <v>44981</v>
      </c>
      <c r="G8" s="7">
        <v>45031</v>
      </c>
      <c r="H8" s="1">
        <v>200043</v>
      </c>
      <c r="I8" s="1">
        <v>200043</v>
      </c>
      <c r="J8" s="5" t="s">
        <v>17</v>
      </c>
      <c r="K8" s="4" t="s">
        <v>28</v>
      </c>
      <c r="L8" s="5" t="s">
        <v>18</v>
      </c>
      <c r="M8" s="4"/>
    </row>
    <row r="9" spans="1:13" x14ac:dyDescent="0.35">
      <c r="A9" s="1">
        <v>890303841</v>
      </c>
      <c r="B9" s="1" t="s">
        <v>27</v>
      </c>
      <c r="C9" s="1" t="s">
        <v>20</v>
      </c>
      <c r="D9" s="1">
        <v>339364</v>
      </c>
      <c r="E9" s="1" t="s">
        <v>22</v>
      </c>
      <c r="F9" s="7">
        <v>45121</v>
      </c>
      <c r="G9" s="7">
        <v>45154</v>
      </c>
      <c r="H9" s="1">
        <v>173696</v>
      </c>
      <c r="I9" s="1">
        <v>173696</v>
      </c>
      <c r="J9" s="5" t="s">
        <v>17</v>
      </c>
      <c r="K9" s="4" t="s">
        <v>28</v>
      </c>
      <c r="L9" s="5" t="s">
        <v>18</v>
      </c>
      <c r="M9" s="4"/>
    </row>
    <row r="10" spans="1:13" x14ac:dyDescent="0.35">
      <c r="A10" s="1">
        <v>890303841</v>
      </c>
      <c r="B10" s="1" t="s">
        <v>27</v>
      </c>
      <c r="C10" s="1" t="s">
        <v>20</v>
      </c>
      <c r="D10" s="1">
        <v>347244</v>
      </c>
      <c r="E10" s="1" t="s">
        <v>22</v>
      </c>
      <c r="F10" s="7">
        <v>45165</v>
      </c>
      <c r="G10" s="7">
        <v>45173</v>
      </c>
      <c r="H10" s="1">
        <v>1034130</v>
      </c>
      <c r="I10" s="1">
        <v>1034130</v>
      </c>
      <c r="J10" s="5" t="s">
        <v>17</v>
      </c>
      <c r="K10" s="4" t="s">
        <v>28</v>
      </c>
      <c r="L10" s="5" t="s">
        <v>18</v>
      </c>
      <c r="M10" s="4"/>
    </row>
    <row r="11" spans="1:13" x14ac:dyDescent="0.35">
      <c r="A11" s="1">
        <v>890303841</v>
      </c>
      <c r="B11" s="1" t="s">
        <v>27</v>
      </c>
      <c r="C11" s="1" t="s">
        <v>20</v>
      </c>
      <c r="D11" s="1">
        <v>349231</v>
      </c>
      <c r="E11" s="1" t="s">
        <v>22</v>
      </c>
      <c r="F11" s="7">
        <v>45175</v>
      </c>
      <c r="G11" s="7">
        <v>45211</v>
      </c>
      <c r="H11" s="1">
        <v>441344</v>
      </c>
      <c r="I11" s="1">
        <v>441344</v>
      </c>
      <c r="J11" s="5" t="s">
        <v>17</v>
      </c>
      <c r="K11" s="4" t="s">
        <v>28</v>
      </c>
      <c r="L11" s="5" t="s">
        <v>18</v>
      </c>
      <c r="M11" s="4"/>
    </row>
    <row r="12" spans="1:13" x14ac:dyDescent="0.35">
      <c r="A12" s="1">
        <v>890303841</v>
      </c>
      <c r="B12" s="1" t="s">
        <v>27</v>
      </c>
      <c r="C12" s="1" t="s">
        <v>20</v>
      </c>
      <c r="D12" s="1">
        <v>358711</v>
      </c>
      <c r="E12" s="1" t="s">
        <v>22</v>
      </c>
      <c r="F12" s="7">
        <v>45219</v>
      </c>
      <c r="G12" s="7">
        <v>45244</v>
      </c>
      <c r="H12" s="1">
        <v>1899728</v>
      </c>
      <c r="I12" s="1">
        <v>1323050</v>
      </c>
      <c r="J12" s="5" t="s">
        <v>17</v>
      </c>
      <c r="K12" s="4" t="s">
        <v>28</v>
      </c>
      <c r="L12" s="5" t="s">
        <v>18</v>
      </c>
      <c r="M12" s="4"/>
    </row>
    <row r="13" spans="1:13" x14ac:dyDescent="0.35">
      <c r="A13" s="1">
        <v>890303841</v>
      </c>
      <c r="B13" s="1" t="s">
        <v>27</v>
      </c>
      <c r="C13" s="1" t="s">
        <v>20</v>
      </c>
      <c r="D13" s="1">
        <v>367886</v>
      </c>
      <c r="E13" s="1" t="s">
        <v>22</v>
      </c>
      <c r="F13" s="7">
        <v>45260</v>
      </c>
      <c r="G13" s="7">
        <v>45265</v>
      </c>
      <c r="H13" s="1">
        <v>6770869</v>
      </c>
      <c r="I13" s="1">
        <v>6770869</v>
      </c>
      <c r="J13" s="5" t="s">
        <v>17</v>
      </c>
      <c r="K13" s="4" t="s">
        <v>28</v>
      </c>
      <c r="L13" s="5" t="s">
        <v>18</v>
      </c>
      <c r="M13" s="4"/>
    </row>
    <row r="14" spans="1:13" x14ac:dyDescent="0.35">
      <c r="A14" s="1">
        <v>890303841</v>
      </c>
      <c r="B14" s="1" t="s">
        <v>27</v>
      </c>
      <c r="C14" s="1" t="s">
        <v>20</v>
      </c>
      <c r="D14" s="1">
        <v>370882</v>
      </c>
      <c r="E14" s="1" t="s">
        <v>22</v>
      </c>
      <c r="F14" s="7">
        <v>45274</v>
      </c>
      <c r="G14" s="7">
        <v>45293</v>
      </c>
      <c r="H14" s="1">
        <v>119020</v>
      </c>
      <c r="I14" s="1">
        <v>119020</v>
      </c>
      <c r="J14" s="5" t="s">
        <v>17</v>
      </c>
      <c r="K14" s="4" t="s">
        <v>28</v>
      </c>
      <c r="L14" s="5" t="s">
        <v>18</v>
      </c>
      <c r="M14" s="4"/>
    </row>
    <row r="15" spans="1:13" x14ac:dyDescent="0.35">
      <c r="A15" s="1">
        <v>890303841</v>
      </c>
      <c r="B15" s="1" t="s">
        <v>27</v>
      </c>
      <c r="C15" s="1" t="s">
        <v>19</v>
      </c>
      <c r="D15" s="1">
        <v>253497</v>
      </c>
      <c r="E15" s="1" t="s">
        <v>22</v>
      </c>
      <c r="F15" s="7">
        <v>44215</v>
      </c>
      <c r="G15" s="7">
        <v>44275</v>
      </c>
      <c r="H15" s="1">
        <v>80832</v>
      </c>
      <c r="I15" s="1">
        <v>80832</v>
      </c>
      <c r="J15" s="5" t="s">
        <v>17</v>
      </c>
      <c r="K15" s="4" t="s">
        <v>29</v>
      </c>
      <c r="L15" s="5" t="s">
        <v>18</v>
      </c>
      <c r="M15" s="4"/>
    </row>
    <row r="16" spans="1:13" x14ac:dyDescent="0.35">
      <c r="A16" s="1">
        <v>890303841</v>
      </c>
      <c r="B16" s="1" t="s">
        <v>27</v>
      </c>
      <c r="C16" s="1" t="s">
        <v>19</v>
      </c>
      <c r="D16" s="1">
        <v>264838</v>
      </c>
      <c r="E16" s="1" t="s">
        <v>22</v>
      </c>
      <c r="F16" s="7">
        <v>44281</v>
      </c>
      <c r="G16" s="7">
        <v>44458</v>
      </c>
      <c r="H16" s="1">
        <v>59700</v>
      </c>
      <c r="I16" s="1">
        <v>59700</v>
      </c>
      <c r="J16" s="5" t="s">
        <v>17</v>
      </c>
      <c r="K16" s="4" t="s">
        <v>29</v>
      </c>
      <c r="L16" s="5" t="s">
        <v>18</v>
      </c>
      <c r="M16" s="4"/>
    </row>
    <row r="17" spans="1:13" x14ac:dyDescent="0.35">
      <c r="A17" s="1">
        <v>890303841</v>
      </c>
      <c r="B17" s="1" t="s">
        <v>27</v>
      </c>
      <c r="C17" s="1" t="s">
        <v>19</v>
      </c>
      <c r="D17" s="1">
        <v>265635</v>
      </c>
      <c r="E17" s="1" t="s">
        <v>22</v>
      </c>
      <c r="F17" s="7">
        <v>44285</v>
      </c>
      <c r="G17" s="7">
        <v>44458</v>
      </c>
      <c r="H17" s="1">
        <v>314400</v>
      </c>
      <c r="I17" s="1">
        <v>314400</v>
      </c>
      <c r="J17" s="5" t="s">
        <v>17</v>
      </c>
      <c r="K17" s="4" t="s">
        <v>29</v>
      </c>
      <c r="L17" s="5" t="s">
        <v>18</v>
      </c>
      <c r="M17" s="4"/>
    </row>
    <row r="18" spans="1:13" x14ac:dyDescent="0.35">
      <c r="A18" s="1">
        <v>890303841</v>
      </c>
      <c r="B18" s="1" t="s">
        <v>27</v>
      </c>
      <c r="C18" s="1" t="s">
        <v>19</v>
      </c>
      <c r="D18" s="1">
        <v>265892</v>
      </c>
      <c r="E18" s="1" t="s">
        <v>22</v>
      </c>
      <c r="F18" s="7">
        <v>44286</v>
      </c>
      <c r="G18" s="7">
        <v>44458</v>
      </c>
      <c r="H18" s="1">
        <v>416711</v>
      </c>
      <c r="I18" s="1">
        <v>416711</v>
      </c>
      <c r="J18" s="5" t="s">
        <v>17</v>
      </c>
      <c r="K18" s="4" t="s">
        <v>29</v>
      </c>
      <c r="L18" s="5" t="s">
        <v>18</v>
      </c>
      <c r="M18" s="4"/>
    </row>
    <row r="19" spans="1:13" x14ac:dyDescent="0.35">
      <c r="A19" s="1">
        <v>890303841</v>
      </c>
      <c r="B19" s="1" t="s">
        <v>27</v>
      </c>
      <c r="C19" s="1" t="s">
        <v>19</v>
      </c>
      <c r="D19" s="1">
        <v>277036</v>
      </c>
      <c r="E19" s="1" t="s">
        <v>22</v>
      </c>
      <c r="F19" s="7">
        <v>44371</v>
      </c>
      <c r="G19" s="7">
        <v>44458</v>
      </c>
      <c r="H19" s="1">
        <v>141400</v>
      </c>
      <c r="I19" s="1">
        <v>141400</v>
      </c>
      <c r="J19" s="5" t="s">
        <v>17</v>
      </c>
      <c r="K19" s="4" t="s">
        <v>29</v>
      </c>
      <c r="L19" s="5" t="s">
        <v>18</v>
      </c>
      <c r="M19" s="4"/>
    </row>
    <row r="20" spans="1:13" x14ac:dyDescent="0.35">
      <c r="A20" s="1">
        <v>890303841</v>
      </c>
      <c r="B20" s="1" t="s">
        <v>27</v>
      </c>
      <c r="C20" s="1" t="s">
        <v>19</v>
      </c>
      <c r="D20" s="1">
        <v>285387</v>
      </c>
      <c r="E20" s="1" t="s">
        <v>22</v>
      </c>
      <c r="F20" s="7">
        <v>44419</v>
      </c>
      <c r="G20" s="7">
        <v>44458</v>
      </c>
      <c r="H20" s="1">
        <v>407903</v>
      </c>
      <c r="I20" s="1">
        <v>407903</v>
      </c>
      <c r="J20" s="5" t="s">
        <v>17</v>
      </c>
      <c r="K20" s="4" t="s">
        <v>29</v>
      </c>
      <c r="L20" s="5" t="s">
        <v>18</v>
      </c>
      <c r="M20" s="4"/>
    </row>
    <row r="21" spans="1:13" x14ac:dyDescent="0.35">
      <c r="A21" s="1">
        <v>890303841</v>
      </c>
      <c r="B21" s="1" t="s">
        <v>27</v>
      </c>
      <c r="C21" s="1" t="s">
        <v>21</v>
      </c>
      <c r="D21" s="1">
        <v>314330</v>
      </c>
      <c r="E21" s="1" t="s">
        <v>22</v>
      </c>
      <c r="F21" s="7">
        <v>44576</v>
      </c>
      <c r="G21" s="7">
        <v>44611</v>
      </c>
      <c r="H21" s="1">
        <v>3512760</v>
      </c>
      <c r="I21" s="1">
        <v>3512760</v>
      </c>
      <c r="J21" s="5" t="s">
        <v>17</v>
      </c>
      <c r="K21" s="4" t="s">
        <v>29</v>
      </c>
      <c r="L21" s="5" t="s">
        <v>18</v>
      </c>
      <c r="M21" s="4"/>
    </row>
    <row r="22" spans="1:13" x14ac:dyDescent="0.35">
      <c r="A22" s="1">
        <v>890303841</v>
      </c>
      <c r="B22" s="1" t="s">
        <v>27</v>
      </c>
      <c r="C22" s="1" t="s">
        <v>21</v>
      </c>
      <c r="D22" s="1">
        <v>346910</v>
      </c>
      <c r="E22" s="1" t="s">
        <v>22</v>
      </c>
      <c r="F22" s="7">
        <v>44727</v>
      </c>
      <c r="G22" s="7">
        <v>44977</v>
      </c>
      <c r="H22" s="1">
        <v>1061747</v>
      </c>
      <c r="I22" s="1">
        <v>1061747</v>
      </c>
      <c r="J22" s="5" t="s">
        <v>17</v>
      </c>
      <c r="K22" s="4" t="s">
        <v>29</v>
      </c>
      <c r="L22" s="5" t="s">
        <v>18</v>
      </c>
      <c r="M22" s="4"/>
    </row>
    <row r="23" spans="1:13" x14ac:dyDescent="0.35">
      <c r="A23" s="1">
        <v>890303841</v>
      </c>
      <c r="B23" s="1" t="s">
        <v>27</v>
      </c>
      <c r="C23" s="1" t="s">
        <v>21</v>
      </c>
      <c r="D23" s="1">
        <v>350203</v>
      </c>
      <c r="E23" s="1" t="s">
        <v>22</v>
      </c>
      <c r="F23" s="7">
        <v>44743</v>
      </c>
      <c r="G23" s="7">
        <v>44977</v>
      </c>
      <c r="H23" s="1">
        <v>3689736</v>
      </c>
      <c r="I23" s="1">
        <v>3689736</v>
      </c>
      <c r="J23" s="5" t="s">
        <v>17</v>
      </c>
      <c r="K23" s="4" t="s">
        <v>29</v>
      </c>
      <c r="L23" s="5" t="s">
        <v>18</v>
      </c>
      <c r="M23" s="4"/>
    </row>
    <row r="24" spans="1:13" x14ac:dyDescent="0.35">
      <c r="A24" s="1">
        <v>890303841</v>
      </c>
      <c r="B24" s="1" t="s">
        <v>27</v>
      </c>
      <c r="C24" s="1" t="s">
        <v>21</v>
      </c>
      <c r="D24" s="1">
        <v>369480</v>
      </c>
      <c r="E24" s="1" t="s">
        <v>22</v>
      </c>
      <c r="F24" s="7">
        <v>44847</v>
      </c>
      <c r="G24" s="7">
        <v>45065</v>
      </c>
      <c r="H24" s="1">
        <v>140400</v>
      </c>
      <c r="I24" s="1">
        <v>140400</v>
      </c>
      <c r="J24" s="5" t="s">
        <v>17</v>
      </c>
      <c r="K24" s="4" t="s">
        <v>29</v>
      </c>
      <c r="L24" s="5" t="s">
        <v>18</v>
      </c>
      <c r="M24" s="4"/>
    </row>
    <row r="25" spans="1:13" x14ac:dyDescent="0.35">
      <c r="A25" s="1">
        <v>890303841</v>
      </c>
      <c r="B25" s="1" t="s">
        <v>27</v>
      </c>
      <c r="C25" s="1" t="s">
        <v>21</v>
      </c>
      <c r="D25" s="1">
        <v>369667</v>
      </c>
      <c r="E25" s="1" t="s">
        <v>22</v>
      </c>
      <c r="F25" s="7">
        <v>44848</v>
      </c>
      <c r="G25" s="7">
        <v>45065</v>
      </c>
      <c r="H25" s="1">
        <v>4413928</v>
      </c>
      <c r="I25" s="1">
        <v>4413928</v>
      </c>
      <c r="J25" s="5" t="s">
        <v>17</v>
      </c>
      <c r="K25" s="4" t="s">
        <v>29</v>
      </c>
      <c r="L25" s="5" t="s">
        <v>18</v>
      </c>
      <c r="M25" s="4"/>
    </row>
    <row r="26" spans="1:13" x14ac:dyDescent="0.35">
      <c r="A26" s="1">
        <v>890303841</v>
      </c>
      <c r="B26" s="1" t="s">
        <v>27</v>
      </c>
      <c r="C26" s="1" t="s">
        <v>21</v>
      </c>
      <c r="D26" s="1">
        <v>373991</v>
      </c>
      <c r="E26" s="1" t="s">
        <v>22</v>
      </c>
      <c r="F26" s="7">
        <v>44879</v>
      </c>
      <c r="G26" s="7">
        <v>44977</v>
      </c>
      <c r="H26" s="1">
        <v>297084</v>
      </c>
      <c r="I26" s="1">
        <v>297084</v>
      </c>
      <c r="J26" s="5" t="s">
        <v>17</v>
      </c>
      <c r="K26" s="4" t="s">
        <v>29</v>
      </c>
      <c r="L26" s="5" t="s">
        <v>18</v>
      </c>
      <c r="M26" s="4"/>
    </row>
    <row r="27" spans="1:13" x14ac:dyDescent="0.35">
      <c r="A27" s="1">
        <v>890303841</v>
      </c>
      <c r="B27" s="1" t="s">
        <v>27</v>
      </c>
      <c r="C27" s="1" t="s">
        <v>21</v>
      </c>
      <c r="D27" s="1">
        <v>377276</v>
      </c>
      <c r="E27" s="1" t="s">
        <v>22</v>
      </c>
      <c r="F27" s="7">
        <v>44904</v>
      </c>
      <c r="G27" s="7">
        <v>44977</v>
      </c>
      <c r="H27" s="1">
        <v>40150446</v>
      </c>
      <c r="I27" s="1">
        <v>4543234</v>
      </c>
      <c r="J27" s="5" t="s">
        <v>17</v>
      </c>
      <c r="K27" s="4" t="s">
        <v>29</v>
      </c>
      <c r="L27" s="5" t="s">
        <v>18</v>
      </c>
      <c r="M27" s="4"/>
    </row>
    <row r="28" spans="1:13" x14ac:dyDescent="0.35">
      <c r="A28" s="1">
        <v>890303841</v>
      </c>
      <c r="B28" s="1" t="s">
        <v>27</v>
      </c>
      <c r="C28" s="1" t="s">
        <v>21</v>
      </c>
      <c r="D28" s="1">
        <v>386918</v>
      </c>
      <c r="E28" s="1" t="s">
        <v>22</v>
      </c>
      <c r="F28" s="7">
        <v>44983</v>
      </c>
      <c r="G28" s="7">
        <v>45030</v>
      </c>
      <c r="H28" s="1">
        <v>943942</v>
      </c>
      <c r="I28" s="1">
        <v>943942</v>
      </c>
      <c r="J28" s="5" t="s">
        <v>17</v>
      </c>
      <c r="K28" s="4" t="s">
        <v>29</v>
      </c>
      <c r="L28" s="5" t="s">
        <v>18</v>
      </c>
      <c r="M28" s="4"/>
    </row>
    <row r="29" spans="1:13" x14ac:dyDescent="0.35">
      <c r="A29" s="1">
        <v>890303841</v>
      </c>
      <c r="B29" s="1" t="s">
        <v>27</v>
      </c>
      <c r="C29" s="1" t="s">
        <v>21</v>
      </c>
      <c r="D29" s="1">
        <v>391336</v>
      </c>
      <c r="E29" s="1" t="s">
        <v>22</v>
      </c>
      <c r="F29" s="7">
        <v>45015</v>
      </c>
      <c r="G29" s="7">
        <v>45065</v>
      </c>
      <c r="H29" s="1">
        <v>80832</v>
      </c>
      <c r="I29" s="1">
        <v>80832</v>
      </c>
      <c r="J29" s="5" t="s">
        <v>17</v>
      </c>
      <c r="K29" s="4" t="s">
        <v>29</v>
      </c>
      <c r="L29" s="5" t="s">
        <v>18</v>
      </c>
      <c r="M29" s="4"/>
    </row>
    <row r="30" spans="1:13" x14ac:dyDescent="0.35">
      <c r="A30" s="1">
        <v>890303841</v>
      </c>
      <c r="B30" s="1" t="s">
        <v>27</v>
      </c>
      <c r="C30" s="1" t="s">
        <v>21</v>
      </c>
      <c r="D30" s="1">
        <v>391338</v>
      </c>
      <c r="E30" s="1" t="s">
        <v>22</v>
      </c>
      <c r="F30" s="7">
        <v>45015</v>
      </c>
      <c r="G30" s="7">
        <v>45030</v>
      </c>
      <c r="H30" s="1">
        <v>290584</v>
      </c>
      <c r="I30" s="1">
        <v>290584</v>
      </c>
      <c r="J30" s="5" t="s">
        <v>17</v>
      </c>
      <c r="K30" s="4" t="s">
        <v>29</v>
      </c>
      <c r="L30" s="5" t="s">
        <v>18</v>
      </c>
      <c r="M30" s="4"/>
    </row>
    <row r="31" spans="1:13" x14ac:dyDescent="0.35">
      <c r="A31" s="1">
        <v>890303841</v>
      </c>
      <c r="B31" s="1" t="s">
        <v>27</v>
      </c>
      <c r="C31" s="1" t="s">
        <v>21</v>
      </c>
      <c r="D31" s="1">
        <v>388951</v>
      </c>
      <c r="E31" s="1" t="s">
        <v>22</v>
      </c>
      <c r="F31" s="7">
        <v>44998</v>
      </c>
      <c r="G31" s="7">
        <v>45030</v>
      </c>
      <c r="H31" s="1">
        <v>443393</v>
      </c>
      <c r="I31" s="1">
        <v>443393</v>
      </c>
      <c r="J31" s="5" t="s">
        <v>17</v>
      </c>
      <c r="K31" s="4" t="s">
        <v>29</v>
      </c>
      <c r="L31" s="5" t="s">
        <v>18</v>
      </c>
      <c r="M31" s="4"/>
    </row>
    <row r="32" spans="1:13" x14ac:dyDescent="0.35">
      <c r="A32" s="1">
        <v>890303841</v>
      </c>
      <c r="B32" s="1" t="s">
        <v>27</v>
      </c>
      <c r="C32" s="1" t="s">
        <v>21</v>
      </c>
      <c r="D32" s="1">
        <v>389788</v>
      </c>
      <c r="E32" s="1" t="s">
        <v>22</v>
      </c>
      <c r="F32" s="7">
        <v>45004</v>
      </c>
      <c r="G32" s="7">
        <v>45030</v>
      </c>
      <c r="H32" s="1">
        <v>152878</v>
      </c>
      <c r="I32" s="1">
        <v>152878</v>
      </c>
      <c r="J32" s="5" t="s">
        <v>17</v>
      </c>
      <c r="K32" s="4" t="s">
        <v>29</v>
      </c>
      <c r="L32" s="5" t="s">
        <v>18</v>
      </c>
      <c r="M32" s="4"/>
    </row>
    <row r="33" spans="1:13" x14ac:dyDescent="0.35">
      <c r="A33" s="1">
        <v>890303841</v>
      </c>
      <c r="B33" s="1" t="s">
        <v>27</v>
      </c>
      <c r="C33" s="1" t="s">
        <v>21</v>
      </c>
      <c r="D33" s="1">
        <v>396929</v>
      </c>
      <c r="E33" s="1" t="s">
        <v>22</v>
      </c>
      <c r="F33" s="7">
        <v>45078</v>
      </c>
      <c r="G33" s="7"/>
      <c r="H33" s="1">
        <v>1144402</v>
      </c>
      <c r="I33" s="1">
        <v>1144402</v>
      </c>
      <c r="J33" s="5" t="s">
        <v>17</v>
      </c>
      <c r="K33" s="4" t="s">
        <v>29</v>
      </c>
      <c r="L33" s="5" t="s">
        <v>18</v>
      </c>
      <c r="M33" s="4"/>
    </row>
    <row r="34" spans="1:13" x14ac:dyDescent="0.35">
      <c r="A34" s="1">
        <v>890303841</v>
      </c>
      <c r="B34" s="1" t="s">
        <v>27</v>
      </c>
      <c r="C34" s="1" t="s">
        <v>21</v>
      </c>
      <c r="D34" s="1">
        <v>399510</v>
      </c>
      <c r="E34" s="1" t="s">
        <v>22</v>
      </c>
      <c r="F34" s="7">
        <v>45114</v>
      </c>
      <c r="G34" s="7">
        <v>45167</v>
      </c>
      <c r="H34" s="1">
        <v>9336204</v>
      </c>
      <c r="I34" s="1">
        <v>9336204</v>
      </c>
      <c r="J34" s="5" t="s">
        <v>17</v>
      </c>
      <c r="K34" s="4" t="s">
        <v>29</v>
      </c>
      <c r="L34" s="5" t="s">
        <v>18</v>
      </c>
      <c r="M34" s="4"/>
    </row>
    <row r="35" spans="1:13" x14ac:dyDescent="0.35">
      <c r="A35" s="1">
        <v>890303841</v>
      </c>
      <c r="B35" s="1" t="s">
        <v>27</v>
      </c>
      <c r="C35" s="1" t="s">
        <v>21</v>
      </c>
      <c r="D35" s="1">
        <v>401456</v>
      </c>
      <c r="E35" s="1" t="s">
        <v>22</v>
      </c>
      <c r="F35" s="7">
        <v>45141</v>
      </c>
      <c r="G35" s="7">
        <v>45187</v>
      </c>
      <c r="H35" s="1">
        <v>801283</v>
      </c>
      <c r="I35" s="1">
        <v>801283</v>
      </c>
      <c r="J35" s="5" t="s">
        <v>17</v>
      </c>
      <c r="K35" s="4" t="s">
        <v>29</v>
      </c>
      <c r="L35" s="5" t="s">
        <v>18</v>
      </c>
      <c r="M35" s="4"/>
    </row>
    <row r="36" spans="1:13" x14ac:dyDescent="0.35">
      <c r="A36" s="1">
        <v>890303841</v>
      </c>
      <c r="B36" s="1" t="s">
        <v>27</v>
      </c>
      <c r="C36" s="1" t="s">
        <v>21</v>
      </c>
      <c r="D36" s="1">
        <v>407487</v>
      </c>
      <c r="E36" s="1" t="s">
        <v>22</v>
      </c>
      <c r="F36" s="7">
        <v>45238</v>
      </c>
      <c r="G36" s="7"/>
      <c r="H36" s="1">
        <v>478033</v>
      </c>
      <c r="I36" s="1">
        <v>478033</v>
      </c>
      <c r="J36" s="5" t="s">
        <v>17</v>
      </c>
      <c r="K36" s="4" t="s">
        <v>29</v>
      </c>
      <c r="L36" s="5" t="s">
        <v>18</v>
      </c>
      <c r="M36" s="4"/>
    </row>
    <row r="37" spans="1:13" x14ac:dyDescent="0.35">
      <c r="A37" s="1">
        <v>890303841</v>
      </c>
      <c r="B37" s="1" t="s">
        <v>27</v>
      </c>
      <c r="C37" s="1" t="s">
        <v>21</v>
      </c>
      <c r="D37" s="1">
        <v>408080</v>
      </c>
      <c r="E37" s="1" t="s">
        <v>22</v>
      </c>
      <c r="F37" s="7">
        <v>45249</v>
      </c>
      <c r="G37" s="7"/>
      <c r="H37" s="1">
        <v>95470</v>
      </c>
      <c r="I37" s="1">
        <v>95470</v>
      </c>
      <c r="J37" s="5" t="s">
        <v>17</v>
      </c>
      <c r="K37" s="4" t="s">
        <v>29</v>
      </c>
      <c r="L37" s="5" t="s">
        <v>18</v>
      </c>
      <c r="M37" s="4"/>
    </row>
    <row r="38" spans="1:13" x14ac:dyDescent="0.35">
      <c r="A38" s="1">
        <v>890303841</v>
      </c>
      <c r="B38" s="1" t="s">
        <v>27</v>
      </c>
      <c r="C38" s="1" t="s">
        <v>21</v>
      </c>
      <c r="D38" s="1">
        <v>409226</v>
      </c>
      <c r="E38" s="1" t="s">
        <v>22</v>
      </c>
      <c r="F38" s="7">
        <v>45267</v>
      </c>
      <c r="G38" s="7"/>
      <c r="H38" s="1">
        <v>457214</v>
      </c>
      <c r="I38" s="1">
        <v>457214</v>
      </c>
      <c r="J38" s="5" t="s">
        <v>17</v>
      </c>
      <c r="K38" s="4" t="s">
        <v>29</v>
      </c>
      <c r="L38" s="5" t="s">
        <v>18</v>
      </c>
      <c r="M38" s="4"/>
    </row>
    <row r="39" spans="1:13" x14ac:dyDescent="0.35">
      <c r="A39" s="1">
        <v>890303841</v>
      </c>
      <c r="B39" s="1" t="s">
        <v>27</v>
      </c>
      <c r="C39" s="1" t="s">
        <v>21</v>
      </c>
      <c r="D39" s="1">
        <v>409811</v>
      </c>
      <c r="E39" s="1" t="s">
        <v>22</v>
      </c>
      <c r="F39" s="7">
        <v>45280</v>
      </c>
      <c r="G39" s="7"/>
      <c r="H39" s="1">
        <v>73400</v>
      </c>
      <c r="I39" s="1">
        <v>73400</v>
      </c>
      <c r="J39" s="5" t="s">
        <v>17</v>
      </c>
      <c r="K39" s="4" t="s">
        <v>29</v>
      </c>
      <c r="L39" s="5" t="s">
        <v>18</v>
      </c>
      <c r="M39" s="4"/>
    </row>
    <row r="40" spans="1:13" x14ac:dyDescent="0.35">
      <c r="A40" s="1">
        <v>890303841</v>
      </c>
      <c r="B40" s="1" t="s">
        <v>27</v>
      </c>
      <c r="C40" s="1" t="s">
        <v>21</v>
      </c>
      <c r="D40" s="1">
        <v>410006</v>
      </c>
      <c r="E40" s="1" t="s">
        <v>22</v>
      </c>
      <c r="F40" s="7">
        <v>45283</v>
      </c>
      <c r="G40" s="7"/>
      <c r="H40" s="1">
        <v>137110</v>
      </c>
      <c r="I40" s="1">
        <v>137110</v>
      </c>
      <c r="J40" s="5" t="s">
        <v>17</v>
      </c>
      <c r="K40" s="4" t="s">
        <v>29</v>
      </c>
      <c r="L40" s="5" t="s">
        <v>18</v>
      </c>
      <c r="M40" s="4"/>
    </row>
    <row r="41" spans="1:13" x14ac:dyDescent="0.35">
      <c r="A41" s="1">
        <v>890303841</v>
      </c>
      <c r="B41" s="1" t="s">
        <v>27</v>
      </c>
      <c r="C41" s="1" t="s">
        <v>21</v>
      </c>
      <c r="D41" s="1">
        <v>408532</v>
      </c>
      <c r="E41" s="1" t="s">
        <v>22</v>
      </c>
      <c r="F41" s="7">
        <v>45257</v>
      </c>
      <c r="G41" s="7"/>
      <c r="H41" s="1">
        <v>441107</v>
      </c>
      <c r="I41" s="1">
        <v>441107</v>
      </c>
      <c r="J41" s="5" t="s">
        <v>17</v>
      </c>
      <c r="K41" s="4" t="s">
        <v>29</v>
      </c>
      <c r="L41" s="5" t="s">
        <v>18</v>
      </c>
      <c r="M41" s="4"/>
    </row>
    <row r="42" spans="1:13" x14ac:dyDescent="0.35">
      <c r="A42" s="1">
        <v>890303841</v>
      </c>
      <c r="B42" s="1" t="s">
        <v>27</v>
      </c>
      <c r="C42" s="1" t="s">
        <v>21</v>
      </c>
      <c r="D42" s="1">
        <v>412222</v>
      </c>
      <c r="E42" s="1" t="s">
        <v>23</v>
      </c>
      <c r="F42" s="7">
        <v>45339</v>
      </c>
      <c r="G42" s="7"/>
      <c r="H42" s="1">
        <v>362262</v>
      </c>
      <c r="I42" s="1">
        <v>362262</v>
      </c>
      <c r="J42" s="5" t="s">
        <v>17</v>
      </c>
      <c r="K42" s="4" t="s">
        <v>29</v>
      </c>
      <c r="L42" s="5" t="s">
        <v>18</v>
      </c>
      <c r="M42" s="4"/>
    </row>
    <row r="43" spans="1:13" x14ac:dyDescent="0.35">
      <c r="A43" s="1">
        <v>890303841</v>
      </c>
      <c r="B43" s="1" t="s">
        <v>27</v>
      </c>
      <c r="C43" s="1" t="s">
        <v>21</v>
      </c>
      <c r="D43" s="1">
        <v>414578</v>
      </c>
      <c r="E43" s="1" t="s">
        <v>23</v>
      </c>
      <c r="F43" s="7">
        <v>45393</v>
      </c>
      <c r="G43" s="7">
        <v>45426</v>
      </c>
      <c r="H43" s="1">
        <v>690900</v>
      </c>
      <c r="I43" s="1">
        <v>690900</v>
      </c>
      <c r="J43" s="5" t="s">
        <v>17</v>
      </c>
      <c r="K43" s="4" t="s">
        <v>29</v>
      </c>
      <c r="L43" s="5" t="s">
        <v>18</v>
      </c>
      <c r="M43" s="4"/>
    </row>
    <row r="44" spans="1:13" x14ac:dyDescent="0.35">
      <c r="A44" s="1">
        <v>890303841</v>
      </c>
      <c r="B44" s="1" t="s">
        <v>27</v>
      </c>
      <c r="C44" s="1" t="s">
        <v>20</v>
      </c>
      <c r="D44" s="1">
        <v>414835</v>
      </c>
      <c r="E44" s="1" t="s">
        <v>23</v>
      </c>
      <c r="F44" s="7">
        <v>45460</v>
      </c>
      <c r="G44" s="7">
        <v>45490</v>
      </c>
      <c r="H44" s="1">
        <v>102235</v>
      </c>
      <c r="I44" s="1">
        <v>102235</v>
      </c>
      <c r="J44" s="5" t="s">
        <v>17</v>
      </c>
      <c r="K44" s="4" t="s">
        <v>28</v>
      </c>
      <c r="L44" s="5" t="s">
        <v>18</v>
      </c>
      <c r="M44" s="4"/>
    </row>
    <row r="45" spans="1:13" x14ac:dyDescent="0.35">
      <c r="A45" s="1">
        <v>890303841</v>
      </c>
      <c r="B45" s="1" t="s">
        <v>27</v>
      </c>
      <c r="C45" s="1" t="s">
        <v>20</v>
      </c>
      <c r="D45" s="1">
        <v>415250</v>
      </c>
      <c r="E45" s="1" t="s">
        <v>23</v>
      </c>
      <c r="F45" s="7">
        <v>45461</v>
      </c>
      <c r="G45" s="7">
        <v>45490</v>
      </c>
      <c r="H45" s="1">
        <v>498014</v>
      </c>
      <c r="I45" s="1">
        <v>498014</v>
      </c>
      <c r="J45" s="5" t="s">
        <v>17</v>
      </c>
      <c r="K45" s="4" t="s">
        <v>28</v>
      </c>
      <c r="L45" s="5" t="s">
        <v>18</v>
      </c>
      <c r="M45" s="4"/>
    </row>
    <row r="46" spans="1:13" x14ac:dyDescent="0.35">
      <c r="A46" s="1">
        <v>890303841</v>
      </c>
      <c r="B46" s="1" t="s">
        <v>27</v>
      </c>
      <c r="C46" s="1" t="s">
        <v>20</v>
      </c>
      <c r="D46" s="1">
        <v>417102</v>
      </c>
      <c r="E46" s="1" t="s">
        <v>23</v>
      </c>
      <c r="F46" s="7">
        <v>45469</v>
      </c>
      <c r="G46" s="7">
        <v>45490</v>
      </c>
      <c r="H46" s="1">
        <v>107582</v>
      </c>
      <c r="I46" s="1">
        <v>107582</v>
      </c>
      <c r="J46" s="5" t="s">
        <v>17</v>
      </c>
      <c r="K46" s="4" t="s">
        <v>28</v>
      </c>
      <c r="L46" s="5" t="s">
        <v>18</v>
      </c>
      <c r="M46" s="4"/>
    </row>
    <row r="47" spans="1:13" x14ac:dyDescent="0.35">
      <c r="A47" s="1">
        <v>890303841</v>
      </c>
      <c r="B47" s="1" t="s">
        <v>27</v>
      </c>
      <c r="C47" s="1" t="s">
        <v>21</v>
      </c>
      <c r="D47" s="1">
        <v>417695</v>
      </c>
      <c r="E47" s="1" t="s">
        <v>23</v>
      </c>
      <c r="F47" s="7">
        <v>45420</v>
      </c>
      <c r="G47" s="7">
        <v>45475</v>
      </c>
      <c r="H47" s="1">
        <v>3284944</v>
      </c>
      <c r="I47" s="1">
        <v>3284944</v>
      </c>
      <c r="J47" s="5" t="s">
        <v>17</v>
      </c>
      <c r="K47" s="4" t="s">
        <v>29</v>
      </c>
      <c r="L47" s="5" t="s">
        <v>18</v>
      </c>
      <c r="M47" s="4"/>
    </row>
    <row r="48" spans="1:13" x14ac:dyDescent="0.35">
      <c r="A48" s="1">
        <v>890303841</v>
      </c>
      <c r="B48" s="1" t="s">
        <v>27</v>
      </c>
      <c r="C48" s="1" t="s">
        <v>21</v>
      </c>
      <c r="D48" s="1">
        <v>421718</v>
      </c>
      <c r="E48" s="1" t="s">
        <v>23</v>
      </c>
      <c r="F48" s="7">
        <v>45443</v>
      </c>
      <c r="G48" s="7">
        <v>45475</v>
      </c>
      <c r="H48" s="1">
        <v>5779205</v>
      </c>
      <c r="I48" s="1">
        <v>5779205</v>
      </c>
      <c r="J48" s="5" t="s">
        <v>17</v>
      </c>
      <c r="K48" s="4" t="s">
        <v>29</v>
      </c>
      <c r="L48" s="5" t="s">
        <v>18</v>
      </c>
      <c r="M48" s="4"/>
    </row>
    <row r="49" spans="1:13" x14ac:dyDescent="0.35">
      <c r="A49" s="1">
        <v>890303841</v>
      </c>
      <c r="B49" s="1" t="s">
        <v>27</v>
      </c>
      <c r="C49" s="1" t="s">
        <v>21</v>
      </c>
      <c r="D49" s="1">
        <v>426994</v>
      </c>
      <c r="E49" s="1" t="s">
        <v>23</v>
      </c>
      <c r="F49" s="7">
        <v>45472</v>
      </c>
      <c r="G49" s="7">
        <v>45490</v>
      </c>
      <c r="H49" s="1">
        <v>1146005</v>
      </c>
      <c r="I49" s="1">
        <v>99300</v>
      </c>
      <c r="J49" s="5" t="s">
        <v>17</v>
      </c>
      <c r="K49" s="4" t="s">
        <v>29</v>
      </c>
      <c r="L49" s="5" t="s">
        <v>18</v>
      </c>
      <c r="M49" s="4"/>
    </row>
    <row r="50" spans="1:13" x14ac:dyDescent="0.35">
      <c r="A50" s="1">
        <v>890303841</v>
      </c>
      <c r="B50" s="1" t="s">
        <v>27</v>
      </c>
      <c r="C50" s="1" t="s">
        <v>21</v>
      </c>
      <c r="D50" s="1">
        <v>427041</v>
      </c>
      <c r="E50" s="1" t="s">
        <v>23</v>
      </c>
      <c r="F50" s="7">
        <v>45473</v>
      </c>
      <c r="G50" s="7">
        <v>45490</v>
      </c>
      <c r="H50" s="1">
        <v>541996</v>
      </c>
      <c r="I50" s="1">
        <v>541996</v>
      </c>
      <c r="J50" s="5" t="s">
        <v>17</v>
      </c>
      <c r="K50" s="4" t="s">
        <v>29</v>
      </c>
      <c r="L50" s="5" t="s">
        <v>18</v>
      </c>
      <c r="M50" s="4"/>
    </row>
    <row r="51" spans="1:13" x14ac:dyDescent="0.35">
      <c r="A51" s="1">
        <v>890303841</v>
      </c>
      <c r="B51" s="1" t="s">
        <v>27</v>
      </c>
      <c r="C51" s="1" t="s">
        <v>20</v>
      </c>
      <c r="D51" s="1">
        <v>422947</v>
      </c>
      <c r="E51" s="1" t="s">
        <v>24</v>
      </c>
      <c r="F51" s="7">
        <v>45497</v>
      </c>
      <c r="G51" s="7"/>
      <c r="H51" s="1">
        <v>177646</v>
      </c>
      <c r="I51" s="1">
        <v>177646</v>
      </c>
      <c r="J51" s="5" t="s">
        <v>17</v>
      </c>
      <c r="K51" s="4" t="s">
        <v>29</v>
      </c>
      <c r="L51" s="5" t="s">
        <v>18</v>
      </c>
      <c r="M51" s="4"/>
    </row>
    <row r="52" spans="1:13" x14ac:dyDescent="0.35">
      <c r="A52" s="1">
        <v>890303841</v>
      </c>
      <c r="B52" s="1" t="s">
        <v>27</v>
      </c>
      <c r="C52" s="1" t="s">
        <v>20</v>
      </c>
      <c r="D52" s="1">
        <v>424332</v>
      </c>
      <c r="E52" s="1" t="s">
        <v>24</v>
      </c>
      <c r="F52" s="7">
        <v>45503</v>
      </c>
      <c r="G52" s="7"/>
      <c r="H52" s="1">
        <v>150893</v>
      </c>
      <c r="I52" s="1">
        <v>150893</v>
      </c>
      <c r="J52" s="5" t="s">
        <v>17</v>
      </c>
      <c r="K52" s="4" t="s">
        <v>29</v>
      </c>
      <c r="L52" s="5" t="s">
        <v>18</v>
      </c>
      <c r="M52" s="4"/>
    </row>
    <row r="53" spans="1:13" x14ac:dyDescent="0.35">
      <c r="A53" s="1">
        <v>890303841</v>
      </c>
      <c r="B53" s="1" t="s">
        <v>27</v>
      </c>
      <c r="C53" s="1" t="s">
        <v>20</v>
      </c>
      <c r="D53" s="1">
        <v>424817</v>
      </c>
      <c r="E53" s="1" t="s">
        <v>24</v>
      </c>
      <c r="F53" s="7">
        <v>45505</v>
      </c>
      <c r="G53" s="7"/>
      <c r="H53" s="1">
        <v>1284731</v>
      </c>
      <c r="I53" s="1">
        <v>1284731</v>
      </c>
      <c r="J53" s="5" t="s">
        <v>17</v>
      </c>
      <c r="K53" s="4" t="s">
        <v>28</v>
      </c>
      <c r="L53" s="5" t="s">
        <v>18</v>
      </c>
      <c r="M53" s="4"/>
    </row>
    <row r="54" spans="1:13" x14ac:dyDescent="0.35">
      <c r="A54" s="1">
        <v>890303841</v>
      </c>
      <c r="B54" s="1" t="s">
        <v>27</v>
      </c>
      <c r="C54" s="1" t="s">
        <v>20</v>
      </c>
      <c r="D54" s="1">
        <v>426685</v>
      </c>
      <c r="E54" s="1" t="s">
        <v>24</v>
      </c>
      <c r="F54" s="7">
        <v>45515</v>
      </c>
      <c r="G54" s="7"/>
      <c r="H54" s="1">
        <v>432970</v>
      </c>
      <c r="I54" s="1">
        <v>432970</v>
      </c>
      <c r="J54" s="5" t="s">
        <v>17</v>
      </c>
      <c r="K54" s="4" t="s">
        <v>28</v>
      </c>
      <c r="L54" s="5" t="s">
        <v>18</v>
      </c>
      <c r="M54" s="4"/>
    </row>
    <row r="55" spans="1:13" x14ac:dyDescent="0.35">
      <c r="A55" s="1">
        <v>890303841</v>
      </c>
      <c r="B55" s="1" t="s">
        <v>27</v>
      </c>
      <c r="C55" s="1" t="s">
        <v>21</v>
      </c>
      <c r="D55" s="1">
        <v>435253</v>
      </c>
      <c r="E55" s="1" t="s">
        <v>24</v>
      </c>
      <c r="F55" s="7">
        <v>45513</v>
      </c>
      <c r="G55" s="7">
        <v>45547</v>
      </c>
      <c r="H55" s="1">
        <v>99484</v>
      </c>
      <c r="I55" s="1">
        <v>99484</v>
      </c>
      <c r="J55" s="5" t="s">
        <v>17</v>
      </c>
      <c r="K55" s="4" t="s">
        <v>29</v>
      </c>
      <c r="L55" s="5" t="s">
        <v>18</v>
      </c>
      <c r="M55" s="4"/>
    </row>
    <row r="56" spans="1:13" x14ac:dyDescent="0.35">
      <c r="A56" s="1">
        <v>890303841</v>
      </c>
      <c r="B56" s="1" t="s">
        <v>27</v>
      </c>
      <c r="C56" s="1" t="s">
        <v>21</v>
      </c>
      <c r="D56" s="1">
        <v>436573</v>
      </c>
      <c r="E56" s="1" t="s">
        <v>24</v>
      </c>
      <c r="F56" s="7">
        <v>45522</v>
      </c>
      <c r="G56" s="7">
        <v>45519</v>
      </c>
      <c r="H56" s="1">
        <v>321011</v>
      </c>
      <c r="I56" s="1">
        <v>321011</v>
      </c>
      <c r="J56" s="5" t="s">
        <v>17</v>
      </c>
      <c r="K56" s="4" t="s">
        <v>29</v>
      </c>
      <c r="L56" s="5" t="s">
        <v>18</v>
      </c>
      <c r="M56" s="4"/>
    </row>
    <row r="57" spans="1:13" x14ac:dyDescent="0.35">
      <c r="A57" s="1">
        <v>890303841</v>
      </c>
      <c r="B57" s="1" t="s">
        <v>27</v>
      </c>
      <c r="C57" s="1" t="s">
        <v>21</v>
      </c>
      <c r="D57" s="1">
        <v>438456</v>
      </c>
      <c r="E57" s="1" t="s">
        <v>24</v>
      </c>
      <c r="F57" s="7">
        <v>45532</v>
      </c>
      <c r="G57" s="7">
        <v>45547</v>
      </c>
      <c r="H57" s="1">
        <v>185400</v>
      </c>
      <c r="I57" s="1">
        <v>185400</v>
      </c>
      <c r="J57" s="5" t="s">
        <v>17</v>
      </c>
      <c r="K57" s="4" t="s">
        <v>29</v>
      </c>
      <c r="L57" s="5" t="s">
        <v>18</v>
      </c>
      <c r="M57" s="4"/>
    </row>
    <row r="58" spans="1:13" x14ac:dyDescent="0.35">
      <c r="A58" s="1">
        <v>890303841</v>
      </c>
      <c r="B58" s="1" t="s">
        <v>27</v>
      </c>
      <c r="C58" s="1" t="s">
        <v>21</v>
      </c>
      <c r="D58" s="1">
        <v>437393</v>
      </c>
      <c r="E58" s="1" t="s">
        <v>24</v>
      </c>
      <c r="F58" s="7">
        <v>45526</v>
      </c>
      <c r="G58" s="7">
        <v>45547</v>
      </c>
      <c r="H58" s="1">
        <v>260571</v>
      </c>
      <c r="I58" s="1">
        <v>260571</v>
      </c>
      <c r="J58" s="5" t="s">
        <v>17</v>
      </c>
      <c r="K58" s="4" t="s">
        <v>29</v>
      </c>
      <c r="L58" s="5" t="s">
        <v>18</v>
      </c>
      <c r="M58" s="4"/>
    </row>
    <row r="59" spans="1:13" x14ac:dyDescent="0.35">
      <c r="A59" s="1">
        <v>890303841</v>
      </c>
      <c r="B59" s="1" t="s">
        <v>27</v>
      </c>
      <c r="C59" s="1" t="s">
        <v>21</v>
      </c>
      <c r="D59" s="1">
        <v>439186</v>
      </c>
      <c r="E59" s="1" t="s">
        <v>24</v>
      </c>
      <c r="F59" s="7">
        <v>45535</v>
      </c>
      <c r="G59" s="7">
        <v>45547</v>
      </c>
      <c r="H59" s="1">
        <v>1694819</v>
      </c>
      <c r="I59" s="1">
        <v>1694819</v>
      </c>
      <c r="J59" s="5" t="s">
        <v>17</v>
      </c>
      <c r="K59" s="4" t="s">
        <v>29</v>
      </c>
      <c r="L59" s="5" t="s">
        <v>18</v>
      </c>
      <c r="M59" s="4"/>
    </row>
    <row r="60" spans="1:13" x14ac:dyDescent="0.35">
      <c r="A60" s="1">
        <v>890303841</v>
      </c>
      <c r="B60" s="1" t="s">
        <v>27</v>
      </c>
      <c r="C60" s="1" t="s">
        <v>21</v>
      </c>
      <c r="D60" s="1">
        <v>441665</v>
      </c>
      <c r="E60" s="1" t="s">
        <v>24</v>
      </c>
      <c r="F60" s="7">
        <v>45546</v>
      </c>
      <c r="G60" s="7">
        <v>45580</v>
      </c>
      <c r="H60" s="1">
        <v>1212883</v>
      </c>
      <c r="I60" s="1">
        <v>1212883</v>
      </c>
      <c r="J60" s="5" t="s">
        <v>17</v>
      </c>
      <c r="K60" s="4" t="s">
        <v>29</v>
      </c>
      <c r="L60" s="5" t="s">
        <v>18</v>
      </c>
      <c r="M60" s="4"/>
    </row>
    <row r="61" spans="1:13" x14ac:dyDescent="0.35">
      <c r="A61" s="1">
        <v>890303841</v>
      </c>
      <c r="B61" s="1" t="s">
        <v>27</v>
      </c>
      <c r="C61" s="1" t="s">
        <v>21</v>
      </c>
      <c r="D61" s="1">
        <v>443015</v>
      </c>
      <c r="E61" s="1" t="s">
        <v>24</v>
      </c>
      <c r="F61" s="7">
        <v>45553</v>
      </c>
      <c r="G61" s="7">
        <v>45580</v>
      </c>
      <c r="H61" s="1">
        <v>838430</v>
      </c>
      <c r="I61" s="1">
        <v>838430</v>
      </c>
      <c r="J61" s="5" t="s">
        <v>17</v>
      </c>
      <c r="K61" s="4" t="s">
        <v>29</v>
      </c>
      <c r="L61" s="5" t="s">
        <v>18</v>
      </c>
      <c r="M61" s="4"/>
    </row>
    <row r="62" spans="1:13" x14ac:dyDescent="0.35">
      <c r="A62" s="1">
        <v>890303841</v>
      </c>
      <c r="B62" s="1" t="s">
        <v>27</v>
      </c>
      <c r="C62" s="1" t="s">
        <v>21</v>
      </c>
      <c r="D62" s="1">
        <v>443152</v>
      </c>
      <c r="E62" s="1" t="s">
        <v>24</v>
      </c>
      <c r="F62" s="7">
        <v>45553</v>
      </c>
      <c r="G62" s="7">
        <v>45580</v>
      </c>
      <c r="H62" s="1">
        <v>287809</v>
      </c>
      <c r="I62" s="1">
        <v>287809</v>
      </c>
      <c r="J62" s="5" t="s">
        <v>17</v>
      </c>
      <c r="K62" s="4" t="s">
        <v>29</v>
      </c>
      <c r="L62" s="5" t="s">
        <v>18</v>
      </c>
      <c r="M62" s="4"/>
    </row>
    <row r="63" spans="1:13" x14ac:dyDescent="0.35">
      <c r="A63" s="1">
        <v>890303841</v>
      </c>
      <c r="B63" s="1" t="s">
        <v>27</v>
      </c>
      <c r="C63" s="1" t="s">
        <v>21</v>
      </c>
      <c r="D63" s="1">
        <v>453050</v>
      </c>
      <c r="E63" s="1" t="s">
        <v>25</v>
      </c>
      <c r="F63" s="7">
        <v>45601</v>
      </c>
      <c r="G63" s="7"/>
      <c r="H63" s="1">
        <v>237700</v>
      </c>
      <c r="I63" s="1">
        <v>237700</v>
      </c>
      <c r="J63" s="5" t="s">
        <v>17</v>
      </c>
      <c r="K63" s="4" t="s">
        <v>29</v>
      </c>
      <c r="L63" s="5" t="s">
        <v>18</v>
      </c>
      <c r="M63" s="4"/>
    </row>
    <row r="64" spans="1:13" x14ac:dyDescent="0.35">
      <c r="A64" s="1">
        <v>890303841</v>
      </c>
      <c r="B64" s="1" t="s">
        <v>27</v>
      </c>
      <c r="C64" s="1" t="s">
        <v>21</v>
      </c>
      <c r="D64" s="1">
        <v>454277</v>
      </c>
      <c r="E64" s="1" t="s">
        <v>25</v>
      </c>
      <c r="F64" s="7">
        <v>45606</v>
      </c>
      <c r="G64" s="7"/>
      <c r="H64" s="1">
        <v>459376</v>
      </c>
      <c r="I64" s="1">
        <v>459376</v>
      </c>
      <c r="J64" s="5" t="s">
        <v>17</v>
      </c>
      <c r="K64" s="4" t="s">
        <v>29</v>
      </c>
      <c r="L64" s="5" t="s">
        <v>18</v>
      </c>
      <c r="M64" s="4"/>
    </row>
    <row r="65" spans="1:13" x14ac:dyDescent="0.35">
      <c r="A65" s="1">
        <v>890303841</v>
      </c>
      <c r="B65" s="1" t="s">
        <v>27</v>
      </c>
      <c r="C65" s="1" t="s">
        <v>21</v>
      </c>
      <c r="D65" s="1">
        <v>462552</v>
      </c>
      <c r="E65" s="1" t="s">
        <v>26</v>
      </c>
      <c r="F65" s="7">
        <v>45645</v>
      </c>
      <c r="G65" s="7">
        <v>45670</v>
      </c>
      <c r="H65" s="1">
        <v>367812</v>
      </c>
      <c r="I65" s="1">
        <v>367812</v>
      </c>
      <c r="J65" s="5" t="s">
        <v>17</v>
      </c>
      <c r="K65" s="4" t="s">
        <v>29</v>
      </c>
      <c r="L65" s="5" t="s">
        <v>18</v>
      </c>
      <c r="M65" s="4"/>
    </row>
    <row r="66" spans="1:13" x14ac:dyDescent="0.35">
      <c r="A66" s="1">
        <v>890303841</v>
      </c>
      <c r="B66" s="1" t="s">
        <v>27</v>
      </c>
      <c r="C66" s="1" t="s">
        <v>21</v>
      </c>
      <c r="D66" s="1">
        <v>463881</v>
      </c>
      <c r="E66" s="1" t="s">
        <v>26</v>
      </c>
      <c r="F66" s="7">
        <v>45662</v>
      </c>
      <c r="G66" s="7">
        <v>45699</v>
      </c>
      <c r="H66" s="1">
        <v>169159</v>
      </c>
      <c r="I66" s="1">
        <v>169159</v>
      </c>
      <c r="J66" s="5" t="s">
        <v>17</v>
      </c>
      <c r="K66" s="4" t="s">
        <v>29</v>
      </c>
      <c r="L66" s="5" t="s">
        <v>18</v>
      </c>
      <c r="M66" s="4"/>
    </row>
    <row r="67" spans="1:13" x14ac:dyDescent="0.35">
      <c r="A67" s="1">
        <v>890303841</v>
      </c>
      <c r="B67" s="1" t="s">
        <v>27</v>
      </c>
      <c r="C67" s="1" t="s">
        <v>21</v>
      </c>
      <c r="D67" s="1">
        <v>463887</v>
      </c>
      <c r="E67" s="1" t="s">
        <v>26</v>
      </c>
      <c r="F67" s="7">
        <v>45663</v>
      </c>
      <c r="G67" s="7">
        <v>45699</v>
      </c>
      <c r="H67" s="1">
        <v>234671</v>
      </c>
      <c r="I67" s="1">
        <v>234671</v>
      </c>
      <c r="J67" s="5" t="s">
        <v>17</v>
      </c>
      <c r="K67" s="4" t="s">
        <v>29</v>
      </c>
      <c r="L67" s="5" t="s">
        <v>18</v>
      </c>
      <c r="M67" s="4"/>
    </row>
    <row r="68" spans="1:13" x14ac:dyDescent="0.35">
      <c r="A68" s="1">
        <v>890303841</v>
      </c>
      <c r="B68" s="1" t="s">
        <v>27</v>
      </c>
      <c r="C68" s="1" t="s">
        <v>21</v>
      </c>
      <c r="D68" s="1">
        <v>466018</v>
      </c>
      <c r="E68" s="1" t="s">
        <v>26</v>
      </c>
      <c r="F68" s="7">
        <v>45674</v>
      </c>
      <c r="G68" s="7">
        <v>45699</v>
      </c>
      <c r="H68" s="1">
        <v>646598</v>
      </c>
      <c r="I68" s="1">
        <v>646598</v>
      </c>
      <c r="J68" s="5" t="s">
        <v>17</v>
      </c>
      <c r="K68" s="4" t="s">
        <v>29</v>
      </c>
      <c r="L68" s="5" t="s">
        <v>18</v>
      </c>
      <c r="M68" s="4"/>
    </row>
    <row r="69" spans="1:13" x14ac:dyDescent="0.35">
      <c r="A69" s="1">
        <v>890303841</v>
      </c>
      <c r="B69" s="1" t="s">
        <v>27</v>
      </c>
      <c r="C69" s="1" t="s">
        <v>21</v>
      </c>
      <c r="D69" s="1">
        <v>466101</v>
      </c>
      <c r="E69" s="1" t="s">
        <v>26</v>
      </c>
      <c r="F69" s="7">
        <v>45676</v>
      </c>
      <c r="G69" s="7">
        <v>45699</v>
      </c>
      <c r="H69" s="1">
        <v>284162</v>
      </c>
      <c r="I69" s="1">
        <v>284162</v>
      </c>
      <c r="J69" s="5" t="s">
        <v>17</v>
      </c>
      <c r="K69" s="4" t="s">
        <v>29</v>
      </c>
      <c r="L69" s="5" t="s">
        <v>18</v>
      </c>
      <c r="M69" s="4"/>
    </row>
    <row r="70" spans="1:13" x14ac:dyDescent="0.35">
      <c r="A70" s="1">
        <v>890303841</v>
      </c>
      <c r="B70" s="1" t="s">
        <v>27</v>
      </c>
      <c r="C70" s="1" t="s">
        <v>21</v>
      </c>
      <c r="D70" s="1">
        <v>472871</v>
      </c>
      <c r="E70" s="1" t="s">
        <v>26</v>
      </c>
      <c r="F70" s="7">
        <v>45704</v>
      </c>
      <c r="G70" s="7">
        <v>45729</v>
      </c>
      <c r="H70" s="1">
        <v>263747</v>
      </c>
      <c r="I70" s="1">
        <v>263747</v>
      </c>
      <c r="J70" s="5" t="s">
        <v>17</v>
      </c>
      <c r="K70" s="4" t="s">
        <v>29</v>
      </c>
      <c r="L70" s="5" t="s">
        <v>18</v>
      </c>
      <c r="M70" s="4"/>
    </row>
    <row r="71" spans="1:13" x14ac:dyDescent="0.35">
      <c r="A71" s="1">
        <v>890303841</v>
      </c>
      <c r="B71" s="1" t="s">
        <v>27</v>
      </c>
      <c r="C71" s="1" t="s">
        <v>21</v>
      </c>
      <c r="D71" s="1">
        <v>473167</v>
      </c>
      <c r="E71" s="1" t="s">
        <v>26</v>
      </c>
      <c r="F71" s="7">
        <v>45705</v>
      </c>
      <c r="G71" s="7">
        <v>45729</v>
      </c>
      <c r="H71" s="1">
        <v>88800</v>
      </c>
      <c r="I71" s="1">
        <v>88800</v>
      </c>
      <c r="J71" s="5" t="s">
        <v>17</v>
      </c>
      <c r="K71" s="4" t="s">
        <v>29</v>
      </c>
      <c r="L71" s="5" t="s">
        <v>18</v>
      </c>
      <c r="M71" s="4"/>
    </row>
    <row r="72" spans="1:13" x14ac:dyDescent="0.35">
      <c r="A72" s="1">
        <v>890303841</v>
      </c>
      <c r="B72" s="1" t="s">
        <v>27</v>
      </c>
      <c r="C72" s="1" t="s">
        <v>21</v>
      </c>
      <c r="D72" s="1">
        <v>475072</v>
      </c>
      <c r="E72" s="1" t="s">
        <v>26</v>
      </c>
      <c r="F72" s="7">
        <v>45713</v>
      </c>
      <c r="G72" s="7">
        <v>45729</v>
      </c>
      <c r="H72" s="1">
        <v>671476</v>
      </c>
      <c r="I72" s="1">
        <v>671476</v>
      </c>
      <c r="J72" s="5" t="s">
        <v>17</v>
      </c>
      <c r="K72" s="4" t="s">
        <v>29</v>
      </c>
      <c r="L72" s="5" t="s">
        <v>18</v>
      </c>
      <c r="M72" s="4"/>
    </row>
    <row r="73" spans="1:13" x14ac:dyDescent="0.35">
      <c r="A73" s="1">
        <v>890303841</v>
      </c>
      <c r="B73" s="1" t="s">
        <v>27</v>
      </c>
      <c r="C73" s="1" t="s">
        <v>21</v>
      </c>
      <c r="D73" s="1">
        <v>479775</v>
      </c>
      <c r="E73" s="1" t="s">
        <v>26</v>
      </c>
      <c r="F73" s="7">
        <v>45731</v>
      </c>
      <c r="G73" s="7"/>
      <c r="H73" s="1">
        <v>635556</v>
      </c>
      <c r="I73" s="1">
        <v>635556</v>
      </c>
      <c r="J73" s="5" t="s">
        <v>17</v>
      </c>
      <c r="K73" s="4" t="s">
        <v>29</v>
      </c>
      <c r="L73" s="5" t="s">
        <v>18</v>
      </c>
      <c r="M73" s="4"/>
    </row>
    <row r="74" spans="1:13" x14ac:dyDescent="0.35">
      <c r="I74">
        <f>SUM(I4:I73)</f>
        <v>72469564</v>
      </c>
    </row>
  </sheetData>
  <mergeCells count="3">
    <mergeCell ref="C1:D2"/>
    <mergeCell ref="E1:L1"/>
    <mergeCell ref="E2:L2"/>
  </mergeCells>
  <dataValidations count="1">
    <dataValidation type="whole" operator="greaterThan" allowBlank="1" showInputMessage="1" showErrorMessage="1" errorTitle="DATO ERRADO" error="El valor debe ser diferente de cero" sqref="H1:I1048576" xr:uid="{00000000-0002-0000-0000-000000000000}">
      <formula1>1</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4C115-4589-445D-87A8-F2C23A8EBF15}">
  <sheetPr filterMode="1"/>
  <dimension ref="A1:BL72"/>
  <sheetViews>
    <sheetView workbookViewId="0">
      <selection activeCell="A72" sqref="A72"/>
    </sheetView>
  </sheetViews>
  <sheetFormatPr baseColWidth="10" defaultRowHeight="14.5" x14ac:dyDescent="0.35"/>
  <cols>
    <col min="1" max="1" width="9.36328125" customWidth="1"/>
    <col min="2" max="2" width="13.08984375" customWidth="1"/>
    <col min="3" max="3" width="6.36328125" hidden="1" customWidth="1"/>
    <col min="4" max="4" width="6.6328125" hidden="1" customWidth="1"/>
    <col min="5" max="5" width="8.08984375" customWidth="1"/>
    <col min="6" max="6" width="15.90625" hidden="1" customWidth="1"/>
    <col min="7" max="7" width="8.453125" bestFit="1" customWidth="1"/>
    <col min="8" max="8" width="12.6328125" hidden="1" customWidth="1"/>
    <col min="9" max="9" width="12.7265625" hidden="1" customWidth="1"/>
    <col min="10" max="10" width="12.90625" bestFit="1" customWidth="1"/>
    <col min="11" max="11" width="11.90625" hidden="1" customWidth="1"/>
    <col min="12" max="12" width="15.81640625" hidden="1" customWidth="1"/>
    <col min="13" max="13" width="13.1796875" hidden="1" customWidth="1"/>
    <col min="14" max="14" width="16.26953125" hidden="1" customWidth="1"/>
    <col min="16" max="16" width="14.36328125" hidden="1" customWidth="1"/>
    <col min="17" max="17" width="14.26953125" hidden="1" customWidth="1"/>
    <col min="18" max="19" width="10.90625" hidden="1" customWidth="1"/>
    <col min="20" max="20" width="13.6328125" hidden="1" customWidth="1"/>
    <col min="21" max="35" width="10.90625" hidden="1" customWidth="1"/>
    <col min="36" max="52" width="10.90625" customWidth="1"/>
    <col min="53" max="53" width="13.08984375" customWidth="1"/>
    <col min="54" max="54" width="10.90625" customWidth="1"/>
    <col min="55" max="55" width="13.90625" customWidth="1"/>
    <col min="56" max="56" width="10.90625" customWidth="1"/>
    <col min="57" max="57" width="12.453125" customWidth="1"/>
    <col min="58" max="63" width="10.90625" customWidth="1"/>
    <col min="64" max="64" width="35.453125" bestFit="1" customWidth="1"/>
  </cols>
  <sheetData>
    <row r="1" spans="1:64" s="28" customFormat="1" x14ac:dyDescent="0.35">
      <c r="A1" s="20">
        <v>45777</v>
      </c>
      <c r="B1" s="21"/>
      <c r="C1" s="21"/>
      <c r="D1" s="21"/>
      <c r="E1" s="21"/>
      <c r="F1" s="21"/>
      <c r="G1" s="22"/>
      <c r="H1" s="22"/>
      <c r="I1" s="23">
        <f>+SUBTOTAL(9,I3:I26698)</f>
        <v>41296451</v>
      </c>
      <c r="J1" s="23">
        <f>+SUBTOTAL(9,J3:J26698)</f>
        <v>4642534</v>
      </c>
      <c r="K1" s="21"/>
      <c r="L1" s="21"/>
      <c r="M1" s="21"/>
      <c r="N1" s="24">
        <f>+J1-SUM(AW1:BE1)</f>
        <v>0</v>
      </c>
      <c r="O1" s="25"/>
      <c r="P1" s="26">
        <f>+SUBTOTAL(9,P3:P26698)</f>
        <v>0</v>
      </c>
      <c r="Q1" s="27"/>
      <c r="R1" s="25"/>
      <c r="S1" s="25"/>
      <c r="T1" s="22"/>
      <c r="U1" s="25"/>
      <c r="V1" s="22"/>
      <c r="W1" s="22"/>
      <c r="X1" s="22"/>
      <c r="Y1" s="22"/>
      <c r="Z1" s="25"/>
      <c r="AA1" s="25"/>
      <c r="AB1" s="26">
        <f t="shared" ref="AB1:AI1" si="0">+SUBTOTAL(9,AB3:AB26698)</f>
        <v>41296451</v>
      </c>
      <c r="AC1" s="26">
        <f t="shared" si="0"/>
        <v>8006526</v>
      </c>
      <c r="AD1" s="26">
        <f t="shared" si="0"/>
        <v>0</v>
      </c>
      <c r="AE1" s="26">
        <f t="shared" si="0"/>
        <v>0</v>
      </c>
      <c r="AF1" s="26">
        <f t="shared" si="0"/>
        <v>0</v>
      </c>
      <c r="AG1" s="26">
        <f t="shared" si="0"/>
        <v>4642534</v>
      </c>
      <c r="AH1" s="26">
        <f t="shared" si="0"/>
        <v>0</v>
      </c>
      <c r="AI1" s="26">
        <f t="shared" si="0"/>
        <v>0</v>
      </c>
      <c r="AJ1" s="25"/>
      <c r="AK1" s="25"/>
      <c r="AL1" s="25"/>
      <c r="AM1" s="25"/>
      <c r="AN1" s="26">
        <f>+SUBTOTAL(9,AN3:AN26698)</f>
        <v>0</v>
      </c>
      <c r="AO1" s="26">
        <f>+SUBTOTAL(9,AO3:AO26698)</f>
        <v>3363992</v>
      </c>
      <c r="AP1" s="26">
        <f>+SUBTOTAL(9,AP3:AP26698)</f>
        <v>4642534</v>
      </c>
      <c r="AQ1" s="25"/>
      <c r="AR1" s="25"/>
      <c r="AS1" s="25"/>
      <c r="AT1" s="25"/>
      <c r="AU1" s="25"/>
      <c r="AV1" s="25"/>
      <c r="AW1" s="26">
        <f t="shared" ref="AW1:BF1" si="1">+SUBTOTAL(9,AW3:AW26698)</f>
        <v>0</v>
      </c>
      <c r="AX1" s="26">
        <f t="shared" si="1"/>
        <v>0</v>
      </c>
      <c r="AY1" s="26">
        <f t="shared" si="1"/>
        <v>0</v>
      </c>
      <c r="AZ1" s="26">
        <f t="shared" si="1"/>
        <v>0</v>
      </c>
      <c r="BA1" s="26">
        <f t="shared" si="1"/>
        <v>0</v>
      </c>
      <c r="BB1" s="26">
        <f t="shared" si="1"/>
        <v>4642534</v>
      </c>
      <c r="BC1" s="26">
        <f t="shared" si="1"/>
        <v>0</v>
      </c>
      <c r="BD1" s="26">
        <f t="shared" si="1"/>
        <v>0</v>
      </c>
      <c r="BE1" s="26">
        <f t="shared" si="1"/>
        <v>0</v>
      </c>
      <c r="BF1" s="26">
        <f t="shared" si="1"/>
        <v>36653917</v>
      </c>
      <c r="BG1" s="25"/>
      <c r="BH1" s="25"/>
      <c r="BI1" s="25"/>
      <c r="BJ1" s="25"/>
      <c r="BK1" s="26"/>
    </row>
    <row r="2" spans="1:64" s="28" customFormat="1" ht="30" x14ac:dyDescent="0.35">
      <c r="A2" s="29" t="s">
        <v>6</v>
      </c>
      <c r="B2" s="29" t="s">
        <v>8</v>
      </c>
      <c r="C2" s="29" t="s">
        <v>0</v>
      </c>
      <c r="D2" s="29" t="s">
        <v>1</v>
      </c>
      <c r="E2" s="29" t="s">
        <v>257</v>
      </c>
      <c r="F2" s="29" t="s">
        <v>258</v>
      </c>
      <c r="G2" s="30" t="s">
        <v>2</v>
      </c>
      <c r="H2" s="30" t="s">
        <v>3</v>
      </c>
      <c r="I2" s="31" t="s">
        <v>4</v>
      </c>
      <c r="J2" s="31" t="s">
        <v>5</v>
      </c>
      <c r="K2" s="29" t="s">
        <v>7</v>
      </c>
      <c r="L2" s="32" t="s">
        <v>9</v>
      </c>
      <c r="M2" s="29" t="s">
        <v>10</v>
      </c>
      <c r="N2" s="33" t="s">
        <v>259</v>
      </c>
      <c r="O2" s="34" t="str">
        <f ca="1">+CONCATENATE("ESTADO EPS ",TEXT(TODAY(),"DD-MM-YYYY"))</f>
        <v>ESTADO EPS 05-06-2025</v>
      </c>
      <c r="P2" s="35" t="s">
        <v>260</v>
      </c>
      <c r="Q2" s="36" t="s">
        <v>261</v>
      </c>
      <c r="R2" s="37" t="s">
        <v>262</v>
      </c>
      <c r="S2" s="37" t="s">
        <v>263</v>
      </c>
      <c r="T2" s="38" t="s">
        <v>264</v>
      </c>
      <c r="U2" s="39" t="s">
        <v>265</v>
      </c>
      <c r="V2" s="40" t="s">
        <v>266</v>
      </c>
      <c r="W2" s="40" t="s">
        <v>267</v>
      </c>
      <c r="X2" s="40" t="s">
        <v>268</v>
      </c>
      <c r="Y2" s="40" t="s">
        <v>269</v>
      </c>
      <c r="Z2" s="39" t="s">
        <v>270</v>
      </c>
      <c r="AA2" s="39" t="s">
        <v>271</v>
      </c>
      <c r="AB2" s="39" t="s">
        <v>272</v>
      </c>
      <c r="AC2" s="39" t="s">
        <v>273</v>
      </c>
      <c r="AD2" s="39" t="s">
        <v>274</v>
      </c>
      <c r="AE2" s="39" t="s">
        <v>275</v>
      </c>
      <c r="AF2" s="39" t="s">
        <v>276</v>
      </c>
      <c r="AG2" s="39" t="s">
        <v>277</v>
      </c>
      <c r="AH2" s="39" t="s">
        <v>278</v>
      </c>
      <c r="AI2" s="39" t="s">
        <v>36</v>
      </c>
      <c r="AJ2" s="39" t="s">
        <v>279</v>
      </c>
      <c r="AK2" s="39" t="s">
        <v>280</v>
      </c>
      <c r="AL2" s="39" t="s">
        <v>281</v>
      </c>
      <c r="AM2" s="39" t="s">
        <v>282</v>
      </c>
      <c r="AN2" s="39" t="s">
        <v>283</v>
      </c>
      <c r="AO2" s="39" t="s">
        <v>284</v>
      </c>
      <c r="AP2" s="41" t="s">
        <v>285</v>
      </c>
      <c r="AQ2" s="41" t="s">
        <v>286</v>
      </c>
      <c r="AR2" s="41" t="s">
        <v>287</v>
      </c>
      <c r="AS2" s="41" t="s">
        <v>288</v>
      </c>
      <c r="AT2" s="41" t="s">
        <v>289</v>
      </c>
      <c r="AU2" s="41" t="s">
        <v>290</v>
      </c>
      <c r="AV2" s="41" t="s">
        <v>291</v>
      </c>
      <c r="AW2" s="42" t="s">
        <v>292</v>
      </c>
      <c r="AX2" s="42" t="s">
        <v>293</v>
      </c>
      <c r="AY2" s="42" t="s">
        <v>294</v>
      </c>
      <c r="AZ2" s="42" t="s">
        <v>278</v>
      </c>
      <c r="BA2" s="42" t="s">
        <v>295</v>
      </c>
      <c r="BB2" s="42" t="s">
        <v>277</v>
      </c>
      <c r="BC2" s="42" t="s">
        <v>296</v>
      </c>
      <c r="BD2" s="42" t="s">
        <v>297</v>
      </c>
      <c r="BE2" s="42" t="s">
        <v>298</v>
      </c>
      <c r="BF2" s="43" t="s">
        <v>299</v>
      </c>
      <c r="BG2" s="43" t="s">
        <v>300</v>
      </c>
      <c r="BH2" s="43" t="s">
        <v>301</v>
      </c>
      <c r="BI2" s="43" t="s">
        <v>302</v>
      </c>
      <c r="BJ2" s="43" t="s">
        <v>303</v>
      </c>
      <c r="BK2" s="43" t="s">
        <v>304</v>
      </c>
      <c r="BL2" s="114" t="s">
        <v>264</v>
      </c>
    </row>
    <row r="3" spans="1:64" s="17" customFormat="1" hidden="1" x14ac:dyDescent="0.35">
      <c r="A3" s="10">
        <v>890303841</v>
      </c>
      <c r="B3" s="10" t="s">
        <v>27</v>
      </c>
      <c r="C3" s="10" t="s">
        <v>21</v>
      </c>
      <c r="D3" s="10">
        <v>435253</v>
      </c>
      <c r="E3" s="10" t="s">
        <v>157</v>
      </c>
      <c r="F3" s="10" t="s">
        <v>158</v>
      </c>
      <c r="G3" s="11">
        <v>45513</v>
      </c>
      <c r="H3" s="12">
        <v>45547</v>
      </c>
      <c r="I3" s="13">
        <v>99484</v>
      </c>
      <c r="J3" s="13">
        <v>99484</v>
      </c>
      <c r="K3" s="10" t="s">
        <v>17</v>
      </c>
      <c r="L3" s="14" t="s">
        <v>29</v>
      </c>
      <c r="M3" s="15" t="s">
        <v>18</v>
      </c>
      <c r="N3" s="10" t="s">
        <v>307</v>
      </c>
      <c r="O3" s="10" t="s">
        <v>314</v>
      </c>
      <c r="P3" s="13">
        <v>0</v>
      </c>
      <c r="Q3" s="10"/>
      <c r="R3" s="10"/>
      <c r="S3" s="10"/>
      <c r="T3" s="10"/>
      <c r="U3" s="10" t="s">
        <v>143</v>
      </c>
      <c r="V3" s="11">
        <v>45514</v>
      </c>
      <c r="W3" s="11">
        <v>45546</v>
      </c>
      <c r="X3" s="11">
        <v>45554</v>
      </c>
      <c r="Y3" s="11"/>
      <c r="Z3" s="16"/>
      <c r="AA3" s="16"/>
      <c r="AB3" s="13">
        <v>99484</v>
      </c>
      <c r="AC3" s="13">
        <v>99484</v>
      </c>
      <c r="AD3" s="13">
        <v>0</v>
      </c>
      <c r="AE3" s="13">
        <v>0</v>
      </c>
      <c r="AF3" s="13">
        <v>0</v>
      </c>
      <c r="AG3" s="13">
        <v>0</v>
      </c>
      <c r="AH3" s="13">
        <v>0</v>
      </c>
      <c r="AI3" s="13">
        <v>0</v>
      </c>
      <c r="AJ3" s="10"/>
      <c r="AK3" s="10"/>
      <c r="AL3" s="10"/>
      <c r="AM3" s="10" t="s">
        <v>156</v>
      </c>
      <c r="AN3" s="13">
        <v>0</v>
      </c>
      <c r="AO3" s="13">
        <v>99484</v>
      </c>
      <c r="AP3" s="13">
        <v>0</v>
      </c>
      <c r="AQ3" s="10"/>
      <c r="AR3" s="10"/>
      <c r="AS3" s="10"/>
      <c r="AT3" s="10" t="s">
        <v>53</v>
      </c>
      <c r="AU3" s="10"/>
      <c r="AV3" s="10" t="s">
        <v>40</v>
      </c>
      <c r="AW3" s="13">
        <v>99484</v>
      </c>
      <c r="AX3" s="10"/>
      <c r="AY3" s="10"/>
      <c r="AZ3" s="10"/>
      <c r="BA3" s="10"/>
      <c r="BB3" s="10"/>
      <c r="BC3" s="10"/>
      <c r="BD3" s="10"/>
      <c r="BE3" s="10"/>
      <c r="BF3" s="13">
        <v>99484</v>
      </c>
      <c r="BG3" s="10"/>
      <c r="BH3" s="10">
        <v>2201605210</v>
      </c>
      <c r="BI3" s="11">
        <v>45747</v>
      </c>
      <c r="BJ3" s="10" t="s">
        <v>313</v>
      </c>
      <c r="BK3" s="13">
        <v>11272723</v>
      </c>
      <c r="BL3" s="44"/>
    </row>
    <row r="4" spans="1:64" s="17" customFormat="1" hidden="1" x14ac:dyDescent="0.35">
      <c r="A4" s="10">
        <v>890303841</v>
      </c>
      <c r="B4" s="10" t="s">
        <v>27</v>
      </c>
      <c r="C4" s="10" t="s">
        <v>20</v>
      </c>
      <c r="D4" s="10">
        <v>414835</v>
      </c>
      <c r="E4" s="10" t="s">
        <v>159</v>
      </c>
      <c r="F4" s="10" t="s">
        <v>160</v>
      </c>
      <c r="G4" s="11">
        <v>45460</v>
      </c>
      <c r="H4" s="12">
        <v>45490</v>
      </c>
      <c r="I4" s="13">
        <v>102235</v>
      </c>
      <c r="J4" s="13">
        <v>102235</v>
      </c>
      <c r="K4" s="10" t="s">
        <v>17</v>
      </c>
      <c r="L4" s="14" t="s">
        <v>28</v>
      </c>
      <c r="M4" s="15" t="s">
        <v>18</v>
      </c>
      <c r="N4" s="10" t="s">
        <v>307</v>
      </c>
      <c r="O4" s="10" t="s">
        <v>314</v>
      </c>
      <c r="P4" s="13">
        <v>0</v>
      </c>
      <c r="Q4" s="10"/>
      <c r="R4" s="10"/>
      <c r="S4" s="10"/>
      <c r="T4" s="10"/>
      <c r="U4" s="10" t="s">
        <v>143</v>
      </c>
      <c r="V4" s="11">
        <v>45460</v>
      </c>
      <c r="W4" s="11">
        <v>45505</v>
      </c>
      <c r="X4" s="11">
        <v>45540</v>
      </c>
      <c r="Y4" s="11"/>
      <c r="Z4" s="16"/>
      <c r="AA4" s="16"/>
      <c r="AB4" s="13">
        <v>102235</v>
      </c>
      <c r="AC4" s="13">
        <v>102235</v>
      </c>
      <c r="AD4" s="13">
        <v>0</v>
      </c>
      <c r="AE4" s="13">
        <v>0</v>
      </c>
      <c r="AF4" s="13">
        <v>0</v>
      </c>
      <c r="AG4" s="13">
        <v>0</v>
      </c>
      <c r="AH4" s="13">
        <v>0</v>
      </c>
      <c r="AI4" s="13">
        <v>0</v>
      </c>
      <c r="AJ4" s="10"/>
      <c r="AK4" s="10"/>
      <c r="AL4" s="10"/>
      <c r="AM4" s="10" t="s">
        <v>161</v>
      </c>
      <c r="AN4" s="13">
        <v>0</v>
      </c>
      <c r="AO4" s="13">
        <v>102235</v>
      </c>
      <c r="AP4" s="13">
        <v>0</v>
      </c>
      <c r="AQ4" s="10"/>
      <c r="AR4" s="10"/>
      <c r="AS4" s="10"/>
      <c r="AT4" s="10" t="s">
        <v>116</v>
      </c>
      <c r="AU4" s="10"/>
      <c r="AV4" s="10" t="s">
        <v>145</v>
      </c>
      <c r="AW4" s="13">
        <v>102235</v>
      </c>
      <c r="AX4" s="10"/>
      <c r="AY4" s="10"/>
      <c r="AZ4" s="10"/>
      <c r="BA4" s="10"/>
      <c r="BB4" s="10"/>
      <c r="BC4" s="10"/>
      <c r="BD4" s="10"/>
      <c r="BE4" s="10"/>
      <c r="BF4" s="13">
        <v>102235</v>
      </c>
      <c r="BG4" s="10"/>
      <c r="BH4" s="10">
        <v>2201605210</v>
      </c>
      <c r="BI4" s="11">
        <v>45747</v>
      </c>
      <c r="BJ4" s="10" t="s">
        <v>313</v>
      </c>
      <c r="BK4" s="13">
        <v>11272723</v>
      </c>
      <c r="BL4" s="44"/>
    </row>
    <row r="5" spans="1:64" s="17" customFormat="1" hidden="1" x14ac:dyDescent="0.35">
      <c r="A5" s="10">
        <v>890303841</v>
      </c>
      <c r="B5" s="10" t="s">
        <v>27</v>
      </c>
      <c r="C5" s="10" t="s">
        <v>20</v>
      </c>
      <c r="D5" s="10">
        <v>417102</v>
      </c>
      <c r="E5" s="10" t="s">
        <v>162</v>
      </c>
      <c r="F5" s="10" t="s">
        <v>163</v>
      </c>
      <c r="G5" s="11">
        <v>45469</v>
      </c>
      <c r="H5" s="12">
        <v>45490</v>
      </c>
      <c r="I5" s="13">
        <v>107582</v>
      </c>
      <c r="J5" s="13">
        <v>107582</v>
      </c>
      <c r="K5" s="10" t="s">
        <v>17</v>
      </c>
      <c r="L5" s="14" t="s">
        <v>28</v>
      </c>
      <c r="M5" s="15" t="s">
        <v>18</v>
      </c>
      <c r="N5" s="10" t="s">
        <v>307</v>
      </c>
      <c r="O5" s="10" t="s">
        <v>314</v>
      </c>
      <c r="P5" s="13">
        <v>0</v>
      </c>
      <c r="Q5" s="10"/>
      <c r="R5" s="10"/>
      <c r="S5" s="10"/>
      <c r="T5" s="10"/>
      <c r="U5" s="10" t="s">
        <v>143</v>
      </c>
      <c r="V5" s="11">
        <v>45469</v>
      </c>
      <c r="W5" s="11">
        <v>45505</v>
      </c>
      <c r="X5" s="11">
        <v>45540</v>
      </c>
      <c r="Y5" s="11"/>
      <c r="Z5" s="16"/>
      <c r="AA5" s="16"/>
      <c r="AB5" s="13">
        <v>107582</v>
      </c>
      <c r="AC5" s="13">
        <v>107582</v>
      </c>
      <c r="AD5" s="13">
        <v>0</v>
      </c>
      <c r="AE5" s="13">
        <v>0</v>
      </c>
      <c r="AF5" s="13">
        <v>0</v>
      </c>
      <c r="AG5" s="13">
        <v>0</v>
      </c>
      <c r="AH5" s="13">
        <v>0</v>
      </c>
      <c r="AI5" s="13">
        <v>0</v>
      </c>
      <c r="AJ5" s="10"/>
      <c r="AK5" s="10"/>
      <c r="AL5" s="10"/>
      <c r="AM5" s="10" t="s">
        <v>161</v>
      </c>
      <c r="AN5" s="13">
        <v>0</v>
      </c>
      <c r="AO5" s="13">
        <v>107582</v>
      </c>
      <c r="AP5" s="13">
        <v>0</v>
      </c>
      <c r="AQ5" s="10"/>
      <c r="AR5" s="10"/>
      <c r="AS5" s="10"/>
      <c r="AT5" s="10" t="s">
        <v>116</v>
      </c>
      <c r="AU5" s="10"/>
      <c r="AV5" s="10" t="s">
        <v>40</v>
      </c>
      <c r="AW5" s="13">
        <v>107582</v>
      </c>
      <c r="AX5" s="10"/>
      <c r="AY5" s="10"/>
      <c r="AZ5" s="10"/>
      <c r="BA5" s="10"/>
      <c r="BB5" s="10"/>
      <c r="BC5" s="10"/>
      <c r="BD5" s="10"/>
      <c r="BE5" s="10"/>
      <c r="BF5" s="13">
        <v>107582</v>
      </c>
      <c r="BG5" s="10"/>
      <c r="BH5" s="10">
        <v>2201605210</v>
      </c>
      <c r="BI5" s="11">
        <v>45747</v>
      </c>
      <c r="BJ5" s="10" t="s">
        <v>313</v>
      </c>
      <c r="BK5" s="13">
        <v>11272723</v>
      </c>
      <c r="BL5" s="44"/>
    </row>
    <row r="6" spans="1:64" s="17" customFormat="1" hidden="1" x14ac:dyDescent="0.35">
      <c r="A6" s="10">
        <v>890303841</v>
      </c>
      <c r="B6" s="10" t="s">
        <v>27</v>
      </c>
      <c r="C6" s="10" t="s">
        <v>21</v>
      </c>
      <c r="D6" s="10">
        <v>463881</v>
      </c>
      <c r="E6" s="10" t="s">
        <v>164</v>
      </c>
      <c r="F6" s="10" t="s">
        <v>165</v>
      </c>
      <c r="G6" s="11">
        <v>45662</v>
      </c>
      <c r="H6" s="12">
        <v>45699</v>
      </c>
      <c r="I6" s="13">
        <v>169159</v>
      </c>
      <c r="J6" s="13">
        <v>169159</v>
      </c>
      <c r="K6" s="10" t="s">
        <v>17</v>
      </c>
      <c r="L6" s="14" t="s">
        <v>29</v>
      </c>
      <c r="M6" s="15" t="s">
        <v>18</v>
      </c>
      <c r="N6" s="10" t="e">
        <v>#N/A</v>
      </c>
      <c r="O6" s="10" t="s">
        <v>314</v>
      </c>
      <c r="P6" s="13">
        <v>0</v>
      </c>
      <c r="Q6" s="10"/>
      <c r="R6" s="10"/>
      <c r="S6" s="10"/>
      <c r="T6" s="10"/>
      <c r="U6" s="10" t="s">
        <v>143</v>
      </c>
      <c r="V6" s="11">
        <v>45662</v>
      </c>
      <c r="W6" s="11">
        <v>45699</v>
      </c>
      <c r="X6" s="11">
        <v>45713</v>
      </c>
      <c r="Y6" s="11"/>
      <c r="Z6" s="16"/>
      <c r="AA6" s="16"/>
      <c r="AB6" s="13">
        <v>169159</v>
      </c>
      <c r="AC6" s="13">
        <v>169159</v>
      </c>
      <c r="AD6" s="13">
        <v>0</v>
      </c>
      <c r="AE6" s="13">
        <v>0</v>
      </c>
      <c r="AF6" s="13">
        <v>0</v>
      </c>
      <c r="AG6" s="13">
        <v>0</v>
      </c>
      <c r="AH6" s="13">
        <v>0</v>
      </c>
      <c r="AI6" s="13">
        <v>0</v>
      </c>
      <c r="AJ6" s="10"/>
      <c r="AK6" s="10"/>
      <c r="AL6" s="10"/>
      <c r="AM6" s="10" t="s">
        <v>166</v>
      </c>
      <c r="AN6" s="13">
        <v>0</v>
      </c>
      <c r="AO6" s="13">
        <v>169159</v>
      </c>
      <c r="AP6" s="13">
        <v>0</v>
      </c>
      <c r="AQ6" s="10"/>
      <c r="AR6" s="10"/>
      <c r="AS6" s="10"/>
      <c r="AT6" s="10" t="s">
        <v>53</v>
      </c>
      <c r="AU6" s="10"/>
      <c r="AV6" s="10" t="s">
        <v>145</v>
      </c>
      <c r="AW6" s="13">
        <v>169159</v>
      </c>
      <c r="AX6" s="10"/>
      <c r="AY6" s="10"/>
      <c r="AZ6" s="10"/>
      <c r="BA6" s="10"/>
      <c r="BB6" s="10"/>
      <c r="BC6" s="10"/>
      <c r="BD6" s="10"/>
      <c r="BE6" s="10"/>
      <c r="BF6" s="13">
        <v>169159</v>
      </c>
      <c r="BG6" s="10"/>
      <c r="BH6" s="10">
        <v>2201605210</v>
      </c>
      <c r="BI6" s="11">
        <v>45747</v>
      </c>
      <c r="BJ6" s="10" t="s">
        <v>313</v>
      </c>
      <c r="BK6" s="13">
        <v>11272723</v>
      </c>
      <c r="BL6" s="44"/>
    </row>
    <row r="7" spans="1:64" s="17" customFormat="1" hidden="1" x14ac:dyDescent="0.35">
      <c r="A7" s="10">
        <v>890303841</v>
      </c>
      <c r="B7" s="10" t="s">
        <v>27</v>
      </c>
      <c r="C7" s="10" t="s">
        <v>20</v>
      </c>
      <c r="D7" s="10">
        <v>422947</v>
      </c>
      <c r="E7" s="10" t="s">
        <v>167</v>
      </c>
      <c r="F7" s="10" t="s">
        <v>168</v>
      </c>
      <c r="G7" s="11">
        <v>45497</v>
      </c>
      <c r="H7" s="12"/>
      <c r="I7" s="13">
        <v>177646</v>
      </c>
      <c r="J7" s="13">
        <v>177646</v>
      </c>
      <c r="K7" s="10" t="s">
        <v>17</v>
      </c>
      <c r="L7" s="14" t="s">
        <v>29</v>
      </c>
      <c r="M7" s="15" t="s">
        <v>18</v>
      </c>
      <c r="N7" s="10" t="s">
        <v>307</v>
      </c>
      <c r="O7" s="10" t="s">
        <v>314</v>
      </c>
      <c r="P7" s="13">
        <v>0</v>
      </c>
      <c r="Q7" s="10"/>
      <c r="R7" s="10"/>
      <c r="S7" s="10"/>
      <c r="T7" s="10"/>
      <c r="U7" s="10" t="s">
        <v>143</v>
      </c>
      <c r="V7" s="11">
        <v>45497</v>
      </c>
      <c r="W7" s="11">
        <v>45537</v>
      </c>
      <c r="X7" s="11">
        <v>45562</v>
      </c>
      <c r="Y7" s="11"/>
      <c r="Z7" s="16"/>
      <c r="AA7" s="16"/>
      <c r="AB7" s="13">
        <v>177646</v>
      </c>
      <c r="AC7" s="13">
        <v>177646</v>
      </c>
      <c r="AD7" s="13">
        <v>0</v>
      </c>
      <c r="AE7" s="13">
        <v>0</v>
      </c>
      <c r="AF7" s="13">
        <v>0</v>
      </c>
      <c r="AG7" s="13">
        <v>0</v>
      </c>
      <c r="AH7" s="13">
        <v>0</v>
      </c>
      <c r="AI7" s="13">
        <v>0</v>
      </c>
      <c r="AJ7" s="10"/>
      <c r="AK7" s="10"/>
      <c r="AL7" s="10"/>
      <c r="AM7" s="10" t="s">
        <v>161</v>
      </c>
      <c r="AN7" s="13">
        <v>0</v>
      </c>
      <c r="AO7" s="13">
        <v>177646</v>
      </c>
      <c r="AP7" s="13">
        <v>0</v>
      </c>
      <c r="AQ7" s="10"/>
      <c r="AR7" s="10"/>
      <c r="AS7" s="10"/>
      <c r="AT7" s="10" t="s">
        <v>116</v>
      </c>
      <c r="AU7" s="10"/>
      <c r="AV7" s="10" t="s">
        <v>145</v>
      </c>
      <c r="AW7" s="13">
        <v>177646</v>
      </c>
      <c r="AX7" s="10"/>
      <c r="AY7" s="10"/>
      <c r="AZ7" s="10"/>
      <c r="BA7" s="10"/>
      <c r="BB7" s="10"/>
      <c r="BC7" s="10"/>
      <c r="BD7" s="10"/>
      <c r="BE7" s="10"/>
      <c r="BF7" s="13">
        <v>177646</v>
      </c>
      <c r="BG7" s="10"/>
      <c r="BH7" s="10">
        <v>2201605210</v>
      </c>
      <c r="BI7" s="11">
        <v>45747</v>
      </c>
      <c r="BJ7" s="10" t="s">
        <v>313</v>
      </c>
      <c r="BK7" s="13">
        <v>11272723</v>
      </c>
      <c r="BL7" s="44"/>
    </row>
    <row r="8" spans="1:64" s="17" customFormat="1" hidden="1" x14ac:dyDescent="0.35">
      <c r="A8" s="10">
        <v>890303841</v>
      </c>
      <c r="B8" s="10" t="s">
        <v>27</v>
      </c>
      <c r="C8" s="10" t="s">
        <v>21</v>
      </c>
      <c r="D8" s="10">
        <v>438456</v>
      </c>
      <c r="E8" s="10" t="s">
        <v>169</v>
      </c>
      <c r="F8" s="10" t="s">
        <v>170</v>
      </c>
      <c r="G8" s="11">
        <v>45532</v>
      </c>
      <c r="H8" s="12">
        <v>45547</v>
      </c>
      <c r="I8" s="13">
        <v>185400</v>
      </c>
      <c r="J8" s="13">
        <v>185400</v>
      </c>
      <c r="K8" s="10" t="s">
        <v>17</v>
      </c>
      <c r="L8" s="14" t="s">
        <v>29</v>
      </c>
      <c r="M8" s="15" t="s">
        <v>18</v>
      </c>
      <c r="N8" s="10" t="s">
        <v>307</v>
      </c>
      <c r="O8" s="10" t="s">
        <v>314</v>
      </c>
      <c r="P8" s="13">
        <v>0</v>
      </c>
      <c r="Q8" s="10"/>
      <c r="R8" s="10"/>
      <c r="S8" s="10"/>
      <c r="T8" s="10"/>
      <c r="U8" s="10" t="s">
        <v>143</v>
      </c>
      <c r="V8" s="11">
        <v>45532</v>
      </c>
      <c r="W8" s="11">
        <v>45546</v>
      </c>
      <c r="X8" s="11">
        <v>45581</v>
      </c>
      <c r="Y8" s="11"/>
      <c r="Z8" s="16"/>
      <c r="AA8" s="16"/>
      <c r="AB8" s="13">
        <v>185400</v>
      </c>
      <c r="AC8" s="13">
        <v>185400</v>
      </c>
      <c r="AD8" s="13">
        <v>0</v>
      </c>
      <c r="AE8" s="13">
        <v>0</v>
      </c>
      <c r="AF8" s="13">
        <v>0</v>
      </c>
      <c r="AG8" s="13">
        <v>0</v>
      </c>
      <c r="AH8" s="13">
        <v>0</v>
      </c>
      <c r="AI8" s="13">
        <v>0</v>
      </c>
      <c r="AJ8" s="10"/>
      <c r="AK8" s="10"/>
      <c r="AL8" s="10"/>
      <c r="AM8" s="10" t="s">
        <v>156</v>
      </c>
      <c r="AN8" s="13">
        <v>0</v>
      </c>
      <c r="AO8" s="13">
        <v>185400</v>
      </c>
      <c r="AP8" s="13">
        <v>0</v>
      </c>
      <c r="AQ8" s="10"/>
      <c r="AR8" s="10"/>
      <c r="AS8" s="10"/>
      <c r="AT8" s="10" t="s">
        <v>53</v>
      </c>
      <c r="AU8" s="10"/>
      <c r="AV8" s="10" t="s">
        <v>40</v>
      </c>
      <c r="AW8" s="13">
        <v>185400</v>
      </c>
      <c r="AX8" s="10"/>
      <c r="AY8" s="10"/>
      <c r="AZ8" s="10"/>
      <c r="BA8" s="10"/>
      <c r="BB8" s="10"/>
      <c r="BC8" s="10"/>
      <c r="BD8" s="10"/>
      <c r="BE8" s="10"/>
      <c r="BF8" s="13">
        <v>185400</v>
      </c>
      <c r="BG8" s="10"/>
      <c r="BH8" s="10">
        <v>2201605210</v>
      </c>
      <c r="BI8" s="11">
        <v>45747</v>
      </c>
      <c r="BJ8" s="10" t="s">
        <v>313</v>
      </c>
      <c r="BK8" s="13">
        <v>11272723</v>
      </c>
      <c r="BL8" s="44"/>
    </row>
    <row r="9" spans="1:64" s="17" customFormat="1" hidden="1" x14ac:dyDescent="0.35">
      <c r="A9" s="10">
        <v>890303841</v>
      </c>
      <c r="B9" s="10" t="s">
        <v>27</v>
      </c>
      <c r="C9" s="10" t="s">
        <v>21</v>
      </c>
      <c r="D9" s="10">
        <v>437393</v>
      </c>
      <c r="E9" s="10" t="s">
        <v>171</v>
      </c>
      <c r="F9" s="10" t="s">
        <v>172</v>
      </c>
      <c r="G9" s="11">
        <v>45526</v>
      </c>
      <c r="H9" s="12">
        <v>45547</v>
      </c>
      <c r="I9" s="13">
        <v>260571</v>
      </c>
      <c r="J9" s="13">
        <v>260571</v>
      </c>
      <c r="K9" s="10" t="s">
        <v>17</v>
      </c>
      <c r="L9" s="14" t="s">
        <v>29</v>
      </c>
      <c r="M9" s="15" t="s">
        <v>18</v>
      </c>
      <c r="N9" s="10" t="s">
        <v>307</v>
      </c>
      <c r="O9" s="10" t="s">
        <v>314</v>
      </c>
      <c r="P9" s="13">
        <v>0</v>
      </c>
      <c r="Q9" s="10"/>
      <c r="R9" s="10"/>
      <c r="S9" s="10"/>
      <c r="T9" s="10"/>
      <c r="U9" s="10" t="s">
        <v>143</v>
      </c>
      <c r="V9" s="11">
        <v>45526</v>
      </c>
      <c r="W9" s="11">
        <v>45546</v>
      </c>
      <c r="X9" s="11">
        <v>45558</v>
      </c>
      <c r="Y9" s="11"/>
      <c r="Z9" s="16"/>
      <c r="AA9" s="16"/>
      <c r="AB9" s="13">
        <v>260571</v>
      </c>
      <c r="AC9" s="13">
        <v>260571</v>
      </c>
      <c r="AD9" s="13">
        <v>0</v>
      </c>
      <c r="AE9" s="13">
        <v>0</v>
      </c>
      <c r="AF9" s="13">
        <v>0</v>
      </c>
      <c r="AG9" s="13">
        <v>0</v>
      </c>
      <c r="AH9" s="13">
        <v>0</v>
      </c>
      <c r="AI9" s="13">
        <v>0</v>
      </c>
      <c r="AJ9" s="10"/>
      <c r="AK9" s="10"/>
      <c r="AL9" s="10"/>
      <c r="AM9" s="10" t="s">
        <v>156</v>
      </c>
      <c r="AN9" s="13">
        <v>0</v>
      </c>
      <c r="AO9" s="13">
        <v>260571</v>
      </c>
      <c r="AP9" s="13">
        <v>0</v>
      </c>
      <c r="AQ9" s="10"/>
      <c r="AR9" s="10"/>
      <c r="AS9" s="10"/>
      <c r="AT9" s="10" t="s">
        <v>53</v>
      </c>
      <c r="AU9" s="10"/>
      <c r="AV9" s="10" t="s">
        <v>40</v>
      </c>
      <c r="AW9" s="13">
        <v>260571</v>
      </c>
      <c r="AX9" s="10"/>
      <c r="AY9" s="10"/>
      <c r="AZ9" s="10"/>
      <c r="BA9" s="10"/>
      <c r="BB9" s="10"/>
      <c r="BC9" s="10"/>
      <c r="BD9" s="10"/>
      <c r="BE9" s="10"/>
      <c r="BF9" s="13">
        <v>260571</v>
      </c>
      <c r="BG9" s="10"/>
      <c r="BH9" s="10">
        <v>2201605210</v>
      </c>
      <c r="BI9" s="11">
        <v>45747</v>
      </c>
      <c r="BJ9" s="10" t="s">
        <v>313</v>
      </c>
      <c r="BK9" s="13">
        <v>11272723</v>
      </c>
      <c r="BL9" s="44"/>
    </row>
    <row r="10" spans="1:64" s="17" customFormat="1" hidden="1" x14ac:dyDescent="0.35">
      <c r="A10" s="10">
        <v>890303841</v>
      </c>
      <c r="B10" s="10" t="s">
        <v>27</v>
      </c>
      <c r="C10" s="10" t="s">
        <v>21</v>
      </c>
      <c r="D10" s="10">
        <v>466101</v>
      </c>
      <c r="E10" s="10" t="s">
        <v>173</v>
      </c>
      <c r="F10" s="10" t="s">
        <v>174</v>
      </c>
      <c r="G10" s="11">
        <v>45676</v>
      </c>
      <c r="H10" s="12">
        <v>45699</v>
      </c>
      <c r="I10" s="13">
        <v>284162</v>
      </c>
      <c r="J10" s="13">
        <v>284162</v>
      </c>
      <c r="K10" s="10" t="s">
        <v>17</v>
      </c>
      <c r="L10" s="14" t="s">
        <v>29</v>
      </c>
      <c r="M10" s="15" t="s">
        <v>18</v>
      </c>
      <c r="N10" s="10" t="e">
        <v>#N/A</v>
      </c>
      <c r="O10" s="10" t="s">
        <v>314</v>
      </c>
      <c r="P10" s="13">
        <v>0</v>
      </c>
      <c r="Q10" s="10"/>
      <c r="R10" s="10"/>
      <c r="S10" s="10"/>
      <c r="T10" s="10"/>
      <c r="U10" s="10" t="s">
        <v>143</v>
      </c>
      <c r="V10" s="11">
        <v>45676</v>
      </c>
      <c r="W10" s="11">
        <v>45699</v>
      </c>
      <c r="X10" s="11">
        <v>45713</v>
      </c>
      <c r="Y10" s="11"/>
      <c r="Z10" s="16"/>
      <c r="AA10" s="16"/>
      <c r="AB10" s="13">
        <v>284162</v>
      </c>
      <c r="AC10" s="13">
        <v>284162</v>
      </c>
      <c r="AD10" s="13">
        <v>0</v>
      </c>
      <c r="AE10" s="13">
        <v>0</v>
      </c>
      <c r="AF10" s="13">
        <v>0</v>
      </c>
      <c r="AG10" s="13">
        <v>0</v>
      </c>
      <c r="AH10" s="13">
        <v>0</v>
      </c>
      <c r="AI10" s="13">
        <v>0</v>
      </c>
      <c r="AJ10" s="10"/>
      <c r="AK10" s="10"/>
      <c r="AL10" s="10"/>
      <c r="AM10" s="10" t="s">
        <v>166</v>
      </c>
      <c r="AN10" s="13">
        <v>0</v>
      </c>
      <c r="AO10" s="13">
        <v>284162</v>
      </c>
      <c r="AP10" s="13">
        <v>0</v>
      </c>
      <c r="AQ10" s="10"/>
      <c r="AR10" s="10"/>
      <c r="AS10" s="10"/>
      <c r="AT10" s="10" t="s">
        <v>53</v>
      </c>
      <c r="AU10" s="10"/>
      <c r="AV10" s="10" t="s">
        <v>145</v>
      </c>
      <c r="AW10" s="13">
        <v>284162</v>
      </c>
      <c r="AX10" s="10"/>
      <c r="AY10" s="10"/>
      <c r="AZ10" s="10"/>
      <c r="BA10" s="10"/>
      <c r="BB10" s="10"/>
      <c r="BC10" s="10"/>
      <c r="BD10" s="10"/>
      <c r="BE10" s="10"/>
      <c r="BF10" s="13">
        <v>284162</v>
      </c>
      <c r="BG10" s="10"/>
      <c r="BH10" s="10">
        <v>2201605210</v>
      </c>
      <c r="BI10" s="11">
        <v>45747</v>
      </c>
      <c r="BJ10" s="10" t="s">
        <v>313</v>
      </c>
      <c r="BK10" s="13">
        <v>11272723</v>
      </c>
      <c r="BL10" s="44"/>
    </row>
    <row r="11" spans="1:64" s="17" customFormat="1" hidden="1" x14ac:dyDescent="0.35">
      <c r="A11" s="10">
        <v>890303841</v>
      </c>
      <c r="B11" s="10" t="s">
        <v>27</v>
      </c>
      <c r="C11" s="10" t="s">
        <v>21</v>
      </c>
      <c r="D11" s="10">
        <v>443152</v>
      </c>
      <c r="E11" s="10" t="s">
        <v>175</v>
      </c>
      <c r="F11" s="10" t="s">
        <v>176</v>
      </c>
      <c r="G11" s="11">
        <v>45553</v>
      </c>
      <c r="H11" s="12">
        <v>45580</v>
      </c>
      <c r="I11" s="13">
        <v>287809</v>
      </c>
      <c r="J11" s="13">
        <v>287809</v>
      </c>
      <c r="K11" s="10" t="s">
        <v>17</v>
      </c>
      <c r="L11" s="14" t="s">
        <v>29</v>
      </c>
      <c r="M11" s="15" t="s">
        <v>18</v>
      </c>
      <c r="N11" s="10" t="s">
        <v>307</v>
      </c>
      <c r="O11" s="10" t="s">
        <v>314</v>
      </c>
      <c r="P11" s="13">
        <v>0</v>
      </c>
      <c r="Q11" s="10"/>
      <c r="R11" s="10"/>
      <c r="S11" s="10"/>
      <c r="T11" s="10"/>
      <c r="U11" s="10" t="s">
        <v>143</v>
      </c>
      <c r="V11" s="11">
        <v>45553</v>
      </c>
      <c r="W11" s="11">
        <v>45609</v>
      </c>
      <c r="X11" s="11">
        <v>45624</v>
      </c>
      <c r="Y11" s="11"/>
      <c r="Z11" s="16"/>
      <c r="AA11" s="16"/>
      <c r="AB11" s="13">
        <v>287809</v>
      </c>
      <c r="AC11" s="13">
        <v>287809</v>
      </c>
      <c r="AD11" s="13">
        <v>0</v>
      </c>
      <c r="AE11" s="13">
        <v>0</v>
      </c>
      <c r="AF11" s="13">
        <v>0</v>
      </c>
      <c r="AG11" s="13">
        <v>0</v>
      </c>
      <c r="AH11" s="13">
        <v>0</v>
      </c>
      <c r="AI11" s="13">
        <v>0</v>
      </c>
      <c r="AJ11" s="10"/>
      <c r="AK11" s="10"/>
      <c r="AL11" s="10"/>
      <c r="AM11" s="10" t="s">
        <v>156</v>
      </c>
      <c r="AN11" s="13">
        <v>0</v>
      </c>
      <c r="AO11" s="13">
        <v>287809</v>
      </c>
      <c r="AP11" s="13">
        <v>0</v>
      </c>
      <c r="AQ11" s="10"/>
      <c r="AR11" s="10"/>
      <c r="AS11" s="10"/>
      <c r="AT11" s="10" t="s">
        <v>53</v>
      </c>
      <c r="AU11" s="10"/>
      <c r="AV11" s="10" t="s">
        <v>145</v>
      </c>
      <c r="AW11" s="13">
        <v>287809</v>
      </c>
      <c r="AX11" s="10"/>
      <c r="AY11" s="10"/>
      <c r="AZ11" s="10"/>
      <c r="BA11" s="10"/>
      <c r="BB11" s="10"/>
      <c r="BC11" s="10"/>
      <c r="BD11" s="10"/>
      <c r="BE11" s="10"/>
      <c r="BF11" s="13">
        <v>287809</v>
      </c>
      <c r="BG11" s="10"/>
      <c r="BH11" s="10">
        <v>2201605210</v>
      </c>
      <c r="BI11" s="11">
        <v>45747</v>
      </c>
      <c r="BJ11" s="10" t="s">
        <v>313</v>
      </c>
      <c r="BK11" s="13">
        <v>11272723</v>
      </c>
      <c r="BL11" s="44"/>
    </row>
    <row r="12" spans="1:64" s="17" customFormat="1" hidden="1" x14ac:dyDescent="0.35">
      <c r="A12" s="10">
        <v>890303841</v>
      </c>
      <c r="B12" s="10" t="s">
        <v>27</v>
      </c>
      <c r="C12" s="10" t="s">
        <v>21</v>
      </c>
      <c r="D12" s="10">
        <v>436573</v>
      </c>
      <c r="E12" s="10" t="s">
        <v>177</v>
      </c>
      <c r="F12" s="10" t="s">
        <v>178</v>
      </c>
      <c r="G12" s="11">
        <v>45522</v>
      </c>
      <c r="H12" s="12">
        <v>45519</v>
      </c>
      <c r="I12" s="13">
        <v>321011</v>
      </c>
      <c r="J12" s="13">
        <v>321011</v>
      </c>
      <c r="K12" s="10" t="s">
        <v>17</v>
      </c>
      <c r="L12" s="14" t="s">
        <v>29</v>
      </c>
      <c r="M12" s="15" t="s">
        <v>18</v>
      </c>
      <c r="N12" s="10" t="s">
        <v>308</v>
      </c>
      <c r="O12" s="10" t="s">
        <v>314</v>
      </c>
      <c r="P12" s="13">
        <v>0</v>
      </c>
      <c r="Q12" s="10"/>
      <c r="R12" s="10"/>
      <c r="S12" s="10"/>
      <c r="T12" s="10"/>
      <c r="U12" s="10" t="s">
        <v>143</v>
      </c>
      <c r="V12" s="11">
        <v>45522</v>
      </c>
      <c r="W12" s="11">
        <v>45659</v>
      </c>
      <c r="X12" s="11">
        <v>45674</v>
      </c>
      <c r="Y12" s="11"/>
      <c r="Z12" s="16"/>
      <c r="AA12" s="16"/>
      <c r="AB12" s="13">
        <v>321011</v>
      </c>
      <c r="AC12" s="13">
        <v>321011</v>
      </c>
      <c r="AD12" s="13">
        <v>0</v>
      </c>
      <c r="AE12" s="13">
        <v>0</v>
      </c>
      <c r="AF12" s="13">
        <v>0</v>
      </c>
      <c r="AG12" s="13">
        <v>0</v>
      </c>
      <c r="AH12" s="13">
        <v>0</v>
      </c>
      <c r="AI12" s="13">
        <v>0</v>
      </c>
      <c r="AJ12" s="10"/>
      <c r="AK12" s="10"/>
      <c r="AL12" s="10"/>
      <c r="AM12" s="10" t="s">
        <v>156</v>
      </c>
      <c r="AN12" s="13">
        <v>0</v>
      </c>
      <c r="AO12" s="13">
        <v>321011</v>
      </c>
      <c r="AP12" s="13">
        <v>0</v>
      </c>
      <c r="AQ12" s="10"/>
      <c r="AR12" s="10"/>
      <c r="AS12" s="10"/>
      <c r="AT12" s="10" t="s">
        <v>53</v>
      </c>
      <c r="AU12" s="10"/>
      <c r="AV12" s="10" t="s">
        <v>145</v>
      </c>
      <c r="AW12" s="13">
        <v>321011</v>
      </c>
      <c r="AX12" s="10"/>
      <c r="AY12" s="10"/>
      <c r="AZ12" s="10"/>
      <c r="BA12" s="10"/>
      <c r="BB12" s="10"/>
      <c r="BC12" s="10"/>
      <c r="BD12" s="10"/>
      <c r="BE12" s="10"/>
      <c r="BF12" s="13">
        <v>321011</v>
      </c>
      <c r="BG12" s="10"/>
      <c r="BH12" s="10">
        <v>2201583912</v>
      </c>
      <c r="BI12" s="11">
        <v>45686</v>
      </c>
      <c r="BJ12" s="10" t="s">
        <v>313</v>
      </c>
      <c r="BK12" s="13">
        <v>1644061</v>
      </c>
      <c r="BL12" s="44"/>
    </row>
    <row r="13" spans="1:64" s="17" customFormat="1" hidden="1" x14ac:dyDescent="0.35">
      <c r="A13" s="10">
        <v>890303841</v>
      </c>
      <c r="B13" s="10" t="s">
        <v>27</v>
      </c>
      <c r="C13" s="10" t="s">
        <v>21</v>
      </c>
      <c r="D13" s="10">
        <v>462552</v>
      </c>
      <c r="E13" s="10" t="s">
        <v>179</v>
      </c>
      <c r="F13" s="10" t="s">
        <v>180</v>
      </c>
      <c r="G13" s="11">
        <v>45645</v>
      </c>
      <c r="H13" s="12">
        <v>45670</v>
      </c>
      <c r="I13" s="13">
        <v>367812</v>
      </c>
      <c r="J13" s="13">
        <v>367812</v>
      </c>
      <c r="K13" s="10" t="s">
        <v>17</v>
      </c>
      <c r="L13" s="14" t="s">
        <v>29</v>
      </c>
      <c r="M13" s="15" t="s">
        <v>18</v>
      </c>
      <c r="N13" s="10" t="s">
        <v>307</v>
      </c>
      <c r="O13" s="10" t="s">
        <v>314</v>
      </c>
      <c r="P13" s="13">
        <v>0</v>
      </c>
      <c r="Q13" s="10"/>
      <c r="R13" s="10"/>
      <c r="S13" s="10"/>
      <c r="T13" s="10"/>
      <c r="U13" s="10" t="s">
        <v>143</v>
      </c>
      <c r="V13" s="11">
        <v>45645</v>
      </c>
      <c r="W13" s="11">
        <v>45670</v>
      </c>
      <c r="X13" s="11">
        <v>45684</v>
      </c>
      <c r="Y13" s="11"/>
      <c r="Z13" s="16"/>
      <c r="AA13" s="16"/>
      <c r="AB13" s="13">
        <v>367812</v>
      </c>
      <c r="AC13" s="13">
        <v>367812</v>
      </c>
      <c r="AD13" s="13">
        <v>0</v>
      </c>
      <c r="AE13" s="13">
        <v>0</v>
      </c>
      <c r="AF13" s="13">
        <v>0</v>
      </c>
      <c r="AG13" s="13">
        <v>0</v>
      </c>
      <c r="AH13" s="13">
        <v>0</v>
      </c>
      <c r="AI13" s="13">
        <v>0</v>
      </c>
      <c r="AJ13" s="10"/>
      <c r="AK13" s="10"/>
      <c r="AL13" s="10"/>
      <c r="AM13" s="10" t="s">
        <v>181</v>
      </c>
      <c r="AN13" s="13">
        <v>0</v>
      </c>
      <c r="AO13" s="13">
        <v>367812</v>
      </c>
      <c r="AP13" s="13">
        <v>0</v>
      </c>
      <c r="AQ13" s="10"/>
      <c r="AR13" s="10"/>
      <c r="AS13" s="10"/>
      <c r="AT13" s="10" t="s">
        <v>53</v>
      </c>
      <c r="AU13" s="10"/>
      <c r="AV13" s="10" t="s">
        <v>145</v>
      </c>
      <c r="AW13" s="13">
        <v>367812</v>
      </c>
      <c r="AX13" s="10"/>
      <c r="AY13" s="10"/>
      <c r="AZ13" s="10"/>
      <c r="BA13" s="10"/>
      <c r="BB13" s="10"/>
      <c r="BC13" s="10"/>
      <c r="BD13" s="10"/>
      <c r="BE13" s="10"/>
      <c r="BF13" s="13">
        <v>367812</v>
      </c>
      <c r="BG13" s="10"/>
      <c r="BH13" s="10">
        <v>2201605210</v>
      </c>
      <c r="BI13" s="11">
        <v>45747</v>
      </c>
      <c r="BJ13" s="10" t="s">
        <v>313</v>
      </c>
      <c r="BK13" s="13">
        <v>11272723</v>
      </c>
      <c r="BL13" s="44"/>
    </row>
    <row r="14" spans="1:64" s="17" customFormat="1" hidden="1" x14ac:dyDescent="0.35">
      <c r="A14" s="10">
        <v>890303841</v>
      </c>
      <c r="B14" s="10" t="s">
        <v>27</v>
      </c>
      <c r="C14" s="10" t="s">
        <v>20</v>
      </c>
      <c r="D14" s="10">
        <v>426685</v>
      </c>
      <c r="E14" s="10" t="s">
        <v>182</v>
      </c>
      <c r="F14" s="10" t="s">
        <v>183</v>
      </c>
      <c r="G14" s="11">
        <v>45515</v>
      </c>
      <c r="H14" s="12"/>
      <c r="I14" s="13">
        <v>432970</v>
      </c>
      <c r="J14" s="13">
        <v>432970</v>
      </c>
      <c r="K14" s="10" t="s">
        <v>17</v>
      </c>
      <c r="L14" s="14" t="s">
        <v>28</v>
      </c>
      <c r="M14" s="15" t="s">
        <v>18</v>
      </c>
      <c r="N14" s="10" t="s">
        <v>307</v>
      </c>
      <c r="O14" s="10" t="s">
        <v>314</v>
      </c>
      <c r="P14" s="13">
        <v>0</v>
      </c>
      <c r="Q14" s="10"/>
      <c r="R14" s="10"/>
      <c r="S14" s="10"/>
      <c r="T14" s="10"/>
      <c r="U14" s="10" t="s">
        <v>143</v>
      </c>
      <c r="V14" s="11">
        <v>45515</v>
      </c>
      <c r="W14" s="11">
        <v>45547</v>
      </c>
      <c r="X14" s="11">
        <v>45567</v>
      </c>
      <c r="Y14" s="11"/>
      <c r="Z14" s="16"/>
      <c r="AA14" s="16"/>
      <c r="AB14" s="13">
        <v>432970</v>
      </c>
      <c r="AC14" s="13">
        <v>432970</v>
      </c>
      <c r="AD14" s="13">
        <v>0</v>
      </c>
      <c r="AE14" s="13">
        <v>0</v>
      </c>
      <c r="AF14" s="13">
        <v>0</v>
      </c>
      <c r="AG14" s="13">
        <v>0</v>
      </c>
      <c r="AH14" s="13">
        <v>0</v>
      </c>
      <c r="AI14" s="13">
        <v>0</v>
      </c>
      <c r="AJ14" s="10"/>
      <c r="AK14" s="10"/>
      <c r="AL14" s="10"/>
      <c r="AM14" s="10" t="s">
        <v>156</v>
      </c>
      <c r="AN14" s="13">
        <v>0</v>
      </c>
      <c r="AO14" s="13">
        <v>432970</v>
      </c>
      <c r="AP14" s="13">
        <v>0</v>
      </c>
      <c r="AQ14" s="10"/>
      <c r="AR14" s="10"/>
      <c r="AS14" s="10"/>
      <c r="AT14" s="10" t="s">
        <v>53</v>
      </c>
      <c r="AU14" s="10"/>
      <c r="AV14" s="10" t="s">
        <v>40</v>
      </c>
      <c r="AW14" s="13">
        <v>432970</v>
      </c>
      <c r="AX14" s="10"/>
      <c r="AY14" s="10"/>
      <c r="AZ14" s="10"/>
      <c r="BA14" s="10"/>
      <c r="BB14" s="10"/>
      <c r="BC14" s="10"/>
      <c r="BD14" s="10"/>
      <c r="BE14" s="10"/>
      <c r="BF14" s="13">
        <v>432970</v>
      </c>
      <c r="BG14" s="10"/>
      <c r="BH14" s="10">
        <v>2201605210</v>
      </c>
      <c r="BI14" s="11">
        <v>45747</v>
      </c>
      <c r="BJ14" s="10" t="s">
        <v>313</v>
      </c>
      <c r="BK14" s="13">
        <v>11272723</v>
      </c>
      <c r="BL14" s="44"/>
    </row>
    <row r="15" spans="1:64" s="17" customFormat="1" hidden="1" x14ac:dyDescent="0.35">
      <c r="A15" s="10">
        <v>890303841</v>
      </c>
      <c r="B15" s="10" t="s">
        <v>27</v>
      </c>
      <c r="C15" s="10" t="s">
        <v>21</v>
      </c>
      <c r="D15" s="10">
        <v>427041</v>
      </c>
      <c r="E15" s="10" t="s">
        <v>184</v>
      </c>
      <c r="F15" s="10" t="s">
        <v>185</v>
      </c>
      <c r="G15" s="11">
        <v>45473</v>
      </c>
      <c r="H15" s="12">
        <v>45490</v>
      </c>
      <c r="I15" s="13">
        <v>541996</v>
      </c>
      <c r="J15" s="13">
        <v>541996</v>
      </c>
      <c r="K15" s="10" t="s">
        <v>17</v>
      </c>
      <c r="L15" s="14" t="s">
        <v>29</v>
      </c>
      <c r="M15" s="15" t="s">
        <v>18</v>
      </c>
      <c r="N15" s="10" t="s">
        <v>307</v>
      </c>
      <c r="O15" s="10" t="s">
        <v>314</v>
      </c>
      <c r="P15" s="13">
        <v>0</v>
      </c>
      <c r="Q15" s="10"/>
      <c r="R15" s="10"/>
      <c r="S15" s="10"/>
      <c r="T15" s="10"/>
      <c r="U15" s="10" t="s">
        <v>143</v>
      </c>
      <c r="V15" s="11">
        <v>45473</v>
      </c>
      <c r="W15" s="11">
        <v>45485</v>
      </c>
      <c r="X15" s="11">
        <v>45552</v>
      </c>
      <c r="Y15" s="11"/>
      <c r="Z15" s="16"/>
      <c r="AA15" s="16"/>
      <c r="AB15" s="13">
        <v>541996</v>
      </c>
      <c r="AC15" s="13">
        <v>541996</v>
      </c>
      <c r="AD15" s="13">
        <v>0</v>
      </c>
      <c r="AE15" s="13">
        <v>0</v>
      </c>
      <c r="AF15" s="13">
        <v>0</v>
      </c>
      <c r="AG15" s="13">
        <v>0</v>
      </c>
      <c r="AH15" s="13">
        <v>0</v>
      </c>
      <c r="AI15" s="13">
        <v>0</v>
      </c>
      <c r="AJ15" s="10"/>
      <c r="AK15" s="10"/>
      <c r="AL15" s="10"/>
      <c r="AM15" s="10" t="s">
        <v>156</v>
      </c>
      <c r="AN15" s="13">
        <v>0</v>
      </c>
      <c r="AO15" s="13">
        <v>541996</v>
      </c>
      <c r="AP15" s="13">
        <v>0</v>
      </c>
      <c r="AQ15" s="10"/>
      <c r="AR15" s="10"/>
      <c r="AS15" s="10"/>
      <c r="AT15" s="10" t="s">
        <v>53</v>
      </c>
      <c r="AU15" s="10"/>
      <c r="AV15" s="10" t="s">
        <v>40</v>
      </c>
      <c r="AW15" s="13">
        <v>541996</v>
      </c>
      <c r="AX15" s="10"/>
      <c r="AY15" s="10"/>
      <c r="AZ15" s="10"/>
      <c r="BA15" s="10"/>
      <c r="BB15" s="10"/>
      <c r="BC15" s="10"/>
      <c r="BD15" s="10"/>
      <c r="BE15" s="10"/>
      <c r="BF15" s="13">
        <v>541996</v>
      </c>
      <c r="BG15" s="10"/>
      <c r="BH15" s="10">
        <v>2201605210</v>
      </c>
      <c r="BI15" s="11">
        <v>45747</v>
      </c>
      <c r="BJ15" s="10" t="s">
        <v>313</v>
      </c>
      <c r="BK15" s="13">
        <v>11272723</v>
      </c>
      <c r="BL15" s="44"/>
    </row>
    <row r="16" spans="1:64" s="17" customFormat="1" hidden="1" x14ac:dyDescent="0.35">
      <c r="A16" s="10">
        <v>890303841</v>
      </c>
      <c r="B16" s="10" t="s">
        <v>27</v>
      </c>
      <c r="C16" s="10" t="s">
        <v>21</v>
      </c>
      <c r="D16" s="10">
        <v>466018</v>
      </c>
      <c r="E16" s="10" t="s">
        <v>186</v>
      </c>
      <c r="F16" s="10" t="s">
        <v>187</v>
      </c>
      <c r="G16" s="11">
        <v>45674</v>
      </c>
      <c r="H16" s="12">
        <v>45699</v>
      </c>
      <c r="I16" s="13">
        <v>646598</v>
      </c>
      <c r="J16" s="13">
        <v>646598</v>
      </c>
      <c r="K16" s="10" t="s">
        <v>17</v>
      </c>
      <c r="L16" s="14" t="s">
        <v>29</v>
      </c>
      <c r="M16" s="15" t="s">
        <v>18</v>
      </c>
      <c r="N16" s="10" t="e">
        <v>#N/A</v>
      </c>
      <c r="O16" s="10" t="s">
        <v>314</v>
      </c>
      <c r="P16" s="13">
        <v>0</v>
      </c>
      <c r="Q16" s="10"/>
      <c r="R16" s="10"/>
      <c r="S16" s="10"/>
      <c r="T16" s="10"/>
      <c r="U16" s="10" t="s">
        <v>143</v>
      </c>
      <c r="V16" s="11">
        <v>45675</v>
      </c>
      <c r="W16" s="11">
        <v>45699</v>
      </c>
      <c r="X16" s="11">
        <v>45713</v>
      </c>
      <c r="Y16" s="11"/>
      <c r="Z16" s="16"/>
      <c r="AA16" s="16"/>
      <c r="AB16" s="13">
        <v>646598</v>
      </c>
      <c r="AC16" s="13">
        <v>646598</v>
      </c>
      <c r="AD16" s="13">
        <v>0</v>
      </c>
      <c r="AE16" s="13">
        <v>0</v>
      </c>
      <c r="AF16" s="13">
        <v>0</v>
      </c>
      <c r="AG16" s="13">
        <v>0</v>
      </c>
      <c r="AH16" s="13">
        <v>0</v>
      </c>
      <c r="AI16" s="13">
        <v>0</v>
      </c>
      <c r="AJ16" s="10"/>
      <c r="AK16" s="10"/>
      <c r="AL16" s="10"/>
      <c r="AM16" s="10" t="s">
        <v>166</v>
      </c>
      <c r="AN16" s="13">
        <v>0</v>
      </c>
      <c r="AO16" s="13">
        <v>646598</v>
      </c>
      <c r="AP16" s="13">
        <v>0</v>
      </c>
      <c r="AQ16" s="10"/>
      <c r="AR16" s="10"/>
      <c r="AS16" s="10"/>
      <c r="AT16" s="10" t="s">
        <v>53</v>
      </c>
      <c r="AU16" s="10"/>
      <c r="AV16" s="10" t="s">
        <v>145</v>
      </c>
      <c r="AW16" s="13">
        <v>646598</v>
      </c>
      <c r="AX16" s="10"/>
      <c r="AY16" s="10"/>
      <c r="AZ16" s="10"/>
      <c r="BA16" s="10"/>
      <c r="BB16" s="10"/>
      <c r="BC16" s="10"/>
      <c r="BD16" s="10"/>
      <c r="BE16" s="10"/>
      <c r="BF16" s="13">
        <v>646598</v>
      </c>
      <c r="BG16" s="10"/>
      <c r="BH16" s="10">
        <v>2201605210</v>
      </c>
      <c r="BI16" s="11">
        <v>45747</v>
      </c>
      <c r="BJ16" s="10" t="s">
        <v>313</v>
      </c>
      <c r="BK16" s="13">
        <v>11272723</v>
      </c>
      <c r="BL16" s="44"/>
    </row>
    <row r="17" spans="1:64" s="17" customFormat="1" hidden="1" x14ac:dyDescent="0.35">
      <c r="A17" s="10">
        <v>890303841</v>
      </c>
      <c r="B17" s="10" t="s">
        <v>27</v>
      </c>
      <c r="C17" s="10" t="s">
        <v>21</v>
      </c>
      <c r="D17" s="10">
        <v>443015</v>
      </c>
      <c r="E17" s="10" t="s">
        <v>188</v>
      </c>
      <c r="F17" s="10" t="s">
        <v>189</v>
      </c>
      <c r="G17" s="11">
        <v>45553</v>
      </c>
      <c r="H17" s="12">
        <v>45580</v>
      </c>
      <c r="I17" s="13">
        <v>838430</v>
      </c>
      <c r="J17" s="13">
        <v>838430</v>
      </c>
      <c r="K17" s="10" t="s">
        <v>17</v>
      </c>
      <c r="L17" s="14" t="s">
        <v>29</v>
      </c>
      <c r="M17" s="15" t="s">
        <v>18</v>
      </c>
      <c r="N17" s="10" t="s">
        <v>307</v>
      </c>
      <c r="O17" s="10" t="s">
        <v>314</v>
      </c>
      <c r="P17" s="13">
        <v>0</v>
      </c>
      <c r="Q17" s="10"/>
      <c r="R17" s="10"/>
      <c r="S17" s="10"/>
      <c r="T17" s="10"/>
      <c r="U17" s="10" t="s">
        <v>143</v>
      </c>
      <c r="V17" s="11">
        <v>45553</v>
      </c>
      <c r="W17" s="11">
        <v>45609</v>
      </c>
      <c r="X17" s="11">
        <v>45624</v>
      </c>
      <c r="Y17" s="11"/>
      <c r="Z17" s="16"/>
      <c r="AA17" s="16"/>
      <c r="AB17" s="13">
        <v>838430</v>
      </c>
      <c r="AC17" s="13">
        <v>838430</v>
      </c>
      <c r="AD17" s="13">
        <v>0</v>
      </c>
      <c r="AE17" s="13">
        <v>0</v>
      </c>
      <c r="AF17" s="13">
        <v>0</v>
      </c>
      <c r="AG17" s="13">
        <v>0</v>
      </c>
      <c r="AH17" s="13">
        <v>0</v>
      </c>
      <c r="AI17" s="13">
        <v>0</v>
      </c>
      <c r="AJ17" s="10"/>
      <c r="AK17" s="10"/>
      <c r="AL17" s="10"/>
      <c r="AM17" s="10" t="s">
        <v>156</v>
      </c>
      <c r="AN17" s="13">
        <v>0</v>
      </c>
      <c r="AO17" s="13">
        <v>838430</v>
      </c>
      <c r="AP17" s="13">
        <v>0</v>
      </c>
      <c r="AQ17" s="10"/>
      <c r="AR17" s="10"/>
      <c r="AS17" s="10"/>
      <c r="AT17" s="10" t="s">
        <v>53</v>
      </c>
      <c r="AU17" s="10"/>
      <c r="AV17" s="10" t="s">
        <v>145</v>
      </c>
      <c r="AW17" s="13">
        <v>838430</v>
      </c>
      <c r="AX17" s="10"/>
      <c r="AY17" s="10"/>
      <c r="AZ17" s="10"/>
      <c r="BA17" s="10"/>
      <c r="BB17" s="10"/>
      <c r="BC17" s="10"/>
      <c r="BD17" s="10"/>
      <c r="BE17" s="10"/>
      <c r="BF17" s="13">
        <v>838430</v>
      </c>
      <c r="BG17" s="10"/>
      <c r="BH17" s="10">
        <v>2201605210</v>
      </c>
      <c r="BI17" s="11">
        <v>45747</v>
      </c>
      <c r="BJ17" s="10" t="s">
        <v>313</v>
      </c>
      <c r="BK17" s="13">
        <v>11272723</v>
      </c>
      <c r="BL17" s="44"/>
    </row>
    <row r="18" spans="1:64" s="17" customFormat="1" hidden="1" x14ac:dyDescent="0.35">
      <c r="A18" s="10">
        <v>890303841</v>
      </c>
      <c r="B18" s="10" t="s">
        <v>27</v>
      </c>
      <c r="C18" s="10" t="s">
        <v>20</v>
      </c>
      <c r="D18" s="10">
        <v>358711</v>
      </c>
      <c r="E18" s="10" t="s">
        <v>190</v>
      </c>
      <c r="F18" s="10" t="s">
        <v>191</v>
      </c>
      <c r="G18" s="11">
        <v>45219</v>
      </c>
      <c r="H18" s="12">
        <v>45244</v>
      </c>
      <c r="I18" s="13">
        <v>1899728</v>
      </c>
      <c r="J18" s="13">
        <v>1323050</v>
      </c>
      <c r="K18" s="10" t="s">
        <v>17</v>
      </c>
      <c r="L18" s="14" t="s">
        <v>28</v>
      </c>
      <c r="M18" s="15" t="s">
        <v>18</v>
      </c>
      <c r="N18" s="10" t="s">
        <v>308</v>
      </c>
      <c r="O18" s="10" t="s">
        <v>314</v>
      </c>
      <c r="P18" s="13">
        <v>0</v>
      </c>
      <c r="Q18" s="10"/>
      <c r="R18" s="10"/>
      <c r="S18" s="10"/>
      <c r="T18" s="10"/>
      <c r="U18" s="10" t="s">
        <v>143</v>
      </c>
      <c r="V18" s="11">
        <v>45219</v>
      </c>
      <c r="W18" s="11">
        <v>45244</v>
      </c>
      <c r="X18" s="11">
        <v>45483</v>
      </c>
      <c r="Y18" s="11"/>
      <c r="Z18" s="16"/>
      <c r="AA18" s="16"/>
      <c r="AB18" s="13">
        <v>1899728</v>
      </c>
      <c r="AC18" s="13">
        <v>1323050</v>
      </c>
      <c r="AD18" s="13">
        <v>0</v>
      </c>
      <c r="AE18" s="13">
        <v>0</v>
      </c>
      <c r="AF18" s="13">
        <v>0</v>
      </c>
      <c r="AG18" s="13">
        <v>0</v>
      </c>
      <c r="AH18" s="13">
        <v>0</v>
      </c>
      <c r="AI18" s="13">
        <v>0</v>
      </c>
      <c r="AJ18" s="10"/>
      <c r="AK18" s="10"/>
      <c r="AL18" s="10" t="s">
        <v>192</v>
      </c>
      <c r="AM18" s="10" t="s">
        <v>193</v>
      </c>
      <c r="AN18" s="13">
        <v>0</v>
      </c>
      <c r="AO18" s="13">
        <v>1323050</v>
      </c>
      <c r="AP18" s="13">
        <v>0</v>
      </c>
      <c r="AQ18" s="10"/>
      <c r="AR18" s="10"/>
      <c r="AS18" s="10"/>
      <c r="AT18" s="10" t="s">
        <v>116</v>
      </c>
      <c r="AU18" s="10"/>
      <c r="AV18" s="10" t="s">
        <v>40</v>
      </c>
      <c r="AW18" s="13">
        <v>1323050</v>
      </c>
      <c r="AX18" s="10"/>
      <c r="AY18" s="10"/>
      <c r="AZ18" s="10"/>
      <c r="BA18" s="10"/>
      <c r="BB18" s="10"/>
      <c r="BC18" s="10"/>
      <c r="BD18" s="10"/>
      <c r="BE18" s="10"/>
      <c r="BF18" s="13">
        <v>1323050</v>
      </c>
      <c r="BG18" s="10"/>
      <c r="BH18" s="10">
        <v>2201583912</v>
      </c>
      <c r="BI18" s="11">
        <v>45686</v>
      </c>
      <c r="BJ18" s="10" t="s">
        <v>313</v>
      </c>
      <c r="BK18" s="13">
        <v>1644061</v>
      </c>
      <c r="BL18" s="44"/>
    </row>
    <row r="19" spans="1:64" s="17" customFormat="1" hidden="1" x14ac:dyDescent="0.35">
      <c r="A19" s="10">
        <v>890303841</v>
      </c>
      <c r="B19" s="10" t="s">
        <v>27</v>
      </c>
      <c r="C19" s="10" t="s">
        <v>20</v>
      </c>
      <c r="D19" s="10">
        <v>367886</v>
      </c>
      <c r="E19" s="10" t="s">
        <v>194</v>
      </c>
      <c r="F19" s="10" t="s">
        <v>195</v>
      </c>
      <c r="G19" s="11">
        <v>45260</v>
      </c>
      <c r="H19" s="12">
        <v>45265</v>
      </c>
      <c r="I19" s="13">
        <v>6770869</v>
      </c>
      <c r="J19" s="13">
        <v>6770869</v>
      </c>
      <c r="K19" s="10" t="s">
        <v>17</v>
      </c>
      <c r="L19" s="14" t="s">
        <v>28</v>
      </c>
      <c r="M19" s="15" t="s">
        <v>18</v>
      </c>
      <c r="N19" s="10" t="s">
        <v>307</v>
      </c>
      <c r="O19" s="10" t="s">
        <v>314</v>
      </c>
      <c r="P19" s="13">
        <v>0</v>
      </c>
      <c r="Q19" s="10"/>
      <c r="R19" s="10"/>
      <c r="S19" s="10"/>
      <c r="T19" s="10"/>
      <c r="U19" s="10" t="s">
        <v>143</v>
      </c>
      <c r="V19" s="11">
        <v>45260</v>
      </c>
      <c r="W19" s="11">
        <v>45488</v>
      </c>
      <c r="X19" s="11">
        <v>45516</v>
      </c>
      <c r="Y19" s="11"/>
      <c r="Z19" s="16"/>
      <c r="AA19" s="16"/>
      <c r="AB19" s="13">
        <v>6770869</v>
      </c>
      <c r="AC19" s="13">
        <v>6770869</v>
      </c>
      <c r="AD19" s="13">
        <v>0</v>
      </c>
      <c r="AE19" s="13">
        <v>0</v>
      </c>
      <c r="AF19" s="13">
        <v>0</v>
      </c>
      <c r="AG19" s="13">
        <v>0</v>
      </c>
      <c r="AH19" s="13">
        <v>0</v>
      </c>
      <c r="AI19" s="13">
        <v>0</v>
      </c>
      <c r="AJ19" s="10"/>
      <c r="AK19" s="10"/>
      <c r="AL19" s="10"/>
      <c r="AM19" s="10" t="s">
        <v>196</v>
      </c>
      <c r="AN19" s="13">
        <v>0</v>
      </c>
      <c r="AO19" s="13">
        <v>6770869</v>
      </c>
      <c r="AP19" s="13">
        <v>0</v>
      </c>
      <c r="AQ19" s="10"/>
      <c r="AR19" s="10"/>
      <c r="AS19" s="10"/>
      <c r="AT19" s="10" t="s">
        <v>52</v>
      </c>
      <c r="AU19" s="10"/>
      <c r="AV19" s="10" t="s">
        <v>40</v>
      </c>
      <c r="AW19" s="13">
        <v>6770869</v>
      </c>
      <c r="AX19" s="10"/>
      <c r="AY19" s="10"/>
      <c r="AZ19" s="10"/>
      <c r="BA19" s="10"/>
      <c r="BB19" s="10"/>
      <c r="BC19" s="10"/>
      <c r="BD19" s="10"/>
      <c r="BE19" s="10"/>
      <c r="BF19" s="13">
        <v>6770869</v>
      </c>
      <c r="BG19" s="10"/>
      <c r="BH19" s="10">
        <v>2201605210</v>
      </c>
      <c r="BI19" s="11">
        <v>45747</v>
      </c>
      <c r="BJ19" s="10" t="s">
        <v>313</v>
      </c>
      <c r="BK19" s="13">
        <v>11272723</v>
      </c>
      <c r="BL19" s="44"/>
    </row>
    <row r="20" spans="1:64" s="17" customFormat="1" hidden="1" x14ac:dyDescent="0.35">
      <c r="A20" s="10">
        <v>890303841</v>
      </c>
      <c r="B20" s="10" t="s">
        <v>27</v>
      </c>
      <c r="C20" s="10" t="s">
        <v>19</v>
      </c>
      <c r="D20" s="10">
        <v>253497</v>
      </c>
      <c r="E20" s="10" t="s">
        <v>150</v>
      </c>
      <c r="F20" s="10" t="s">
        <v>151</v>
      </c>
      <c r="G20" s="11">
        <v>44215</v>
      </c>
      <c r="H20" s="12">
        <v>44275</v>
      </c>
      <c r="I20" s="13">
        <v>80832</v>
      </c>
      <c r="J20" s="13">
        <v>80832</v>
      </c>
      <c r="K20" s="10" t="s">
        <v>17</v>
      </c>
      <c r="L20" s="14" t="s">
        <v>29</v>
      </c>
      <c r="M20" s="15" t="s">
        <v>18</v>
      </c>
      <c r="N20" s="10" t="s">
        <v>306</v>
      </c>
      <c r="O20" s="10" t="s">
        <v>152</v>
      </c>
      <c r="P20" s="13">
        <v>0</v>
      </c>
      <c r="Q20" s="10"/>
      <c r="R20" s="10" t="s">
        <v>153</v>
      </c>
      <c r="S20" s="18" t="s">
        <v>154</v>
      </c>
      <c r="T20" s="19">
        <v>45590</v>
      </c>
      <c r="U20" s="10" t="s">
        <v>143</v>
      </c>
      <c r="V20" s="11">
        <v>44215</v>
      </c>
      <c r="W20" s="11">
        <v>45323</v>
      </c>
      <c r="X20" s="11">
        <v>45351</v>
      </c>
      <c r="Y20" s="11"/>
      <c r="Z20" s="16"/>
      <c r="AA20" s="16"/>
      <c r="AB20" s="13">
        <v>80832</v>
      </c>
      <c r="AC20" s="13">
        <v>80832</v>
      </c>
      <c r="AD20" s="13">
        <v>0</v>
      </c>
      <c r="AE20" s="13">
        <v>0</v>
      </c>
      <c r="AF20" s="13">
        <v>0</v>
      </c>
      <c r="AG20" s="13">
        <v>0</v>
      </c>
      <c r="AH20" s="13">
        <v>0</v>
      </c>
      <c r="AI20" s="13">
        <v>0</v>
      </c>
      <c r="AJ20" s="10"/>
      <c r="AK20" s="10"/>
      <c r="AL20" s="10" t="s">
        <v>155</v>
      </c>
      <c r="AM20" s="10" t="s">
        <v>156</v>
      </c>
      <c r="AN20" s="13">
        <v>0</v>
      </c>
      <c r="AO20" s="13">
        <v>80832</v>
      </c>
      <c r="AP20" s="13">
        <v>0</v>
      </c>
      <c r="AQ20" s="10"/>
      <c r="AR20" s="10"/>
      <c r="AS20" s="10"/>
      <c r="AT20" s="10" t="s">
        <v>53</v>
      </c>
      <c r="AU20" s="10"/>
      <c r="AV20" s="10" t="s">
        <v>40</v>
      </c>
      <c r="AW20" s="10"/>
      <c r="AX20" s="10"/>
      <c r="AY20" s="10"/>
      <c r="AZ20" s="10"/>
      <c r="BA20" s="10"/>
      <c r="BB20" s="10"/>
      <c r="BC20" s="10"/>
      <c r="BD20" s="10"/>
      <c r="BE20" s="13">
        <v>80832</v>
      </c>
      <c r="BF20" s="13">
        <v>80832</v>
      </c>
      <c r="BG20" s="10"/>
      <c r="BH20" s="10">
        <v>4800066621</v>
      </c>
      <c r="BI20" s="11">
        <v>45652</v>
      </c>
      <c r="BJ20" s="10" t="s">
        <v>311</v>
      </c>
      <c r="BK20" s="13">
        <v>80832</v>
      </c>
      <c r="BL20" s="17" t="s">
        <v>355</v>
      </c>
    </row>
    <row r="21" spans="1:64" s="17" customFormat="1" hidden="1" x14ac:dyDescent="0.35">
      <c r="A21" s="10">
        <v>890303841</v>
      </c>
      <c r="B21" s="10" t="s">
        <v>27</v>
      </c>
      <c r="C21" s="10" t="s">
        <v>20</v>
      </c>
      <c r="D21" s="10">
        <v>302533</v>
      </c>
      <c r="E21" s="10" t="s">
        <v>30</v>
      </c>
      <c r="F21" s="10" t="s">
        <v>31</v>
      </c>
      <c r="G21" s="11">
        <v>44948</v>
      </c>
      <c r="H21" s="12">
        <v>45034</v>
      </c>
      <c r="I21" s="13">
        <v>80832</v>
      </c>
      <c r="J21" s="13">
        <v>80832</v>
      </c>
      <c r="K21" s="10" t="s">
        <v>17</v>
      </c>
      <c r="L21" s="14" t="s">
        <v>28</v>
      </c>
      <c r="M21" s="15" t="s">
        <v>18</v>
      </c>
      <c r="N21" s="10" t="s">
        <v>305</v>
      </c>
      <c r="O21" s="10" t="s">
        <v>32</v>
      </c>
      <c r="P21" s="13">
        <v>0</v>
      </c>
      <c r="Q21" s="10"/>
      <c r="R21" s="10"/>
      <c r="S21" s="10"/>
      <c r="T21" s="10"/>
      <c r="U21" s="10" t="s">
        <v>33</v>
      </c>
      <c r="V21" s="11">
        <v>44948</v>
      </c>
      <c r="W21" s="11">
        <v>45034</v>
      </c>
      <c r="X21" s="11">
        <v>45034</v>
      </c>
      <c r="Y21" s="11">
        <v>45040</v>
      </c>
      <c r="Z21" s="16"/>
      <c r="AA21" s="16"/>
      <c r="AB21" s="13">
        <v>80832</v>
      </c>
      <c r="AC21" s="13">
        <v>80832</v>
      </c>
      <c r="AD21" s="13">
        <v>0</v>
      </c>
      <c r="AE21" s="13">
        <v>0</v>
      </c>
      <c r="AF21" s="13">
        <v>0</v>
      </c>
      <c r="AG21" s="13">
        <v>0</v>
      </c>
      <c r="AH21" s="13">
        <v>0</v>
      </c>
      <c r="AI21" s="13">
        <v>80832</v>
      </c>
      <c r="AJ21" s="10"/>
      <c r="AK21" s="10" t="s">
        <v>34</v>
      </c>
      <c r="AL21" s="10" t="s">
        <v>35</v>
      </c>
      <c r="AM21" s="10"/>
      <c r="AN21" s="13">
        <v>0</v>
      </c>
      <c r="AO21" s="13">
        <v>0</v>
      </c>
      <c r="AP21" s="13">
        <v>80832</v>
      </c>
      <c r="AQ21" s="10" t="s">
        <v>36</v>
      </c>
      <c r="AR21" s="10" t="s">
        <v>37</v>
      </c>
      <c r="AS21" s="10" t="s">
        <v>38</v>
      </c>
      <c r="AT21" s="10"/>
      <c r="AU21" s="10" t="s">
        <v>39</v>
      </c>
      <c r="AV21" s="10" t="s">
        <v>40</v>
      </c>
      <c r="AW21" s="10"/>
      <c r="AX21" s="13">
        <v>80832</v>
      </c>
      <c r="AY21" s="10"/>
      <c r="AZ21" s="10"/>
      <c r="BA21" s="10"/>
      <c r="BB21" s="10"/>
      <c r="BC21" s="10"/>
      <c r="BD21" s="10"/>
      <c r="BE21" s="10"/>
      <c r="BF21" s="13">
        <v>0</v>
      </c>
      <c r="BG21" s="10"/>
      <c r="BH21" s="10"/>
      <c r="BI21" s="11"/>
      <c r="BJ21" s="10"/>
      <c r="BK21" s="13">
        <v>0</v>
      </c>
      <c r="BL21" s="17" t="s">
        <v>356</v>
      </c>
    </row>
    <row r="22" spans="1:64" s="17" customFormat="1" hidden="1" x14ac:dyDescent="0.35">
      <c r="A22" s="10">
        <v>890303841</v>
      </c>
      <c r="B22" s="10" t="s">
        <v>27</v>
      </c>
      <c r="C22" s="10" t="s">
        <v>20</v>
      </c>
      <c r="D22" s="10">
        <v>302534</v>
      </c>
      <c r="E22" s="10" t="s">
        <v>41</v>
      </c>
      <c r="F22" s="10" t="s">
        <v>42</v>
      </c>
      <c r="G22" s="11">
        <v>44948</v>
      </c>
      <c r="H22" s="12">
        <v>45034</v>
      </c>
      <c r="I22" s="13">
        <v>5620962</v>
      </c>
      <c r="J22" s="13">
        <v>5620962</v>
      </c>
      <c r="K22" s="10" t="s">
        <v>17</v>
      </c>
      <c r="L22" s="14" t="s">
        <v>28</v>
      </c>
      <c r="M22" s="15" t="s">
        <v>18</v>
      </c>
      <c r="N22" s="10" t="s">
        <v>305</v>
      </c>
      <c r="O22" s="10" t="s">
        <v>32</v>
      </c>
      <c r="P22" s="13">
        <v>0</v>
      </c>
      <c r="Q22" s="10"/>
      <c r="R22" s="10"/>
      <c r="S22" s="10"/>
      <c r="T22" s="10"/>
      <c r="U22" s="10" t="s">
        <v>33</v>
      </c>
      <c r="V22" s="11">
        <v>44948</v>
      </c>
      <c r="W22" s="11">
        <v>45034</v>
      </c>
      <c r="X22" s="11">
        <v>45097</v>
      </c>
      <c r="Y22" s="11">
        <v>45038</v>
      </c>
      <c r="Z22" s="16"/>
      <c r="AA22" s="16"/>
      <c r="AB22" s="13">
        <v>5620962</v>
      </c>
      <c r="AC22" s="13">
        <v>5620962</v>
      </c>
      <c r="AD22" s="13">
        <v>0</v>
      </c>
      <c r="AE22" s="13">
        <v>0</v>
      </c>
      <c r="AF22" s="13">
        <v>0</v>
      </c>
      <c r="AG22" s="13">
        <v>0</v>
      </c>
      <c r="AH22" s="13">
        <v>0</v>
      </c>
      <c r="AI22" s="13">
        <v>5620962</v>
      </c>
      <c r="AJ22" s="10"/>
      <c r="AK22" s="10" t="s">
        <v>43</v>
      </c>
      <c r="AL22" s="10" t="s">
        <v>44</v>
      </c>
      <c r="AM22" s="10"/>
      <c r="AN22" s="13">
        <v>0</v>
      </c>
      <c r="AO22" s="13">
        <v>0</v>
      </c>
      <c r="AP22" s="13">
        <v>5620962</v>
      </c>
      <c r="AQ22" s="10" t="s">
        <v>36</v>
      </c>
      <c r="AR22" s="10" t="s">
        <v>45</v>
      </c>
      <c r="AS22" s="10" t="s">
        <v>46</v>
      </c>
      <c r="AT22" s="10"/>
      <c r="AU22" s="10" t="s">
        <v>39</v>
      </c>
      <c r="AV22" s="10" t="s">
        <v>40</v>
      </c>
      <c r="AW22" s="10"/>
      <c r="AX22" s="13">
        <v>5620962</v>
      </c>
      <c r="AY22" s="10"/>
      <c r="AZ22" s="10"/>
      <c r="BA22" s="10"/>
      <c r="BB22" s="10"/>
      <c r="BC22" s="10"/>
      <c r="BD22" s="10"/>
      <c r="BE22" s="10"/>
      <c r="BF22" s="13">
        <v>0</v>
      </c>
      <c r="BG22" s="10"/>
      <c r="BH22" s="10"/>
      <c r="BI22" s="11"/>
      <c r="BJ22" s="10"/>
      <c r="BK22" s="13">
        <v>0</v>
      </c>
      <c r="BL22" s="17" t="s">
        <v>356</v>
      </c>
    </row>
    <row r="23" spans="1:64" s="17" customFormat="1" hidden="1" x14ac:dyDescent="0.35">
      <c r="A23" s="10">
        <v>890303841</v>
      </c>
      <c r="B23" s="10" t="s">
        <v>27</v>
      </c>
      <c r="C23" s="10" t="s">
        <v>20</v>
      </c>
      <c r="D23" s="10">
        <v>339364</v>
      </c>
      <c r="E23" s="10" t="s">
        <v>47</v>
      </c>
      <c r="F23" s="10" t="s">
        <v>48</v>
      </c>
      <c r="G23" s="11">
        <v>45121</v>
      </c>
      <c r="H23" s="12">
        <v>45154</v>
      </c>
      <c r="I23" s="13">
        <v>173696</v>
      </c>
      <c r="J23" s="13">
        <v>173696</v>
      </c>
      <c r="K23" s="10" t="s">
        <v>17</v>
      </c>
      <c r="L23" s="14" t="s">
        <v>28</v>
      </c>
      <c r="M23" s="15" t="s">
        <v>18</v>
      </c>
      <c r="N23" s="10" t="s">
        <v>305</v>
      </c>
      <c r="O23" s="10" t="s">
        <v>32</v>
      </c>
      <c r="P23" s="13">
        <v>0</v>
      </c>
      <c r="Q23" s="10"/>
      <c r="R23" s="10"/>
      <c r="S23" s="10"/>
      <c r="T23" s="10"/>
      <c r="U23" s="10" t="s">
        <v>33</v>
      </c>
      <c r="V23" s="11">
        <v>45121</v>
      </c>
      <c r="W23" s="11">
        <v>45488</v>
      </c>
      <c r="X23" s="11"/>
      <c r="Y23" s="11">
        <v>45543</v>
      </c>
      <c r="Z23" s="16"/>
      <c r="AA23" s="16"/>
      <c r="AB23" s="13">
        <v>173696</v>
      </c>
      <c r="AC23" s="13">
        <v>173696</v>
      </c>
      <c r="AD23" s="13">
        <v>0</v>
      </c>
      <c r="AE23" s="13">
        <v>0</v>
      </c>
      <c r="AF23" s="13">
        <v>0</v>
      </c>
      <c r="AG23" s="13">
        <v>0</v>
      </c>
      <c r="AH23" s="13">
        <v>0</v>
      </c>
      <c r="AI23" s="13">
        <v>173696</v>
      </c>
      <c r="AJ23" s="10"/>
      <c r="AK23" s="10" t="s">
        <v>49</v>
      </c>
      <c r="AL23" s="10"/>
      <c r="AM23" s="10"/>
      <c r="AN23" s="13">
        <v>0</v>
      </c>
      <c r="AO23" s="13">
        <v>0</v>
      </c>
      <c r="AP23" s="13">
        <v>173696</v>
      </c>
      <c r="AQ23" s="10" t="s">
        <v>36</v>
      </c>
      <c r="AR23" s="10" t="s">
        <v>50</v>
      </c>
      <c r="AS23" s="10" t="s">
        <v>51</v>
      </c>
      <c r="AT23" s="10" t="s">
        <v>52</v>
      </c>
      <c r="AU23" s="10" t="s">
        <v>53</v>
      </c>
      <c r="AV23" s="10"/>
      <c r="AW23" s="10"/>
      <c r="AX23" s="13">
        <v>173696</v>
      </c>
      <c r="AY23" s="10"/>
      <c r="AZ23" s="10"/>
      <c r="BA23" s="10"/>
      <c r="BB23" s="10"/>
      <c r="BC23" s="10"/>
      <c r="BD23" s="10"/>
      <c r="BE23" s="10"/>
      <c r="BF23" s="13">
        <v>0</v>
      </c>
      <c r="BG23" s="10"/>
      <c r="BH23" s="10"/>
      <c r="BI23" s="11"/>
      <c r="BJ23" s="10"/>
      <c r="BK23" s="13">
        <v>0</v>
      </c>
      <c r="BL23" s="17" t="s">
        <v>356</v>
      </c>
    </row>
    <row r="24" spans="1:64" s="17" customFormat="1" hidden="1" x14ac:dyDescent="0.35">
      <c r="A24" s="10">
        <v>890303841</v>
      </c>
      <c r="B24" s="10" t="s">
        <v>27</v>
      </c>
      <c r="C24" s="10" t="s">
        <v>20</v>
      </c>
      <c r="D24" s="10">
        <v>347244</v>
      </c>
      <c r="E24" s="10" t="s">
        <v>54</v>
      </c>
      <c r="F24" s="10" t="s">
        <v>55</v>
      </c>
      <c r="G24" s="11">
        <v>45165</v>
      </c>
      <c r="H24" s="12">
        <v>45173</v>
      </c>
      <c r="I24" s="13">
        <v>1034130</v>
      </c>
      <c r="J24" s="13">
        <v>1034130</v>
      </c>
      <c r="K24" s="10" t="s">
        <v>17</v>
      </c>
      <c r="L24" s="14" t="s">
        <v>28</v>
      </c>
      <c r="M24" s="15" t="s">
        <v>18</v>
      </c>
      <c r="N24" s="10" t="s">
        <v>305</v>
      </c>
      <c r="O24" s="10" t="s">
        <v>32</v>
      </c>
      <c r="P24" s="13">
        <v>0</v>
      </c>
      <c r="Q24" s="10"/>
      <c r="R24" s="10"/>
      <c r="S24" s="10"/>
      <c r="T24" s="10"/>
      <c r="U24" s="10" t="s">
        <v>33</v>
      </c>
      <c r="V24" s="11">
        <v>45165</v>
      </c>
      <c r="W24" s="11">
        <v>45488</v>
      </c>
      <c r="X24" s="11"/>
      <c r="Y24" s="11">
        <v>45495</v>
      </c>
      <c r="Z24" s="16"/>
      <c r="AA24" s="16"/>
      <c r="AB24" s="13">
        <v>1034130</v>
      </c>
      <c r="AC24" s="13">
        <v>1034130</v>
      </c>
      <c r="AD24" s="13">
        <v>0</v>
      </c>
      <c r="AE24" s="13">
        <v>0</v>
      </c>
      <c r="AF24" s="13">
        <v>0</v>
      </c>
      <c r="AG24" s="13">
        <v>0</v>
      </c>
      <c r="AH24" s="13">
        <v>0</v>
      </c>
      <c r="AI24" s="13">
        <v>1034130</v>
      </c>
      <c r="AJ24" s="10"/>
      <c r="AK24" s="10" t="s">
        <v>56</v>
      </c>
      <c r="AL24" s="10"/>
      <c r="AM24" s="10"/>
      <c r="AN24" s="13">
        <v>0</v>
      </c>
      <c r="AO24" s="13">
        <v>0</v>
      </c>
      <c r="AP24" s="13">
        <v>1034130</v>
      </c>
      <c r="AQ24" s="10" t="s">
        <v>36</v>
      </c>
      <c r="AR24" s="10" t="s">
        <v>57</v>
      </c>
      <c r="AS24" s="10" t="s">
        <v>51</v>
      </c>
      <c r="AT24" s="10" t="s">
        <v>52</v>
      </c>
      <c r="AU24" s="10" t="s">
        <v>53</v>
      </c>
      <c r="AV24" s="10"/>
      <c r="AW24" s="10"/>
      <c r="AX24" s="13">
        <v>1034130</v>
      </c>
      <c r="AY24" s="10"/>
      <c r="AZ24" s="10"/>
      <c r="BA24" s="10"/>
      <c r="BB24" s="10"/>
      <c r="BC24" s="10"/>
      <c r="BD24" s="10"/>
      <c r="BE24" s="10"/>
      <c r="BF24" s="13">
        <v>0</v>
      </c>
      <c r="BG24" s="10"/>
      <c r="BH24" s="10"/>
      <c r="BI24" s="11"/>
      <c r="BJ24" s="10"/>
      <c r="BK24" s="13">
        <v>0</v>
      </c>
      <c r="BL24" s="17" t="s">
        <v>356</v>
      </c>
    </row>
    <row r="25" spans="1:64" s="17" customFormat="1" hidden="1" x14ac:dyDescent="0.35">
      <c r="A25" s="10">
        <v>890303841</v>
      </c>
      <c r="B25" s="10" t="s">
        <v>27</v>
      </c>
      <c r="C25" s="10" t="s">
        <v>20</v>
      </c>
      <c r="D25" s="10">
        <v>349231</v>
      </c>
      <c r="E25" s="10" t="s">
        <v>58</v>
      </c>
      <c r="F25" s="10" t="s">
        <v>59</v>
      </c>
      <c r="G25" s="11">
        <v>45175</v>
      </c>
      <c r="H25" s="12">
        <v>45211</v>
      </c>
      <c r="I25" s="13">
        <v>441344</v>
      </c>
      <c r="J25" s="13">
        <v>441344</v>
      </c>
      <c r="K25" s="10" t="s">
        <v>17</v>
      </c>
      <c r="L25" s="14" t="s">
        <v>28</v>
      </c>
      <c r="M25" s="15" t="s">
        <v>18</v>
      </c>
      <c r="N25" s="10" t="s">
        <v>305</v>
      </c>
      <c r="O25" s="10" t="s">
        <v>32</v>
      </c>
      <c r="P25" s="13">
        <v>0</v>
      </c>
      <c r="Q25" s="10"/>
      <c r="R25" s="10"/>
      <c r="S25" s="10"/>
      <c r="T25" s="10"/>
      <c r="U25" s="10" t="s">
        <v>33</v>
      </c>
      <c r="V25" s="11">
        <v>45175</v>
      </c>
      <c r="W25" s="11">
        <v>45488</v>
      </c>
      <c r="X25" s="11"/>
      <c r="Y25" s="11">
        <v>45495</v>
      </c>
      <c r="Z25" s="16"/>
      <c r="AA25" s="16"/>
      <c r="AB25" s="13">
        <v>441344</v>
      </c>
      <c r="AC25" s="13">
        <v>441344</v>
      </c>
      <c r="AD25" s="13">
        <v>0</v>
      </c>
      <c r="AE25" s="13">
        <v>0</v>
      </c>
      <c r="AF25" s="13">
        <v>0</v>
      </c>
      <c r="AG25" s="13">
        <v>0</v>
      </c>
      <c r="AH25" s="13">
        <v>0</v>
      </c>
      <c r="AI25" s="13">
        <v>441344</v>
      </c>
      <c r="AJ25" s="10"/>
      <c r="AK25" s="10" t="s">
        <v>56</v>
      </c>
      <c r="AL25" s="10"/>
      <c r="AM25" s="10"/>
      <c r="AN25" s="13">
        <v>0</v>
      </c>
      <c r="AO25" s="13">
        <v>0</v>
      </c>
      <c r="AP25" s="13">
        <v>441344</v>
      </c>
      <c r="AQ25" s="10" t="s">
        <v>36</v>
      </c>
      <c r="AR25" s="10" t="s">
        <v>57</v>
      </c>
      <c r="AS25" s="10" t="s">
        <v>51</v>
      </c>
      <c r="AT25" s="10" t="s">
        <v>52</v>
      </c>
      <c r="AU25" s="10" t="s">
        <v>53</v>
      </c>
      <c r="AV25" s="10"/>
      <c r="AW25" s="10"/>
      <c r="AX25" s="13">
        <v>441344</v>
      </c>
      <c r="AY25" s="10"/>
      <c r="AZ25" s="10"/>
      <c r="BA25" s="10"/>
      <c r="BB25" s="10"/>
      <c r="BC25" s="10"/>
      <c r="BD25" s="10"/>
      <c r="BE25" s="10"/>
      <c r="BF25" s="13">
        <v>0</v>
      </c>
      <c r="BG25" s="10"/>
      <c r="BH25" s="10"/>
      <c r="BI25" s="11"/>
      <c r="BJ25" s="10"/>
      <c r="BK25" s="13">
        <v>0</v>
      </c>
      <c r="BL25" s="17" t="s">
        <v>356</v>
      </c>
    </row>
    <row r="26" spans="1:64" s="17" customFormat="1" hidden="1" x14ac:dyDescent="0.35">
      <c r="A26" s="10">
        <v>890303841</v>
      </c>
      <c r="B26" s="10" t="s">
        <v>27</v>
      </c>
      <c r="C26" s="10" t="s">
        <v>20</v>
      </c>
      <c r="D26" s="10">
        <v>370882</v>
      </c>
      <c r="E26" s="10" t="s">
        <v>60</v>
      </c>
      <c r="F26" s="10" t="s">
        <v>61</v>
      </c>
      <c r="G26" s="11">
        <v>45274</v>
      </c>
      <c r="H26" s="12">
        <v>45293</v>
      </c>
      <c r="I26" s="13">
        <v>119020</v>
      </c>
      <c r="J26" s="13">
        <v>119020</v>
      </c>
      <c r="K26" s="10" t="s">
        <v>17</v>
      </c>
      <c r="L26" s="14" t="s">
        <v>28</v>
      </c>
      <c r="M26" s="15" t="s">
        <v>18</v>
      </c>
      <c r="N26" s="10" t="s">
        <v>305</v>
      </c>
      <c r="O26" s="10" t="s">
        <v>32</v>
      </c>
      <c r="P26" s="13">
        <v>0</v>
      </c>
      <c r="Q26" s="10"/>
      <c r="R26" s="10"/>
      <c r="S26" s="10"/>
      <c r="T26" s="10"/>
      <c r="U26" s="10" t="s">
        <v>33</v>
      </c>
      <c r="V26" s="11">
        <v>45274</v>
      </c>
      <c r="W26" s="11">
        <v>45488</v>
      </c>
      <c r="X26" s="11"/>
      <c r="Y26" s="11">
        <v>45503</v>
      </c>
      <c r="Z26" s="16"/>
      <c r="AA26" s="16"/>
      <c r="AB26" s="13">
        <v>119020</v>
      </c>
      <c r="AC26" s="13">
        <v>119020</v>
      </c>
      <c r="AD26" s="13">
        <v>0</v>
      </c>
      <c r="AE26" s="13">
        <v>0</v>
      </c>
      <c r="AF26" s="13">
        <v>0</v>
      </c>
      <c r="AG26" s="13">
        <v>0</v>
      </c>
      <c r="AH26" s="13">
        <v>0</v>
      </c>
      <c r="AI26" s="13">
        <v>119020</v>
      </c>
      <c r="AJ26" s="10"/>
      <c r="AK26" s="10" t="s">
        <v>62</v>
      </c>
      <c r="AL26" s="10"/>
      <c r="AM26" s="10"/>
      <c r="AN26" s="13">
        <v>0</v>
      </c>
      <c r="AO26" s="13">
        <v>0</v>
      </c>
      <c r="AP26" s="13">
        <v>119020</v>
      </c>
      <c r="AQ26" s="10" t="s">
        <v>36</v>
      </c>
      <c r="AR26" s="10" t="s">
        <v>63</v>
      </c>
      <c r="AS26" s="10" t="s">
        <v>51</v>
      </c>
      <c r="AT26" s="10" t="s">
        <v>64</v>
      </c>
      <c r="AU26" s="10" t="s">
        <v>65</v>
      </c>
      <c r="AV26" s="10"/>
      <c r="AW26" s="10"/>
      <c r="AX26" s="13">
        <v>119020</v>
      </c>
      <c r="AY26" s="10"/>
      <c r="AZ26" s="10"/>
      <c r="BA26" s="10"/>
      <c r="BB26" s="10"/>
      <c r="BC26" s="10"/>
      <c r="BD26" s="10"/>
      <c r="BE26" s="10"/>
      <c r="BF26" s="13">
        <v>0</v>
      </c>
      <c r="BG26" s="10"/>
      <c r="BH26" s="10"/>
      <c r="BI26" s="11"/>
      <c r="BJ26" s="10"/>
      <c r="BK26" s="13">
        <v>0</v>
      </c>
      <c r="BL26" s="17" t="s">
        <v>356</v>
      </c>
    </row>
    <row r="27" spans="1:64" s="17" customFormat="1" hidden="1" x14ac:dyDescent="0.35">
      <c r="A27" s="10">
        <v>890303841</v>
      </c>
      <c r="B27" s="10" t="s">
        <v>27</v>
      </c>
      <c r="C27" s="10" t="s">
        <v>19</v>
      </c>
      <c r="D27" s="10">
        <v>264838</v>
      </c>
      <c r="E27" s="10" t="s">
        <v>66</v>
      </c>
      <c r="F27" s="10" t="s">
        <v>67</v>
      </c>
      <c r="G27" s="11">
        <v>44281</v>
      </c>
      <c r="H27" s="12">
        <v>44458</v>
      </c>
      <c r="I27" s="13">
        <v>59700</v>
      </c>
      <c r="J27" s="13">
        <v>59700</v>
      </c>
      <c r="K27" s="10" t="s">
        <v>17</v>
      </c>
      <c r="L27" s="14" t="s">
        <v>29</v>
      </c>
      <c r="M27" s="15" t="s">
        <v>18</v>
      </c>
      <c r="N27" s="10" t="s">
        <v>305</v>
      </c>
      <c r="O27" s="10" t="s">
        <v>32</v>
      </c>
      <c r="P27" s="13">
        <v>0</v>
      </c>
      <c r="Q27" s="10"/>
      <c r="R27" s="10"/>
      <c r="S27" s="10"/>
      <c r="T27" s="10"/>
      <c r="U27" s="10" t="s">
        <v>33</v>
      </c>
      <c r="V27" s="11">
        <v>44281</v>
      </c>
      <c r="W27" s="11">
        <v>45488</v>
      </c>
      <c r="X27" s="11"/>
      <c r="Y27" s="11">
        <v>45495</v>
      </c>
      <c r="Z27" s="16"/>
      <c r="AA27" s="16"/>
      <c r="AB27" s="13">
        <v>59700</v>
      </c>
      <c r="AC27" s="13">
        <v>59700</v>
      </c>
      <c r="AD27" s="13">
        <v>0</v>
      </c>
      <c r="AE27" s="13">
        <v>0</v>
      </c>
      <c r="AF27" s="13">
        <v>0</v>
      </c>
      <c r="AG27" s="13">
        <v>0</v>
      </c>
      <c r="AH27" s="13">
        <v>0</v>
      </c>
      <c r="AI27" s="13">
        <v>59700</v>
      </c>
      <c r="AJ27" s="10"/>
      <c r="AK27" s="10" t="s">
        <v>68</v>
      </c>
      <c r="AL27" s="10" t="s">
        <v>69</v>
      </c>
      <c r="AM27" s="10"/>
      <c r="AN27" s="13">
        <v>0</v>
      </c>
      <c r="AO27" s="13">
        <v>0</v>
      </c>
      <c r="AP27" s="13">
        <v>59700</v>
      </c>
      <c r="AQ27" s="10" t="s">
        <v>36</v>
      </c>
      <c r="AR27" s="10" t="s">
        <v>57</v>
      </c>
      <c r="AS27" s="10" t="s">
        <v>51</v>
      </c>
      <c r="AT27" s="10" t="s">
        <v>52</v>
      </c>
      <c r="AU27" s="10" t="s">
        <v>53</v>
      </c>
      <c r="AV27" s="10"/>
      <c r="AW27" s="10"/>
      <c r="AX27" s="13">
        <v>59700</v>
      </c>
      <c r="AY27" s="10"/>
      <c r="AZ27" s="10"/>
      <c r="BA27" s="10"/>
      <c r="BB27" s="10"/>
      <c r="BC27" s="10"/>
      <c r="BD27" s="10"/>
      <c r="BE27" s="10"/>
      <c r="BF27" s="13">
        <v>0</v>
      </c>
      <c r="BG27" s="10"/>
      <c r="BH27" s="10"/>
      <c r="BI27" s="11"/>
      <c r="BJ27" s="10"/>
      <c r="BK27" s="13">
        <v>0</v>
      </c>
      <c r="BL27" s="17" t="s">
        <v>356</v>
      </c>
    </row>
    <row r="28" spans="1:64" s="17" customFormat="1" hidden="1" x14ac:dyDescent="0.35">
      <c r="A28" s="10">
        <v>890303841</v>
      </c>
      <c r="B28" s="10" t="s">
        <v>27</v>
      </c>
      <c r="C28" s="10" t="s">
        <v>19</v>
      </c>
      <c r="D28" s="10">
        <v>265635</v>
      </c>
      <c r="E28" s="10" t="s">
        <v>70</v>
      </c>
      <c r="F28" s="10" t="s">
        <v>71</v>
      </c>
      <c r="G28" s="11">
        <v>44285</v>
      </c>
      <c r="H28" s="12">
        <v>44458</v>
      </c>
      <c r="I28" s="13">
        <v>314400</v>
      </c>
      <c r="J28" s="13">
        <v>314400</v>
      </c>
      <c r="K28" s="10" t="s">
        <v>17</v>
      </c>
      <c r="L28" s="14" t="s">
        <v>29</v>
      </c>
      <c r="M28" s="15" t="s">
        <v>18</v>
      </c>
      <c r="N28" s="10" t="s">
        <v>305</v>
      </c>
      <c r="O28" s="10" t="s">
        <v>32</v>
      </c>
      <c r="P28" s="13">
        <v>0</v>
      </c>
      <c r="Q28" s="10"/>
      <c r="R28" s="10"/>
      <c r="S28" s="10"/>
      <c r="T28" s="10"/>
      <c r="U28" s="10" t="s">
        <v>33</v>
      </c>
      <c r="V28" s="11">
        <v>44285</v>
      </c>
      <c r="W28" s="11">
        <v>45488</v>
      </c>
      <c r="X28" s="11"/>
      <c r="Y28" s="11">
        <v>45495</v>
      </c>
      <c r="Z28" s="16"/>
      <c r="AA28" s="16"/>
      <c r="AB28" s="13">
        <v>314400</v>
      </c>
      <c r="AC28" s="13">
        <v>314400</v>
      </c>
      <c r="AD28" s="13">
        <v>0</v>
      </c>
      <c r="AE28" s="13">
        <v>0</v>
      </c>
      <c r="AF28" s="13">
        <v>0</v>
      </c>
      <c r="AG28" s="13">
        <v>0</v>
      </c>
      <c r="AH28" s="13">
        <v>0</v>
      </c>
      <c r="AI28" s="13">
        <v>314400</v>
      </c>
      <c r="AJ28" s="10"/>
      <c r="AK28" s="10" t="s">
        <v>72</v>
      </c>
      <c r="AL28" s="10" t="s">
        <v>69</v>
      </c>
      <c r="AM28" s="10"/>
      <c r="AN28" s="13">
        <v>0</v>
      </c>
      <c r="AO28" s="13">
        <v>0</v>
      </c>
      <c r="AP28" s="13">
        <v>314400</v>
      </c>
      <c r="AQ28" s="10" t="s">
        <v>36</v>
      </c>
      <c r="AR28" s="10" t="s">
        <v>72</v>
      </c>
      <c r="AS28" s="10" t="s">
        <v>51</v>
      </c>
      <c r="AT28" s="10" t="s">
        <v>52</v>
      </c>
      <c r="AU28" s="10" t="s">
        <v>53</v>
      </c>
      <c r="AV28" s="10"/>
      <c r="AW28" s="10"/>
      <c r="AX28" s="13">
        <v>314400</v>
      </c>
      <c r="AY28" s="10"/>
      <c r="AZ28" s="10"/>
      <c r="BA28" s="10"/>
      <c r="BB28" s="10"/>
      <c r="BC28" s="10"/>
      <c r="BD28" s="10"/>
      <c r="BE28" s="10"/>
      <c r="BF28" s="13">
        <v>0</v>
      </c>
      <c r="BG28" s="10"/>
      <c r="BH28" s="10"/>
      <c r="BI28" s="11"/>
      <c r="BJ28" s="10"/>
      <c r="BK28" s="13">
        <v>0</v>
      </c>
      <c r="BL28" s="17" t="s">
        <v>356</v>
      </c>
    </row>
    <row r="29" spans="1:64" s="17" customFormat="1" hidden="1" x14ac:dyDescent="0.35">
      <c r="A29" s="10">
        <v>890303841</v>
      </c>
      <c r="B29" s="10" t="s">
        <v>27</v>
      </c>
      <c r="C29" s="10" t="s">
        <v>19</v>
      </c>
      <c r="D29" s="10">
        <v>265892</v>
      </c>
      <c r="E29" s="10" t="s">
        <v>73</v>
      </c>
      <c r="F29" s="10" t="s">
        <v>74</v>
      </c>
      <c r="G29" s="11">
        <v>44286</v>
      </c>
      <c r="H29" s="12">
        <v>44458</v>
      </c>
      <c r="I29" s="13">
        <v>416711</v>
      </c>
      <c r="J29" s="13">
        <v>416711</v>
      </c>
      <c r="K29" s="10" t="s">
        <v>17</v>
      </c>
      <c r="L29" s="14" t="s">
        <v>29</v>
      </c>
      <c r="M29" s="15" t="s">
        <v>18</v>
      </c>
      <c r="N29" s="10" t="s">
        <v>305</v>
      </c>
      <c r="O29" s="10" t="s">
        <v>32</v>
      </c>
      <c r="P29" s="13">
        <v>0</v>
      </c>
      <c r="Q29" s="10"/>
      <c r="R29" s="10"/>
      <c r="S29" s="10"/>
      <c r="T29" s="10"/>
      <c r="U29" s="10" t="s">
        <v>33</v>
      </c>
      <c r="V29" s="11">
        <v>44286</v>
      </c>
      <c r="W29" s="11">
        <v>45488</v>
      </c>
      <c r="X29" s="11"/>
      <c r="Y29" s="11">
        <v>45505</v>
      </c>
      <c r="Z29" s="16"/>
      <c r="AA29" s="16"/>
      <c r="AB29" s="13">
        <v>416711</v>
      </c>
      <c r="AC29" s="13">
        <v>416711</v>
      </c>
      <c r="AD29" s="13">
        <v>0</v>
      </c>
      <c r="AE29" s="13">
        <v>0</v>
      </c>
      <c r="AF29" s="13">
        <v>0</v>
      </c>
      <c r="AG29" s="13">
        <v>0</v>
      </c>
      <c r="AH29" s="13">
        <v>0</v>
      </c>
      <c r="AI29" s="13">
        <v>416711</v>
      </c>
      <c r="AJ29" s="10"/>
      <c r="AK29" s="10" t="s">
        <v>75</v>
      </c>
      <c r="AL29" s="10" t="s">
        <v>76</v>
      </c>
      <c r="AM29" s="10"/>
      <c r="AN29" s="13">
        <v>0</v>
      </c>
      <c r="AO29" s="13">
        <v>0</v>
      </c>
      <c r="AP29" s="13">
        <v>416711</v>
      </c>
      <c r="AQ29" s="10" t="s">
        <v>36</v>
      </c>
      <c r="AR29" s="10" t="s">
        <v>77</v>
      </c>
      <c r="AS29" s="10" t="s">
        <v>78</v>
      </c>
      <c r="AT29" s="10" t="s">
        <v>52</v>
      </c>
      <c r="AU29" s="10" t="s">
        <v>53</v>
      </c>
      <c r="AV29" s="10"/>
      <c r="AW29" s="10"/>
      <c r="AX29" s="13">
        <v>416711</v>
      </c>
      <c r="AY29" s="10"/>
      <c r="AZ29" s="10"/>
      <c r="BA29" s="10"/>
      <c r="BB29" s="10"/>
      <c r="BC29" s="10"/>
      <c r="BD29" s="10"/>
      <c r="BE29" s="10"/>
      <c r="BF29" s="13">
        <v>0</v>
      </c>
      <c r="BG29" s="10"/>
      <c r="BH29" s="10"/>
      <c r="BI29" s="11"/>
      <c r="BJ29" s="10"/>
      <c r="BK29" s="13">
        <v>0</v>
      </c>
      <c r="BL29" s="17" t="s">
        <v>356</v>
      </c>
    </row>
    <row r="30" spans="1:64" s="17" customFormat="1" hidden="1" x14ac:dyDescent="0.35">
      <c r="A30" s="10">
        <v>890303841</v>
      </c>
      <c r="B30" s="10" t="s">
        <v>27</v>
      </c>
      <c r="C30" s="10" t="s">
        <v>19</v>
      </c>
      <c r="D30" s="10">
        <v>277036</v>
      </c>
      <c r="E30" s="10" t="s">
        <v>79</v>
      </c>
      <c r="F30" s="10" t="s">
        <v>80</v>
      </c>
      <c r="G30" s="11">
        <v>44371</v>
      </c>
      <c r="H30" s="12">
        <v>44458</v>
      </c>
      <c r="I30" s="13">
        <v>141400</v>
      </c>
      <c r="J30" s="13">
        <v>141400</v>
      </c>
      <c r="K30" s="10" t="s">
        <v>17</v>
      </c>
      <c r="L30" s="14" t="s">
        <v>29</v>
      </c>
      <c r="M30" s="15" t="s">
        <v>18</v>
      </c>
      <c r="N30" s="10" t="s">
        <v>305</v>
      </c>
      <c r="O30" s="10" t="s">
        <v>32</v>
      </c>
      <c r="P30" s="13">
        <v>0</v>
      </c>
      <c r="Q30" s="10"/>
      <c r="R30" s="10"/>
      <c r="S30" s="10"/>
      <c r="T30" s="10"/>
      <c r="U30" s="10" t="s">
        <v>33</v>
      </c>
      <c r="V30" s="11">
        <v>44371</v>
      </c>
      <c r="W30" s="11">
        <v>45485</v>
      </c>
      <c r="X30" s="11"/>
      <c r="Y30" s="11">
        <v>45495</v>
      </c>
      <c r="Z30" s="16"/>
      <c r="AA30" s="16"/>
      <c r="AB30" s="13">
        <v>141400</v>
      </c>
      <c r="AC30" s="13">
        <v>141400</v>
      </c>
      <c r="AD30" s="13">
        <v>0</v>
      </c>
      <c r="AE30" s="13">
        <v>0</v>
      </c>
      <c r="AF30" s="13">
        <v>0</v>
      </c>
      <c r="AG30" s="13">
        <v>0</v>
      </c>
      <c r="AH30" s="13">
        <v>0</v>
      </c>
      <c r="AI30" s="13">
        <v>141400</v>
      </c>
      <c r="AJ30" s="10"/>
      <c r="AK30" s="10" t="s">
        <v>81</v>
      </c>
      <c r="AL30" s="10" t="s">
        <v>82</v>
      </c>
      <c r="AM30" s="10"/>
      <c r="AN30" s="13">
        <v>0</v>
      </c>
      <c r="AO30" s="13">
        <v>0</v>
      </c>
      <c r="AP30" s="13">
        <v>141400</v>
      </c>
      <c r="AQ30" s="10" t="s">
        <v>36</v>
      </c>
      <c r="AR30" s="10" t="s">
        <v>83</v>
      </c>
      <c r="AS30" s="10" t="s">
        <v>78</v>
      </c>
      <c r="AT30" s="10" t="s">
        <v>52</v>
      </c>
      <c r="AU30" s="10" t="s">
        <v>53</v>
      </c>
      <c r="AV30" s="10"/>
      <c r="AW30" s="10"/>
      <c r="AX30" s="13">
        <v>141400</v>
      </c>
      <c r="AY30" s="10"/>
      <c r="AZ30" s="10"/>
      <c r="BA30" s="10"/>
      <c r="BB30" s="10"/>
      <c r="BC30" s="10"/>
      <c r="BD30" s="10"/>
      <c r="BE30" s="10"/>
      <c r="BF30" s="13">
        <v>0</v>
      </c>
      <c r="BG30" s="10"/>
      <c r="BH30" s="10"/>
      <c r="BI30" s="11"/>
      <c r="BJ30" s="10"/>
      <c r="BK30" s="13">
        <v>0</v>
      </c>
      <c r="BL30" s="17" t="s">
        <v>356</v>
      </c>
    </row>
    <row r="31" spans="1:64" s="17" customFormat="1" hidden="1" x14ac:dyDescent="0.35">
      <c r="A31" s="10">
        <v>890303841</v>
      </c>
      <c r="B31" s="10" t="s">
        <v>27</v>
      </c>
      <c r="C31" s="10" t="s">
        <v>19</v>
      </c>
      <c r="D31" s="10">
        <v>285387</v>
      </c>
      <c r="E31" s="10" t="s">
        <v>84</v>
      </c>
      <c r="F31" s="10" t="s">
        <v>85</v>
      </c>
      <c r="G31" s="11">
        <v>44419</v>
      </c>
      <c r="H31" s="12">
        <v>44458</v>
      </c>
      <c r="I31" s="13">
        <v>407903</v>
      </c>
      <c r="J31" s="13">
        <v>407903</v>
      </c>
      <c r="K31" s="10" t="s">
        <v>17</v>
      </c>
      <c r="L31" s="14" t="s">
        <v>29</v>
      </c>
      <c r="M31" s="15" t="s">
        <v>18</v>
      </c>
      <c r="N31" s="10" t="s">
        <v>305</v>
      </c>
      <c r="O31" s="10" t="s">
        <v>32</v>
      </c>
      <c r="P31" s="13">
        <v>0</v>
      </c>
      <c r="Q31" s="10"/>
      <c r="R31" s="10"/>
      <c r="S31" s="10"/>
      <c r="T31" s="10"/>
      <c r="U31" s="10" t="s">
        <v>33</v>
      </c>
      <c r="V31" s="11">
        <v>44419</v>
      </c>
      <c r="W31" s="11">
        <v>45488</v>
      </c>
      <c r="X31" s="11"/>
      <c r="Y31" s="11">
        <v>45495</v>
      </c>
      <c r="Z31" s="16"/>
      <c r="AA31" s="16"/>
      <c r="AB31" s="13">
        <v>407903</v>
      </c>
      <c r="AC31" s="13">
        <v>407903</v>
      </c>
      <c r="AD31" s="13">
        <v>0</v>
      </c>
      <c r="AE31" s="13">
        <v>0</v>
      </c>
      <c r="AF31" s="13">
        <v>0</v>
      </c>
      <c r="AG31" s="13">
        <v>0</v>
      </c>
      <c r="AH31" s="13">
        <v>0</v>
      </c>
      <c r="AI31" s="13">
        <v>407903</v>
      </c>
      <c r="AJ31" s="10"/>
      <c r="AK31" s="10" t="s">
        <v>86</v>
      </c>
      <c r="AL31" s="10" t="s">
        <v>87</v>
      </c>
      <c r="AM31" s="10"/>
      <c r="AN31" s="13">
        <v>0</v>
      </c>
      <c r="AO31" s="13">
        <v>0</v>
      </c>
      <c r="AP31" s="13">
        <v>407903</v>
      </c>
      <c r="AQ31" s="10" t="s">
        <v>36</v>
      </c>
      <c r="AR31" s="10" t="s">
        <v>88</v>
      </c>
      <c r="AS31" s="10" t="s">
        <v>51</v>
      </c>
      <c r="AT31" s="10" t="s">
        <v>52</v>
      </c>
      <c r="AU31" s="10" t="s">
        <v>53</v>
      </c>
      <c r="AV31" s="10"/>
      <c r="AW31" s="10"/>
      <c r="AX31" s="13">
        <v>407903</v>
      </c>
      <c r="AY31" s="10"/>
      <c r="AZ31" s="10"/>
      <c r="BA31" s="10"/>
      <c r="BB31" s="10"/>
      <c r="BC31" s="10"/>
      <c r="BD31" s="10"/>
      <c r="BE31" s="10"/>
      <c r="BF31" s="13">
        <v>0</v>
      </c>
      <c r="BG31" s="10"/>
      <c r="BH31" s="10"/>
      <c r="BI31" s="11"/>
      <c r="BJ31" s="10"/>
      <c r="BK31" s="13">
        <v>0</v>
      </c>
      <c r="BL31" s="17" t="s">
        <v>356</v>
      </c>
    </row>
    <row r="32" spans="1:64" s="17" customFormat="1" hidden="1" x14ac:dyDescent="0.35">
      <c r="A32" s="10">
        <v>890303841</v>
      </c>
      <c r="B32" s="10" t="s">
        <v>27</v>
      </c>
      <c r="C32" s="10" t="s">
        <v>21</v>
      </c>
      <c r="D32" s="10">
        <v>346910</v>
      </c>
      <c r="E32" s="10" t="s">
        <v>89</v>
      </c>
      <c r="F32" s="10" t="s">
        <v>90</v>
      </c>
      <c r="G32" s="11">
        <v>44727</v>
      </c>
      <c r="H32" s="12">
        <v>44977</v>
      </c>
      <c r="I32" s="13">
        <v>1061747</v>
      </c>
      <c r="J32" s="13">
        <v>1061747</v>
      </c>
      <c r="K32" s="10" t="s">
        <v>17</v>
      </c>
      <c r="L32" s="14" t="s">
        <v>29</v>
      </c>
      <c r="M32" s="15" t="s">
        <v>18</v>
      </c>
      <c r="N32" s="10" t="s">
        <v>305</v>
      </c>
      <c r="O32" s="10" t="s">
        <v>32</v>
      </c>
      <c r="P32" s="13">
        <v>0</v>
      </c>
      <c r="Q32" s="10"/>
      <c r="R32" s="10"/>
      <c r="S32" s="10"/>
      <c r="T32" s="10"/>
      <c r="U32" s="10" t="s">
        <v>33</v>
      </c>
      <c r="V32" s="11">
        <v>44727</v>
      </c>
      <c r="W32" s="11">
        <v>45485</v>
      </c>
      <c r="X32" s="11"/>
      <c r="Y32" s="11">
        <v>45495</v>
      </c>
      <c r="Z32" s="16"/>
      <c r="AA32" s="16"/>
      <c r="AB32" s="13">
        <v>1061747</v>
      </c>
      <c r="AC32" s="13">
        <v>1061747</v>
      </c>
      <c r="AD32" s="13">
        <v>0</v>
      </c>
      <c r="AE32" s="13">
        <v>0</v>
      </c>
      <c r="AF32" s="13">
        <v>0</v>
      </c>
      <c r="AG32" s="13">
        <v>0</v>
      </c>
      <c r="AH32" s="13">
        <v>0</v>
      </c>
      <c r="AI32" s="13">
        <v>1061747</v>
      </c>
      <c r="AJ32" s="10"/>
      <c r="AK32" s="10" t="s">
        <v>91</v>
      </c>
      <c r="AL32" s="10" t="s">
        <v>92</v>
      </c>
      <c r="AM32" s="10"/>
      <c r="AN32" s="13">
        <v>0</v>
      </c>
      <c r="AO32" s="13">
        <v>0</v>
      </c>
      <c r="AP32" s="13">
        <v>1061747</v>
      </c>
      <c r="AQ32" s="10" t="s">
        <v>36</v>
      </c>
      <c r="AR32" s="10" t="s">
        <v>93</v>
      </c>
      <c r="AS32" s="10" t="s">
        <v>78</v>
      </c>
      <c r="AT32" s="10" t="s">
        <v>52</v>
      </c>
      <c r="AU32" s="10" t="s">
        <v>53</v>
      </c>
      <c r="AV32" s="10"/>
      <c r="AW32" s="10"/>
      <c r="AX32" s="13">
        <v>1061747</v>
      </c>
      <c r="AY32" s="10"/>
      <c r="AZ32" s="10"/>
      <c r="BA32" s="10"/>
      <c r="BB32" s="10"/>
      <c r="BC32" s="10"/>
      <c r="BD32" s="10"/>
      <c r="BE32" s="10"/>
      <c r="BF32" s="13">
        <v>0</v>
      </c>
      <c r="BG32" s="10"/>
      <c r="BH32" s="10"/>
      <c r="BI32" s="11"/>
      <c r="BJ32" s="10"/>
      <c r="BK32" s="13">
        <v>0</v>
      </c>
      <c r="BL32" s="17" t="s">
        <v>356</v>
      </c>
    </row>
    <row r="33" spans="1:64" s="17" customFormat="1" hidden="1" x14ac:dyDescent="0.35">
      <c r="A33" s="10">
        <v>890303841</v>
      </c>
      <c r="B33" s="10" t="s">
        <v>27</v>
      </c>
      <c r="C33" s="10" t="s">
        <v>21</v>
      </c>
      <c r="D33" s="10">
        <v>350203</v>
      </c>
      <c r="E33" s="10" t="s">
        <v>94</v>
      </c>
      <c r="F33" s="10" t="s">
        <v>95</v>
      </c>
      <c r="G33" s="11">
        <v>44743</v>
      </c>
      <c r="H33" s="12">
        <v>44977</v>
      </c>
      <c r="I33" s="13">
        <v>3689736</v>
      </c>
      <c r="J33" s="13">
        <v>3689736</v>
      </c>
      <c r="K33" s="10" t="s">
        <v>17</v>
      </c>
      <c r="L33" s="14" t="s">
        <v>29</v>
      </c>
      <c r="M33" s="15" t="s">
        <v>18</v>
      </c>
      <c r="N33" s="10" t="s">
        <v>305</v>
      </c>
      <c r="O33" s="10" t="s">
        <v>32</v>
      </c>
      <c r="P33" s="13">
        <v>0</v>
      </c>
      <c r="Q33" s="10"/>
      <c r="R33" s="10"/>
      <c r="S33" s="10"/>
      <c r="T33" s="10"/>
      <c r="U33" s="10" t="s">
        <v>33</v>
      </c>
      <c r="V33" s="11">
        <v>44743</v>
      </c>
      <c r="W33" s="11">
        <v>45485</v>
      </c>
      <c r="X33" s="11"/>
      <c r="Y33" s="11">
        <v>45495</v>
      </c>
      <c r="Z33" s="16"/>
      <c r="AA33" s="16"/>
      <c r="AB33" s="13">
        <v>3689736</v>
      </c>
      <c r="AC33" s="13">
        <v>3689736</v>
      </c>
      <c r="AD33" s="13">
        <v>0</v>
      </c>
      <c r="AE33" s="13">
        <v>0</v>
      </c>
      <c r="AF33" s="13">
        <v>0</v>
      </c>
      <c r="AG33" s="13">
        <v>0</v>
      </c>
      <c r="AH33" s="13">
        <v>0</v>
      </c>
      <c r="AI33" s="13">
        <v>3689736</v>
      </c>
      <c r="AJ33" s="10"/>
      <c r="AK33" s="10" t="s">
        <v>91</v>
      </c>
      <c r="AL33" s="10" t="s">
        <v>96</v>
      </c>
      <c r="AM33" s="10"/>
      <c r="AN33" s="13">
        <v>0</v>
      </c>
      <c r="AO33" s="13">
        <v>0</v>
      </c>
      <c r="AP33" s="13">
        <v>3689736</v>
      </c>
      <c r="AQ33" s="10" t="s">
        <v>36</v>
      </c>
      <c r="AR33" s="10" t="s">
        <v>93</v>
      </c>
      <c r="AS33" s="10" t="s">
        <v>78</v>
      </c>
      <c r="AT33" s="10" t="s">
        <v>52</v>
      </c>
      <c r="AU33" s="10" t="s">
        <v>53</v>
      </c>
      <c r="AV33" s="10"/>
      <c r="AW33" s="10"/>
      <c r="AX33" s="13">
        <v>3689736</v>
      </c>
      <c r="AY33" s="10"/>
      <c r="AZ33" s="10"/>
      <c r="BA33" s="10"/>
      <c r="BB33" s="10"/>
      <c r="BC33" s="10"/>
      <c r="BD33" s="10"/>
      <c r="BE33" s="10"/>
      <c r="BF33" s="13">
        <v>0</v>
      </c>
      <c r="BG33" s="10"/>
      <c r="BH33" s="10"/>
      <c r="BI33" s="11"/>
      <c r="BJ33" s="10"/>
      <c r="BK33" s="13">
        <v>0</v>
      </c>
      <c r="BL33" s="17" t="s">
        <v>356</v>
      </c>
    </row>
    <row r="34" spans="1:64" s="17" customFormat="1" hidden="1" x14ac:dyDescent="0.35">
      <c r="A34" s="10">
        <v>890303841</v>
      </c>
      <c r="B34" s="10" t="s">
        <v>27</v>
      </c>
      <c r="C34" s="10" t="s">
        <v>21</v>
      </c>
      <c r="D34" s="10">
        <v>369480</v>
      </c>
      <c r="E34" s="10" t="s">
        <v>97</v>
      </c>
      <c r="F34" s="10" t="s">
        <v>98</v>
      </c>
      <c r="G34" s="11">
        <v>44847</v>
      </c>
      <c r="H34" s="12">
        <v>45065</v>
      </c>
      <c r="I34" s="13">
        <v>140400</v>
      </c>
      <c r="J34" s="13">
        <v>140400</v>
      </c>
      <c r="K34" s="10" t="s">
        <v>17</v>
      </c>
      <c r="L34" s="14" t="s">
        <v>29</v>
      </c>
      <c r="M34" s="15" t="s">
        <v>18</v>
      </c>
      <c r="N34" s="10" t="s">
        <v>305</v>
      </c>
      <c r="O34" s="10" t="s">
        <v>32</v>
      </c>
      <c r="P34" s="13">
        <v>0</v>
      </c>
      <c r="Q34" s="10"/>
      <c r="R34" s="10"/>
      <c r="S34" s="10"/>
      <c r="T34" s="10"/>
      <c r="U34" s="10" t="s">
        <v>33</v>
      </c>
      <c r="V34" s="11">
        <v>44847</v>
      </c>
      <c r="W34" s="11">
        <v>45485</v>
      </c>
      <c r="X34" s="11"/>
      <c r="Y34" s="11">
        <v>45495</v>
      </c>
      <c r="Z34" s="16"/>
      <c r="AA34" s="16"/>
      <c r="AB34" s="13">
        <v>140400</v>
      </c>
      <c r="AC34" s="13">
        <v>140400</v>
      </c>
      <c r="AD34" s="13">
        <v>0</v>
      </c>
      <c r="AE34" s="13">
        <v>0</v>
      </c>
      <c r="AF34" s="13">
        <v>0</v>
      </c>
      <c r="AG34" s="13">
        <v>0</v>
      </c>
      <c r="AH34" s="13">
        <v>0</v>
      </c>
      <c r="AI34" s="13">
        <v>140400</v>
      </c>
      <c r="AJ34" s="10"/>
      <c r="AK34" s="10" t="s">
        <v>91</v>
      </c>
      <c r="AL34" s="10" t="s">
        <v>99</v>
      </c>
      <c r="AM34" s="10"/>
      <c r="AN34" s="13">
        <v>0</v>
      </c>
      <c r="AO34" s="13">
        <v>0</v>
      </c>
      <c r="AP34" s="13">
        <v>140400</v>
      </c>
      <c r="AQ34" s="10" t="s">
        <v>36</v>
      </c>
      <c r="AR34" s="10" t="s">
        <v>93</v>
      </c>
      <c r="AS34" s="10" t="s">
        <v>78</v>
      </c>
      <c r="AT34" s="10" t="s">
        <v>52</v>
      </c>
      <c r="AU34" s="10" t="s">
        <v>53</v>
      </c>
      <c r="AV34" s="10"/>
      <c r="AW34" s="10"/>
      <c r="AX34" s="13">
        <v>140400</v>
      </c>
      <c r="AY34" s="10"/>
      <c r="AZ34" s="10"/>
      <c r="BA34" s="10"/>
      <c r="BB34" s="10"/>
      <c r="BC34" s="10"/>
      <c r="BD34" s="10"/>
      <c r="BE34" s="10"/>
      <c r="BF34" s="13">
        <v>0</v>
      </c>
      <c r="BG34" s="10"/>
      <c r="BH34" s="10"/>
      <c r="BI34" s="11"/>
      <c r="BJ34" s="10"/>
      <c r="BK34" s="13">
        <v>0</v>
      </c>
      <c r="BL34" s="17" t="s">
        <v>356</v>
      </c>
    </row>
    <row r="35" spans="1:64" s="17" customFormat="1" hidden="1" x14ac:dyDescent="0.35">
      <c r="A35" s="10">
        <v>890303841</v>
      </c>
      <c r="B35" s="10" t="s">
        <v>27</v>
      </c>
      <c r="C35" s="10" t="s">
        <v>21</v>
      </c>
      <c r="D35" s="10">
        <v>369667</v>
      </c>
      <c r="E35" s="10" t="s">
        <v>100</v>
      </c>
      <c r="F35" s="10" t="s">
        <v>101</v>
      </c>
      <c r="G35" s="11">
        <v>44848</v>
      </c>
      <c r="H35" s="12">
        <v>45065</v>
      </c>
      <c r="I35" s="13">
        <v>4413928</v>
      </c>
      <c r="J35" s="13">
        <v>4413928</v>
      </c>
      <c r="K35" s="10" t="s">
        <v>17</v>
      </c>
      <c r="L35" s="14" t="s">
        <v>29</v>
      </c>
      <c r="M35" s="15" t="s">
        <v>18</v>
      </c>
      <c r="N35" s="10" t="s">
        <v>305</v>
      </c>
      <c r="O35" s="10" t="s">
        <v>32</v>
      </c>
      <c r="P35" s="13">
        <v>0</v>
      </c>
      <c r="Q35" s="10"/>
      <c r="R35" s="10"/>
      <c r="S35" s="10"/>
      <c r="T35" s="10"/>
      <c r="U35" s="10" t="s">
        <v>33</v>
      </c>
      <c r="V35" s="11">
        <v>44848</v>
      </c>
      <c r="W35" s="11">
        <v>45485</v>
      </c>
      <c r="X35" s="11"/>
      <c r="Y35" s="11">
        <v>45495</v>
      </c>
      <c r="Z35" s="16"/>
      <c r="AA35" s="16"/>
      <c r="AB35" s="13">
        <v>4413928</v>
      </c>
      <c r="AC35" s="13">
        <v>4413928</v>
      </c>
      <c r="AD35" s="13">
        <v>0</v>
      </c>
      <c r="AE35" s="13">
        <v>0</v>
      </c>
      <c r="AF35" s="13">
        <v>0</v>
      </c>
      <c r="AG35" s="13">
        <v>0</v>
      </c>
      <c r="AH35" s="13">
        <v>0</v>
      </c>
      <c r="AI35" s="13">
        <v>4413928</v>
      </c>
      <c r="AJ35" s="10"/>
      <c r="AK35" s="10" t="s">
        <v>91</v>
      </c>
      <c r="AL35" s="10" t="s">
        <v>102</v>
      </c>
      <c r="AM35" s="10"/>
      <c r="AN35" s="13">
        <v>0</v>
      </c>
      <c r="AO35" s="13">
        <v>0</v>
      </c>
      <c r="AP35" s="13">
        <v>4413928</v>
      </c>
      <c r="AQ35" s="10" t="s">
        <v>36</v>
      </c>
      <c r="AR35" s="10" t="s">
        <v>93</v>
      </c>
      <c r="AS35" s="10" t="s">
        <v>78</v>
      </c>
      <c r="AT35" s="10" t="s">
        <v>52</v>
      </c>
      <c r="AU35" s="10" t="s">
        <v>53</v>
      </c>
      <c r="AV35" s="10"/>
      <c r="AW35" s="10"/>
      <c r="AX35" s="13">
        <v>4413928</v>
      </c>
      <c r="AY35" s="10"/>
      <c r="AZ35" s="10"/>
      <c r="BA35" s="10"/>
      <c r="BB35" s="10"/>
      <c r="BC35" s="10"/>
      <c r="BD35" s="10"/>
      <c r="BE35" s="10"/>
      <c r="BF35" s="13">
        <v>0</v>
      </c>
      <c r="BG35" s="10"/>
      <c r="BH35" s="10"/>
      <c r="BI35" s="11"/>
      <c r="BJ35" s="10"/>
      <c r="BK35" s="13">
        <v>0</v>
      </c>
      <c r="BL35" s="17" t="s">
        <v>356</v>
      </c>
    </row>
    <row r="36" spans="1:64" s="17" customFormat="1" hidden="1" x14ac:dyDescent="0.35">
      <c r="A36" s="10">
        <v>890303841</v>
      </c>
      <c r="B36" s="10" t="s">
        <v>27</v>
      </c>
      <c r="C36" s="10" t="s">
        <v>21</v>
      </c>
      <c r="D36" s="10">
        <v>373991</v>
      </c>
      <c r="E36" s="10" t="s">
        <v>103</v>
      </c>
      <c r="F36" s="10" t="s">
        <v>104</v>
      </c>
      <c r="G36" s="11">
        <v>44879</v>
      </c>
      <c r="H36" s="12">
        <v>44977</v>
      </c>
      <c r="I36" s="13">
        <v>297084</v>
      </c>
      <c r="J36" s="13">
        <v>297084</v>
      </c>
      <c r="K36" s="10" t="s">
        <v>17</v>
      </c>
      <c r="L36" s="14" t="s">
        <v>29</v>
      </c>
      <c r="M36" s="15" t="s">
        <v>18</v>
      </c>
      <c r="N36" s="10" t="s">
        <v>305</v>
      </c>
      <c r="O36" s="10" t="s">
        <v>32</v>
      </c>
      <c r="P36" s="13">
        <v>0</v>
      </c>
      <c r="Q36" s="10"/>
      <c r="R36" s="10"/>
      <c r="S36" s="10"/>
      <c r="T36" s="10"/>
      <c r="U36" s="10" t="s">
        <v>33</v>
      </c>
      <c r="V36" s="11">
        <v>44879</v>
      </c>
      <c r="W36" s="11">
        <v>45485</v>
      </c>
      <c r="X36" s="11"/>
      <c r="Y36" s="11">
        <v>45495</v>
      </c>
      <c r="Z36" s="16"/>
      <c r="AA36" s="16"/>
      <c r="AB36" s="13">
        <v>297084</v>
      </c>
      <c r="AC36" s="13">
        <v>297084</v>
      </c>
      <c r="AD36" s="13">
        <v>0</v>
      </c>
      <c r="AE36" s="13">
        <v>0</v>
      </c>
      <c r="AF36" s="13">
        <v>0</v>
      </c>
      <c r="AG36" s="13">
        <v>0</v>
      </c>
      <c r="AH36" s="13">
        <v>0</v>
      </c>
      <c r="AI36" s="13">
        <v>297084</v>
      </c>
      <c r="AJ36" s="10"/>
      <c r="AK36" s="10" t="s">
        <v>105</v>
      </c>
      <c r="AL36" s="10" t="s">
        <v>106</v>
      </c>
      <c r="AM36" s="10"/>
      <c r="AN36" s="13">
        <v>0</v>
      </c>
      <c r="AO36" s="13">
        <v>0</v>
      </c>
      <c r="AP36" s="13">
        <v>297084</v>
      </c>
      <c r="AQ36" s="10" t="s">
        <v>36</v>
      </c>
      <c r="AR36" s="10" t="s">
        <v>93</v>
      </c>
      <c r="AS36" s="10" t="s">
        <v>78</v>
      </c>
      <c r="AT36" s="10" t="s">
        <v>52</v>
      </c>
      <c r="AU36" s="10" t="s">
        <v>53</v>
      </c>
      <c r="AV36" s="10"/>
      <c r="AW36" s="10"/>
      <c r="AX36" s="13">
        <v>297084</v>
      </c>
      <c r="AY36" s="10"/>
      <c r="AZ36" s="10"/>
      <c r="BA36" s="10"/>
      <c r="BB36" s="10"/>
      <c r="BC36" s="10"/>
      <c r="BD36" s="10"/>
      <c r="BE36" s="10"/>
      <c r="BF36" s="13">
        <v>0</v>
      </c>
      <c r="BG36" s="10"/>
      <c r="BH36" s="10"/>
      <c r="BI36" s="11"/>
      <c r="BJ36" s="10"/>
      <c r="BK36" s="13">
        <v>0</v>
      </c>
      <c r="BL36" s="17" t="s">
        <v>356</v>
      </c>
    </row>
    <row r="37" spans="1:64" s="17" customFormat="1" hidden="1" x14ac:dyDescent="0.35">
      <c r="A37" s="10">
        <v>890303841</v>
      </c>
      <c r="B37" s="10" t="s">
        <v>27</v>
      </c>
      <c r="C37" s="10" t="s">
        <v>21</v>
      </c>
      <c r="D37" s="10">
        <v>399510</v>
      </c>
      <c r="E37" s="10" t="s">
        <v>107</v>
      </c>
      <c r="F37" s="10" t="s">
        <v>108</v>
      </c>
      <c r="G37" s="11">
        <v>45114</v>
      </c>
      <c r="H37" s="12">
        <v>45167</v>
      </c>
      <c r="I37" s="13">
        <v>9336204</v>
      </c>
      <c r="J37" s="13">
        <v>9336204</v>
      </c>
      <c r="K37" s="10" t="s">
        <v>17</v>
      </c>
      <c r="L37" s="14" t="s">
        <v>29</v>
      </c>
      <c r="M37" s="15" t="s">
        <v>18</v>
      </c>
      <c r="N37" s="10" t="s">
        <v>305</v>
      </c>
      <c r="O37" s="10" t="s">
        <v>32</v>
      </c>
      <c r="P37" s="13">
        <v>0</v>
      </c>
      <c r="Q37" s="10"/>
      <c r="R37" s="10"/>
      <c r="S37" s="10"/>
      <c r="T37" s="10"/>
      <c r="U37" s="10" t="s">
        <v>33</v>
      </c>
      <c r="V37" s="11">
        <v>45114</v>
      </c>
      <c r="W37" s="11">
        <v>45485</v>
      </c>
      <c r="X37" s="11"/>
      <c r="Y37" s="11">
        <v>45516</v>
      </c>
      <c r="Z37" s="16"/>
      <c r="AA37" s="16"/>
      <c r="AB37" s="13">
        <v>9336204</v>
      </c>
      <c r="AC37" s="13">
        <v>9336204</v>
      </c>
      <c r="AD37" s="13">
        <v>0</v>
      </c>
      <c r="AE37" s="13">
        <v>0</v>
      </c>
      <c r="AF37" s="13">
        <v>0</v>
      </c>
      <c r="AG37" s="13">
        <v>0</v>
      </c>
      <c r="AH37" s="13">
        <v>0</v>
      </c>
      <c r="AI37" s="13">
        <v>9336204</v>
      </c>
      <c r="AJ37" s="10"/>
      <c r="AK37" s="10" t="s">
        <v>109</v>
      </c>
      <c r="AL37" s="10"/>
      <c r="AM37" s="10"/>
      <c r="AN37" s="13">
        <v>0</v>
      </c>
      <c r="AO37" s="13">
        <v>0</v>
      </c>
      <c r="AP37" s="13">
        <v>9336204</v>
      </c>
      <c r="AQ37" s="10" t="s">
        <v>36</v>
      </c>
      <c r="AR37" s="10" t="s">
        <v>109</v>
      </c>
      <c r="AS37" s="10" t="s">
        <v>78</v>
      </c>
      <c r="AT37" s="10" t="s">
        <v>52</v>
      </c>
      <c r="AU37" s="10" t="s">
        <v>53</v>
      </c>
      <c r="AV37" s="10"/>
      <c r="AW37" s="10"/>
      <c r="AX37" s="13">
        <v>9336204</v>
      </c>
      <c r="AY37" s="10"/>
      <c r="AZ37" s="10"/>
      <c r="BA37" s="10"/>
      <c r="BB37" s="10"/>
      <c r="BC37" s="10"/>
      <c r="BD37" s="10"/>
      <c r="BE37" s="10"/>
      <c r="BF37" s="13">
        <v>0</v>
      </c>
      <c r="BG37" s="10"/>
      <c r="BH37" s="10"/>
      <c r="BI37" s="11"/>
      <c r="BJ37" s="10"/>
      <c r="BK37" s="13">
        <v>0</v>
      </c>
      <c r="BL37" s="17" t="s">
        <v>356</v>
      </c>
    </row>
    <row r="38" spans="1:64" s="17" customFormat="1" hidden="1" x14ac:dyDescent="0.35">
      <c r="A38" s="10">
        <v>890303841</v>
      </c>
      <c r="B38" s="10" t="s">
        <v>27</v>
      </c>
      <c r="C38" s="10" t="s">
        <v>21</v>
      </c>
      <c r="D38" s="10">
        <v>414578</v>
      </c>
      <c r="E38" s="10" t="s">
        <v>110</v>
      </c>
      <c r="F38" s="10" t="s">
        <v>111</v>
      </c>
      <c r="G38" s="11">
        <v>45393</v>
      </c>
      <c r="H38" s="12">
        <v>45426</v>
      </c>
      <c r="I38" s="13">
        <v>690900</v>
      </c>
      <c r="J38" s="13">
        <v>690900</v>
      </c>
      <c r="K38" s="10" t="s">
        <v>17</v>
      </c>
      <c r="L38" s="14" t="s">
        <v>29</v>
      </c>
      <c r="M38" s="15" t="s">
        <v>18</v>
      </c>
      <c r="N38" s="10" t="s">
        <v>305</v>
      </c>
      <c r="O38" s="10" t="s">
        <v>32</v>
      </c>
      <c r="P38" s="13">
        <v>0</v>
      </c>
      <c r="Q38" s="10"/>
      <c r="R38" s="10"/>
      <c r="S38" s="10"/>
      <c r="T38" s="10"/>
      <c r="U38" s="10" t="s">
        <v>33</v>
      </c>
      <c r="V38" s="11">
        <v>45393</v>
      </c>
      <c r="W38" s="11">
        <v>45485</v>
      </c>
      <c r="X38" s="11"/>
      <c r="Y38" s="11">
        <v>45505</v>
      </c>
      <c r="Z38" s="16"/>
      <c r="AA38" s="16"/>
      <c r="AB38" s="13">
        <v>690900</v>
      </c>
      <c r="AC38" s="13">
        <v>690900</v>
      </c>
      <c r="AD38" s="13">
        <v>0</v>
      </c>
      <c r="AE38" s="13">
        <v>0</v>
      </c>
      <c r="AF38" s="13">
        <v>0</v>
      </c>
      <c r="AG38" s="13">
        <v>0</v>
      </c>
      <c r="AH38" s="13">
        <v>0</v>
      </c>
      <c r="AI38" s="13">
        <v>690900</v>
      </c>
      <c r="AJ38" s="10"/>
      <c r="AK38" s="10" t="s">
        <v>112</v>
      </c>
      <c r="AL38" s="10"/>
      <c r="AM38" s="10"/>
      <c r="AN38" s="13">
        <v>0</v>
      </c>
      <c r="AO38" s="13">
        <v>0</v>
      </c>
      <c r="AP38" s="13">
        <v>690900</v>
      </c>
      <c r="AQ38" s="10" t="s">
        <v>36</v>
      </c>
      <c r="AR38" s="10" t="s">
        <v>112</v>
      </c>
      <c r="AS38" s="10" t="s">
        <v>51</v>
      </c>
      <c r="AT38" s="10" t="s">
        <v>52</v>
      </c>
      <c r="AU38" s="10" t="s">
        <v>53</v>
      </c>
      <c r="AV38" s="10"/>
      <c r="AW38" s="10"/>
      <c r="AX38" s="13">
        <v>690900</v>
      </c>
      <c r="AY38" s="10"/>
      <c r="AZ38" s="10"/>
      <c r="BA38" s="10"/>
      <c r="BB38" s="10"/>
      <c r="BC38" s="10"/>
      <c r="BD38" s="10"/>
      <c r="BE38" s="10"/>
      <c r="BF38" s="13">
        <v>0</v>
      </c>
      <c r="BG38" s="10"/>
      <c r="BH38" s="10"/>
      <c r="BI38" s="11"/>
      <c r="BJ38" s="10"/>
      <c r="BK38" s="13">
        <v>0</v>
      </c>
      <c r="BL38" s="17" t="s">
        <v>356</v>
      </c>
    </row>
    <row r="39" spans="1:64" s="17" customFormat="1" hidden="1" x14ac:dyDescent="0.35">
      <c r="A39" s="10">
        <v>890303841</v>
      </c>
      <c r="B39" s="10" t="s">
        <v>27</v>
      </c>
      <c r="C39" s="10" t="s">
        <v>20</v>
      </c>
      <c r="D39" s="10">
        <v>415250</v>
      </c>
      <c r="E39" s="10" t="s">
        <v>113</v>
      </c>
      <c r="F39" s="10" t="s">
        <v>114</v>
      </c>
      <c r="G39" s="11">
        <v>45461</v>
      </c>
      <c r="H39" s="12">
        <v>45490</v>
      </c>
      <c r="I39" s="13">
        <v>498014</v>
      </c>
      <c r="J39" s="13">
        <v>498014</v>
      </c>
      <c r="K39" s="10" t="s">
        <v>17</v>
      </c>
      <c r="L39" s="14" t="s">
        <v>28</v>
      </c>
      <c r="M39" s="15" t="s">
        <v>18</v>
      </c>
      <c r="N39" s="10" t="s">
        <v>305</v>
      </c>
      <c r="O39" s="10" t="s">
        <v>32</v>
      </c>
      <c r="P39" s="13">
        <v>0</v>
      </c>
      <c r="Q39" s="10"/>
      <c r="R39" s="10"/>
      <c r="S39" s="10"/>
      <c r="T39" s="10"/>
      <c r="U39" s="10" t="s">
        <v>33</v>
      </c>
      <c r="V39" s="11">
        <v>45461</v>
      </c>
      <c r="W39" s="11">
        <v>45505</v>
      </c>
      <c r="X39" s="11"/>
      <c r="Y39" s="11">
        <v>45540</v>
      </c>
      <c r="Z39" s="16"/>
      <c r="AA39" s="16"/>
      <c r="AB39" s="13">
        <v>498014</v>
      </c>
      <c r="AC39" s="13">
        <v>498014</v>
      </c>
      <c r="AD39" s="13">
        <v>0</v>
      </c>
      <c r="AE39" s="13">
        <v>0</v>
      </c>
      <c r="AF39" s="13">
        <v>0</v>
      </c>
      <c r="AG39" s="13">
        <v>0</v>
      </c>
      <c r="AH39" s="13">
        <v>0</v>
      </c>
      <c r="AI39" s="13">
        <v>498014</v>
      </c>
      <c r="AJ39" s="10"/>
      <c r="AK39" s="10" t="s">
        <v>115</v>
      </c>
      <c r="AL39" s="10"/>
      <c r="AM39" s="10"/>
      <c r="AN39" s="13">
        <v>0</v>
      </c>
      <c r="AO39" s="13">
        <v>0</v>
      </c>
      <c r="AP39" s="13">
        <v>498014</v>
      </c>
      <c r="AQ39" s="10" t="s">
        <v>36</v>
      </c>
      <c r="AR39" s="10" t="s">
        <v>115</v>
      </c>
      <c r="AS39" s="10" t="s">
        <v>51</v>
      </c>
      <c r="AT39" s="10" t="s">
        <v>116</v>
      </c>
      <c r="AU39" s="10" t="s">
        <v>53</v>
      </c>
      <c r="AV39" s="10"/>
      <c r="AW39" s="10"/>
      <c r="AX39" s="13">
        <v>498014</v>
      </c>
      <c r="AY39" s="10"/>
      <c r="AZ39" s="10"/>
      <c r="BA39" s="10"/>
      <c r="BB39" s="10"/>
      <c r="BC39" s="10"/>
      <c r="BD39" s="10"/>
      <c r="BE39" s="10"/>
      <c r="BF39" s="13">
        <v>0</v>
      </c>
      <c r="BG39" s="10"/>
      <c r="BH39" s="10"/>
      <c r="BI39" s="11"/>
      <c r="BJ39" s="10"/>
      <c r="BK39" s="13">
        <v>0</v>
      </c>
      <c r="BL39" s="17" t="s">
        <v>356</v>
      </c>
    </row>
    <row r="40" spans="1:64" s="17" customFormat="1" hidden="1" x14ac:dyDescent="0.35">
      <c r="A40" s="10">
        <v>890303841</v>
      </c>
      <c r="B40" s="10" t="s">
        <v>27</v>
      </c>
      <c r="C40" s="10" t="s">
        <v>21</v>
      </c>
      <c r="D40" s="10">
        <v>417695</v>
      </c>
      <c r="E40" s="10" t="s">
        <v>117</v>
      </c>
      <c r="F40" s="10" t="s">
        <v>118</v>
      </c>
      <c r="G40" s="11">
        <v>45420</v>
      </c>
      <c r="H40" s="12">
        <v>45475</v>
      </c>
      <c r="I40" s="13">
        <v>3284944</v>
      </c>
      <c r="J40" s="13">
        <v>3284944</v>
      </c>
      <c r="K40" s="10" t="s">
        <v>17</v>
      </c>
      <c r="L40" s="14" t="s">
        <v>29</v>
      </c>
      <c r="M40" s="15" t="s">
        <v>18</v>
      </c>
      <c r="N40" s="10" t="s">
        <v>305</v>
      </c>
      <c r="O40" s="10" t="s">
        <v>32</v>
      </c>
      <c r="P40" s="13">
        <v>0</v>
      </c>
      <c r="Q40" s="10"/>
      <c r="R40" s="10"/>
      <c r="S40" s="10"/>
      <c r="T40" s="10"/>
      <c r="U40" s="10" t="s">
        <v>33</v>
      </c>
      <c r="V40" s="11">
        <v>45420</v>
      </c>
      <c r="W40" s="11">
        <v>45475</v>
      </c>
      <c r="X40" s="11"/>
      <c r="Y40" s="11">
        <v>45500</v>
      </c>
      <c r="Z40" s="16"/>
      <c r="AA40" s="16"/>
      <c r="AB40" s="13">
        <v>3284944</v>
      </c>
      <c r="AC40" s="13">
        <v>3284944</v>
      </c>
      <c r="AD40" s="13">
        <v>0</v>
      </c>
      <c r="AE40" s="13">
        <v>0</v>
      </c>
      <c r="AF40" s="13">
        <v>0</v>
      </c>
      <c r="AG40" s="13">
        <v>0</v>
      </c>
      <c r="AH40" s="13">
        <v>0</v>
      </c>
      <c r="AI40" s="13">
        <v>3284944</v>
      </c>
      <c r="AJ40" s="10"/>
      <c r="AK40" s="10" t="s">
        <v>119</v>
      </c>
      <c r="AL40" s="10"/>
      <c r="AM40" s="10"/>
      <c r="AN40" s="13">
        <v>0</v>
      </c>
      <c r="AO40" s="13">
        <v>0</v>
      </c>
      <c r="AP40" s="13">
        <v>3284944</v>
      </c>
      <c r="AQ40" s="10" t="s">
        <v>36</v>
      </c>
      <c r="AR40" s="10" t="s">
        <v>119</v>
      </c>
      <c r="AS40" s="10" t="s">
        <v>78</v>
      </c>
      <c r="AT40" s="10" t="s">
        <v>120</v>
      </c>
      <c r="AU40" s="10" t="s">
        <v>39</v>
      </c>
      <c r="AV40" s="10"/>
      <c r="AW40" s="10"/>
      <c r="AX40" s="13">
        <v>3284944</v>
      </c>
      <c r="AY40" s="10"/>
      <c r="AZ40" s="10"/>
      <c r="BA40" s="10"/>
      <c r="BB40" s="10"/>
      <c r="BC40" s="10"/>
      <c r="BD40" s="10"/>
      <c r="BE40" s="10"/>
      <c r="BF40" s="13">
        <v>0</v>
      </c>
      <c r="BG40" s="10"/>
      <c r="BH40" s="10"/>
      <c r="BI40" s="11"/>
      <c r="BJ40" s="10"/>
      <c r="BK40" s="13">
        <v>0</v>
      </c>
      <c r="BL40" s="17" t="s">
        <v>356</v>
      </c>
    </row>
    <row r="41" spans="1:64" s="17" customFormat="1" hidden="1" x14ac:dyDescent="0.35">
      <c r="A41" s="10">
        <v>890303841</v>
      </c>
      <c r="B41" s="10" t="s">
        <v>27</v>
      </c>
      <c r="C41" s="10" t="s">
        <v>21</v>
      </c>
      <c r="D41" s="10">
        <v>421718</v>
      </c>
      <c r="E41" s="10" t="s">
        <v>121</v>
      </c>
      <c r="F41" s="10" t="s">
        <v>122</v>
      </c>
      <c r="G41" s="11">
        <v>45443</v>
      </c>
      <c r="H41" s="12">
        <v>45475</v>
      </c>
      <c r="I41" s="13">
        <v>5779205</v>
      </c>
      <c r="J41" s="13">
        <v>5779205</v>
      </c>
      <c r="K41" s="10" t="s">
        <v>17</v>
      </c>
      <c r="L41" s="14" t="s">
        <v>29</v>
      </c>
      <c r="M41" s="15" t="s">
        <v>18</v>
      </c>
      <c r="N41" s="10" t="s">
        <v>305</v>
      </c>
      <c r="O41" s="10" t="s">
        <v>32</v>
      </c>
      <c r="P41" s="13">
        <v>0</v>
      </c>
      <c r="Q41" s="10"/>
      <c r="R41" s="10"/>
      <c r="S41" s="10"/>
      <c r="T41" s="10"/>
      <c r="U41" s="10" t="s">
        <v>33</v>
      </c>
      <c r="V41" s="11">
        <v>45443</v>
      </c>
      <c r="W41" s="11">
        <v>45505</v>
      </c>
      <c r="X41" s="11"/>
      <c r="Y41" s="11">
        <v>45526</v>
      </c>
      <c r="Z41" s="16"/>
      <c r="AA41" s="16"/>
      <c r="AB41" s="13">
        <v>5779205</v>
      </c>
      <c r="AC41" s="13">
        <v>5779205</v>
      </c>
      <c r="AD41" s="13">
        <v>0</v>
      </c>
      <c r="AE41" s="13">
        <v>0</v>
      </c>
      <c r="AF41" s="13">
        <v>0</v>
      </c>
      <c r="AG41" s="13">
        <v>0</v>
      </c>
      <c r="AH41" s="13">
        <v>0</v>
      </c>
      <c r="AI41" s="13">
        <v>5779205</v>
      </c>
      <c r="AJ41" s="10"/>
      <c r="AK41" s="10" t="s">
        <v>123</v>
      </c>
      <c r="AL41" s="10"/>
      <c r="AM41" s="10"/>
      <c r="AN41" s="13">
        <v>0</v>
      </c>
      <c r="AO41" s="13">
        <v>0</v>
      </c>
      <c r="AP41" s="13">
        <v>5779205</v>
      </c>
      <c r="AQ41" s="10" t="s">
        <v>36</v>
      </c>
      <c r="AR41" s="10" t="s">
        <v>124</v>
      </c>
      <c r="AS41" s="10" t="s">
        <v>51</v>
      </c>
      <c r="AT41" s="10" t="s">
        <v>52</v>
      </c>
      <c r="AU41" s="10" t="s">
        <v>53</v>
      </c>
      <c r="AV41" s="10"/>
      <c r="AW41" s="10"/>
      <c r="AX41" s="13">
        <v>5779205</v>
      </c>
      <c r="AY41" s="10"/>
      <c r="AZ41" s="10"/>
      <c r="BA41" s="10"/>
      <c r="BB41" s="10"/>
      <c r="BC41" s="10"/>
      <c r="BD41" s="10"/>
      <c r="BE41" s="10"/>
      <c r="BF41" s="13">
        <v>0</v>
      </c>
      <c r="BG41" s="10"/>
      <c r="BH41" s="10"/>
      <c r="BI41" s="11"/>
      <c r="BJ41" s="10"/>
      <c r="BK41" s="13">
        <v>0</v>
      </c>
      <c r="BL41" s="17" t="s">
        <v>356</v>
      </c>
    </row>
    <row r="42" spans="1:64" s="17" customFormat="1" hidden="1" x14ac:dyDescent="0.35">
      <c r="A42" s="10">
        <v>890303841</v>
      </c>
      <c r="B42" s="10" t="s">
        <v>27</v>
      </c>
      <c r="C42" s="10" t="s">
        <v>20</v>
      </c>
      <c r="D42" s="10">
        <v>424332</v>
      </c>
      <c r="E42" s="10" t="s">
        <v>125</v>
      </c>
      <c r="F42" s="10" t="s">
        <v>126</v>
      </c>
      <c r="G42" s="11">
        <v>45503</v>
      </c>
      <c r="H42" s="12"/>
      <c r="I42" s="13">
        <v>150893</v>
      </c>
      <c r="J42" s="13">
        <v>150893</v>
      </c>
      <c r="K42" s="10" t="s">
        <v>17</v>
      </c>
      <c r="L42" s="14" t="s">
        <v>29</v>
      </c>
      <c r="M42" s="15" t="s">
        <v>18</v>
      </c>
      <c r="N42" s="10" t="s">
        <v>305</v>
      </c>
      <c r="O42" s="10" t="s">
        <v>32</v>
      </c>
      <c r="P42" s="13">
        <v>0</v>
      </c>
      <c r="Q42" s="10"/>
      <c r="R42" s="10"/>
      <c r="S42" s="10"/>
      <c r="T42" s="10"/>
      <c r="U42" s="10" t="s">
        <v>33</v>
      </c>
      <c r="V42" s="11">
        <v>45503</v>
      </c>
      <c r="W42" s="11">
        <v>45537</v>
      </c>
      <c r="X42" s="11"/>
      <c r="Y42" s="11">
        <v>45563</v>
      </c>
      <c r="Z42" s="16"/>
      <c r="AA42" s="16"/>
      <c r="AB42" s="13">
        <v>150893</v>
      </c>
      <c r="AC42" s="13">
        <v>150893</v>
      </c>
      <c r="AD42" s="13">
        <v>0</v>
      </c>
      <c r="AE42" s="13">
        <v>0</v>
      </c>
      <c r="AF42" s="13">
        <v>0</v>
      </c>
      <c r="AG42" s="13">
        <v>0</v>
      </c>
      <c r="AH42" s="13">
        <v>0</v>
      </c>
      <c r="AI42" s="13">
        <v>150893</v>
      </c>
      <c r="AJ42" s="10"/>
      <c r="AK42" s="10" t="s">
        <v>127</v>
      </c>
      <c r="AL42" s="10"/>
      <c r="AM42" s="10"/>
      <c r="AN42" s="13">
        <v>0</v>
      </c>
      <c r="AO42" s="13">
        <v>0</v>
      </c>
      <c r="AP42" s="13">
        <v>150893</v>
      </c>
      <c r="AQ42" s="10" t="s">
        <v>36</v>
      </c>
      <c r="AR42" s="10" t="s">
        <v>127</v>
      </c>
      <c r="AS42" s="10" t="s">
        <v>51</v>
      </c>
      <c r="AT42" s="10" t="s">
        <v>116</v>
      </c>
      <c r="AU42" s="10" t="s">
        <v>53</v>
      </c>
      <c r="AV42" s="10"/>
      <c r="AW42" s="10"/>
      <c r="AX42" s="13">
        <v>150893</v>
      </c>
      <c r="AY42" s="10"/>
      <c r="AZ42" s="10"/>
      <c r="BA42" s="10"/>
      <c r="BB42" s="10"/>
      <c r="BC42" s="10"/>
      <c r="BD42" s="10"/>
      <c r="BE42" s="10"/>
      <c r="BF42" s="13">
        <v>0</v>
      </c>
      <c r="BG42" s="10"/>
      <c r="BH42" s="10"/>
      <c r="BI42" s="11"/>
      <c r="BJ42" s="10"/>
      <c r="BK42" s="13">
        <v>0</v>
      </c>
      <c r="BL42" s="17" t="s">
        <v>356</v>
      </c>
    </row>
    <row r="43" spans="1:64" s="17" customFormat="1" hidden="1" x14ac:dyDescent="0.35">
      <c r="A43" s="10">
        <v>890303841</v>
      </c>
      <c r="B43" s="10" t="s">
        <v>27</v>
      </c>
      <c r="C43" s="10" t="s">
        <v>20</v>
      </c>
      <c r="D43" s="10">
        <v>424817</v>
      </c>
      <c r="E43" s="10" t="s">
        <v>128</v>
      </c>
      <c r="F43" s="10" t="s">
        <v>129</v>
      </c>
      <c r="G43" s="11">
        <v>45505</v>
      </c>
      <c r="H43" s="12"/>
      <c r="I43" s="13">
        <v>1284731</v>
      </c>
      <c r="J43" s="13">
        <v>1284731</v>
      </c>
      <c r="K43" s="10" t="s">
        <v>17</v>
      </c>
      <c r="L43" s="14" t="s">
        <v>28</v>
      </c>
      <c r="M43" s="15" t="s">
        <v>18</v>
      </c>
      <c r="N43" s="10" t="s">
        <v>305</v>
      </c>
      <c r="O43" s="10" t="s">
        <v>32</v>
      </c>
      <c r="P43" s="13">
        <v>0</v>
      </c>
      <c r="Q43" s="10"/>
      <c r="R43" s="10"/>
      <c r="S43" s="10"/>
      <c r="T43" s="10"/>
      <c r="U43" s="10" t="s">
        <v>33</v>
      </c>
      <c r="V43" s="11">
        <v>45505</v>
      </c>
      <c r="W43" s="11">
        <v>45569</v>
      </c>
      <c r="X43" s="11"/>
      <c r="Y43" s="11">
        <v>45588</v>
      </c>
      <c r="Z43" s="16"/>
      <c r="AA43" s="16"/>
      <c r="AB43" s="13">
        <v>1284731</v>
      </c>
      <c r="AC43" s="13">
        <v>1284731</v>
      </c>
      <c r="AD43" s="13">
        <v>0</v>
      </c>
      <c r="AE43" s="13">
        <v>0</v>
      </c>
      <c r="AF43" s="13">
        <v>0</v>
      </c>
      <c r="AG43" s="13">
        <v>0</v>
      </c>
      <c r="AH43" s="13">
        <v>0</v>
      </c>
      <c r="AI43" s="13">
        <v>1284731</v>
      </c>
      <c r="AJ43" s="10"/>
      <c r="AK43" s="10" t="s">
        <v>130</v>
      </c>
      <c r="AL43" s="10"/>
      <c r="AM43" s="10"/>
      <c r="AN43" s="13">
        <v>0</v>
      </c>
      <c r="AO43" s="13">
        <v>0</v>
      </c>
      <c r="AP43" s="13">
        <v>1284731</v>
      </c>
      <c r="AQ43" s="10" t="s">
        <v>36</v>
      </c>
      <c r="AR43" s="10" t="s">
        <v>131</v>
      </c>
      <c r="AS43" s="10" t="s">
        <v>51</v>
      </c>
      <c r="AT43" s="10" t="s">
        <v>52</v>
      </c>
      <c r="AU43" s="10" t="s">
        <v>53</v>
      </c>
      <c r="AV43" s="10"/>
      <c r="AW43" s="10"/>
      <c r="AX43" s="13">
        <v>1284731</v>
      </c>
      <c r="AY43" s="10"/>
      <c r="AZ43" s="10"/>
      <c r="BA43" s="10"/>
      <c r="BB43" s="10"/>
      <c r="BC43" s="10"/>
      <c r="BD43" s="10"/>
      <c r="BE43" s="10"/>
      <c r="BF43" s="13">
        <v>0</v>
      </c>
      <c r="BG43" s="10"/>
      <c r="BH43" s="10"/>
      <c r="BI43" s="11"/>
      <c r="BJ43" s="10"/>
      <c r="BK43" s="13">
        <v>0</v>
      </c>
      <c r="BL43" s="17" t="s">
        <v>356</v>
      </c>
    </row>
    <row r="44" spans="1:64" s="17" customFormat="1" hidden="1" x14ac:dyDescent="0.35">
      <c r="A44" s="10">
        <v>890303841</v>
      </c>
      <c r="B44" s="10" t="s">
        <v>27</v>
      </c>
      <c r="C44" s="10" t="s">
        <v>21</v>
      </c>
      <c r="D44" s="10">
        <v>439186</v>
      </c>
      <c r="E44" s="10" t="s">
        <v>132</v>
      </c>
      <c r="F44" s="10" t="s">
        <v>133</v>
      </c>
      <c r="G44" s="11">
        <v>45535</v>
      </c>
      <c r="H44" s="12">
        <v>45547</v>
      </c>
      <c r="I44" s="13">
        <v>1694819</v>
      </c>
      <c r="J44" s="13">
        <v>1694819</v>
      </c>
      <c r="K44" s="10" t="s">
        <v>17</v>
      </c>
      <c r="L44" s="14" t="s">
        <v>29</v>
      </c>
      <c r="M44" s="15" t="s">
        <v>18</v>
      </c>
      <c r="N44" s="10" t="s">
        <v>305</v>
      </c>
      <c r="O44" s="10" t="s">
        <v>32</v>
      </c>
      <c r="P44" s="13">
        <v>0</v>
      </c>
      <c r="Q44" s="10"/>
      <c r="R44" s="10"/>
      <c r="S44" s="10"/>
      <c r="T44" s="10"/>
      <c r="U44" s="10" t="s">
        <v>33</v>
      </c>
      <c r="V44" s="11">
        <v>45535</v>
      </c>
      <c r="W44" s="11">
        <v>45546</v>
      </c>
      <c r="X44" s="11"/>
      <c r="Y44" s="11">
        <v>45569</v>
      </c>
      <c r="Z44" s="16"/>
      <c r="AA44" s="16"/>
      <c r="AB44" s="13">
        <v>1694819</v>
      </c>
      <c r="AC44" s="13">
        <v>1694819</v>
      </c>
      <c r="AD44" s="13">
        <v>0</v>
      </c>
      <c r="AE44" s="13">
        <v>0</v>
      </c>
      <c r="AF44" s="13">
        <v>0</v>
      </c>
      <c r="AG44" s="13">
        <v>0</v>
      </c>
      <c r="AH44" s="13">
        <v>0</v>
      </c>
      <c r="AI44" s="13">
        <v>1694819</v>
      </c>
      <c r="AJ44" s="10"/>
      <c r="AK44" s="10" t="s">
        <v>134</v>
      </c>
      <c r="AL44" s="10"/>
      <c r="AM44" s="10"/>
      <c r="AN44" s="13">
        <v>0</v>
      </c>
      <c r="AO44" s="13">
        <v>0</v>
      </c>
      <c r="AP44" s="13">
        <v>1694819</v>
      </c>
      <c r="AQ44" s="10" t="s">
        <v>36</v>
      </c>
      <c r="AR44" s="10" t="s">
        <v>135</v>
      </c>
      <c r="AS44" s="10" t="s">
        <v>51</v>
      </c>
      <c r="AT44" s="10" t="s">
        <v>53</v>
      </c>
      <c r="AU44" s="10" t="s">
        <v>53</v>
      </c>
      <c r="AV44" s="10"/>
      <c r="AW44" s="10"/>
      <c r="AX44" s="13">
        <v>1694819</v>
      </c>
      <c r="AY44" s="10"/>
      <c r="AZ44" s="10"/>
      <c r="BA44" s="10"/>
      <c r="BB44" s="10"/>
      <c r="BC44" s="10"/>
      <c r="BD44" s="10"/>
      <c r="BE44" s="10"/>
      <c r="BF44" s="13">
        <v>0</v>
      </c>
      <c r="BG44" s="10"/>
      <c r="BH44" s="10"/>
      <c r="BI44" s="11"/>
      <c r="BJ44" s="10"/>
      <c r="BK44" s="13">
        <v>0</v>
      </c>
      <c r="BL44" s="17" t="s">
        <v>356</v>
      </c>
    </row>
    <row r="45" spans="1:64" s="17" customFormat="1" hidden="1" x14ac:dyDescent="0.35">
      <c r="A45" s="10">
        <v>890303841</v>
      </c>
      <c r="B45" s="10" t="s">
        <v>27</v>
      </c>
      <c r="C45" s="10" t="s">
        <v>21</v>
      </c>
      <c r="D45" s="10">
        <v>441665</v>
      </c>
      <c r="E45" s="10" t="s">
        <v>136</v>
      </c>
      <c r="F45" s="10" t="s">
        <v>137</v>
      </c>
      <c r="G45" s="11">
        <v>45546</v>
      </c>
      <c r="H45" s="12">
        <v>45580</v>
      </c>
      <c r="I45" s="13">
        <v>1212883</v>
      </c>
      <c r="J45" s="13">
        <v>1212883</v>
      </c>
      <c r="K45" s="10" t="s">
        <v>17</v>
      </c>
      <c r="L45" s="14" t="s">
        <v>29</v>
      </c>
      <c r="M45" s="15" t="s">
        <v>18</v>
      </c>
      <c r="N45" s="10" t="s">
        <v>305</v>
      </c>
      <c r="O45" s="10" t="s">
        <v>32</v>
      </c>
      <c r="P45" s="13">
        <v>0</v>
      </c>
      <c r="Q45" s="10"/>
      <c r="R45" s="10"/>
      <c r="S45" s="10"/>
      <c r="T45" s="10"/>
      <c r="U45" s="10" t="s">
        <v>33</v>
      </c>
      <c r="V45" s="11">
        <v>45546</v>
      </c>
      <c r="W45" s="11">
        <v>45610</v>
      </c>
      <c r="X45" s="11"/>
      <c r="Y45" s="11">
        <v>45626</v>
      </c>
      <c r="Z45" s="16"/>
      <c r="AA45" s="16"/>
      <c r="AB45" s="13">
        <v>1212883</v>
      </c>
      <c r="AC45" s="13">
        <v>1212883</v>
      </c>
      <c r="AD45" s="13">
        <v>0</v>
      </c>
      <c r="AE45" s="13">
        <v>0</v>
      </c>
      <c r="AF45" s="13">
        <v>0</v>
      </c>
      <c r="AG45" s="13">
        <v>0</v>
      </c>
      <c r="AH45" s="13">
        <v>0</v>
      </c>
      <c r="AI45" s="13">
        <v>1212883</v>
      </c>
      <c r="AJ45" s="10"/>
      <c r="AK45" s="10" t="s">
        <v>138</v>
      </c>
      <c r="AL45" s="10"/>
      <c r="AM45" s="10"/>
      <c r="AN45" s="13">
        <v>0</v>
      </c>
      <c r="AO45" s="13">
        <v>0</v>
      </c>
      <c r="AP45" s="13">
        <v>1212883</v>
      </c>
      <c r="AQ45" s="10" t="s">
        <v>36</v>
      </c>
      <c r="AR45" s="10" t="s">
        <v>139</v>
      </c>
      <c r="AS45" s="10" t="s">
        <v>51</v>
      </c>
      <c r="AT45" s="10" t="s">
        <v>53</v>
      </c>
      <c r="AU45" s="10" t="s">
        <v>53</v>
      </c>
      <c r="AV45" s="10"/>
      <c r="AW45" s="10"/>
      <c r="AX45" s="13">
        <v>1212883</v>
      </c>
      <c r="AY45" s="10"/>
      <c r="AZ45" s="10"/>
      <c r="BA45" s="10"/>
      <c r="BB45" s="10"/>
      <c r="BC45" s="10"/>
      <c r="BD45" s="10"/>
      <c r="BE45" s="10"/>
      <c r="BF45" s="13">
        <v>0</v>
      </c>
      <c r="BG45" s="10"/>
      <c r="BH45" s="10"/>
      <c r="BI45" s="11"/>
      <c r="BJ45" s="10"/>
      <c r="BK45" s="13">
        <v>0</v>
      </c>
      <c r="BL45" s="17" t="s">
        <v>356</v>
      </c>
    </row>
    <row r="46" spans="1:64" s="17" customFormat="1" hidden="1" x14ac:dyDescent="0.35">
      <c r="A46" s="10">
        <v>890303841</v>
      </c>
      <c r="B46" s="10" t="s">
        <v>27</v>
      </c>
      <c r="C46" s="10" t="s">
        <v>21</v>
      </c>
      <c r="D46" s="10">
        <v>314330</v>
      </c>
      <c r="E46" s="10" t="s">
        <v>205</v>
      </c>
      <c r="F46" s="10" t="s">
        <v>206</v>
      </c>
      <c r="G46" s="11">
        <v>44576</v>
      </c>
      <c r="H46" s="12">
        <v>44611</v>
      </c>
      <c r="I46" s="13">
        <v>3512760</v>
      </c>
      <c r="J46" s="13">
        <v>3512760</v>
      </c>
      <c r="K46" s="10" t="s">
        <v>17</v>
      </c>
      <c r="L46" s="14" t="s">
        <v>29</v>
      </c>
      <c r="M46" s="15" t="s">
        <v>18</v>
      </c>
      <c r="N46" s="10" t="s">
        <v>305</v>
      </c>
      <c r="O46" s="10" t="s">
        <v>32</v>
      </c>
      <c r="P46" s="13">
        <v>0</v>
      </c>
      <c r="Q46" s="10"/>
      <c r="R46" s="10"/>
      <c r="S46" s="10"/>
      <c r="T46" s="10"/>
      <c r="U46" s="10" t="s">
        <v>200</v>
      </c>
      <c r="V46" s="11">
        <v>44576</v>
      </c>
      <c r="W46" s="11"/>
      <c r="X46" s="11"/>
      <c r="Y46" s="11"/>
      <c r="Z46" s="16"/>
      <c r="AA46" s="16"/>
      <c r="AB46" s="13">
        <v>3512760</v>
      </c>
      <c r="AC46" s="13">
        <v>3512760</v>
      </c>
      <c r="AD46" s="13">
        <v>0</v>
      </c>
      <c r="AE46" s="13">
        <v>0</v>
      </c>
      <c r="AF46" s="13">
        <v>0</v>
      </c>
      <c r="AG46" s="13">
        <v>0</v>
      </c>
      <c r="AH46" s="13">
        <v>0</v>
      </c>
      <c r="AI46" s="13">
        <v>0</v>
      </c>
      <c r="AJ46" s="10"/>
      <c r="AK46" s="10"/>
      <c r="AL46" s="10" t="s">
        <v>207</v>
      </c>
      <c r="AM46" s="10"/>
      <c r="AN46" s="13">
        <v>0</v>
      </c>
      <c r="AO46" s="13">
        <v>0</v>
      </c>
      <c r="AP46" s="13">
        <v>3512760</v>
      </c>
      <c r="AQ46" s="10" t="s">
        <v>36</v>
      </c>
      <c r="AR46" s="10" t="s">
        <v>208</v>
      </c>
      <c r="AS46" s="10" t="s">
        <v>78</v>
      </c>
      <c r="AT46" s="10" t="s">
        <v>52</v>
      </c>
      <c r="AU46" s="10" t="s">
        <v>53</v>
      </c>
      <c r="AV46" s="10"/>
      <c r="AW46" s="10"/>
      <c r="AX46" s="13">
        <v>3512760</v>
      </c>
      <c r="AY46" s="10"/>
      <c r="AZ46" s="10"/>
      <c r="BA46" s="10"/>
      <c r="BB46" s="10"/>
      <c r="BC46" s="10"/>
      <c r="BD46" s="10"/>
      <c r="BE46" s="10"/>
      <c r="BF46" s="13">
        <v>0</v>
      </c>
      <c r="BG46" s="10"/>
      <c r="BH46" s="10"/>
      <c r="BI46" s="11"/>
      <c r="BJ46" s="10"/>
      <c r="BK46" s="13">
        <v>0</v>
      </c>
      <c r="BL46" s="17" t="s">
        <v>356</v>
      </c>
    </row>
    <row r="47" spans="1:64" s="17" customFormat="1" hidden="1" x14ac:dyDescent="0.35">
      <c r="A47" s="10">
        <v>890303841</v>
      </c>
      <c r="B47" s="10" t="s">
        <v>27</v>
      </c>
      <c r="C47" s="10" t="s">
        <v>21</v>
      </c>
      <c r="D47" s="10">
        <v>463887</v>
      </c>
      <c r="E47" s="10" t="s">
        <v>221</v>
      </c>
      <c r="F47" s="10" t="s">
        <v>222</v>
      </c>
      <c r="G47" s="11">
        <v>45663</v>
      </c>
      <c r="H47" s="12">
        <v>45699</v>
      </c>
      <c r="I47" s="13">
        <v>234671</v>
      </c>
      <c r="J47" s="13">
        <v>234671</v>
      </c>
      <c r="K47" s="10" t="s">
        <v>17</v>
      </c>
      <c r="L47" s="14" t="s">
        <v>29</v>
      </c>
      <c r="M47" s="15" t="s">
        <v>18</v>
      </c>
      <c r="N47" s="10" t="e">
        <v>#N/A</v>
      </c>
      <c r="O47" s="10" t="s">
        <v>32</v>
      </c>
      <c r="P47" s="13">
        <v>0</v>
      </c>
      <c r="Q47" s="10"/>
      <c r="R47" s="10"/>
      <c r="S47" s="10"/>
      <c r="T47" s="10"/>
      <c r="U47" s="10" t="s">
        <v>200</v>
      </c>
      <c r="V47" s="11">
        <v>45663</v>
      </c>
      <c r="W47" s="11"/>
      <c r="X47" s="11"/>
      <c r="Y47" s="11"/>
      <c r="Z47" s="16"/>
      <c r="AA47" s="16"/>
      <c r="AB47" s="13">
        <v>234671</v>
      </c>
      <c r="AC47" s="13">
        <v>234671</v>
      </c>
      <c r="AD47" s="13">
        <v>0</v>
      </c>
      <c r="AE47" s="13">
        <v>0</v>
      </c>
      <c r="AF47" s="13">
        <v>0</v>
      </c>
      <c r="AG47" s="13">
        <v>0</v>
      </c>
      <c r="AH47" s="13">
        <v>0</v>
      </c>
      <c r="AI47" s="13">
        <v>0</v>
      </c>
      <c r="AJ47" s="10"/>
      <c r="AK47" s="10"/>
      <c r="AL47" s="10"/>
      <c r="AM47" s="10"/>
      <c r="AN47" s="13">
        <v>0</v>
      </c>
      <c r="AO47" s="13">
        <v>0</v>
      </c>
      <c r="AP47" s="13">
        <v>234671</v>
      </c>
      <c r="AQ47" s="10" t="s">
        <v>36</v>
      </c>
      <c r="AR47" s="10" t="s">
        <v>135</v>
      </c>
      <c r="AS47" s="10" t="s">
        <v>51</v>
      </c>
      <c r="AT47" s="10" t="s">
        <v>53</v>
      </c>
      <c r="AU47" s="10" t="s">
        <v>53</v>
      </c>
      <c r="AV47" s="10"/>
      <c r="AW47" s="10"/>
      <c r="AX47" s="13">
        <v>234671</v>
      </c>
      <c r="AY47" s="10"/>
      <c r="AZ47" s="10"/>
      <c r="BA47" s="10"/>
      <c r="BB47" s="10"/>
      <c r="BC47" s="10"/>
      <c r="BD47" s="10"/>
      <c r="BE47" s="10"/>
      <c r="BF47" s="13">
        <v>0</v>
      </c>
      <c r="BG47" s="10"/>
      <c r="BH47" s="10"/>
      <c r="BI47" s="11"/>
      <c r="BJ47" s="10"/>
      <c r="BK47" s="13">
        <v>0</v>
      </c>
      <c r="BL47" s="17" t="s">
        <v>356</v>
      </c>
    </row>
    <row r="48" spans="1:64" s="17" customFormat="1" hidden="1" x14ac:dyDescent="0.35">
      <c r="A48" s="10">
        <v>890303841</v>
      </c>
      <c r="B48" s="10" t="s">
        <v>27</v>
      </c>
      <c r="C48" s="10" t="s">
        <v>20</v>
      </c>
      <c r="D48" s="10">
        <v>300824</v>
      </c>
      <c r="E48" s="10" t="s">
        <v>197</v>
      </c>
      <c r="F48" s="10" t="s">
        <v>198</v>
      </c>
      <c r="G48" s="11">
        <v>44938</v>
      </c>
      <c r="H48" s="12">
        <v>44972</v>
      </c>
      <c r="I48" s="13">
        <v>91198</v>
      </c>
      <c r="J48" s="13">
        <v>91198</v>
      </c>
      <c r="K48" s="10" t="s">
        <v>17</v>
      </c>
      <c r="L48" s="14" t="s">
        <v>28</v>
      </c>
      <c r="M48" s="15" t="s">
        <v>18</v>
      </c>
      <c r="N48" s="10" t="s">
        <v>309</v>
      </c>
      <c r="O48" s="10" t="s">
        <v>199</v>
      </c>
      <c r="P48" s="13">
        <v>0</v>
      </c>
      <c r="Q48" s="10"/>
      <c r="R48" s="10"/>
      <c r="S48" s="10"/>
      <c r="T48" s="10"/>
      <c r="U48" s="10" t="s">
        <v>200</v>
      </c>
      <c r="V48" s="11">
        <v>44938</v>
      </c>
      <c r="W48" s="11"/>
      <c r="X48" s="11"/>
      <c r="Y48" s="11"/>
      <c r="Z48" s="16"/>
      <c r="AA48" s="16"/>
      <c r="AB48" s="13">
        <v>91198</v>
      </c>
      <c r="AC48" s="13">
        <v>91198</v>
      </c>
      <c r="AD48" s="13">
        <v>0</v>
      </c>
      <c r="AE48" s="13">
        <v>0</v>
      </c>
      <c r="AF48" s="13">
        <v>0</v>
      </c>
      <c r="AG48" s="13">
        <v>0</v>
      </c>
      <c r="AH48" s="13">
        <v>0</v>
      </c>
      <c r="AI48" s="13">
        <v>0</v>
      </c>
      <c r="AJ48" s="10"/>
      <c r="AK48" s="10"/>
      <c r="AL48" s="10"/>
      <c r="AM48" s="10"/>
      <c r="AN48" s="13">
        <v>0</v>
      </c>
      <c r="AO48" s="13">
        <v>0</v>
      </c>
      <c r="AP48" s="13">
        <v>0</v>
      </c>
      <c r="AQ48" s="10"/>
      <c r="AR48" s="10"/>
      <c r="AS48" s="10"/>
      <c r="AT48" s="10"/>
      <c r="AU48" s="10"/>
      <c r="AV48" s="10"/>
      <c r="AW48" s="10"/>
      <c r="AX48" s="10"/>
      <c r="AY48" s="13">
        <v>91198</v>
      </c>
      <c r="AZ48" s="10"/>
      <c r="BA48" s="10"/>
      <c r="BB48" s="10"/>
      <c r="BC48" s="10"/>
      <c r="BD48" s="10"/>
      <c r="BE48" s="10"/>
      <c r="BF48" s="13">
        <v>0</v>
      </c>
      <c r="BG48" s="10"/>
      <c r="BH48" s="10"/>
      <c r="BI48" s="11"/>
      <c r="BJ48" s="10"/>
      <c r="BK48" s="13">
        <v>0</v>
      </c>
      <c r="BL48" s="115" t="s">
        <v>354</v>
      </c>
    </row>
    <row r="49" spans="1:64" s="17" customFormat="1" hidden="1" x14ac:dyDescent="0.35">
      <c r="A49" s="10">
        <v>890303841</v>
      </c>
      <c r="B49" s="10" t="s">
        <v>27</v>
      </c>
      <c r="C49" s="10" t="s">
        <v>20</v>
      </c>
      <c r="D49" s="10">
        <v>304814</v>
      </c>
      <c r="E49" s="10" t="s">
        <v>201</v>
      </c>
      <c r="F49" s="10" t="s">
        <v>202</v>
      </c>
      <c r="G49" s="11">
        <v>44958</v>
      </c>
      <c r="H49" s="12">
        <v>45008</v>
      </c>
      <c r="I49" s="13">
        <v>186591</v>
      </c>
      <c r="J49" s="13">
        <v>186591</v>
      </c>
      <c r="K49" s="10" t="s">
        <v>17</v>
      </c>
      <c r="L49" s="14" t="s">
        <v>28</v>
      </c>
      <c r="M49" s="15" t="s">
        <v>18</v>
      </c>
      <c r="N49" s="10" t="s">
        <v>309</v>
      </c>
      <c r="O49" s="10" t="s">
        <v>199</v>
      </c>
      <c r="P49" s="13">
        <v>0</v>
      </c>
      <c r="Q49" s="10"/>
      <c r="R49" s="10"/>
      <c r="S49" s="10"/>
      <c r="T49" s="10"/>
      <c r="U49" s="10" t="s">
        <v>200</v>
      </c>
      <c r="V49" s="11">
        <v>44958</v>
      </c>
      <c r="W49" s="11"/>
      <c r="X49" s="11"/>
      <c r="Y49" s="11"/>
      <c r="Z49" s="16"/>
      <c r="AA49" s="16"/>
      <c r="AB49" s="13">
        <v>186591</v>
      </c>
      <c r="AC49" s="13">
        <v>186591</v>
      </c>
      <c r="AD49" s="13">
        <v>0</v>
      </c>
      <c r="AE49" s="13">
        <v>0</v>
      </c>
      <c r="AF49" s="13">
        <v>0</v>
      </c>
      <c r="AG49" s="13">
        <v>0</v>
      </c>
      <c r="AH49" s="13">
        <v>0</v>
      </c>
      <c r="AI49" s="13">
        <v>0</v>
      </c>
      <c r="AJ49" s="10"/>
      <c r="AK49" s="10"/>
      <c r="AL49" s="10"/>
      <c r="AM49" s="10"/>
      <c r="AN49" s="13">
        <v>0</v>
      </c>
      <c r="AO49" s="13">
        <v>0</v>
      </c>
      <c r="AP49" s="13">
        <v>0</v>
      </c>
      <c r="AQ49" s="10"/>
      <c r="AR49" s="10"/>
      <c r="AS49" s="10"/>
      <c r="AT49" s="10"/>
      <c r="AU49" s="10"/>
      <c r="AV49" s="10"/>
      <c r="AW49" s="10"/>
      <c r="AX49" s="10"/>
      <c r="AY49" s="13">
        <v>186591</v>
      </c>
      <c r="AZ49" s="10"/>
      <c r="BA49" s="10"/>
      <c r="BB49" s="10"/>
      <c r="BC49" s="10"/>
      <c r="BD49" s="10"/>
      <c r="BE49" s="10"/>
      <c r="BF49" s="13">
        <v>0</v>
      </c>
      <c r="BG49" s="10"/>
      <c r="BH49" s="10"/>
      <c r="BI49" s="11"/>
      <c r="BJ49" s="10"/>
      <c r="BK49" s="13">
        <v>0</v>
      </c>
      <c r="BL49" s="115" t="s">
        <v>354</v>
      </c>
    </row>
    <row r="50" spans="1:64" s="17" customFormat="1" hidden="1" x14ac:dyDescent="0.35">
      <c r="A50" s="10">
        <v>890303841</v>
      </c>
      <c r="B50" s="10" t="s">
        <v>27</v>
      </c>
      <c r="C50" s="10" t="s">
        <v>20</v>
      </c>
      <c r="D50" s="10">
        <v>309711</v>
      </c>
      <c r="E50" s="10" t="s">
        <v>203</v>
      </c>
      <c r="F50" s="10" t="s">
        <v>204</v>
      </c>
      <c r="G50" s="11">
        <v>44981</v>
      </c>
      <c r="H50" s="12">
        <v>45031</v>
      </c>
      <c r="I50" s="13">
        <v>200043</v>
      </c>
      <c r="J50" s="13">
        <v>200043</v>
      </c>
      <c r="K50" s="10" t="s">
        <v>17</v>
      </c>
      <c r="L50" s="14" t="s">
        <v>28</v>
      </c>
      <c r="M50" s="15" t="s">
        <v>18</v>
      </c>
      <c r="N50" s="10" t="s">
        <v>309</v>
      </c>
      <c r="O50" s="10" t="s">
        <v>199</v>
      </c>
      <c r="P50" s="13">
        <v>0</v>
      </c>
      <c r="Q50" s="10"/>
      <c r="R50" s="10"/>
      <c r="S50" s="10"/>
      <c r="T50" s="10"/>
      <c r="U50" s="10" t="s">
        <v>200</v>
      </c>
      <c r="V50" s="11">
        <v>44981</v>
      </c>
      <c r="W50" s="11"/>
      <c r="X50" s="11"/>
      <c r="Y50" s="11"/>
      <c r="Z50" s="16"/>
      <c r="AA50" s="16"/>
      <c r="AB50" s="13">
        <v>200043</v>
      </c>
      <c r="AC50" s="13">
        <v>200043</v>
      </c>
      <c r="AD50" s="13">
        <v>0</v>
      </c>
      <c r="AE50" s="13">
        <v>0</v>
      </c>
      <c r="AF50" s="13">
        <v>0</v>
      </c>
      <c r="AG50" s="13">
        <v>0</v>
      </c>
      <c r="AH50" s="13">
        <v>0</v>
      </c>
      <c r="AI50" s="13">
        <v>0</v>
      </c>
      <c r="AJ50" s="10"/>
      <c r="AK50" s="10"/>
      <c r="AL50" s="10"/>
      <c r="AM50" s="10"/>
      <c r="AN50" s="13">
        <v>0</v>
      </c>
      <c r="AO50" s="13">
        <v>0</v>
      </c>
      <c r="AP50" s="13">
        <v>0</v>
      </c>
      <c r="AQ50" s="10"/>
      <c r="AR50" s="10"/>
      <c r="AS50" s="10"/>
      <c r="AT50" s="10"/>
      <c r="AU50" s="10"/>
      <c r="AV50" s="10"/>
      <c r="AW50" s="10"/>
      <c r="AX50" s="10"/>
      <c r="AY50" s="13">
        <v>200043</v>
      </c>
      <c r="AZ50" s="10"/>
      <c r="BA50" s="10"/>
      <c r="BB50" s="10"/>
      <c r="BC50" s="10"/>
      <c r="BD50" s="10"/>
      <c r="BE50" s="10"/>
      <c r="BF50" s="13">
        <v>0</v>
      </c>
      <c r="BG50" s="10"/>
      <c r="BH50" s="10"/>
      <c r="BI50" s="11"/>
      <c r="BJ50" s="10"/>
      <c r="BK50" s="13">
        <v>0</v>
      </c>
      <c r="BL50" s="115" t="s">
        <v>354</v>
      </c>
    </row>
    <row r="51" spans="1:64" s="17" customFormat="1" hidden="1" x14ac:dyDescent="0.35">
      <c r="A51" s="10">
        <v>890303841</v>
      </c>
      <c r="B51" s="10" t="s">
        <v>27</v>
      </c>
      <c r="C51" s="10" t="s">
        <v>21</v>
      </c>
      <c r="D51" s="10">
        <v>386918</v>
      </c>
      <c r="E51" s="10" t="s">
        <v>237</v>
      </c>
      <c r="F51" s="10" t="s">
        <v>238</v>
      </c>
      <c r="G51" s="11">
        <v>44983</v>
      </c>
      <c r="H51" s="12">
        <v>45030</v>
      </c>
      <c r="I51" s="13">
        <v>943942</v>
      </c>
      <c r="J51" s="13">
        <v>943942</v>
      </c>
      <c r="K51" s="10" t="s">
        <v>17</v>
      </c>
      <c r="L51" s="14" t="s">
        <v>29</v>
      </c>
      <c r="M51" s="15" t="s">
        <v>18</v>
      </c>
      <c r="N51" s="10" t="s">
        <v>309</v>
      </c>
      <c r="O51" s="10" t="s">
        <v>199</v>
      </c>
      <c r="P51" s="13">
        <v>0</v>
      </c>
      <c r="Q51" s="10"/>
      <c r="R51" s="10"/>
      <c r="S51" s="10"/>
      <c r="T51" s="10"/>
      <c r="U51" s="10"/>
      <c r="V51" s="11"/>
      <c r="W51" s="11"/>
      <c r="X51" s="11"/>
      <c r="Y51" s="11"/>
      <c r="Z51" s="16"/>
      <c r="AA51" s="16"/>
      <c r="AB51" s="13">
        <v>0</v>
      </c>
      <c r="AC51" s="13">
        <v>0</v>
      </c>
      <c r="AD51" s="13">
        <v>0</v>
      </c>
      <c r="AE51" s="13">
        <v>0</v>
      </c>
      <c r="AF51" s="13">
        <v>0</v>
      </c>
      <c r="AG51" s="13">
        <v>0</v>
      </c>
      <c r="AH51" s="13">
        <v>0</v>
      </c>
      <c r="AI51" s="13">
        <v>0</v>
      </c>
      <c r="AJ51" s="10"/>
      <c r="AK51" s="10"/>
      <c r="AL51" s="10"/>
      <c r="AM51" s="10"/>
      <c r="AN51" s="13">
        <v>0</v>
      </c>
      <c r="AO51" s="13">
        <v>0</v>
      </c>
      <c r="AP51" s="13">
        <v>0</v>
      </c>
      <c r="AQ51" s="10"/>
      <c r="AR51" s="10"/>
      <c r="AS51" s="10"/>
      <c r="AT51" s="10"/>
      <c r="AU51" s="10"/>
      <c r="AV51" s="10"/>
      <c r="AW51" s="10"/>
      <c r="AX51" s="10"/>
      <c r="AY51" s="13">
        <v>943942</v>
      </c>
      <c r="AZ51" s="10"/>
      <c r="BA51" s="10"/>
      <c r="BB51" s="10"/>
      <c r="BC51" s="10"/>
      <c r="BD51" s="10"/>
      <c r="BE51" s="10"/>
      <c r="BF51" s="13">
        <v>0</v>
      </c>
      <c r="BG51" s="10"/>
      <c r="BH51" s="10"/>
      <c r="BI51" s="11"/>
      <c r="BJ51" s="10"/>
      <c r="BK51" s="13">
        <v>0</v>
      </c>
      <c r="BL51" s="115" t="s">
        <v>354</v>
      </c>
    </row>
    <row r="52" spans="1:64" s="17" customFormat="1" hidden="1" x14ac:dyDescent="0.35">
      <c r="A52" s="10">
        <v>890303841</v>
      </c>
      <c r="B52" s="10" t="s">
        <v>27</v>
      </c>
      <c r="C52" s="10" t="s">
        <v>21</v>
      </c>
      <c r="D52" s="10">
        <v>388951</v>
      </c>
      <c r="E52" s="10" t="s">
        <v>243</v>
      </c>
      <c r="F52" s="10" t="s">
        <v>244</v>
      </c>
      <c r="G52" s="11">
        <v>44998</v>
      </c>
      <c r="H52" s="12">
        <v>45030</v>
      </c>
      <c r="I52" s="13">
        <v>443393</v>
      </c>
      <c r="J52" s="13">
        <v>443393</v>
      </c>
      <c r="K52" s="10" t="s">
        <v>17</v>
      </c>
      <c r="L52" s="14" t="s">
        <v>29</v>
      </c>
      <c r="M52" s="15" t="s">
        <v>18</v>
      </c>
      <c r="N52" s="10" t="s">
        <v>309</v>
      </c>
      <c r="O52" s="10" t="s">
        <v>199</v>
      </c>
      <c r="P52" s="13">
        <v>0</v>
      </c>
      <c r="Q52" s="10"/>
      <c r="R52" s="10"/>
      <c r="S52" s="10"/>
      <c r="T52" s="10"/>
      <c r="U52" s="10"/>
      <c r="V52" s="11"/>
      <c r="W52" s="11"/>
      <c r="X52" s="11"/>
      <c r="Y52" s="11"/>
      <c r="Z52" s="16"/>
      <c r="AA52" s="16"/>
      <c r="AB52" s="13">
        <v>0</v>
      </c>
      <c r="AC52" s="13">
        <v>0</v>
      </c>
      <c r="AD52" s="13">
        <v>0</v>
      </c>
      <c r="AE52" s="13">
        <v>0</v>
      </c>
      <c r="AF52" s="13">
        <v>0</v>
      </c>
      <c r="AG52" s="13">
        <v>0</v>
      </c>
      <c r="AH52" s="13">
        <v>0</v>
      </c>
      <c r="AI52" s="13">
        <v>0</v>
      </c>
      <c r="AJ52" s="10"/>
      <c r="AK52" s="10"/>
      <c r="AL52" s="10"/>
      <c r="AM52" s="10"/>
      <c r="AN52" s="13">
        <v>0</v>
      </c>
      <c r="AO52" s="13">
        <v>0</v>
      </c>
      <c r="AP52" s="13">
        <v>0</v>
      </c>
      <c r="AQ52" s="10"/>
      <c r="AR52" s="10"/>
      <c r="AS52" s="10"/>
      <c r="AT52" s="10"/>
      <c r="AU52" s="10"/>
      <c r="AV52" s="10"/>
      <c r="AW52" s="10"/>
      <c r="AX52" s="10"/>
      <c r="AY52" s="13">
        <v>443393</v>
      </c>
      <c r="AZ52" s="10"/>
      <c r="BA52" s="10"/>
      <c r="BB52" s="10"/>
      <c r="BC52" s="10"/>
      <c r="BD52" s="10"/>
      <c r="BE52" s="10"/>
      <c r="BF52" s="13">
        <v>0</v>
      </c>
      <c r="BG52" s="10"/>
      <c r="BH52" s="10"/>
      <c r="BI52" s="11"/>
      <c r="BJ52" s="10"/>
      <c r="BK52" s="13">
        <v>0</v>
      </c>
      <c r="BL52" s="115" t="s">
        <v>354</v>
      </c>
    </row>
    <row r="53" spans="1:64" s="17" customFormat="1" hidden="1" x14ac:dyDescent="0.35">
      <c r="A53" s="10">
        <v>890303841</v>
      </c>
      <c r="B53" s="10" t="s">
        <v>27</v>
      </c>
      <c r="C53" s="10" t="s">
        <v>21</v>
      </c>
      <c r="D53" s="10">
        <v>389788</v>
      </c>
      <c r="E53" s="10" t="s">
        <v>245</v>
      </c>
      <c r="F53" s="10" t="s">
        <v>246</v>
      </c>
      <c r="G53" s="11">
        <v>45004</v>
      </c>
      <c r="H53" s="12">
        <v>45030</v>
      </c>
      <c r="I53" s="13">
        <v>152878</v>
      </c>
      <c r="J53" s="13">
        <v>152878</v>
      </c>
      <c r="K53" s="10" t="s">
        <v>17</v>
      </c>
      <c r="L53" s="14" t="s">
        <v>29</v>
      </c>
      <c r="M53" s="15" t="s">
        <v>18</v>
      </c>
      <c r="N53" s="10" t="s">
        <v>309</v>
      </c>
      <c r="O53" s="10" t="s">
        <v>199</v>
      </c>
      <c r="P53" s="13">
        <v>0</v>
      </c>
      <c r="Q53" s="10"/>
      <c r="R53" s="10"/>
      <c r="S53" s="10"/>
      <c r="T53" s="10"/>
      <c r="U53" s="10"/>
      <c r="V53" s="11"/>
      <c r="W53" s="11"/>
      <c r="X53" s="11"/>
      <c r="Y53" s="11"/>
      <c r="Z53" s="16"/>
      <c r="AA53" s="16"/>
      <c r="AB53" s="13">
        <v>0</v>
      </c>
      <c r="AC53" s="13">
        <v>0</v>
      </c>
      <c r="AD53" s="13">
        <v>0</v>
      </c>
      <c r="AE53" s="13">
        <v>0</v>
      </c>
      <c r="AF53" s="13">
        <v>0</v>
      </c>
      <c r="AG53" s="13">
        <v>0</v>
      </c>
      <c r="AH53" s="13">
        <v>0</v>
      </c>
      <c r="AI53" s="13">
        <v>0</v>
      </c>
      <c r="AJ53" s="10"/>
      <c r="AK53" s="10"/>
      <c r="AL53" s="10"/>
      <c r="AM53" s="10"/>
      <c r="AN53" s="13">
        <v>0</v>
      </c>
      <c r="AO53" s="13">
        <v>0</v>
      </c>
      <c r="AP53" s="13">
        <v>0</v>
      </c>
      <c r="AQ53" s="10"/>
      <c r="AR53" s="10"/>
      <c r="AS53" s="10"/>
      <c r="AT53" s="10"/>
      <c r="AU53" s="10"/>
      <c r="AV53" s="10"/>
      <c r="AW53" s="10"/>
      <c r="AX53" s="10"/>
      <c r="AY53" s="13">
        <v>152878</v>
      </c>
      <c r="AZ53" s="10"/>
      <c r="BA53" s="10"/>
      <c r="BB53" s="10"/>
      <c r="BC53" s="10"/>
      <c r="BD53" s="10"/>
      <c r="BE53" s="10"/>
      <c r="BF53" s="13">
        <v>0</v>
      </c>
      <c r="BG53" s="10"/>
      <c r="BH53" s="10"/>
      <c r="BI53" s="11"/>
      <c r="BJ53" s="10"/>
      <c r="BK53" s="13">
        <v>0</v>
      </c>
      <c r="BL53" s="115" t="s">
        <v>354</v>
      </c>
    </row>
    <row r="54" spans="1:64" s="17" customFormat="1" hidden="1" x14ac:dyDescent="0.35">
      <c r="A54" s="10">
        <v>890303841</v>
      </c>
      <c r="B54" s="10" t="s">
        <v>27</v>
      </c>
      <c r="C54" s="10" t="s">
        <v>21</v>
      </c>
      <c r="D54" s="10">
        <v>391336</v>
      </c>
      <c r="E54" s="10" t="s">
        <v>239</v>
      </c>
      <c r="F54" s="10" t="s">
        <v>240</v>
      </c>
      <c r="G54" s="11">
        <v>45015</v>
      </c>
      <c r="H54" s="12">
        <v>45065</v>
      </c>
      <c r="I54" s="13">
        <v>80832</v>
      </c>
      <c r="J54" s="13">
        <v>80832</v>
      </c>
      <c r="K54" s="10" t="s">
        <v>17</v>
      </c>
      <c r="L54" s="14" t="s">
        <v>29</v>
      </c>
      <c r="M54" s="15" t="s">
        <v>18</v>
      </c>
      <c r="N54" s="10" t="s">
        <v>309</v>
      </c>
      <c r="O54" s="10" t="s">
        <v>199</v>
      </c>
      <c r="P54" s="13">
        <v>0</v>
      </c>
      <c r="Q54" s="10"/>
      <c r="R54" s="10"/>
      <c r="S54" s="10"/>
      <c r="T54" s="10"/>
      <c r="U54" s="10"/>
      <c r="V54" s="11"/>
      <c r="W54" s="11"/>
      <c r="X54" s="11"/>
      <c r="Y54" s="11"/>
      <c r="Z54" s="16"/>
      <c r="AA54" s="16"/>
      <c r="AB54" s="13">
        <v>0</v>
      </c>
      <c r="AC54" s="13">
        <v>0</v>
      </c>
      <c r="AD54" s="13">
        <v>0</v>
      </c>
      <c r="AE54" s="13">
        <v>0</v>
      </c>
      <c r="AF54" s="13">
        <v>0</v>
      </c>
      <c r="AG54" s="13">
        <v>0</v>
      </c>
      <c r="AH54" s="13">
        <v>0</v>
      </c>
      <c r="AI54" s="13">
        <v>0</v>
      </c>
      <c r="AJ54" s="10"/>
      <c r="AK54" s="10"/>
      <c r="AL54" s="10"/>
      <c r="AM54" s="10"/>
      <c r="AN54" s="13">
        <v>0</v>
      </c>
      <c r="AO54" s="13">
        <v>0</v>
      </c>
      <c r="AP54" s="13">
        <v>0</v>
      </c>
      <c r="AQ54" s="10"/>
      <c r="AR54" s="10"/>
      <c r="AS54" s="10"/>
      <c r="AT54" s="10"/>
      <c r="AU54" s="10"/>
      <c r="AV54" s="10"/>
      <c r="AW54" s="10"/>
      <c r="AX54" s="10"/>
      <c r="AY54" s="13">
        <v>80832</v>
      </c>
      <c r="AZ54" s="10"/>
      <c r="BA54" s="10"/>
      <c r="BB54" s="10"/>
      <c r="BC54" s="10"/>
      <c r="BD54" s="10"/>
      <c r="BE54" s="10"/>
      <c r="BF54" s="13">
        <v>0</v>
      </c>
      <c r="BG54" s="10"/>
      <c r="BH54" s="10"/>
      <c r="BI54" s="11"/>
      <c r="BJ54" s="10"/>
      <c r="BK54" s="13">
        <v>0</v>
      </c>
      <c r="BL54" s="115" t="s">
        <v>354</v>
      </c>
    </row>
    <row r="55" spans="1:64" s="17" customFormat="1" hidden="1" x14ac:dyDescent="0.35">
      <c r="A55" s="10">
        <v>890303841</v>
      </c>
      <c r="B55" s="10" t="s">
        <v>27</v>
      </c>
      <c r="C55" s="10" t="s">
        <v>21</v>
      </c>
      <c r="D55" s="10">
        <v>391338</v>
      </c>
      <c r="E55" s="10" t="s">
        <v>241</v>
      </c>
      <c r="F55" s="10" t="s">
        <v>242</v>
      </c>
      <c r="G55" s="11">
        <v>45015</v>
      </c>
      <c r="H55" s="12">
        <v>45030</v>
      </c>
      <c r="I55" s="13">
        <v>290584</v>
      </c>
      <c r="J55" s="13">
        <v>290584</v>
      </c>
      <c r="K55" s="10" t="s">
        <v>17</v>
      </c>
      <c r="L55" s="14" t="s">
        <v>29</v>
      </c>
      <c r="M55" s="15" t="s">
        <v>18</v>
      </c>
      <c r="N55" s="10" t="s">
        <v>309</v>
      </c>
      <c r="O55" s="10" t="s">
        <v>199</v>
      </c>
      <c r="P55" s="13">
        <v>0</v>
      </c>
      <c r="Q55" s="10"/>
      <c r="R55" s="10"/>
      <c r="S55" s="10"/>
      <c r="T55" s="10"/>
      <c r="U55" s="10"/>
      <c r="V55" s="11"/>
      <c r="W55" s="11"/>
      <c r="X55" s="11"/>
      <c r="Y55" s="11"/>
      <c r="Z55" s="16"/>
      <c r="AA55" s="16"/>
      <c r="AB55" s="13">
        <v>0</v>
      </c>
      <c r="AC55" s="13">
        <v>0</v>
      </c>
      <c r="AD55" s="13">
        <v>0</v>
      </c>
      <c r="AE55" s="13">
        <v>0</v>
      </c>
      <c r="AF55" s="13">
        <v>0</v>
      </c>
      <c r="AG55" s="13">
        <v>0</v>
      </c>
      <c r="AH55" s="13">
        <v>0</v>
      </c>
      <c r="AI55" s="13">
        <v>0</v>
      </c>
      <c r="AJ55" s="10"/>
      <c r="AK55" s="10"/>
      <c r="AL55" s="10"/>
      <c r="AM55" s="10"/>
      <c r="AN55" s="13">
        <v>0</v>
      </c>
      <c r="AO55" s="13">
        <v>0</v>
      </c>
      <c r="AP55" s="13">
        <v>0</v>
      </c>
      <c r="AQ55" s="10"/>
      <c r="AR55" s="10"/>
      <c r="AS55" s="10"/>
      <c r="AT55" s="10"/>
      <c r="AU55" s="10"/>
      <c r="AV55" s="10"/>
      <c r="AW55" s="10"/>
      <c r="AX55" s="10"/>
      <c r="AY55" s="13">
        <v>290584</v>
      </c>
      <c r="AZ55" s="10"/>
      <c r="BA55" s="10"/>
      <c r="BB55" s="10"/>
      <c r="BC55" s="10"/>
      <c r="BD55" s="10"/>
      <c r="BE55" s="10"/>
      <c r="BF55" s="13">
        <v>0</v>
      </c>
      <c r="BG55" s="10"/>
      <c r="BH55" s="10"/>
      <c r="BI55" s="11"/>
      <c r="BJ55" s="10"/>
      <c r="BK55" s="13">
        <v>0</v>
      </c>
      <c r="BL55" s="115" t="s">
        <v>354</v>
      </c>
    </row>
    <row r="56" spans="1:64" s="17" customFormat="1" hidden="1" x14ac:dyDescent="0.35">
      <c r="A56" s="10">
        <v>890303841</v>
      </c>
      <c r="B56" s="10" t="s">
        <v>27</v>
      </c>
      <c r="C56" s="10" t="s">
        <v>21</v>
      </c>
      <c r="D56" s="10">
        <v>396929</v>
      </c>
      <c r="E56" s="10" t="s">
        <v>247</v>
      </c>
      <c r="F56" s="10" t="s">
        <v>248</v>
      </c>
      <c r="G56" s="11">
        <v>45078</v>
      </c>
      <c r="H56" s="12"/>
      <c r="I56" s="13">
        <v>1144402</v>
      </c>
      <c r="J56" s="13">
        <v>1144402</v>
      </c>
      <c r="K56" s="10" t="s">
        <v>17</v>
      </c>
      <c r="L56" s="14" t="s">
        <v>29</v>
      </c>
      <c r="M56" s="15" t="s">
        <v>18</v>
      </c>
      <c r="N56" s="10" t="s">
        <v>309</v>
      </c>
      <c r="O56" s="10" t="s">
        <v>199</v>
      </c>
      <c r="P56" s="13">
        <v>0</v>
      </c>
      <c r="Q56" s="10"/>
      <c r="R56" s="10"/>
      <c r="S56" s="10"/>
      <c r="T56" s="10"/>
      <c r="U56" s="10"/>
      <c r="V56" s="11"/>
      <c r="W56" s="11"/>
      <c r="X56" s="11"/>
      <c r="Y56" s="11"/>
      <c r="Z56" s="16"/>
      <c r="AA56" s="16"/>
      <c r="AB56" s="13">
        <v>0</v>
      </c>
      <c r="AC56" s="13">
        <v>0</v>
      </c>
      <c r="AD56" s="13">
        <v>0</v>
      </c>
      <c r="AE56" s="13">
        <v>0</v>
      </c>
      <c r="AF56" s="13">
        <v>0</v>
      </c>
      <c r="AG56" s="13">
        <v>0</v>
      </c>
      <c r="AH56" s="13">
        <v>0</v>
      </c>
      <c r="AI56" s="13">
        <v>0</v>
      </c>
      <c r="AJ56" s="10"/>
      <c r="AK56" s="10"/>
      <c r="AL56" s="10"/>
      <c r="AM56" s="10"/>
      <c r="AN56" s="13">
        <v>0</v>
      </c>
      <c r="AO56" s="13">
        <v>0</v>
      </c>
      <c r="AP56" s="13">
        <v>0</v>
      </c>
      <c r="AQ56" s="10"/>
      <c r="AR56" s="10"/>
      <c r="AS56" s="10"/>
      <c r="AT56" s="10"/>
      <c r="AU56" s="10"/>
      <c r="AV56" s="10"/>
      <c r="AW56" s="10"/>
      <c r="AX56" s="10"/>
      <c r="AY56" s="13">
        <v>1144402</v>
      </c>
      <c r="AZ56" s="10"/>
      <c r="BA56" s="10"/>
      <c r="BB56" s="10"/>
      <c r="BC56" s="10"/>
      <c r="BD56" s="10"/>
      <c r="BE56" s="10"/>
      <c r="BF56" s="13">
        <v>0</v>
      </c>
      <c r="BG56" s="10"/>
      <c r="BH56" s="10"/>
      <c r="BI56" s="11"/>
      <c r="BJ56" s="10"/>
      <c r="BK56" s="13">
        <v>0</v>
      </c>
      <c r="BL56" s="115" t="s">
        <v>354</v>
      </c>
    </row>
    <row r="57" spans="1:64" s="17" customFormat="1" hidden="1" x14ac:dyDescent="0.35">
      <c r="A57" s="10">
        <v>890303841</v>
      </c>
      <c r="B57" s="10" t="s">
        <v>27</v>
      </c>
      <c r="C57" s="10" t="s">
        <v>21</v>
      </c>
      <c r="D57" s="10">
        <v>401456</v>
      </c>
      <c r="E57" s="10" t="s">
        <v>209</v>
      </c>
      <c r="F57" s="10" t="s">
        <v>210</v>
      </c>
      <c r="G57" s="11">
        <v>45141</v>
      </c>
      <c r="H57" s="12">
        <v>45187</v>
      </c>
      <c r="I57" s="13">
        <v>801283</v>
      </c>
      <c r="J57" s="13">
        <v>801283</v>
      </c>
      <c r="K57" s="10" t="s">
        <v>17</v>
      </c>
      <c r="L57" s="14" t="s">
        <v>29</v>
      </c>
      <c r="M57" s="15" t="s">
        <v>18</v>
      </c>
      <c r="N57" s="10" t="s">
        <v>309</v>
      </c>
      <c r="O57" s="10" t="s">
        <v>199</v>
      </c>
      <c r="P57" s="13">
        <v>0</v>
      </c>
      <c r="Q57" s="10"/>
      <c r="R57" s="10"/>
      <c r="S57" s="10"/>
      <c r="T57" s="10"/>
      <c r="U57" s="10" t="s">
        <v>200</v>
      </c>
      <c r="V57" s="11">
        <v>45141</v>
      </c>
      <c r="W57" s="11"/>
      <c r="X57" s="11"/>
      <c r="Y57" s="11"/>
      <c r="Z57" s="16"/>
      <c r="AA57" s="16"/>
      <c r="AB57" s="13">
        <v>801283</v>
      </c>
      <c r="AC57" s="13">
        <v>801283</v>
      </c>
      <c r="AD57" s="13">
        <v>0</v>
      </c>
      <c r="AE57" s="13">
        <v>0</v>
      </c>
      <c r="AF57" s="13">
        <v>0</v>
      </c>
      <c r="AG57" s="13">
        <v>0</v>
      </c>
      <c r="AH57" s="13">
        <v>0</v>
      </c>
      <c r="AI57" s="13">
        <v>0</v>
      </c>
      <c r="AJ57" s="10"/>
      <c r="AK57" s="10"/>
      <c r="AL57" s="10"/>
      <c r="AM57" s="10"/>
      <c r="AN57" s="13">
        <v>0</v>
      </c>
      <c r="AO57" s="13">
        <v>0</v>
      </c>
      <c r="AP57" s="13">
        <v>0</v>
      </c>
      <c r="AQ57" s="10"/>
      <c r="AR57" s="10"/>
      <c r="AS57" s="10"/>
      <c r="AT57" s="10"/>
      <c r="AU57" s="10"/>
      <c r="AV57" s="10"/>
      <c r="AW57" s="10"/>
      <c r="AX57" s="10"/>
      <c r="AY57" s="13">
        <v>801283</v>
      </c>
      <c r="AZ57" s="10"/>
      <c r="BA57" s="10"/>
      <c r="BB57" s="10"/>
      <c r="BC57" s="10"/>
      <c r="BD57" s="10"/>
      <c r="BE57" s="10"/>
      <c r="BF57" s="13">
        <v>0</v>
      </c>
      <c r="BG57" s="10"/>
      <c r="BH57" s="10"/>
      <c r="BI57" s="11"/>
      <c r="BJ57" s="10"/>
      <c r="BK57" s="13">
        <v>0</v>
      </c>
      <c r="BL57" s="115" t="s">
        <v>354</v>
      </c>
    </row>
    <row r="58" spans="1:64" s="17" customFormat="1" hidden="1" x14ac:dyDescent="0.35">
      <c r="A58" s="10">
        <v>890303841</v>
      </c>
      <c r="B58" s="10" t="s">
        <v>27</v>
      </c>
      <c r="C58" s="10" t="s">
        <v>21</v>
      </c>
      <c r="D58" s="10">
        <v>407487</v>
      </c>
      <c r="E58" s="10" t="s">
        <v>211</v>
      </c>
      <c r="F58" s="10" t="s">
        <v>212</v>
      </c>
      <c r="G58" s="11">
        <v>45238</v>
      </c>
      <c r="H58" s="12"/>
      <c r="I58" s="13">
        <v>478033</v>
      </c>
      <c r="J58" s="13">
        <v>478033</v>
      </c>
      <c r="K58" s="10" t="s">
        <v>17</v>
      </c>
      <c r="L58" s="14" t="s">
        <v>29</v>
      </c>
      <c r="M58" s="15" t="s">
        <v>18</v>
      </c>
      <c r="N58" s="10" t="s">
        <v>309</v>
      </c>
      <c r="O58" s="10" t="s">
        <v>199</v>
      </c>
      <c r="P58" s="13">
        <v>0</v>
      </c>
      <c r="Q58" s="10"/>
      <c r="R58" s="10"/>
      <c r="S58" s="10"/>
      <c r="T58" s="10"/>
      <c r="U58" s="10" t="s">
        <v>200</v>
      </c>
      <c r="V58" s="11">
        <v>45238</v>
      </c>
      <c r="W58" s="11"/>
      <c r="X58" s="11"/>
      <c r="Y58" s="11"/>
      <c r="Z58" s="16"/>
      <c r="AA58" s="16"/>
      <c r="AB58" s="13">
        <v>478033</v>
      </c>
      <c r="AC58" s="13">
        <v>478033</v>
      </c>
      <c r="AD58" s="13">
        <v>0</v>
      </c>
      <c r="AE58" s="13">
        <v>0</v>
      </c>
      <c r="AF58" s="13">
        <v>0</v>
      </c>
      <c r="AG58" s="13">
        <v>0</v>
      </c>
      <c r="AH58" s="13">
        <v>0</v>
      </c>
      <c r="AI58" s="13">
        <v>0</v>
      </c>
      <c r="AJ58" s="10"/>
      <c r="AK58" s="10"/>
      <c r="AL58" s="10"/>
      <c r="AM58" s="10"/>
      <c r="AN58" s="13">
        <v>0</v>
      </c>
      <c r="AO58" s="13">
        <v>0</v>
      </c>
      <c r="AP58" s="13">
        <v>0</v>
      </c>
      <c r="AQ58" s="10"/>
      <c r="AR58" s="10"/>
      <c r="AS58" s="10"/>
      <c r="AT58" s="10"/>
      <c r="AU58" s="10"/>
      <c r="AV58" s="10"/>
      <c r="AW58" s="10"/>
      <c r="AX58" s="10"/>
      <c r="AY58" s="13">
        <v>478033</v>
      </c>
      <c r="AZ58" s="10"/>
      <c r="BA58" s="10"/>
      <c r="BB58" s="10"/>
      <c r="BC58" s="10"/>
      <c r="BD58" s="10"/>
      <c r="BE58" s="10"/>
      <c r="BF58" s="13">
        <v>0</v>
      </c>
      <c r="BG58" s="10"/>
      <c r="BH58" s="10"/>
      <c r="BI58" s="11"/>
      <c r="BJ58" s="10"/>
      <c r="BK58" s="13">
        <v>0</v>
      </c>
      <c r="BL58" s="115" t="s">
        <v>354</v>
      </c>
    </row>
    <row r="59" spans="1:64" s="17" customFormat="1" hidden="1" x14ac:dyDescent="0.35">
      <c r="A59" s="10">
        <v>890303841</v>
      </c>
      <c r="B59" s="10" t="s">
        <v>27</v>
      </c>
      <c r="C59" s="10" t="s">
        <v>21</v>
      </c>
      <c r="D59" s="10">
        <v>408080</v>
      </c>
      <c r="E59" s="10" t="s">
        <v>213</v>
      </c>
      <c r="F59" s="10" t="s">
        <v>214</v>
      </c>
      <c r="G59" s="11">
        <v>45249</v>
      </c>
      <c r="H59" s="12"/>
      <c r="I59" s="13">
        <v>95470</v>
      </c>
      <c r="J59" s="13">
        <v>95470</v>
      </c>
      <c r="K59" s="10" t="s">
        <v>17</v>
      </c>
      <c r="L59" s="14" t="s">
        <v>29</v>
      </c>
      <c r="M59" s="15" t="s">
        <v>18</v>
      </c>
      <c r="N59" s="10" t="s">
        <v>309</v>
      </c>
      <c r="O59" s="10" t="s">
        <v>199</v>
      </c>
      <c r="P59" s="13">
        <v>0</v>
      </c>
      <c r="Q59" s="10"/>
      <c r="R59" s="10"/>
      <c r="S59" s="10"/>
      <c r="T59" s="10"/>
      <c r="U59" s="10" t="s">
        <v>200</v>
      </c>
      <c r="V59" s="11">
        <v>45249</v>
      </c>
      <c r="W59" s="11"/>
      <c r="X59" s="11"/>
      <c r="Y59" s="11"/>
      <c r="Z59" s="16"/>
      <c r="AA59" s="16"/>
      <c r="AB59" s="13">
        <v>95470</v>
      </c>
      <c r="AC59" s="13">
        <v>95470</v>
      </c>
      <c r="AD59" s="13">
        <v>0</v>
      </c>
      <c r="AE59" s="13">
        <v>0</v>
      </c>
      <c r="AF59" s="13">
        <v>0</v>
      </c>
      <c r="AG59" s="13">
        <v>0</v>
      </c>
      <c r="AH59" s="13">
        <v>0</v>
      </c>
      <c r="AI59" s="13">
        <v>0</v>
      </c>
      <c r="AJ59" s="10"/>
      <c r="AK59" s="10"/>
      <c r="AL59" s="10"/>
      <c r="AM59" s="10"/>
      <c r="AN59" s="13">
        <v>0</v>
      </c>
      <c r="AO59" s="13">
        <v>0</v>
      </c>
      <c r="AP59" s="13">
        <v>0</v>
      </c>
      <c r="AQ59" s="10"/>
      <c r="AR59" s="10"/>
      <c r="AS59" s="10"/>
      <c r="AT59" s="10"/>
      <c r="AU59" s="10"/>
      <c r="AV59" s="10"/>
      <c r="AW59" s="10"/>
      <c r="AX59" s="10"/>
      <c r="AY59" s="13">
        <v>95470</v>
      </c>
      <c r="AZ59" s="10"/>
      <c r="BA59" s="10"/>
      <c r="BB59" s="10"/>
      <c r="BC59" s="10"/>
      <c r="BD59" s="10"/>
      <c r="BE59" s="10"/>
      <c r="BF59" s="13">
        <v>0</v>
      </c>
      <c r="BG59" s="10"/>
      <c r="BH59" s="10"/>
      <c r="BI59" s="11"/>
      <c r="BJ59" s="10"/>
      <c r="BK59" s="13">
        <v>0</v>
      </c>
      <c r="BL59" s="115" t="s">
        <v>354</v>
      </c>
    </row>
    <row r="60" spans="1:64" s="17" customFormat="1" hidden="1" x14ac:dyDescent="0.35">
      <c r="A60" s="10">
        <v>890303841</v>
      </c>
      <c r="B60" s="10" t="s">
        <v>27</v>
      </c>
      <c r="C60" s="10" t="s">
        <v>21</v>
      </c>
      <c r="D60" s="10">
        <v>408532</v>
      </c>
      <c r="E60" s="10" t="s">
        <v>217</v>
      </c>
      <c r="F60" s="10" t="s">
        <v>218</v>
      </c>
      <c r="G60" s="11">
        <v>45257</v>
      </c>
      <c r="H60" s="12"/>
      <c r="I60" s="13">
        <v>441107</v>
      </c>
      <c r="J60" s="13">
        <v>441107</v>
      </c>
      <c r="K60" s="10" t="s">
        <v>17</v>
      </c>
      <c r="L60" s="14" t="s">
        <v>29</v>
      </c>
      <c r="M60" s="15" t="s">
        <v>18</v>
      </c>
      <c r="N60" s="10" t="s">
        <v>309</v>
      </c>
      <c r="O60" s="10" t="s">
        <v>199</v>
      </c>
      <c r="P60" s="13">
        <v>0</v>
      </c>
      <c r="Q60" s="10"/>
      <c r="R60" s="10"/>
      <c r="S60" s="10"/>
      <c r="T60" s="10"/>
      <c r="U60" s="10" t="s">
        <v>200</v>
      </c>
      <c r="V60" s="11">
        <v>45257</v>
      </c>
      <c r="W60" s="11"/>
      <c r="X60" s="11"/>
      <c r="Y60" s="11"/>
      <c r="Z60" s="16"/>
      <c r="AA60" s="16"/>
      <c r="AB60" s="13">
        <v>441107</v>
      </c>
      <c r="AC60" s="13">
        <v>441107</v>
      </c>
      <c r="AD60" s="13">
        <v>0</v>
      </c>
      <c r="AE60" s="13">
        <v>0</v>
      </c>
      <c r="AF60" s="13">
        <v>0</v>
      </c>
      <c r="AG60" s="13">
        <v>0</v>
      </c>
      <c r="AH60" s="13">
        <v>0</v>
      </c>
      <c r="AI60" s="13">
        <v>0</v>
      </c>
      <c r="AJ60" s="10"/>
      <c r="AK60" s="10"/>
      <c r="AL60" s="10"/>
      <c r="AM60" s="10"/>
      <c r="AN60" s="13">
        <v>0</v>
      </c>
      <c r="AO60" s="13">
        <v>0</v>
      </c>
      <c r="AP60" s="13">
        <v>0</v>
      </c>
      <c r="AQ60" s="10"/>
      <c r="AR60" s="10"/>
      <c r="AS60" s="10"/>
      <c r="AT60" s="10"/>
      <c r="AU60" s="10"/>
      <c r="AV60" s="10"/>
      <c r="AW60" s="10"/>
      <c r="AX60" s="10"/>
      <c r="AY60" s="13">
        <v>441107</v>
      </c>
      <c r="AZ60" s="10"/>
      <c r="BA60" s="10"/>
      <c r="BB60" s="10"/>
      <c r="BC60" s="10"/>
      <c r="BD60" s="10"/>
      <c r="BE60" s="10"/>
      <c r="BF60" s="13">
        <v>0</v>
      </c>
      <c r="BG60" s="10"/>
      <c r="BH60" s="10"/>
      <c r="BI60" s="11"/>
      <c r="BJ60" s="10"/>
      <c r="BK60" s="13">
        <v>0</v>
      </c>
      <c r="BL60" s="115" t="s">
        <v>354</v>
      </c>
    </row>
    <row r="61" spans="1:64" s="17" customFormat="1" hidden="1" x14ac:dyDescent="0.35">
      <c r="A61" s="10">
        <v>890303841</v>
      </c>
      <c r="B61" s="10" t="s">
        <v>27</v>
      </c>
      <c r="C61" s="10" t="s">
        <v>21</v>
      </c>
      <c r="D61" s="10">
        <v>409226</v>
      </c>
      <c r="E61" s="10" t="s">
        <v>215</v>
      </c>
      <c r="F61" s="10" t="s">
        <v>216</v>
      </c>
      <c r="G61" s="11">
        <v>45267</v>
      </c>
      <c r="H61" s="12"/>
      <c r="I61" s="13">
        <v>457214</v>
      </c>
      <c r="J61" s="13">
        <v>457214</v>
      </c>
      <c r="K61" s="10" t="s">
        <v>17</v>
      </c>
      <c r="L61" s="14" t="s">
        <v>29</v>
      </c>
      <c r="M61" s="15" t="s">
        <v>18</v>
      </c>
      <c r="N61" s="10" t="s">
        <v>309</v>
      </c>
      <c r="O61" s="10" t="s">
        <v>199</v>
      </c>
      <c r="P61" s="13">
        <v>0</v>
      </c>
      <c r="Q61" s="10"/>
      <c r="R61" s="10"/>
      <c r="S61" s="10"/>
      <c r="T61" s="10"/>
      <c r="U61" s="10" t="s">
        <v>200</v>
      </c>
      <c r="V61" s="11">
        <v>45267</v>
      </c>
      <c r="W61" s="11"/>
      <c r="X61" s="11"/>
      <c r="Y61" s="11"/>
      <c r="Z61" s="16"/>
      <c r="AA61" s="16"/>
      <c r="AB61" s="13">
        <v>457214</v>
      </c>
      <c r="AC61" s="13">
        <v>457214</v>
      </c>
      <c r="AD61" s="13">
        <v>0</v>
      </c>
      <c r="AE61" s="13">
        <v>0</v>
      </c>
      <c r="AF61" s="13">
        <v>0</v>
      </c>
      <c r="AG61" s="13">
        <v>0</v>
      </c>
      <c r="AH61" s="13">
        <v>0</v>
      </c>
      <c r="AI61" s="13">
        <v>0</v>
      </c>
      <c r="AJ61" s="10"/>
      <c r="AK61" s="10"/>
      <c r="AL61" s="10"/>
      <c r="AM61" s="10"/>
      <c r="AN61" s="13">
        <v>0</v>
      </c>
      <c r="AO61" s="13">
        <v>0</v>
      </c>
      <c r="AP61" s="13">
        <v>0</v>
      </c>
      <c r="AQ61" s="10"/>
      <c r="AR61" s="10"/>
      <c r="AS61" s="10"/>
      <c r="AT61" s="10"/>
      <c r="AU61" s="10"/>
      <c r="AV61" s="10"/>
      <c r="AW61" s="10"/>
      <c r="AX61" s="10"/>
      <c r="AY61" s="13">
        <v>457214</v>
      </c>
      <c r="AZ61" s="10"/>
      <c r="BA61" s="10"/>
      <c r="BB61" s="10"/>
      <c r="BC61" s="10"/>
      <c r="BD61" s="10"/>
      <c r="BE61" s="10"/>
      <c r="BF61" s="13">
        <v>0</v>
      </c>
      <c r="BG61" s="10"/>
      <c r="BH61" s="10"/>
      <c r="BI61" s="11"/>
      <c r="BJ61" s="10"/>
      <c r="BK61" s="13">
        <v>0</v>
      </c>
      <c r="BL61" s="115" t="s">
        <v>354</v>
      </c>
    </row>
    <row r="62" spans="1:64" s="17" customFormat="1" hidden="1" x14ac:dyDescent="0.35">
      <c r="A62" s="10">
        <v>890303841</v>
      </c>
      <c r="B62" s="10" t="s">
        <v>27</v>
      </c>
      <c r="C62" s="10" t="s">
        <v>21</v>
      </c>
      <c r="D62" s="10">
        <v>409811</v>
      </c>
      <c r="E62" s="10" t="s">
        <v>249</v>
      </c>
      <c r="F62" s="10" t="s">
        <v>250</v>
      </c>
      <c r="G62" s="11">
        <v>45280</v>
      </c>
      <c r="H62" s="12"/>
      <c r="I62" s="13">
        <v>73400</v>
      </c>
      <c r="J62" s="13">
        <v>73400</v>
      </c>
      <c r="K62" s="10" t="s">
        <v>17</v>
      </c>
      <c r="L62" s="14" t="s">
        <v>29</v>
      </c>
      <c r="M62" s="15" t="s">
        <v>18</v>
      </c>
      <c r="N62" s="10" t="s">
        <v>309</v>
      </c>
      <c r="O62" s="10" t="s">
        <v>199</v>
      </c>
      <c r="P62" s="13">
        <v>0</v>
      </c>
      <c r="Q62" s="10"/>
      <c r="R62" s="10"/>
      <c r="S62" s="10"/>
      <c r="T62" s="10"/>
      <c r="U62" s="10"/>
      <c r="V62" s="11"/>
      <c r="W62" s="11"/>
      <c r="X62" s="11"/>
      <c r="Y62" s="11"/>
      <c r="Z62" s="16"/>
      <c r="AA62" s="16"/>
      <c r="AB62" s="13">
        <v>0</v>
      </c>
      <c r="AC62" s="13">
        <v>0</v>
      </c>
      <c r="AD62" s="13">
        <v>0</v>
      </c>
      <c r="AE62" s="13">
        <v>0</v>
      </c>
      <c r="AF62" s="13">
        <v>0</v>
      </c>
      <c r="AG62" s="13">
        <v>0</v>
      </c>
      <c r="AH62" s="13">
        <v>0</v>
      </c>
      <c r="AI62" s="13">
        <v>0</v>
      </c>
      <c r="AJ62" s="10"/>
      <c r="AK62" s="10"/>
      <c r="AL62" s="10"/>
      <c r="AM62" s="10"/>
      <c r="AN62" s="13">
        <v>0</v>
      </c>
      <c r="AO62" s="13">
        <v>0</v>
      </c>
      <c r="AP62" s="13">
        <v>0</v>
      </c>
      <c r="AQ62" s="10"/>
      <c r="AR62" s="10"/>
      <c r="AS62" s="10"/>
      <c r="AT62" s="10"/>
      <c r="AU62" s="10"/>
      <c r="AV62" s="10"/>
      <c r="AW62" s="10"/>
      <c r="AX62" s="10"/>
      <c r="AY62" s="13">
        <v>73400</v>
      </c>
      <c r="AZ62" s="10"/>
      <c r="BA62" s="10"/>
      <c r="BB62" s="10"/>
      <c r="BC62" s="10"/>
      <c r="BD62" s="10"/>
      <c r="BE62" s="10"/>
      <c r="BF62" s="13">
        <v>0</v>
      </c>
      <c r="BG62" s="10"/>
      <c r="BH62" s="10"/>
      <c r="BI62" s="11"/>
      <c r="BJ62" s="10"/>
      <c r="BK62" s="13">
        <v>0</v>
      </c>
      <c r="BL62" s="115" t="s">
        <v>354</v>
      </c>
    </row>
    <row r="63" spans="1:64" s="17" customFormat="1" hidden="1" x14ac:dyDescent="0.35">
      <c r="A63" s="10">
        <v>890303841</v>
      </c>
      <c r="B63" s="10" t="s">
        <v>27</v>
      </c>
      <c r="C63" s="10" t="s">
        <v>21</v>
      </c>
      <c r="D63" s="10">
        <v>410006</v>
      </c>
      <c r="E63" s="10" t="s">
        <v>251</v>
      </c>
      <c r="F63" s="10" t="s">
        <v>252</v>
      </c>
      <c r="G63" s="11">
        <v>45283</v>
      </c>
      <c r="H63" s="12"/>
      <c r="I63" s="13">
        <v>137110</v>
      </c>
      <c r="J63" s="13">
        <v>137110</v>
      </c>
      <c r="K63" s="10" t="s">
        <v>17</v>
      </c>
      <c r="L63" s="14" t="s">
        <v>29</v>
      </c>
      <c r="M63" s="15" t="s">
        <v>18</v>
      </c>
      <c r="N63" s="10" t="s">
        <v>309</v>
      </c>
      <c r="O63" s="10" t="s">
        <v>199</v>
      </c>
      <c r="P63" s="13">
        <v>0</v>
      </c>
      <c r="Q63" s="10"/>
      <c r="R63" s="10"/>
      <c r="S63" s="10"/>
      <c r="T63" s="10"/>
      <c r="U63" s="10"/>
      <c r="V63" s="11"/>
      <c r="W63" s="11"/>
      <c r="X63" s="11"/>
      <c r="Y63" s="11"/>
      <c r="Z63" s="16"/>
      <c r="AA63" s="16"/>
      <c r="AB63" s="13">
        <v>0</v>
      </c>
      <c r="AC63" s="13">
        <v>0</v>
      </c>
      <c r="AD63" s="13">
        <v>0</v>
      </c>
      <c r="AE63" s="13">
        <v>0</v>
      </c>
      <c r="AF63" s="13">
        <v>0</v>
      </c>
      <c r="AG63" s="13">
        <v>0</v>
      </c>
      <c r="AH63" s="13">
        <v>0</v>
      </c>
      <c r="AI63" s="13">
        <v>0</v>
      </c>
      <c r="AJ63" s="10"/>
      <c r="AK63" s="10"/>
      <c r="AL63" s="10"/>
      <c r="AM63" s="10"/>
      <c r="AN63" s="13">
        <v>0</v>
      </c>
      <c r="AO63" s="13">
        <v>0</v>
      </c>
      <c r="AP63" s="13">
        <v>0</v>
      </c>
      <c r="AQ63" s="10"/>
      <c r="AR63" s="10"/>
      <c r="AS63" s="10"/>
      <c r="AT63" s="10"/>
      <c r="AU63" s="10"/>
      <c r="AV63" s="10"/>
      <c r="AW63" s="10"/>
      <c r="AX63" s="10"/>
      <c r="AY63" s="13">
        <v>137110</v>
      </c>
      <c r="AZ63" s="10"/>
      <c r="BA63" s="10"/>
      <c r="BB63" s="10"/>
      <c r="BC63" s="10"/>
      <c r="BD63" s="10"/>
      <c r="BE63" s="10"/>
      <c r="BF63" s="13">
        <v>0</v>
      </c>
      <c r="BG63" s="10"/>
      <c r="BH63" s="10"/>
      <c r="BI63" s="11"/>
      <c r="BJ63" s="10"/>
      <c r="BK63" s="13">
        <v>0</v>
      </c>
      <c r="BL63" s="115" t="s">
        <v>354</v>
      </c>
    </row>
    <row r="64" spans="1:64" s="17" customFormat="1" hidden="1" x14ac:dyDescent="0.35">
      <c r="A64" s="10">
        <v>890303841</v>
      </c>
      <c r="B64" s="10" t="s">
        <v>27</v>
      </c>
      <c r="C64" s="10" t="s">
        <v>21</v>
      </c>
      <c r="D64" s="10">
        <v>412222</v>
      </c>
      <c r="E64" s="10" t="s">
        <v>219</v>
      </c>
      <c r="F64" s="10" t="s">
        <v>220</v>
      </c>
      <c r="G64" s="11">
        <v>45339</v>
      </c>
      <c r="H64" s="12"/>
      <c r="I64" s="13">
        <v>362262</v>
      </c>
      <c r="J64" s="13">
        <v>362262</v>
      </c>
      <c r="K64" s="10" t="s">
        <v>17</v>
      </c>
      <c r="L64" s="14" t="s">
        <v>29</v>
      </c>
      <c r="M64" s="15" t="s">
        <v>18</v>
      </c>
      <c r="N64" s="10" t="s">
        <v>309</v>
      </c>
      <c r="O64" s="10" t="s">
        <v>199</v>
      </c>
      <c r="P64" s="13">
        <v>0</v>
      </c>
      <c r="Q64" s="10"/>
      <c r="R64" s="10"/>
      <c r="S64" s="10"/>
      <c r="T64" s="10"/>
      <c r="U64" s="10" t="s">
        <v>200</v>
      </c>
      <c r="V64" s="11">
        <v>45339</v>
      </c>
      <c r="W64" s="11"/>
      <c r="X64" s="11"/>
      <c r="Y64" s="11"/>
      <c r="Z64" s="16"/>
      <c r="AA64" s="16"/>
      <c r="AB64" s="13">
        <v>362262</v>
      </c>
      <c r="AC64" s="13">
        <v>362262</v>
      </c>
      <c r="AD64" s="13">
        <v>0</v>
      </c>
      <c r="AE64" s="13">
        <v>0</v>
      </c>
      <c r="AF64" s="13">
        <v>0</v>
      </c>
      <c r="AG64" s="13">
        <v>0</v>
      </c>
      <c r="AH64" s="13">
        <v>0</v>
      </c>
      <c r="AI64" s="13">
        <v>0</v>
      </c>
      <c r="AJ64" s="10"/>
      <c r="AK64" s="10"/>
      <c r="AL64" s="10"/>
      <c r="AM64" s="10"/>
      <c r="AN64" s="13">
        <v>0</v>
      </c>
      <c r="AO64" s="13">
        <v>0</v>
      </c>
      <c r="AP64" s="13">
        <v>0</v>
      </c>
      <c r="AQ64" s="10"/>
      <c r="AR64" s="10"/>
      <c r="AS64" s="10"/>
      <c r="AT64" s="10"/>
      <c r="AU64" s="10"/>
      <c r="AV64" s="10"/>
      <c r="AW64" s="10"/>
      <c r="AX64" s="10"/>
      <c r="AY64" s="13">
        <v>362262</v>
      </c>
      <c r="AZ64" s="10"/>
      <c r="BA64" s="10"/>
      <c r="BB64" s="10"/>
      <c r="BC64" s="10"/>
      <c r="BD64" s="10"/>
      <c r="BE64" s="10"/>
      <c r="BF64" s="13">
        <v>0</v>
      </c>
      <c r="BG64" s="10"/>
      <c r="BH64" s="10"/>
      <c r="BI64" s="11"/>
      <c r="BJ64" s="10"/>
      <c r="BK64" s="13">
        <v>0</v>
      </c>
      <c r="BL64" s="115" t="s">
        <v>354</v>
      </c>
    </row>
    <row r="65" spans="1:64" s="17" customFormat="1" hidden="1" x14ac:dyDescent="0.35">
      <c r="A65" s="10">
        <v>890303841</v>
      </c>
      <c r="B65" s="10" t="s">
        <v>27</v>
      </c>
      <c r="C65" s="10" t="s">
        <v>21</v>
      </c>
      <c r="D65" s="10">
        <v>453050</v>
      </c>
      <c r="E65" s="10" t="s">
        <v>253</v>
      </c>
      <c r="F65" s="10" t="s">
        <v>254</v>
      </c>
      <c r="G65" s="11">
        <v>45601</v>
      </c>
      <c r="H65" s="12"/>
      <c r="I65" s="13">
        <v>237700</v>
      </c>
      <c r="J65" s="13">
        <v>237700</v>
      </c>
      <c r="K65" s="10" t="s">
        <v>17</v>
      </c>
      <c r="L65" s="14" t="s">
        <v>29</v>
      </c>
      <c r="M65" s="15" t="s">
        <v>18</v>
      </c>
      <c r="N65" s="10" t="s">
        <v>309</v>
      </c>
      <c r="O65" s="10" t="s">
        <v>199</v>
      </c>
      <c r="P65" s="13">
        <v>0</v>
      </c>
      <c r="Q65" s="10"/>
      <c r="R65" s="10"/>
      <c r="S65" s="10"/>
      <c r="T65" s="10"/>
      <c r="U65" s="10"/>
      <c r="V65" s="11"/>
      <c r="W65" s="11"/>
      <c r="X65" s="11"/>
      <c r="Y65" s="11"/>
      <c r="Z65" s="16"/>
      <c r="AA65" s="16"/>
      <c r="AB65" s="13">
        <v>0</v>
      </c>
      <c r="AC65" s="13">
        <v>0</v>
      </c>
      <c r="AD65" s="13">
        <v>0</v>
      </c>
      <c r="AE65" s="13">
        <v>0</v>
      </c>
      <c r="AF65" s="13">
        <v>0</v>
      </c>
      <c r="AG65" s="13">
        <v>0</v>
      </c>
      <c r="AH65" s="13">
        <v>0</v>
      </c>
      <c r="AI65" s="13">
        <v>0</v>
      </c>
      <c r="AJ65" s="10"/>
      <c r="AK65" s="10"/>
      <c r="AL65" s="10"/>
      <c r="AM65" s="10"/>
      <c r="AN65" s="13">
        <v>0</v>
      </c>
      <c r="AO65" s="13">
        <v>0</v>
      </c>
      <c r="AP65" s="13">
        <v>0</v>
      </c>
      <c r="AQ65" s="10"/>
      <c r="AR65" s="10"/>
      <c r="AS65" s="10"/>
      <c r="AT65" s="10"/>
      <c r="AU65" s="10"/>
      <c r="AV65" s="10"/>
      <c r="AW65" s="10"/>
      <c r="AX65" s="10"/>
      <c r="AY65" s="13">
        <v>237700</v>
      </c>
      <c r="AZ65" s="10"/>
      <c r="BA65" s="10"/>
      <c r="BB65" s="10"/>
      <c r="BC65" s="10"/>
      <c r="BD65" s="10"/>
      <c r="BE65" s="10"/>
      <c r="BF65" s="13">
        <v>0</v>
      </c>
      <c r="BG65" s="10"/>
      <c r="BH65" s="10"/>
      <c r="BI65" s="11"/>
      <c r="BJ65" s="10"/>
      <c r="BK65" s="13">
        <v>0</v>
      </c>
      <c r="BL65" s="115" t="s">
        <v>354</v>
      </c>
    </row>
    <row r="66" spans="1:64" s="17" customFormat="1" hidden="1" x14ac:dyDescent="0.35">
      <c r="A66" s="10">
        <v>890303841</v>
      </c>
      <c r="B66" s="10" t="s">
        <v>27</v>
      </c>
      <c r="C66" s="10" t="s">
        <v>21</v>
      </c>
      <c r="D66" s="10">
        <v>454277</v>
      </c>
      <c r="E66" s="10" t="s">
        <v>255</v>
      </c>
      <c r="F66" s="10" t="s">
        <v>256</v>
      </c>
      <c r="G66" s="11">
        <v>45606</v>
      </c>
      <c r="H66" s="12"/>
      <c r="I66" s="13">
        <v>459376</v>
      </c>
      <c r="J66" s="13">
        <v>459376</v>
      </c>
      <c r="K66" s="10" t="s">
        <v>17</v>
      </c>
      <c r="L66" s="14" t="s">
        <v>29</v>
      </c>
      <c r="M66" s="15" t="s">
        <v>18</v>
      </c>
      <c r="N66" s="10" t="s">
        <v>309</v>
      </c>
      <c r="O66" s="10" t="s">
        <v>199</v>
      </c>
      <c r="P66" s="13">
        <v>0</v>
      </c>
      <c r="Q66" s="10"/>
      <c r="R66" s="10"/>
      <c r="S66" s="10"/>
      <c r="T66" s="10"/>
      <c r="U66" s="10"/>
      <c r="V66" s="11"/>
      <c r="W66" s="11"/>
      <c r="X66" s="11"/>
      <c r="Y66" s="11"/>
      <c r="Z66" s="16"/>
      <c r="AA66" s="16"/>
      <c r="AB66" s="13">
        <v>0</v>
      </c>
      <c r="AC66" s="13">
        <v>0</v>
      </c>
      <c r="AD66" s="13">
        <v>0</v>
      </c>
      <c r="AE66" s="13">
        <v>0</v>
      </c>
      <c r="AF66" s="13">
        <v>0</v>
      </c>
      <c r="AG66" s="13">
        <v>0</v>
      </c>
      <c r="AH66" s="13">
        <v>0</v>
      </c>
      <c r="AI66" s="13">
        <v>0</v>
      </c>
      <c r="AJ66" s="10"/>
      <c r="AK66" s="10"/>
      <c r="AL66" s="10"/>
      <c r="AM66" s="10"/>
      <c r="AN66" s="13">
        <v>0</v>
      </c>
      <c r="AO66" s="13">
        <v>0</v>
      </c>
      <c r="AP66" s="13">
        <v>0</v>
      </c>
      <c r="AQ66" s="10"/>
      <c r="AR66" s="10"/>
      <c r="AS66" s="10"/>
      <c r="AT66" s="10"/>
      <c r="AU66" s="10"/>
      <c r="AV66" s="10"/>
      <c r="AW66" s="10"/>
      <c r="AX66" s="10"/>
      <c r="AY66" s="13">
        <v>459376</v>
      </c>
      <c r="AZ66" s="10"/>
      <c r="BA66" s="10"/>
      <c r="BB66" s="10"/>
      <c r="BC66" s="10"/>
      <c r="BD66" s="10"/>
      <c r="BE66" s="10"/>
      <c r="BF66" s="13">
        <v>0</v>
      </c>
      <c r="BG66" s="10"/>
      <c r="BH66" s="10"/>
      <c r="BI66" s="11"/>
      <c r="BJ66" s="10"/>
      <c r="BK66" s="13">
        <v>0</v>
      </c>
      <c r="BL66" s="115" t="s">
        <v>354</v>
      </c>
    </row>
    <row r="67" spans="1:64" s="17" customFormat="1" hidden="1" x14ac:dyDescent="0.35">
      <c r="A67" s="10">
        <v>890303841</v>
      </c>
      <c r="B67" s="10" t="s">
        <v>27</v>
      </c>
      <c r="C67" s="10" t="s">
        <v>21</v>
      </c>
      <c r="D67" s="10">
        <v>479775</v>
      </c>
      <c r="E67" s="10" t="s">
        <v>223</v>
      </c>
      <c r="F67" s="10" t="s">
        <v>224</v>
      </c>
      <c r="G67" s="11">
        <v>45731</v>
      </c>
      <c r="H67" s="12"/>
      <c r="I67" s="13">
        <v>635556</v>
      </c>
      <c r="J67" s="13">
        <v>635556</v>
      </c>
      <c r="K67" s="10" t="s">
        <v>17</v>
      </c>
      <c r="L67" s="14" t="s">
        <v>29</v>
      </c>
      <c r="M67" s="15" t="s">
        <v>18</v>
      </c>
      <c r="N67" s="10" t="e">
        <v>#N/A</v>
      </c>
      <c r="O67" s="10" t="s">
        <v>199</v>
      </c>
      <c r="P67" s="13">
        <v>0</v>
      </c>
      <c r="Q67" s="10"/>
      <c r="R67" s="10"/>
      <c r="S67" s="10"/>
      <c r="T67" s="10"/>
      <c r="U67" s="10" t="s">
        <v>200</v>
      </c>
      <c r="V67" s="11">
        <v>45731</v>
      </c>
      <c r="W67" s="11"/>
      <c r="X67" s="11"/>
      <c r="Y67" s="11"/>
      <c r="Z67" s="16"/>
      <c r="AA67" s="16"/>
      <c r="AB67" s="13">
        <v>635556</v>
      </c>
      <c r="AC67" s="13">
        <v>635556</v>
      </c>
      <c r="AD67" s="13">
        <v>0</v>
      </c>
      <c r="AE67" s="13">
        <v>0</v>
      </c>
      <c r="AF67" s="13">
        <v>0</v>
      </c>
      <c r="AG67" s="13">
        <v>0</v>
      </c>
      <c r="AH67" s="13">
        <v>0</v>
      </c>
      <c r="AI67" s="13">
        <v>0</v>
      </c>
      <c r="AJ67" s="10"/>
      <c r="AK67" s="10"/>
      <c r="AL67" s="10"/>
      <c r="AM67" s="10"/>
      <c r="AN67" s="13">
        <v>0</v>
      </c>
      <c r="AO67" s="13">
        <v>0</v>
      </c>
      <c r="AP67" s="13">
        <v>0</v>
      </c>
      <c r="AQ67" s="10"/>
      <c r="AR67" s="10"/>
      <c r="AS67" s="10"/>
      <c r="AT67" s="10"/>
      <c r="AU67" s="10"/>
      <c r="AV67" s="10"/>
      <c r="AW67" s="10"/>
      <c r="AX67" s="10"/>
      <c r="AY67" s="13">
        <v>635556</v>
      </c>
      <c r="AZ67" s="10"/>
      <c r="BA67" s="10"/>
      <c r="BB67" s="10"/>
      <c r="BC67" s="10"/>
      <c r="BD67" s="10"/>
      <c r="BE67" s="10"/>
      <c r="BF67" s="13">
        <v>0</v>
      </c>
      <c r="BG67" s="10"/>
      <c r="BH67" s="10"/>
      <c r="BI67" s="11"/>
      <c r="BJ67" s="10"/>
      <c r="BK67" s="13">
        <v>0</v>
      </c>
      <c r="BL67" s="115" t="s">
        <v>354</v>
      </c>
    </row>
    <row r="68" spans="1:64" s="17" customFormat="1" hidden="1" x14ac:dyDescent="0.35">
      <c r="A68" s="10">
        <v>890303841</v>
      </c>
      <c r="B68" s="10" t="s">
        <v>27</v>
      </c>
      <c r="C68" s="10" t="s">
        <v>21</v>
      </c>
      <c r="D68" s="10">
        <v>475072</v>
      </c>
      <c r="E68" s="10" t="s">
        <v>140</v>
      </c>
      <c r="F68" s="10" t="s">
        <v>141</v>
      </c>
      <c r="G68" s="11">
        <v>45713</v>
      </c>
      <c r="H68" s="12">
        <v>45729</v>
      </c>
      <c r="I68" s="13">
        <v>671476</v>
      </c>
      <c r="J68" s="13">
        <v>671476</v>
      </c>
      <c r="K68" s="10" t="s">
        <v>17</v>
      </c>
      <c r="L68" s="14" t="s">
        <v>29</v>
      </c>
      <c r="M68" s="15" t="s">
        <v>18</v>
      </c>
      <c r="N68" s="10" t="e">
        <v>#N/A</v>
      </c>
      <c r="O68" s="10" t="s">
        <v>142</v>
      </c>
      <c r="P68" s="13">
        <v>671476</v>
      </c>
      <c r="Q68" s="10">
        <v>1222576428</v>
      </c>
      <c r="R68" s="10"/>
      <c r="S68" s="10"/>
      <c r="T68" s="10"/>
      <c r="U68" s="10" t="s">
        <v>143</v>
      </c>
      <c r="V68" s="11">
        <v>45713</v>
      </c>
      <c r="W68" s="11">
        <v>45729</v>
      </c>
      <c r="X68" s="11">
        <v>45741</v>
      </c>
      <c r="Y68" s="11"/>
      <c r="Z68" s="16"/>
      <c r="AA68" s="16"/>
      <c r="AB68" s="13">
        <v>671476</v>
      </c>
      <c r="AC68" s="13">
        <v>671476</v>
      </c>
      <c r="AD68" s="13">
        <v>0</v>
      </c>
      <c r="AE68" s="13">
        <v>0</v>
      </c>
      <c r="AF68" s="13">
        <v>0</v>
      </c>
      <c r="AG68" s="13">
        <v>0</v>
      </c>
      <c r="AH68" s="13">
        <v>0</v>
      </c>
      <c r="AI68" s="13">
        <v>0</v>
      </c>
      <c r="AJ68" s="10"/>
      <c r="AK68" s="10"/>
      <c r="AL68" s="10"/>
      <c r="AM68" s="10" t="s">
        <v>144</v>
      </c>
      <c r="AN68" s="13">
        <v>0</v>
      </c>
      <c r="AO68" s="13">
        <v>671476</v>
      </c>
      <c r="AP68" s="13">
        <v>0</v>
      </c>
      <c r="AQ68" s="10"/>
      <c r="AR68" s="10"/>
      <c r="AS68" s="10"/>
      <c r="AT68" s="10" t="s">
        <v>53</v>
      </c>
      <c r="AU68" s="10"/>
      <c r="AV68" s="10" t="s">
        <v>145</v>
      </c>
      <c r="AW68" s="10"/>
      <c r="AX68" s="10"/>
      <c r="AY68" s="10"/>
      <c r="AZ68" s="10"/>
      <c r="BA68" s="10"/>
      <c r="BB68" s="10"/>
      <c r="BC68" s="13">
        <v>671476</v>
      </c>
      <c r="BD68" s="10"/>
      <c r="BE68" s="10"/>
      <c r="BF68" s="13">
        <v>0</v>
      </c>
      <c r="BG68" s="10"/>
      <c r="BH68" s="10"/>
      <c r="BI68" s="11"/>
      <c r="BJ68" s="10"/>
      <c r="BK68" s="13">
        <v>0</v>
      </c>
    </row>
    <row r="69" spans="1:64" s="17" customFormat="1" hidden="1" x14ac:dyDescent="0.35">
      <c r="A69" s="10">
        <v>890303841</v>
      </c>
      <c r="B69" s="10" t="s">
        <v>27</v>
      </c>
      <c r="C69" s="10" t="s">
        <v>21</v>
      </c>
      <c r="D69" s="10">
        <v>472871</v>
      </c>
      <c r="E69" s="10" t="s">
        <v>146</v>
      </c>
      <c r="F69" s="10" t="s">
        <v>147</v>
      </c>
      <c r="G69" s="11">
        <v>45704</v>
      </c>
      <c r="H69" s="12">
        <v>45729</v>
      </c>
      <c r="I69" s="13">
        <v>263747</v>
      </c>
      <c r="J69" s="13">
        <v>263747</v>
      </c>
      <c r="K69" s="10" t="s">
        <v>17</v>
      </c>
      <c r="L69" s="14" t="s">
        <v>29</v>
      </c>
      <c r="M69" s="15" t="s">
        <v>18</v>
      </c>
      <c r="N69" s="10" t="e">
        <v>#N/A</v>
      </c>
      <c r="O69" s="10" t="s">
        <v>142</v>
      </c>
      <c r="P69" s="13">
        <v>263747</v>
      </c>
      <c r="Q69" s="10">
        <v>1222576431</v>
      </c>
      <c r="R69" s="10"/>
      <c r="S69" s="10"/>
      <c r="T69" s="10"/>
      <c r="U69" s="10" t="s">
        <v>143</v>
      </c>
      <c r="V69" s="11">
        <v>45704</v>
      </c>
      <c r="W69" s="11">
        <v>45729</v>
      </c>
      <c r="X69" s="11">
        <v>45741</v>
      </c>
      <c r="Y69" s="11"/>
      <c r="Z69" s="16"/>
      <c r="AA69" s="16"/>
      <c r="AB69" s="13">
        <v>263747</v>
      </c>
      <c r="AC69" s="13">
        <v>263747</v>
      </c>
      <c r="AD69" s="13">
        <v>0</v>
      </c>
      <c r="AE69" s="13">
        <v>0</v>
      </c>
      <c r="AF69" s="13">
        <v>0</v>
      </c>
      <c r="AG69" s="13">
        <v>0</v>
      </c>
      <c r="AH69" s="13">
        <v>0</v>
      </c>
      <c r="AI69" s="13">
        <v>0</v>
      </c>
      <c r="AJ69" s="10"/>
      <c r="AK69" s="10"/>
      <c r="AL69" s="10"/>
      <c r="AM69" s="10" t="s">
        <v>144</v>
      </c>
      <c r="AN69" s="13">
        <v>0</v>
      </c>
      <c r="AO69" s="13">
        <v>263747</v>
      </c>
      <c r="AP69" s="13">
        <v>0</v>
      </c>
      <c r="AQ69" s="10"/>
      <c r="AR69" s="10"/>
      <c r="AS69" s="10"/>
      <c r="AT69" s="10" t="s">
        <v>53</v>
      </c>
      <c r="AU69" s="10"/>
      <c r="AV69" s="10" t="s">
        <v>145</v>
      </c>
      <c r="AW69" s="10"/>
      <c r="AX69" s="10"/>
      <c r="AY69" s="10"/>
      <c r="AZ69" s="10"/>
      <c r="BA69" s="10"/>
      <c r="BB69" s="10"/>
      <c r="BC69" s="13">
        <v>263747</v>
      </c>
      <c r="BD69" s="10"/>
      <c r="BE69" s="10"/>
      <c r="BF69" s="13">
        <v>0</v>
      </c>
      <c r="BG69" s="10"/>
      <c r="BH69" s="10"/>
      <c r="BI69" s="11"/>
      <c r="BJ69" s="10"/>
      <c r="BK69" s="13">
        <v>0</v>
      </c>
    </row>
    <row r="70" spans="1:64" s="17" customFormat="1" hidden="1" x14ac:dyDescent="0.35">
      <c r="A70" s="10">
        <v>890303841</v>
      </c>
      <c r="B70" s="10" t="s">
        <v>27</v>
      </c>
      <c r="C70" s="10" t="s">
        <v>21</v>
      </c>
      <c r="D70" s="10">
        <v>473167</v>
      </c>
      <c r="E70" s="10" t="s">
        <v>148</v>
      </c>
      <c r="F70" s="10" t="s">
        <v>149</v>
      </c>
      <c r="G70" s="11">
        <v>45705</v>
      </c>
      <c r="H70" s="12">
        <v>45729</v>
      </c>
      <c r="I70" s="13">
        <v>88800</v>
      </c>
      <c r="J70" s="13">
        <v>88800</v>
      </c>
      <c r="K70" s="10" t="s">
        <v>17</v>
      </c>
      <c r="L70" s="14" t="s">
        <v>29</v>
      </c>
      <c r="M70" s="15" t="s">
        <v>18</v>
      </c>
      <c r="N70" s="10" t="e">
        <v>#N/A</v>
      </c>
      <c r="O70" s="10" t="s">
        <v>142</v>
      </c>
      <c r="P70" s="13">
        <v>88800</v>
      </c>
      <c r="Q70" s="10">
        <v>1222576430</v>
      </c>
      <c r="R70" s="10"/>
      <c r="S70" s="10"/>
      <c r="T70" s="10"/>
      <c r="U70" s="10" t="s">
        <v>143</v>
      </c>
      <c r="V70" s="11">
        <v>45705</v>
      </c>
      <c r="W70" s="11">
        <v>45729</v>
      </c>
      <c r="X70" s="11">
        <v>45741</v>
      </c>
      <c r="Y70" s="11"/>
      <c r="Z70" s="16"/>
      <c r="AA70" s="16"/>
      <c r="AB70" s="13">
        <v>88800</v>
      </c>
      <c r="AC70" s="13">
        <v>88800</v>
      </c>
      <c r="AD70" s="13">
        <v>0</v>
      </c>
      <c r="AE70" s="13">
        <v>0</v>
      </c>
      <c r="AF70" s="13">
        <v>0</v>
      </c>
      <c r="AG70" s="13">
        <v>0</v>
      </c>
      <c r="AH70" s="13">
        <v>0</v>
      </c>
      <c r="AI70" s="13">
        <v>0</v>
      </c>
      <c r="AJ70" s="10"/>
      <c r="AK70" s="10"/>
      <c r="AL70" s="10"/>
      <c r="AM70" s="10" t="s">
        <v>144</v>
      </c>
      <c r="AN70" s="13">
        <v>0</v>
      </c>
      <c r="AO70" s="13">
        <v>88800</v>
      </c>
      <c r="AP70" s="13">
        <v>0</v>
      </c>
      <c r="AQ70" s="10"/>
      <c r="AR70" s="10"/>
      <c r="AS70" s="10"/>
      <c r="AT70" s="10" t="s">
        <v>53</v>
      </c>
      <c r="AU70" s="10"/>
      <c r="AV70" s="10" t="s">
        <v>145</v>
      </c>
      <c r="AW70" s="10"/>
      <c r="AX70" s="10"/>
      <c r="AY70" s="10"/>
      <c r="AZ70" s="10"/>
      <c r="BA70" s="10"/>
      <c r="BB70" s="10"/>
      <c r="BC70" s="13">
        <v>88800</v>
      </c>
      <c r="BD70" s="10"/>
      <c r="BE70" s="10"/>
      <c r="BF70" s="13">
        <v>0</v>
      </c>
      <c r="BG70" s="10"/>
      <c r="BH70" s="10"/>
      <c r="BI70" s="11"/>
      <c r="BJ70" s="10"/>
      <c r="BK70" s="13">
        <v>0</v>
      </c>
    </row>
    <row r="71" spans="1:64" s="17" customFormat="1" x14ac:dyDescent="0.35">
      <c r="A71" s="10">
        <v>890303841</v>
      </c>
      <c r="B71" s="10" t="s">
        <v>27</v>
      </c>
      <c r="C71" s="10" t="s">
        <v>21</v>
      </c>
      <c r="D71" s="10">
        <v>377276</v>
      </c>
      <c r="E71" s="10" t="s">
        <v>225</v>
      </c>
      <c r="F71" s="10" t="s">
        <v>226</v>
      </c>
      <c r="G71" s="11">
        <v>44904</v>
      </c>
      <c r="H71" s="12">
        <v>44977</v>
      </c>
      <c r="I71" s="13">
        <v>40150446</v>
      </c>
      <c r="J71" s="13">
        <v>4543234</v>
      </c>
      <c r="K71" s="10" t="s">
        <v>17</v>
      </c>
      <c r="L71" s="14" t="s">
        <v>29</v>
      </c>
      <c r="M71" s="15" t="s">
        <v>18</v>
      </c>
      <c r="N71" s="10" t="s">
        <v>310</v>
      </c>
      <c r="O71" s="10" t="s">
        <v>227</v>
      </c>
      <c r="P71" s="13">
        <v>0</v>
      </c>
      <c r="Q71" s="10"/>
      <c r="R71" s="10"/>
      <c r="S71" s="10"/>
      <c r="T71" s="10"/>
      <c r="U71" s="10" t="s">
        <v>228</v>
      </c>
      <c r="V71" s="11">
        <v>44904</v>
      </c>
      <c r="W71" s="11">
        <v>45488</v>
      </c>
      <c r="X71" s="11">
        <v>45520</v>
      </c>
      <c r="Y71" s="11"/>
      <c r="Z71" s="16"/>
      <c r="AA71" s="16"/>
      <c r="AB71" s="13">
        <v>40150446</v>
      </c>
      <c r="AC71" s="13">
        <v>7907226</v>
      </c>
      <c r="AD71" s="13">
        <v>0</v>
      </c>
      <c r="AE71" s="13">
        <v>0</v>
      </c>
      <c r="AF71" s="13">
        <v>0</v>
      </c>
      <c r="AG71" s="13">
        <v>4543234</v>
      </c>
      <c r="AH71" s="13">
        <v>0</v>
      </c>
      <c r="AI71" s="13">
        <v>0</v>
      </c>
      <c r="AJ71" s="10"/>
      <c r="AK71" s="10"/>
      <c r="AL71" s="10" t="s">
        <v>229</v>
      </c>
      <c r="AM71" s="10" t="s">
        <v>230</v>
      </c>
      <c r="AN71" s="13">
        <v>0</v>
      </c>
      <c r="AO71" s="13">
        <v>3363992</v>
      </c>
      <c r="AP71" s="13">
        <v>4543234</v>
      </c>
      <c r="AQ71" s="10" t="s">
        <v>231</v>
      </c>
      <c r="AR71" s="10" t="s">
        <v>232</v>
      </c>
      <c r="AS71" s="10" t="s">
        <v>78</v>
      </c>
      <c r="AT71" s="10" t="s">
        <v>64</v>
      </c>
      <c r="AU71" s="10" t="s">
        <v>65</v>
      </c>
      <c r="AV71" s="10" t="s">
        <v>145</v>
      </c>
      <c r="AW71" s="10"/>
      <c r="AX71" s="10"/>
      <c r="AY71" s="10"/>
      <c r="AZ71" s="10"/>
      <c r="BA71" s="10"/>
      <c r="BB71" s="13">
        <v>4543234</v>
      </c>
      <c r="BC71" s="10"/>
      <c r="BD71" s="10"/>
      <c r="BE71" s="10"/>
      <c r="BF71" s="13">
        <v>35607212</v>
      </c>
      <c r="BG71" s="10"/>
      <c r="BH71" s="10">
        <v>4800065563</v>
      </c>
      <c r="BI71" s="11">
        <v>45583</v>
      </c>
      <c r="BJ71" s="10" t="s">
        <v>312</v>
      </c>
      <c r="BK71" s="13">
        <v>60585362</v>
      </c>
      <c r="BL71" s="44"/>
    </row>
    <row r="72" spans="1:64" s="17" customFormat="1" x14ac:dyDescent="0.35">
      <c r="A72" s="10">
        <v>890303841</v>
      </c>
      <c r="B72" s="10" t="s">
        <v>27</v>
      </c>
      <c r="C72" s="10" t="s">
        <v>21</v>
      </c>
      <c r="D72" s="10">
        <v>426994</v>
      </c>
      <c r="E72" s="10" t="s">
        <v>233</v>
      </c>
      <c r="F72" s="10" t="s">
        <v>234</v>
      </c>
      <c r="G72" s="11">
        <v>45472</v>
      </c>
      <c r="H72" s="12">
        <v>45490</v>
      </c>
      <c r="I72" s="13">
        <v>1146005</v>
      </c>
      <c r="J72" s="13">
        <v>99300</v>
      </c>
      <c r="K72" s="10" t="s">
        <v>17</v>
      </c>
      <c r="L72" s="14" t="s">
        <v>29</v>
      </c>
      <c r="M72" s="15" t="s">
        <v>18</v>
      </c>
      <c r="N72" s="10" t="s">
        <v>310</v>
      </c>
      <c r="O72" s="10" t="s">
        <v>227</v>
      </c>
      <c r="P72" s="13">
        <v>0</v>
      </c>
      <c r="Q72" s="10"/>
      <c r="R72" s="10"/>
      <c r="S72" s="10"/>
      <c r="T72" s="10"/>
      <c r="U72" s="10" t="s">
        <v>228</v>
      </c>
      <c r="V72" s="11">
        <v>45472</v>
      </c>
      <c r="W72" s="11">
        <v>45485</v>
      </c>
      <c r="X72" s="11">
        <v>45503</v>
      </c>
      <c r="Y72" s="11"/>
      <c r="Z72" s="16"/>
      <c r="AA72" s="16"/>
      <c r="AB72" s="13">
        <v>1146005</v>
      </c>
      <c r="AC72" s="13">
        <v>99300</v>
      </c>
      <c r="AD72" s="13">
        <v>0</v>
      </c>
      <c r="AE72" s="13">
        <v>0</v>
      </c>
      <c r="AF72" s="13">
        <v>0</v>
      </c>
      <c r="AG72" s="13">
        <v>99300</v>
      </c>
      <c r="AH72" s="13">
        <v>0</v>
      </c>
      <c r="AI72" s="13">
        <v>0</v>
      </c>
      <c r="AJ72" s="10"/>
      <c r="AK72" s="10"/>
      <c r="AL72" s="10" t="s">
        <v>235</v>
      </c>
      <c r="AM72" s="10" t="s">
        <v>193</v>
      </c>
      <c r="AN72" s="13">
        <v>0</v>
      </c>
      <c r="AO72" s="13">
        <v>0</v>
      </c>
      <c r="AP72" s="13">
        <v>99300</v>
      </c>
      <c r="AQ72" s="10" t="s">
        <v>231</v>
      </c>
      <c r="AR72" s="10" t="s">
        <v>235</v>
      </c>
      <c r="AS72" s="10" t="s">
        <v>46</v>
      </c>
      <c r="AT72" s="10" t="s">
        <v>236</v>
      </c>
      <c r="AU72" s="10" t="s">
        <v>53</v>
      </c>
      <c r="AV72" s="10" t="s">
        <v>145</v>
      </c>
      <c r="AW72" s="10"/>
      <c r="AX72" s="10"/>
      <c r="AY72" s="10"/>
      <c r="AZ72" s="10"/>
      <c r="BA72" s="10"/>
      <c r="BB72" s="13">
        <v>99300</v>
      </c>
      <c r="BC72" s="10"/>
      <c r="BD72" s="10"/>
      <c r="BE72" s="10"/>
      <c r="BF72" s="13">
        <v>1046705</v>
      </c>
      <c r="BG72" s="10"/>
      <c r="BH72" s="10">
        <v>2201539586</v>
      </c>
      <c r="BI72" s="11">
        <v>45524</v>
      </c>
      <c r="BJ72" s="10" t="s">
        <v>313</v>
      </c>
      <c r="BK72" s="13">
        <v>9249190</v>
      </c>
      <c r="BL72" s="44"/>
    </row>
  </sheetData>
  <autoFilter ref="A2:BK72" xr:uid="{E4A4C115-4589-445D-87A8-F2C23A8EBF15}">
    <filterColumn colId="14">
      <filters>
        <filter val="Glosa Pendiente por Contestar IPS"/>
      </filters>
    </filterColumn>
  </autoFilter>
  <dataValidations disablePrompts="1" count="2">
    <dataValidation type="decimal" operator="greaterThan" allowBlank="1" showInputMessage="1" showErrorMessage="1" prompt="DATO ERRADO - El valor debe ser diferente de cero" sqref="I66:J72 AY66:AY67 BC68:BC70 BB71:BB72" xr:uid="{E65D85CF-73D9-49D2-AF64-57BAAB143341}">
      <formula1>1</formula1>
    </dataValidation>
    <dataValidation type="whole" operator="greaterThan" allowBlank="1" showInputMessage="1" showErrorMessage="1" errorTitle="DATO ERRADO" error="El valor debe ser diferente de cero" sqref="I50:J65 AY50:AY65" xr:uid="{6CA0719D-48D6-4D83-8C4E-CF47C60A360F}">
      <formula1>1</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69BA6-D0B4-4FF3-9307-98E7B28C8947}">
  <dimension ref="B1:J42"/>
  <sheetViews>
    <sheetView showGridLines="0" tabSelected="1" topLeftCell="A13" zoomScaleNormal="100" workbookViewId="0">
      <selection activeCell="L22" sqref="L22"/>
    </sheetView>
  </sheetViews>
  <sheetFormatPr baseColWidth="10" defaultColWidth="10.90625" defaultRowHeight="12.5" x14ac:dyDescent="0.25"/>
  <cols>
    <col min="1" max="1" width="1" style="45" customWidth="1"/>
    <col min="2" max="2" width="10.90625" style="45"/>
    <col min="3" max="3" width="17.54296875" style="45" customWidth="1"/>
    <col min="4" max="4" width="11.54296875" style="45" customWidth="1"/>
    <col min="5" max="8" width="10.90625" style="45"/>
    <col min="9" max="9" width="22.54296875" style="45" customWidth="1"/>
    <col min="10" max="10" width="29.36328125" style="45" customWidth="1"/>
    <col min="11" max="11" width="1.81640625" style="45" customWidth="1"/>
    <col min="12" max="12" width="17.36328125" style="45" customWidth="1"/>
    <col min="13" max="16384" width="10.90625" style="45"/>
  </cols>
  <sheetData>
    <row r="1" spans="2:10" ht="6" customHeight="1" thickBot="1" x14ac:dyDescent="0.3"/>
    <row r="2" spans="2:10" ht="19.5" customHeight="1" x14ac:dyDescent="0.25">
      <c r="B2" s="46"/>
      <c r="C2" s="47"/>
      <c r="D2" s="101" t="s">
        <v>315</v>
      </c>
      <c r="E2" s="102"/>
      <c r="F2" s="102"/>
      <c r="G2" s="102"/>
      <c r="H2" s="102"/>
      <c r="I2" s="103"/>
      <c r="J2" s="107" t="s">
        <v>13</v>
      </c>
    </row>
    <row r="3" spans="2:10" ht="15.75" customHeight="1" thickBot="1" x14ac:dyDescent="0.3">
      <c r="B3" s="48"/>
      <c r="C3" s="49"/>
      <c r="D3" s="104"/>
      <c r="E3" s="105"/>
      <c r="F3" s="105"/>
      <c r="G3" s="105"/>
      <c r="H3" s="105"/>
      <c r="I3" s="106"/>
      <c r="J3" s="108"/>
    </row>
    <row r="4" spans="2:10" ht="13" x14ac:dyDescent="0.25">
      <c r="B4" s="48"/>
      <c r="C4" s="49"/>
      <c r="D4" s="50"/>
      <c r="E4" s="51"/>
      <c r="F4" s="51"/>
      <c r="G4" s="51"/>
      <c r="H4" s="51"/>
      <c r="I4" s="52"/>
      <c r="J4" s="53"/>
    </row>
    <row r="5" spans="2:10" ht="13" x14ac:dyDescent="0.25">
      <c r="B5" s="48"/>
      <c r="C5" s="49"/>
      <c r="D5" s="54" t="s">
        <v>316</v>
      </c>
      <c r="E5" s="55"/>
      <c r="F5" s="55"/>
      <c r="G5" s="55"/>
      <c r="H5" s="55"/>
      <c r="I5" s="56"/>
      <c r="J5" s="56" t="s">
        <v>317</v>
      </c>
    </row>
    <row r="6" spans="2:10" ht="13.5" thickBot="1" x14ac:dyDescent="0.3">
      <c r="B6" s="57"/>
      <c r="C6" s="58"/>
      <c r="D6" s="59"/>
      <c r="E6" s="60"/>
      <c r="F6" s="60"/>
      <c r="G6" s="60"/>
      <c r="H6" s="60"/>
      <c r="I6" s="61"/>
      <c r="J6" s="62"/>
    </row>
    <row r="7" spans="2:10" x14ac:dyDescent="0.25">
      <c r="B7" s="63"/>
      <c r="J7" s="64"/>
    </row>
    <row r="8" spans="2:10" x14ac:dyDescent="0.25">
      <c r="B8" s="63"/>
      <c r="J8" s="64"/>
    </row>
    <row r="9" spans="2:10" x14ac:dyDescent="0.25">
      <c r="B9" s="63"/>
      <c r="C9" s="45" t="str">
        <f ca="1">+CONCATENATE("Santiago de Cali, ",TEXT(TODAY(),"MMMM DD YYYY"))</f>
        <v>Santiago de Cali, junio 05 2025</v>
      </c>
      <c r="J9" s="64"/>
    </row>
    <row r="10" spans="2:10" ht="13" x14ac:dyDescent="0.3">
      <c r="B10" s="63"/>
      <c r="C10" s="65"/>
      <c r="E10" s="66"/>
      <c r="H10" s="67"/>
      <c r="J10" s="64"/>
    </row>
    <row r="11" spans="2:10" x14ac:dyDescent="0.25">
      <c r="B11" s="63"/>
      <c r="J11" s="64"/>
    </row>
    <row r="12" spans="2:10" ht="13" x14ac:dyDescent="0.3">
      <c r="B12" s="63"/>
      <c r="C12" s="65" t="s">
        <v>343</v>
      </c>
      <c r="J12" s="64"/>
    </row>
    <row r="13" spans="2:10" ht="13" x14ac:dyDescent="0.3">
      <c r="B13" s="63"/>
      <c r="C13" s="65" t="s">
        <v>344</v>
      </c>
      <c r="J13" s="64"/>
    </row>
    <row r="14" spans="2:10" x14ac:dyDescent="0.25">
      <c r="B14" s="63"/>
      <c r="J14" s="64"/>
    </row>
    <row r="15" spans="2:10" x14ac:dyDescent="0.25">
      <c r="B15" s="63"/>
      <c r="C15" s="45" t="s">
        <v>345</v>
      </c>
      <c r="J15" s="64"/>
    </row>
    <row r="16" spans="2:10" x14ac:dyDescent="0.25">
      <c r="B16" s="63"/>
      <c r="C16" s="68"/>
      <c r="J16" s="64"/>
    </row>
    <row r="17" spans="2:10" ht="13" x14ac:dyDescent="0.25">
      <c r="B17" s="63"/>
      <c r="C17" s="45" t="s">
        <v>346</v>
      </c>
      <c r="D17" s="66"/>
      <c r="H17" s="69" t="s">
        <v>318</v>
      </c>
      <c r="I17" s="70" t="s">
        <v>319</v>
      </c>
      <c r="J17" s="64"/>
    </row>
    <row r="18" spans="2:10" ht="13" x14ac:dyDescent="0.3">
      <c r="B18" s="63"/>
      <c r="C18" s="65" t="s">
        <v>320</v>
      </c>
      <c r="D18" s="65"/>
      <c r="E18" s="65"/>
      <c r="F18" s="65"/>
      <c r="H18" s="71">
        <v>70</v>
      </c>
      <c r="I18" s="72">
        <v>72469564</v>
      </c>
      <c r="J18" s="64"/>
    </row>
    <row r="19" spans="2:10" x14ac:dyDescent="0.25">
      <c r="B19" s="63"/>
      <c r="C19" s="45" t="s">
        <v>321</v>
      </c>
      <c r="H19" s="73">
        <v>17</v>
      </c>
      <c r="I19" s="74">
        <v>12916784</v>
      </c>
      <c r="J19" s="64"/>
    </row>
    <row r="20" spans="2:10" x14ac:dyDescent="0.25">
      <c r="B20" s="63"/>
      <c r="C20" s="45" t="s">
        <v>322</v>
      </c>
      <c r="H20" s="73">
        <v>27</v>
      </c>
      <c r="I20" s="74">
        <v>46093017</v>
      </c>
      <c r="J20" s="64"/>
    </row>
    <row r="21" spans="2:10" x14ac:dyDescent="0.25">
      <c r="B21" s="63"/>
      <c r="C21" s="45" t="s">
        <v>323</v>
      </c>
      <c r="H21" s="73">
        <v>20</v>
      </c>
      <c r="I21" s="74">
        <v>7712374</v>
      </c>
      <c r="J21" s="64"/>
    </row>
    <row r="22" spans="2:10" x14ac:dyDescent="0.25">
      <c r="B22" s="63"/>
      <c r="C22" s="45" t="s">
        <v>324</v>
      </c>
      <c r="H22" s="73">
        <v>0</v>
      </c>
      <c r="I22" s="74">
        <v>0</v>
      </c>
      <c r="J22" s="64"/>
    </row>
    <row r="23" spans="2:10" x14ac:dyDescent="0.25">
      <c r="B23" s="63"/>
      <c r="C23" s="45" t="s">
        <v>325</v>
      </c>
      <c r="H23" s="73">
        <v>0</v>
      </c>
      <c r="I23" s="74">
        <v>0</v>
      </c>
      <c r="J23" s="64"/>
    </row>
    <row r="24" spans="2:10" ht="13" thickBot="1" x14ac:dyDescent="0.3">
      <c r="B24" s="63"/>
      <c r="C24" s="45" t="s">
        <v>326</v>
      </c>
      <c r="H24" s="75">
        <v>2</v>
      </c>
      <c r="I24" s="76">
        <v>4642534</v>
      </c>
      <c r="J24" s="64"/>
    </row>
    <row r="25" spans="2:10" ht="13" x14ac:dyDescent="0.3">
      <c r="B25" s="63"/>
      <c r="C25" s="65" t="s">
        <v>327</v>
      </c>
      <c r="D25" s="65"/>
      <c r="E25" s="65"/>
      <c r="F25" s="65"/>
      <c r="H25" s="71">
        <f>H19+H20+H21+H22+H24+H23</f>
        <v>66</v>
      </c>
      <c r="I25" s="72">
        <f>I19+I20+I21+I22+I24+I23</f>
        <v>71364709</v>
      </c>
      <c r="J25" s="64"/>
    </row>
    <row r="26" spans="2:10" x14ac:dyDescent="0.25">
      <c r="B26" s="63"/>
      <c r="C26" s="45" t="s">
        <v>328</v>
      </c>
      <c r="H26" s="73">
        <v>3</v>
      </c>
      <c r="I26" s="116">
        <v>1024023</v>
      </c>
      <c r="J26" s="117" t="s">
        <v>357</v>
      </c>
    </row>
    <row r="27" spans="2:10" ht="13" thickBot="1" x14ac:dyDescent="0.3">
      <c r="B27" s="63"/>
      <c r="C27" s="45" t="s">
        <v>297</v>
      </c>
      <c r="H27" s="75">
        <v>0</v>
      </c>
      <c r="I27" s="76">
        <v>0</v>
      </c>
      <c r="J27" s="64"/>
    </row>
    <row r="28" spans="2:10" ht="13" x14ac:dyDescent="0.3">
      <c r="B28" s="63"/>
      <c r="C28" s="65" t="s">
        <v>329</v>
      </c>
      <c r="D28" s="65"/>
      <c r="E28" s="65"/>
      <c r="F28" s="65"/>
      <c r="H28" s="71">
        <f>H26+H27</f>
        <v>3</v>
      </c>
      <c r="I28" s="72">
        <f>I26+I27</f>
        <v>1024023</v>
      </c>
      <c r="J28" s="64"/>
    </row>
    <row r="29" spans="2:10" ht="13.5" thickBot="1" x14ac:dyDescent="0.35">
      <c r="B29" s="63"/>
      <c r="C29" s="45" t="s">
        <v>330</v>
      </c>
      <c r="D29" s="65"/>
      <c r="E29" s="65"/>
      <c r="F29" s="65"/>
      <c r="H29" s="75">
        <v>1</v>
      </c>
      <c r="I29" s="76">
        <v>80832</v>
      </c>
      <c r="J29" s="64"/>
    </row>
    <row r="30" spans="2:10" ht="13" x14ac:dyDescent="0.3">
      <c r="B30" s="63"/>
      <c r="C30" s="65" t="s">
        <v>331</v>
      </c>
      <c r="D30" s="65"/>
      <c r="E30" s="65"/>
      <c r="F30" s="65"/>
      <c r="H30" s="73">
        <f>H29</f>
        <v>1</v>
      </c>
      <c r="I30" s="74">
        <f>I29</f>
        <v>80832</v>
      </c>
      <c r="J30" s="64"/>
    </row>
    <row r="31" spans="2:10" ht="13" x14ac:dyDescent="0.3">
      <c r="B31" s="63"/>
      <c r="C31" s="65"/>
      <c r="D31" s="65"/>
      <c r="E31" s="65"/>
      <c r="F31" s="65"/>
      <c r="H31" s="77"/>
      <c r="I31" s="72"/>
      <c r="J31" s="64"/>
    </row>
    <row r="32" spans="2:10" ht="13.5" thickBot="1" x14ac:dyDescent="0.35">
      <c r="B32" s="63"/>
      <c r="C32" s="65" t="s">
        <v>332</v>
      </c>
      <c r="D32" s="65"/>
      <c r="H32" s="78">
        <f>H25+H28+H30</f>
        <v>70</v>
      </c>
      <c r="I32" s="79">
        <f>I25+I28+I30</f>
        <v>72469564</v>
      </c>
      <c r="J32" s="64"/>
    </row>
    <row r="33" spans="2:10" ht="13.5" thickTop="1" x14ac:dyDescent="0.3">
      <c r="B33" s="63"/>
      <c r="C33" s="65"/>
      <c r="D33" s="65"/>
      <c r="H33" s="80">
        <f>+H18-H32</f>
        <v>0</v>
      </c>
      <c r="I33" s="74">
        <f>+I18-I32</f>
        <v>0</v>
      </c>
      <c r="J33" s="64"/>
    </row>
    <row r="34" spans="2:10" x14ac:dyDescent="0.25">
      <c r="B34" s="63"/>
      <c r="G34" s="80"/>
      <c r="H34" s="80"/>
      <c r="I34" s="80"/>
      <c r="J34" s="64"/>
    </row>
    <row r="35" spans="2:10" x14ac:dyDescent="0.25">
      <c r="B35" s="63"/>
      <c r="G35" s="80"/>
      <c r="H35" s="80"/>
      <c r="I35" s="80"/>
      <c r="J35" s="64"/>
    </row>
    <row r="36" spans="2:10" ht="13" x14ac:dyDescent="0.3">
      <c r="B36" s="63"/>
      <c r="C36" s="65"/>
      <c r="G36" s="80"/>
      <c r="H36" s="80"/>
      <c r="I36" s="80"/>
      <c r="J36" s="64"/>
    </row>
    <row r="37" spans="2:10" ht="13.5" thickBot="1" x14ac:dyDescent="0.35">
      <c r="B37" s="63"/>
      <c r="C37" s="81" t="s">
        <v>352</v>
      </c>
      <c r="D37" s="82"/>
      <c r="H37" s="81" t="s">
        <v>333</v>
      </c>
      <c r="I37" s="82"/>
      <c r="J37" s="64"/>
    </row>
    <row r="38" spans="2:10" ht="13" x14ac:dyDescent="0.3">
      <c r="B38" s="63"/>
      <c r="C38" s="65" t="s">
        <v>353</v>
      </c>
      <c r="D38" s="80"/>
      <c r="H38" s="83" t="s">
        <v>334</v>
      </c>
      <c r="I38" s="80"/>
      <c r="J38" s="64"/>
    </row>
    <row r="39" spans="2:10" ht="13" x14ac:dyDescent="0.3">
      <c r="B39" s="63"/>
      <c r="C39" s="65" t="s">
        <v>351</v>
      </c>
      <c r="H39" s="65" t="s">
        <v>335</v>
      </c>
      <c r="I39" s="80"/>
      <c r="J39" s="64"/>
    </row>
    <row r="40" spans="2:10" x14ac:dyDescent="0.25">
      <c r="B40" s="63"/>
      <c r="G40" s="80"/>
      <c r="H40" s="80"/>
      <c r="I40" s="80"/>
      <c r="J40" s="64"/>
    </row>
    <row r="41" spans="2:10" ht="12.75" customHeight="1" x14ac:dyDescent="0.25">
      <c r="B41" s="63"/>
      <c r="C41" s="109" t="s">
        <v>336</v>
      </c>
      <c r="D41" s="109"/>
      <c r="E41" s="109"/>
      <c r="F41" s="109"/>
      <c r="G41" s="109"/>
      <c r="H41" s="109"/>
      <c r="I41" s="109"/>
      <c r="J41" s="64"/>
    </row>
    <row r="42" spans="2:10" ht="18.75" customHeight="1" thickBot="1" x14ac:dyDescent="0.3">
      <c r="B42" s="84"/>
      <c r="C42" s="85"/>
      <c r="D42" s="85"/>
      <c r="E42" s="85"/>
      <c r="F42" s="85"/>
      <c r="G42" s="85"/>
      <c r="H42" s="85"/>
      <c r="I42" s="85"/>
      <c r="J42" s="86"/>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61DEE-AC1C-4607-955F-83318091F4F7}">
  <dimension ref="B1:J37"/>
  <sheetViews>
    <sheetView showGridLines="0" zoomScale="84" zoomScaleNormal="84" zoomScaleSheetLayoutView="100" workbookViewId="0">
      <selection activeCell="I30" sqref="I30"/>
    </sheetView>
  </sheetViews>
  <sheetFormatPr baseColWidth="10" defaultColWidth="11.453125" defaultRowHeight="12.5" x14ac:dyDescent="0.25"/>
  <cols>
    <col min="1" max="1" width="4.453125" style="45" customWidth="1"/>
    <col min="2" max="2" width="11.453125" style="45"/>
    <col min="3" max="3" width="12.81640625" style="45" customWidth="1"/>
    <col min="4" max="4" width="22" style="45" customWidth="1"/>
    <col min="5" max="8" width="11.453125" style="45"/>
    <col min="9" max="9" width="24.81640625" style="45" customWidth="1"/>
    <col min="10" max="10" width="12.54296875" style="45" customWidth="1"/>
    <col min="11" max="11" width="1.81640625" style="45" customWidth="1"/>
    <col min="12" max="16384" width="11.453125" style="45"/>
  </cols>
  <sheetData>
    <row r="1" spans="2:10" ht="18" customHeight="1" thickBot="1" x14ac:dyDescent="0.3"/>
    <row r="2" spans="2:10" ht="19.5" customHeight="1" x14ac:dyDescent="0.25">
      <c r="B2" s="46"/>
      <c r="C2" s="47"/>
      <c r="D2" s="101" t="s">
        <v>337</v>
      </c>
      <c r="E2" s="102"/>
      <c r="F2" s="102"/>
      <c r="G2" s="102"/>
      <c r="H2" s="102"/>
      <c r="I2" s="103"/>
      <c r="J2" s="107" t="s">
        <v>13</v>
      </c>
    </row>
    <row r="3" spans="2:10" ht="15.75" customHeight="1" thickBot="1" x14ac:dyDescent="0.3">
      <c r="B3" s="48"/>
      <c r="C3" s="49"/>
      <c r="D3" s="104"/>
      <c r="E3" s="105"/>
      <c r="F3" s="105"/>
      <c r="G3" s="105"/>
      <c r="H3" s="105"/>
      <c r="I3" s="106"/>
      <c r="J3" s="108"/>
    </row>
    <row r="4" spans="2:10" ht="13" x14ac:dyDescent="0.25">
      <c r="B4" s="48"/>
      <c r="C4" s="49"/>
      <c r="E4" s="51"/>
      <c r="F4" s="51"/>
      <c r="G4" s="51"/>
      <c r="H4" s="51"/>
      <c r="I4" s="52"/>
      <c r="J4" s="53"/>
    </row>
    <row r="5" spans="2:10" ht="13" x14ac:dyDescent="0.25">
      <c r="B5" s="48"/>
      <c r="C5" s="49"/>
      <c r="D5" s="110" t="s">
        <v>338</v>
      </c>
      <c r="E5" s="111"/>
      <c r="F5" s="111"/>
      <c r="G5" s="111"/>
      <c r="H5" s="111"/>
      <c r="I5" s="112"/>
      <c r="J5" s="56" t="s">
        <v>14</v>
      </c>
    </row>
    <row r="6" spans="2:10" ht="13.5" thickBot="1" x14ac:dyDescent="0.3">
      <c r="B6" s="57"/>
      <c r="C6" s="58"/>
      <c r="D6" s="59"/>
      <c r="E6" s="60"/>
      <c r="F6" s="60"/>
      <c r="G6" s="60"/>
      <c r="H6" s="60"/>
      <c r="I6" s="61"/>
      <c r="J6" s="62"/>
    </row>
    <row r="7" spans="2:10" x14ac:dyDescent="0.25">
      <c r="B7" s="63"/>
      <c r="J7" s="64"/>
    </row>
    <row r="8" spans="2:10" x14ac:dyDescent="0.25">
      <c r="B8" s="63"/>
      <c r="J8" s="64"/>
    </row>
    <row r="9" spans="2:10" x14ac:dyDescent="0.25">
      <c r="B9" s="63"/>
      <c r="C9" s="45" t="str">
        <f ca="1">+'FOR-CSA-018'!C9</f>
        <v>Santiago de Cali, junio 05 2025</v>
      </c>
      <c r="D9" s="67"/>
      <c r="E9" s="66"/>
      <c r="J9" s="64"/>
    </row>
    <row r="10" spans="2:10" ht="13" x14ac:dyDescent="0.3">
      <c r="B10" s="63"/>
      <c r="C10" s="65"/>
      <c r="J10" s="64"/>
    </row>
    <row r="11" spans="2:10" ht="13" x14ac:dyDescent="0.3">
      <c r="B11" s="63"/>
      <c r="C11" s="65" t="str">
        <f>+'FOR-CSA-018'!C12</f>
        <v>Señores : HOSPITAL SAN JUAN DE DIOS DE CALI</v>
      </c>
      <c r="J11" s="64"/>
    </row>
    <row r="12" spans="2:10" ht="13" x14ac:dyDescent="0.3">
      <c r="B12" s="63"/>
      <c r="C12" s="65" t="str">
        <f>+'FOR-CSA-018'!C13</f>
        <v>NIT: 890303841</v>
      </c>
      <c r="J12" s="64"/>
    </row>
    <row r="13" spans="2:10" x14ac:dyDescent="0.25">
      <c r="B13" s="63"/>
      <c r="J13" s="64"/>
    </row>
    <row r="14" spans="2:10" x14ac:dyDescent="0.25">
      <c r="B14" s="63"/>
      <c r="C14" s="45" t="s">
        <v>339</v>
      </c>
      <c r="J14" s="64"/>
    </row>
    <row r="15" spans="2:10" x14ac:dyDescent="0.25">
      <c r="B15" s="63"/>
      <c r="C15" s="68"/>
      <c r="J15" s="64"/>
    </row>
    <row r="16" spans="2:10" ht="13" x14ac:dyDescent="0.3">
      <c r="B16" s="63"/>
      <c r="C16" s="87"/>
      <c r="D16" s="66"/>
      <c r="H16" s="88" t="s">
        <v>318</v>
      </c>
      <c r="I16" s="88" t="s">
        <v>319</v>
      </c>
      <c r="J16" s="64"/>
    </row>
    <row r="17" spans="2:10" ht="13" x14ac:dyDescent="0.3">
      <c r="B17" s="63"/>
      <c r="C17" s="65" t="str">
        <f>+'FOR-CSA-018'!C17</f>
        <v>Con Corte al dia: 30/04/2025</v>
      </c>
      <c r="D17" s="65"/>
      <c r="E17" s="65"/>
      <c r="F17" s="65"/>
      <c r="H17" s="89">
        <f>+SUM(H18:H23)</f>
        <v>66</v>
      </c>
      <c r="I17" s="90">
        <f>+SUM(I18:I23)</f>
        <v>71364709</v>
      </c>
      <c r="J17" s="64"/>
    </row>
    <row r="18" spans="2:10" x14ac:dyDescent="0.25">
      <c r="B18" s="63"/>
      <c r="C18" s="45" t="s">
        <v>321</v>
      </c>
      <c r="H18" s="91">
        <f>+'FOR-CSA-018'!H19</f>
        <v>17</v>
      </c>
      <c r="I18" s="92">
        <f>+'FOR-CSA-018'!I19</f>
        <v>12916784</v>
      </c>
      <c r="J18" s="64"/>
    </row>
    <row r="19" spans="2:10" x14ac:dyDescent="0.25">
      <c r="B19" s="63"/>
      <c r="C19" s="45" t="s">
        <v>322</v>
      </c>
      <c r="H19" s="91">
        <f>+'FOR-CSA-018'!H20</f>
        <v>27</v>
      </c>
      <c r="I19" s="92">
        <f>+'FOR-CSA-018'!I20</f>
        <v>46093017</v>
      </c>
      <c r="J19" s="64"/>
    </row>
    <row r="20" spans="2:10" x14ac:dyDescent="0.25">
      <c r="B20" s="63"/>
      <c r="C20" s="45" t="s">
        <v>323</v>
      </c>
      <c r="H20" s="91">
        <f>+'FOR-CSA-018'!H21</f>
        <v>20</v>
      </c>
      <c r="I20" s="92">
        <f>+'FOR-CSA-018'!I21</f>
        <v>7712374</v>
      </c>
      <c r="J20" s="64"/>
    </row>
    <row r="21" spans="2:10" x14ac:dyDescent="0.25">
      <c r="B21" s="63"/>
      <c r="C21" s="45" t="s">
        <v>324</v>
      </c>
      <c r="H21" s="91">
        <f>+'FOR-CSA-018'!H22</f>
        <v>0</v>
      </c>
      <c r="I21" s="92">
        <f>+'FOR-CSA-018'!I22</f>
        <v>0</v>
      </c>
      <c r="J21" s="64"/>
    </row>
    <row r="22" spans="2:10" x14ac:dyDescent="0.25">
      <c r="B22" s="63"/>
      <c r="C22" s="45" t="s">
        <v>325</v>
      </c>
      <c r="H22" s="91">
        <f>+'FOR-CSA-018'!H23</f>
        <v>0</v>
      </c>
      <c r="I22" s="92">
        <f>+'FOR-CSA-018'!I23</f>
        <v>0</v>
      </c>
      <c r="J22" s="64"/>
    </row>
    <row r="23" spans="2:10" x14ac:dyDescent="0.25">
      <c r="B23" s="63"/>
      <c r="C23" s="45" t="s">
        <v>340</v>
      </c>
      <c r="H23" s="91">
        <f>+'FOR-CSA-018'!H24</f>
        <v>2</v>
      </c>
      <c r="I23" s="92">
        <f>+'FOR-CSA-018'!I24</f>
        <v>4642534</v>
      </c>
      <c r="J23" s="64"/>
    </row>
    <row r="24" spans="2:10" ht="13" x14ac:dyDescent="0.3">
      <c r="B24" s="63"/>
      <c r="C24" s="65" t="s">
        <v>341</v>
      </c>
      <c r="D24" s="65"/>
      <c r="E24" s="65"/>
      <c r="F24" s="65"/>
      <c r="H24" s="89">
        <f>SUM(H18:H23)</f>
        <v>66</v>
      </c>
      <c r="I24" s="90">
        <f>+SUBTOTAL(9,I18:I23)</f>
        <v>71364709</v>
      </c>
      <c r="J24" s="64"/>
    </row>
    <row r="25" spans="2:10" ht="13.5" thickBot="1" x14ac:dyDescent="0.35">
      <c r="B25" s="63"/>
      <c r="C25" s="65"/>
      <c r="D25" s="65"/>
      <c r="H25" s="93"/>
      <c r="I25" s="94"/>
      <c r="J25" s="64"/>
    </row>
    <row r="26" spans="2:10" ht="13.5" thickTop="1" x14ac:dyDescent="0.3">
      <c r="B26" s="63"/>
      <c r="C26" s="65"/>
      <c r="D26" s="65"/>
      <c r="H26" s="80"/>
      <c r="I26" s="74"/>
      <c r="J26" s="64"/>
    </row>
    <row r="27" spans="2:10" ht="13" x14ac:dyDescent="0.3">
      <c r="B27" s="63"/>
      <c r="C27" s="65"/>
      <c r="D27" s="65"/>
      <c r="H27" s="80"/>
      <c r="I27" s="74"/>
      <c r="J27" s="64"/>
    </row>
    <row r="28" spans="2:10" ht="13" x14ac:dyDescent="0.3">
      <c r="B28" s="63"/>
      <c r="C28" s="65"/>
      <c r="D28" s="65"/>
      <c r="H28" s="80"/>
      <c r="I28" s="74"/>
      <c r="J28" s="64"/>
    </row>
    <row r="29" spans="2:10" x14ac:dyDescent="0.25">
      <c r="B29" s="63"/>
      <c r="G29" s="80"/>
      <c r="H29" s="80"/>
      <c r="I29" s="80"/>
      <c r="J29" s="64"/>
    </row>
    <row r="30" spans="2:10" ht="13.5" thickBot="1" x14ac:dyDescent="0.35">
      <c r="B30" s="63"/>
      <c r="C30" s="81" t="str">
        <f>+'FOR-CSA-018'!C37</f>
        <v>Wadith Enrique Montenegro Domínguez</v>
      </c>
      <c r="D30" s="81"/>
      <c r="G30" s="81" t="str">
        <f>+'FOR-CSA-018'!H37</f>
        <v>Lizeth Ome G.</v>
      </c>
      <c r="H30" s="82"/>
      <c r="I30" s="80"/>
      <c r="J30" s="64"/>
    </row>
    <row r="31" spans="2:10" ht="13" x14ac:dyDescent="0.3">
      <c r="B31" s="63"/>
      <c r="C31" s="83" t="str">
        <f>+'FOR-CSA-018'!C38</f>
        <v>Coordinador de Radicación y Cartera</v>
      </c>
      <c r="D31" s="83"/>
      <c r="G31" s="83" t="str">
        <f>+'FOR-CSA-018'!H38</f>
        <v>Cartera - Cuentas Salud</v>
      </c>
      <c r="H31" s="80"/>
      <c r="I31" s="80"/>
      <c r="J31" s="64"/>
    </row>
    <row r="32" spans="2:10" ht="13" x14ac:dyDescent="0.3">
      <c r="B32" s="63"/>
      <c r="C32" s="83" t="str">
        <f>+'FOR-CSA-018'!C39</f>
        <v xml:space="preserve"> HOSPITAL SAN JUAN DE DIOS DE CALI</v>
      </c>
      <c r="D32" s="83"/>
      <c r="G32" s="83" t="str">
        <f>+'FOR-CSA-018'!H39</f>
        <v>EPS Comfenalco Valle.</v>
      </c>
      <c r="H32" s="80"/>
      <c r="I32" s="80"/>
      <c r="J32" s="64"/>
    </row>
    <row r="33" spans="2:10" ht="13" x14ac:dyDescent="0.3">
      <c r="B33" s="63"/>
      <c r="C33" s="83"/>
      <c r="D33" s="83"/>
      <c r="G33" s="83"/>
      <c r="H33" s="80"/>
      <c r="I33" s="80"/>
      <c r="J33" s="64"/>
    </row>
    <row r="34" spans="2:10" ht="13" x14ac:dyDescent="0.3">
      <c r="B34" s="63"/>
      <c r="C34" s="83"/>
      <c r="D34" s="83"/>
      <c r="G34" s="83"/>
      <c r="H34" s="80"/>
      <c r="I34" s="80"/>
      <c r="J34" s="64"/>
    </row>
    <row r="35" spans="2:10" ht="14" x14ac:dyDescent="0.25">
      <c r="B35" s="63"/>
      <c r="C35" s="113" t="s">
        <v>342</v>
      </c>
      <c r="D35" s="113"/>
      <c r="E35" s="113"/>
      <c r="F35" s="113"/>
      <c r="G35" s="113"/>
      <c r="H35" s="113"/>
      <c r="I35" s="113"/>
      <c r="J35" s="64"/>
    </row>
    <row r="36" spans="2:10" ht="13" x14ac:dyDescent="0.3">
      <c r="B36" s="63"/>
      <c r="C36" s="83"/>
      <c r="D36" s="83"/>
      <c r="G36" s="83"/>
      <c r="H36" s="80"/>
      <c r="I36" s="80"/>
      <c r="J36" s="64"/>
    </row>
    <row r="37" spans="2:10" ht="18.75" customHeight="1" thickBot="1" x14ac:dyDescent="0.3">
      <c r="B37" s="84"/>
      <c r="C37" s="85"/>
      <c r="D37" s="85"/>
      <c r="E37" s="85"/>
      <c r="F37" s="85"/>
      <c r="G37" s="82"/>
      <c r="H37" s="82"/>
      <c r="I37" s="82"/>
      <c r="J37" s="86"/>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TD</vt:lpstr>
      <vt:lpstr>INFO IPS</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Stefany Arana Garcia</cp:lastModifiedBy>
  <dcterms:created xsi:type="dcterms:W3CDTF">2022-06-01T14:39:12Z</dcterms:created>
  <dcterms:modified xsi:type="dcterms:W3CDTF">2025-06-05T19:32:33Z</dcterms:modified>
</cp:coreProperties>
</file>