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3005265 ESE CARMEN EMILIA OSPINA\"/>
    </mc:Choice>
  </mc:AlternateContent>
  <xr:revisionPtr revIDLastSave="0" documentId="13_ncr:1_{236D9E1D-5D39-4B11-AC13-514EEA4B36B0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ESTADO DE CADA FACTURA " sheetId="2" r:id="rId2"/>
    <sheet name="TD " sheetId="3" r:id="rId3"/>
    <sheet name="FOR-CSA-018 " sheetId="4" r:id="rId4"/>
    <sheet name="FOR_CSA_004" sheetId="5" r:id="rId5"/>
  </sheets>
  <definedNames>
    <definedName name="_xlnm._FilterDatabase" localSheetId="1" hidden="1">'ESTADO DE CADA FACTURA '!$A$1:$AE$17</definedName>
  </definedNames>
  <calcPr calcId="191029"/>
  <pivotCaches>
    <pivotCache cacheId="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5" l="1"/>
  <c r="G15" i="5"/>
  <c r="H14" i="5"/>
  <c r="H19" i="5"/>
  <c r="G19" i="5"/>
  <c r="H13" i="5"/>
  <c r="G13" i="5"/>
  <c r="I28" i="4"/>
  <c r="H28" i="4"/>
  <c r="I26" i="4"/>
  <c r="H26" i="4"/>
  <c r="I23" i="4"/>
  <c r="I31" i="4" s="1"/>
  <c r="H23" i="4"/>
  <c r="H3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E8E7000-1ACF-4161-804E-FC6FC45A985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A4A74DA-FA52-4F32-9E34-259C377167B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17A20559-88D4-4B6D-8416-DF67133E8B32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8F786A10-A01A-4C23-B7F8-C050FAA4806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FE3DE058-89CE-4F6D-BEC8-D6FF35B0799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176C3CB2-7359-4A86-B19C-8F55547A2B3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<sst xmlns="http://schemas.openxmlformats.org/spreadsheetml/2006/main" count="369" uniqueCount="127">
  <si>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</si>
  <si>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</si>
  <si>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</si>
  <si>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</si>
  <si>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</si>
  <si>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</si>
  <si>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</si>
  <si>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</si>
  <si>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</si>
  <si>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</si>
  <si>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</si>
  <si>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CARMEN EMILIA OSPINA</t>
  </si>
  <si>
    <t>CEO</t>
  </si>
  <si>
    <t>EVENTO SIN CONTRATO</t>
  </si>
  <si>
    <t>URGENCIAS</t>
  </si>
  <si>
    <t xml:space="preserve">CANAIMA/NEIVA                                                                                            </t>
  </si>
  <si>
    <t xml:space="preserve">CANAIMA/NEIVA                                                                                             </t>
  </si>
  <si>
    <t xml:space="preserve">GRANJAS/NEIVA                                                                                             </t>
  </si>
  <si>
    <t>CEO1467637530</t>
  </si>
  <si>
    <t>CEO1467880514</t>
  </si>
  <si>
    <t>CEO1467893521</t>
  </si>
  <si>
    <t>CEO1467905135</t>
  </si>
  <si>
    <t>CEO1467906483</t>
  </si>
  <si>
    <t>CEO1467908054</t>
  </si>
  <si>
    <t>CEO1467929885</t>
  </si>
  <si>
    <t>CEO1467931115</t>
  </si>
  <si>
    <t>CEO1468015884</t>
  </si>
  <si>
    <t>CEO1468018027</t>
  </si>
  <si>
    <t>CEO1468018860</t>
  </si>
  <si>
    <t>CEO1468062551</t>
  </si>
  <si>
    <t>CEO1468062576</t>
  </si>
  <si>
    <t>CEO1468071336</t>
  </si>
  <si>
    <t>CEO1468071655</t>
  </si>
  <si>
    <t>CEO1468086989</t>
  </si>
  <si>
    <t xml:space="preserve">Llave </t>
  </si>
  <si>
    <t>813005265_CEO1467637530</t>
  </si>
  <si>
    <t>813005265_CEO1467880514</t>
  </si>
  <si>
    <t>813005265_CEO1467893521</t>
  </si>
  <si>
    <t>813005265_CEO1467905135</t>
  </si>
  <si>
    <t>813005265_CEO1467906483</t>
  </si>
  <si>
    <t>813005265_CEO1467908054</t>
  </si>
  <si>
    <t>813005265_CEO1467929885</t>
  </si>
  <si>
    <t>813005265_CEO1467931115</t>
  </si>
  <si>
    <t>813005265_CEO1468015884</t>
  </si>
  <si>
    <t>813005265_CEO1468018027</t>
  </si>
  <si>
    <t>813005265_CEO1468018860</t>
  </si>
  <si>
    <t>813005265_CEO1468062551</t>
  </si>
  <si>
    <t>813005265_CEO1468062576</t>
  </si>
  <si>
    <t>813005265_CEO1468071336</t>
  </si>
  <si>
    <t>813005265_CEO1468071655</t>
  </si>
  <si>
    <t>813005265_CEO1468086989</t>
  </si>
  <si>
    <t xml:space="preserve">Fecha Radicado EPS </t>
  </si>
  <si>
    <t xml:space="preserve">BOX </t>
  </si>
  <si>
    <t>Devuelta</t>
  </si>
  <si>
    <t>Finalizada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</si>
  <si>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</si>
  <si>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</si>
  <si>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</si>
  <si>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</si>
  <si>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</si>
  <si>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</si>
  <si>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 xml:space="preserve">P.Abiertas Doc 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</si>
  <si>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</si>
  <si>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</si>
  <si>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</si>
  <si>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</si>
  <si>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</si>
  <si>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Valor_Glosa y Devolución</t>
  </si>
  <si>
    <t>CONCEPTO GLOSA Y DEVOLUCION</t>
  </si>
  <si>
    <t>TIPIFICACION OBJECION</t>
  </si>
  <si>
    <t>AUT: SE REALIZA DEVOLUCIÓN DE FACTURA CON SOPORTES COMPLETOS, FACTURA NO CUENTA CON AUTORIZACIÓN PARA LOS SERVICIOS FACTURADOS, FAVOR COMUNICARSE CON EL ÁREA ENCARGADA. LUIS ERNESTO GUERRERO GALEANO</t>
  </si>
  <si>
    <t>SOPORTE</t>
  </si>
  <si>
    <t>CANAIMA/NEIVA</t>
  </si>
  <si>
    <t>Estado de Factura EPS 22/04/2024</t>
  </si>
  <si>
    <t>Factura Cancelada</t>
  </si>
  <si>
    <t xml:space="preserve">Factura pendiente en programacion de pago </t>
  </si>
  <si>
    <t xml:space="preserve">Factura Devuelta </t>
  </si>
  <si>
    <t>FACTURA DEVUELTA</t>
  </si>
  <si>
    <t>FACTURA CANCELADA</t>
  </si>
  <si>
    <t xml:space="preserve">FACTURA PENDIENTE EN PROGRAMACION DE PAGO </t>
  </si>
  <si>
    <t>Estado de Factura EPS Febrero 12/2024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</si>
  <si>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</si>
  <si>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</si>
  <si>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</si>
  <si>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</si>
  <si>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</si>
  <si>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</si>
  <si>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</si>
  <si>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</si>
  <si>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</si>
  <si>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</si>
  <si>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</si>
  <si>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</si>
  <si>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</si>
  <si>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</si>
  <si>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</si>
  <si>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</si>
  <si>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</si>
  <si>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</si>
  <si>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</si>
  <si>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</si>
  <si>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</si>
  <si>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</si>
  <si>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</si>
  <si>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</si>
  <si>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</si>
  <si>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</si>
  <si>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</si>
  <si>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</si>
  <si>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</si>
  <si>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</si>
  <si>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</si>
  <si>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</si>
  <si>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</si>
  <si>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</si>
  <si>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</si>
  <si>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</si>
  <si>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</si>
  <si>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22 abril de 2024</t>
  </si>
  <si>
    <t>Señores: E.S.E. CARMEN EMILIA OSPINA</t>
  </si>
  <si>
    <t>NIT: 813005265</t>
  </si>
  <si>
    <t>A continuacion me permito remitir nuestra respuesta al estado de cartera presentado en la fecha: 16/04/2024</t>
  </si>
  <si>
    <t>Con Corte al dia: 31/03/2024</t>
  </si>
  <si>
    <t xml:space="preserve">Gerardo Andres Sanchez </t>
  </si>
  <si>
    <t xml:space="preserve">Profesional de Cartera 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</si>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</sst>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9" formatCode="_-&quot;$&quot;\ * #,##0_-;\-&quot;$&quot;\ * #,##0_-;_-&quot;$&quot;\ 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171" fontId="4" fillId="0" borderId="0" applyFont="0" applyFill="0" applyBorder="0" applyAlignment="0" applyProtection="0"/>
  </cellStyleXfs>
  <cellXfs count="1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0" xfId="0" applyNumberFormat="1"/>
    <xf numFmtId="14" fontId="0" fillId="0" borderId="1" xfId="0" applyNumberFormat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4" fontId="7" fillId="0" borderId="1" xfId="0" applyNumberFormat="1" applyFont="1" applyBorder="1" applyAlignment="1">
      <alignment vertical="center"/>
    </xf>
    <xf numFmtId="164" fontId="7" fillId="0" borderId="1" xfId="1" applyNumberFormat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/>
    <xf numFmtId="14" fontId="0" fillId="0" borderId="0" xfId="0" applyNumberFormat="1"/>
    <xf numFmtId="165" fontId="0" fillId="0" borderId="0" xfId="0" applyNumberFormat="1"/>
    <xf numFmtId="165" fontId="6" fillId="3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Border="1"/>
    <xf numFmtId="0" fontId="8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70" fontId="10" fillId="0" borderId="0" xfId="3" applyNumberFormat="1" applyFont="1"/>
    <xf numFmtId="0" fontId="9" fillId="0" borderId="0" xfId="3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2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72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72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72" fontId="10" fillId="0" borderId="9" xfId="4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172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72" fontId="9" fillId="0" borderId="9" xfId="4" applyNumberFormat="1" applyFont="1" applyBorder="1" applyAlignment="1">
      <alignment horizontal="center"/>
    </xf>
    <xf numFmtId="169" fontId="9" fillId="0" borderId="9" xfId="2" applyNumberFormat="1" applyFont="1" applyBorder="1" applyAlignment="1">
      <alignment horizontal="right"/>
    </xf>
    <xf numFmtId="0" fontId="9" fillId="0" borderId="7" xfId="3" applyBorder="1"/>
    <xf numFmtId="172" fontId="9" fillId="0" borderId="0" xfId="2" applyNumberFormat="1" applyFont="1" applyAlignment="1">
      <alignment horizontal="right"/>
    </xf>
    <xf numFmtId="172" fontId="12" fillId="0" borderId="13" xfId="4" applyNumberFormat="1" applyFont="1" applyBorder="1" applyAlignment="1">
      <alignment horizontal="center"/>
    </xf>
    <xf numFmtId="169" fontId="12" fillId="0" borderId="13" xfId="2" applyNumberFormat="1" applyFont="1" applyBorder="1" applyAlignment="1">
      <alignment horizontal="right"/>
    </xf>
    <xf numFmtId="173" fontId="9" fillId="0" borderId="0" xfId="3" applyNumberFormat="1"/>
    <xf numFmtId="171" fontId="9" fillId="0" borderId="0" xfId="4" applyFont="1"/>
    <xf numFmtId="169" fontId="9" fillId="0" borderId="0" xfId="2" applyNumberFormat="1" applyFont="1"/>
    <xf numFmtId="173" fontId="12" fillId="0" borderId="9" xfId="3" applyNumberFormat="1" applyFont="1" applyBorder="1"/>
    <xf numFmtId="173" fontId="9" fillId="0" borderId="9" xfId="3" applyNumberFormat="1" applyBorder="1"/>
    <xf numFmtId="171" fontId="12" fillId="0" borderId="9" xfId="4" applyFont="1" applyBorder="1"/>
    <xf numFmtId="169" fontId="9" fillId="0" borderId="9" xfId="2" applyNumberFormat="1" applyFont="1" applyBorder="1"/>
    <xf numFmtId="173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3" fontId="10" fillId="0" borderId="9" xfId="3" applyNumberFormat="1" applyFont="1" applyBorder="1"/>
    <xf numFmtId="0" fontId="10" fillId="0" borderId="10" xfId="3" applyFont="1" applyBorder="1"/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11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/>
    </xf>
    <xf numFmtId="0" fontId="10" fillId="2" borderId="0" xfId="3" applyFont="1" applyFill="1"/>
    <xf numFmtId="0" fontId="11" fillId="0" borderId="0" xfId="3" applyFont="1" applyAlignment="1">
      <alignment horizontal="center"/>
    </xf>
    <xf numFmtId="164" fontId="11" fillId="0" borderId="0" xfId="1" applyNumberFormat="1" applyFont="1"/>
    <xf numFmtId="164" fontId="10" fillId="0" borderId="0" xfId="1" applyNumberFormat="1" applyFont="1" applyAlignment="1">
      <alignment horizontal="center"/>
    </xf>
    <xf numFmtId="174" fontId="10" fillId="0" borderId="0" xfId="1" applyNumberFormat="1" applyFont="1" applyAlignment="1">
      <alignment horizontal="right"/>
    </xf>
    <xf numFmtId="164" fontId="10" fillId="0" borderId="18" xfId="1" applyNumberFormat="1" applyFont="1" applyBorder="1" applyAlignment="1">
      <alignment horizontal="center"/>
    </xf>
    <xf numFmtId="174" fontId="10" fillId="0" borderId="18" xfId="1" applyNumberFormat="1" applyFont="1" applyBorder="1" applyAlignment="1">
      <alignment horizontal="right"/>
    </xf>
    <xf numFmtId="174" fontId="11" fillId="0" borderId="0" xfId="1" applyNumberFormat="1" applyFont="1" applyAlignment="1">
      <alignment horizontal="right"/>
    </xf>
    <xf numFmtId="164" fontId="10" fillId="0" borderId="13" xfId="1" applyNumberFormat="1" applyFont="1" applyBorder="1" applyAlignment="1">
      <alignment horizontal="center"/>
    </xf>
    <xf numFmtId="174" fontId="10" fillId="0" borderId="13" xfId="1" applyNumberFormat="1" applyFont="1" applyBorder="1" applyAlignment="1">
      <alignment horizontal="right"/>
    </xf>
    <xf numFmtId="173" fontId="10" fillId="0" borderId="0" xfId="3" applyNumberFormat="1" applyFont="1"/>
    <xf numFmtId="173" fontId="10" fillId="0" borderId="0" xfId="3" applyNumberFormat="1" applyFont="1" applyAlignment="1">
      <alignment horizontal="right"/>
    </xf>
    <xf numFmtId="173" fontId="14" fillId="0" borderId="0" xfId="3" applyNumberFormat="1" applyFont="1"/>
    <xf numFmtId="0" fontId="14" fillId="0" borderId="0" xfId="3" applyFont="1"/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A18B7300-EC6C-4217-8D1D-A27354A662B8}"/>
    <cellStyle name="Moneda" xfId="2" builtinId="4"/>
    <cellStyle name="Normal" xfId="0" builtinId="0"/>
    <cellStyle name="Normal 2 2" xfId="3" xr:uid="{1A796B0A-C3D1-4795-B38A-1B330552EA87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[$$-240A]\ * #,##0.0_-;\-[$$-240A]\ * #,##0.0_-;_-[$$-240A]\ * &quot;-&quot;??_-;_-@_-"/>
    </dxf>
    <dxf>
      <numFmt numFmtId="165" formatCode="_-[$$-240A]\ * #,##0_-;\-[$$-240A]\ * #,##0_-;_-[$$-240A]\ * &quot;-&quot;??_-;_-@_-"/>
    </dxf>
    <dxf>
      <numFmt numFmtId="168" formatCode="_-[$$-240A]\ * #,##0.0_-;\-[$$-240A]\ * #,##0.0_-;_-[$$-240A]\ * &quot;-&quot;??_-;_-@_-"/>
    </dxf>
    <dxf>
      <numFmt numFmtId="167" formatCode="_-[$$-240A]\ * #,##0.00_-;\-[$$-240A]\ * #,##0.00_-;_-[$$-240A]\ * &quot;-&quot;??_-;_-@_-"/>
    </dxf>
    <dxf>
      <numFmt numFmtId="167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F7ED95C-CEF0-4180-A53D-B5942B90E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84F027-4851-4231-90ED-31B8CDDCF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893625F-0B8A-41D2-BE7C-985B818846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13C272-46F3-4F5B-BF51-FEC8C51831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4.55874803241" createdVersion="8" refreshedVersion="8" minRefreshableVersion="3" recordCount="16" xr:uid="{3FB672AC-AEE4-4EB3-B7F9-0AF8A84EE67C}">
  <cacheSource type="worksheet">
    <worksheetSource ref="A1:AE17" sheet="ESTADO DE CADA FACTURA "/>
  </cacheSource>
  <cacheFields count="31">
    <cacheField name="NIT IPS" numFmtId="0">
      <sharedItems containsSemiMixedTypes="0" containsString="0" containsNumber="1" containsInteger="1" minValue="813005265" maxValue="813005265"/>
    </cacheField>
    <cacheField name="Nombre IPS" numFmtId="0">
      <sharedItems/>
    </cacheField>
    <cacheField name="Prefijo Factura" numFmtId="0">
      <sharedItems/>
    </cacheField>
    <cacheField name="Numero Factura" numFmtId="0">
      <sharedItems/>
    </cacheField>
    <cacheField name="Llave " numFmtId="0">
      <sharedItems/>
    </cacheField>
    <cacheField name="IPS Fecha factura" numFmtId="14">
      <sharedItems containsSemiMixedTypes="0" containsNonDate="0" containsDate="1" containsString="0" minDate="2020-10-05T00:00:00" maxDate="2024-03-07T00:00:00"/>
    </cacheField>
    <cacheField name="IPS Fecha radicado" numFmtId="0">
      <sharedItems containsNonDate="0" containsDate="1" containsString="0" containsBlank="1" minDate="2020-11-30T00:00:00" maxDate="2024-03-15T00:00:00"/>
    </cacheField>
    <cacheField name="Fecha Radicado EPS " numFmtId="14">
      <sharedItems containsSemiMixedTypes="0" containsNonDate="0" containsDate="1" containsString="0" minDate="2022-11-11T00:00:00" maxDate="2024-04-08T11:28:33"/>
    </cacheField>
    <cacheField name="IPS Valor Factura" numFmtId="164">
      <sharedItems containsSemiMixedTypes="0" containsString="0" containsNumber="1" containsInteger="1" minValue="4957" maxValue="757797"/>
    </cacheField>
    <cacheField name="IPS Saldo Factura" numFmtId="164">
      <sharedItems containsSemiMixedTypes="0" containsString="0" containsNumber="1" containsInteger="1" minValue="4957" maxValue="75779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BOX " numFmtId="0">
      <sharedItems/>
    </cacheField>
    <cacheField name="Estado de Factura EPS Febrero 12/2024" numFmtId="14">
      <sharedItems/>
    </cacheField>
    <cacheField name="Estado de Factura EPS 22/04/2024" numFmtId="0">
      <sharedItems count="3">
        <s v="Factura Devuelta "/>
        <s v="Factura Cancelada"/>
        <s v="Factura pendiente en programacion de pago "/>
      </sharedItems>
    </cacheField>
    <cacheField name="Valor Total Bruto" numFmtId="165">
      <sharedItems containsSemiMixedTypes="0" containsString="0" containsNumber="1" containsInteger="1" minValue="0" maxValue="757797"/>
    </cacheField>
    <cacheField name="Valor Devolucion" numFmtId="165">
      <sharedItems containsSemiMixedTypes="0" containsString="0" containsNumber="1" containsInteger="1" minValue="0" maxValue="757797"/>
    </cacheField>
    <cacheField name="Valor Radicado" numFmtId="165">
      <sharedItems containsSemiMixedTypes="0" containsString="0" containsNumber="1" containsInteger="1" minValue="0" maxValue="757797"/>
    </cacheField>
    <cacheField name="Valor Glosa Aceptada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168160"/>
    </cacheField>
    <cacheField name="Por Pagar SAP" numFmtId="165">
      <sharedItems containsSemiMixedTypes="0" containsString="0" containsNumber="1" containsInteger="1" minValue="0" maxValue="73400"/>
    </cacheField>
    <cacheField name="P.Abiertas Doc " numFmtId="0">
      <sharedItems containsString="0" containsBlank="1" containsNumber="1" containsInteger="1" minValue="135898946" maxValue="1222398472"/>
    </cacheField>
    <cacheField name="Vr Compensacion " numFmtId="165">
      <sharedItems containsSemiMixedTypes="0" containsString="0" containsNumber="1" containsInteger="1" minValue="0" maxValue="168160"/>
    </cacheField>
    <cacheField name="Doc Compensacion " numFmtId="0">
      <sharedItems containsString="0" containsBlank="1" containsNumber="1" containsInteger="1" minValue="2201365914" maxValue="2201365914"/>
    </cacheField>
    <cacheField name="Fecha Compensacion " numFmtId="0">
      <sharedItems containsNonDate="0" containsDate="1" containsString="0" containsBlank="1" minDate="2023-03-22T00:00:00" maxDate="2023-03-23T00:00:00"/>
    </cacheField>
    <cacheField name="Vr Transferencia " numFmtId="0">
      <sharedItems containsString="0" containsBlank="1" containsNumber="1" containsInteger="1" minValue="179860" maxValue="179860"/>
    </cacheField>
    <cacheField name="Valor_Glosa y Devolución" numFmtId="165">
      <sharedItems containsSemiMixedTypes="0" containsString="0" containsNumber="1" containsInteger="1" minValue="0" maxValue="856268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n v="813005265"/>
    <s v="E.S.E. CARMEN EMILIA OSPINA"/>
    <s v="CEO"/>
    <s v="CEO1467637530"/>
    <s v="813005265_CEO1467637530"/>
    <d v="2020-10-05T00:00:00"/>
    <d v="2020-11-30T00:00:00"/>
    <d v="2023-10-11T14:54:04"/>
    <n v="162300"/>
    <n v="61553"/>
    <s v="EVENTO SIN CONTRATO"/>
    <s v="CANAIMA/NEIVA"/>
    <s v="URGENCIAS"/>
    <s v="Devuelta"/>
    <s v="FACTURA DEVUELTA"/>
    <x v="0"/>
    <n v="162300"/>
    <n v="162300"/>
    <n v="162300"/>
    <n v="0"/>
    <n v="0"/>
    <n v="0"/>
    <m/>
    <n v="0"/>
    <m/>
    <m/>
    <m/>
    <n v="162300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7880514"/>
    <s v="813005265_CEO1467880514"/>
    <d v="2022-09-01T00:00:00"/>
    <d v="2022-10-10T00:00:00"/>
    <d v="2023-10-11T14:57:43"/>
    <n v="757797"/>
    <n v="757797"/>
    <s v="EVENTO SIN CONTRATO"/>
    <s v="CANAIMA/NEIVA"/>
    <s v="URGENCIAS"/>
    <s v="Devuelta"/>
    <s v="FACTURA DEVUELTA"/>
    <x v="0"/>
    <n v="757797"/>
    <n v="757797"/>
    <n v="757797"/>
    <n v="0"/>
    <n v="0"/>
    <n v="0"/>
    <m/>
    <n v="0"/>
    <m/>
    <m/>
    <m/>
    <n v="856268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7893521"/>
    <s v="813005265_CEO1467893521"/>
    <d v="2022-10-11T00:00:00"/>
    <d v="2022-11-08T00:00:00"/>
    <d v="2022-11-11T00:00:00"/>
    <n v="168160"/>
    <n v="168160"/>
    <s v="EVENTO SIN CONTRATO"/>
    <s v="CANAIMA/NEIVA"/>
    <s v="URGENCIAS"/>
    <s v="Finalizada"/>
    <s v="FACTURA CANCELADA"/>
    <x v="1"/>
    <n v="168160"/>
    <n v="0"/>
    <n v="168160"/>
    <n v="0"/>
    <n v="168160"/>
    <n v="0"/>
    <m/>
    <n v="168160"/>
    <n v="2201365914"/>
    <d v="2023-03-22T00:00:00"/>
    <n v="179860"/>
    <n v="0"/>
    <m/>
    <m/>
    <d v="2024-03-31T00:00:00"/>
  </r>
  <r>
    <n v="813005265"/>
    <s v="E.S.E. CARMEN EMILIA OSPINA"/>
    <s v="CEO"/>
    <s v="CEO1467905135"/>
    <s v="813005265_CEO1467905135"/>
    <d v="2022-11-17T00:00:00"/>
    <d v="2022-12-13T00:00:00"/>
    <d v="2023-10-11T15:01:23"/>
    <n v="105702"/>
    <n v="105702"/>
    <s v="EVENTO SIN CONTRATO"/>
    <s v="CANAIMA/NEIVA"/>
    <s v="URGENCIAS"/>
    <s v="Devuelta"/>
    <s v="FACTURA DEVUELTA"/>
    <x v="0"/>
    <n v="105702"/>
    <n v="105702"/>
    <n v="105702"/>
    <n v="0"/>
    <n v="0"/>
    <n v="0"/>
    <m/>
    <n v="0"/>
    <m/>
    <m/>
    <m/>
    <n v="105702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7906483"/>
    <s v="813005265_CEO1467906483"/>
    <d v="2022-11-20T00:00:00"/>
    <d v="2022-12-13T00:00:00"/>
    <d v="2023-10-11T15:03:30"/>
    <n v="76745"/>
    <n v="76745"/>
    <s v="EVENTO SIN CONTRATO"/>
    <s v="CANAIMA/NEIVA"/>
    <s v="URGENCIAS"/>
    <s v="Devuelta"/>
    <s v="FACTURA DEVUELTA"/>
    <x v="0"/>
    <n v="76745"/>
    <n v="76745"/>
    <n v="76745"/>
    <n v="0"/>
    <n v="0"/>
    <n v="0"/>
    <m/>
    <n v="0"/>
    <m/>
    <m/>
    <m/>
    <n v="0"/>
    <m/>
    <m/>
    <d v="2024-03-31T00:00:00"/>
  </r>
  <r>
    <n v="813005265"/>
    <s v="E.S.E. CARMEN EMILIA OSPINA"/>
    <s v="CEO"/>
    <s v="CEO1467908054"/>
    <s v="813005265_CEO1467908054"/>
    <d v="2022-11-24T00:00:00"/>
    <d v="2022-12-13T00:00:00"/>
    <d v="2023-10-11T15:06:13"/>
    <n v="97914"/>
    <n v="97914"/>
    <s v="EVENTO SIN CONTRATO"/>
    <s v="CANAIMA/NEIVA"/>
    <s v="URGENCIAS"/>
    <s v="Devuelta"/>
    <s v="FACTURA DEVUELTA"/>
    <x v="0"/>
    <n v="97914"/>
    <n v="97914"/>
    <n v="97914"/>
    <n v="0"/>
    <n v="0"/>
    <n v="0"/>
    <m/>
    <n v="0"/>
    <m/>
    <m/>
    <m/>
    <n v="97914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7929885"/>
    <s v="813005265_CEO1467929885"/>
    <d v="2023-01-25T00:00:00"/>
    <d v="2023-02-07T00:00:00"/>
    <d v="2023-10-11T15:08:24"/>
    <n v="76212"/>
    <n v="76212"/>
    <s v="EVENTO SIN CONTRATO"/>
    <s v="CANAIMA/NEIVA"/>
    <s v="URGENCIAS"/>
    <s v="Devuelta"/>
    <s v="FACTURA DEVUELTA"/>
    <x v="0"/>
    <n v="76212"/>
    <n v="76212"/>
    <n v="76212"/>
    <n v="0"/>
    <n v="0"/>
    <n v="0"/>
    <m/>
    <n v="0"/>
    <m/>
    <m/>
    <m/>
    <n v="76212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7931115"/>
    <s v="813005265_CEO1467931115"/>
    <d v="2023-01-27T00:00:00"/>
    <d v="2023-02-07T00:00:00"/>
    <d v="2023-10-11T15:10:12"/>
    <n v="129912"/>
    <n v="129912"/>
    <s v="EVENTO SIN CONTRATO"/>
    <s v="CANAIMA/NEIVA"/>
    <s v="URGENCIAS"/>
    <s v="Devuelta"/>
    <s v="FACTURA DEVUELTA"/>
    <x v="0"/>
    <n v="129912"/>
    <n v="129912"/>
    <n v="129912"/>
    <n v="0"/>
    <n v="0"/>
    <n v="0"/>
    <m/>
    <n v="0"/>
    <m/>
    <m/>
    <m/>
    <n v="129912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8015884"/>
    <s v="813005265_CEO1468015884"/>
    <d v="2023-08-29T00:00:00"/>
    <d v="2023-09-07T00:00:00"/>
    <d v="2023-09-15T10:45:35"/>
    <n v="4957"/>
    <n v="4957"/>
    <s v="EVENTO SIN CONTRATO"/>
    <s v="CANAIMA/NEIVA"/>
    <s v="URGENCIAS"/>
    <s v="Finalizada"/>
    <s v="FACTURA PENDIENTE EN PROGRAMACION DE PAGO "/>
    <x v="2"/>
    <n v="4957"/>
    <n v="0"/>
    <n v="4957"/>
    <n v="0"/>
    <n v="4957"/>
    <n v="4957"/>
    <n v="135898946"/>
    <n v="0"/>
    <m/>
    <m/>
    <m/>
    <n v="0"/>
    <m/>
    <m/>
    <d v="2024-03-31T00:00:00"/>
  </r>
  <r>
    <n v="813005265"/>
    <s v="E.S.E. CARMEN EMILIA OSPINA"/>
    <s v="CEO"/>
    <s v="CEO1468018027"/>
    <s v="813005265_CEO1468018027"/>
    <d v="2023-09-03T00:00:00"/>
    <d v="2023-10-18T00:00:00"/>
    <d v="2023-10-11T14:45:44"/>
    <n v="73400"/>
    <n v="73400"/>
    <s v="EVENTO SIN CONTRATO"/>
    <s v="CANAIMA/NEIVA"/>
    <s v="URGENCIAS"/>
    <s v="Devuelta"/>
    <s v="FACTURA DEVUELTA"/>
    <x v="0"/>
    <n v="0"/>
    <n v="0"/>
    <n v="0"/>
    <n v="0"/>
    <n v="0"/>
    <n v="0"/>
    <m/>
    <n v="0"/>
    <m/>
    <m/>
    <m/>
    <n v="73400"/>
    <s v="AUT: SE REALIZA DEVOLUCIÓN DE FACTURA CON SOPORTES COMPLETOS, FACTURA NO CUENTA CON AUTORIZACIÓN PARA LOS SERVICIOS FACTURADOS, FAVOR COMUNICARSE CON EL ÁREA ENCARGADA. LUIS ERNESTO GUERRERO GALEANO"/>
    <s v="SOPORTE"/>
    <d v="2024-03-31T00:00:00"/>
  </r>
  <r>
    <n v="813005265"/>
    <s v="E.S.E. CARMEN EMILIA OSPINA"/>
    <s v="CEO"/>
    <s v="CEO1468018860"/>
    <s v="813005265_CEO1468018860"/>
    <d v="2023-09-05T00:00:00"/>
    <d v="2023-10-18T00:00:00"/>
    <d v="2023-10-11T14:50:29"/>
    <n v="4957"/>
    <n v="4957"/>
    <s v="EVENTO SIN CONTRATO"/>
    <s v="CANAIMA/NEIVA"/>
    <s v="URGENCIAS"/>
    <s v="Finalizada"/>
    <s v="FACTURA PENDIENTE EN PROGRAMACION DE PAGO "/>
    <x v="2"/>
    <n v="4957"/>
    <n v="0"/>
    <n v="4957"/>
    <n v="0"/>
    <n v="4957"/>
    <n v="0"/>
    <m/>
    <n v="0"/>
    <m/>
    <m/>
    <m/>
    <n v="0"/>
    <m/>
    <m/>
    <d v="2024-03-31T00:00:00"/>
  </r>
  <r>
    <n v="813005265"/>
    <s v="E.S.E. CARMEN EMILIA OSPINA"/>
    <s v="CEO"/>
    <s v="CEO1468062551"/>
    <s v="813005265_CEO1468062551"/>
    <d v="2024-01-10T00:00:00"/>
    <d v="2024-03-14T00:00:00"/>
    <d v="2024-02-09T14:19:11"/>
    <n v="5555"/>
    <n v="5555"/>
    <s v="EVENTO SIN CONTRATO"/>
    <s v="CANAIMA/NEIVA"/>
    <s v="URGENCIAS"/>
    <s v="Finalizada"/>
    <e v="#N/A"/>
    <x v="2"/>
    <n v="5555"/>
    <n v="0"/>
    <n v="5555"/>
    <n v="0"/>
    <n v="5555"/>
    <n v="5555"/>
    <n v="1222398469"/>
    <n v="0"/>
    <m/>
    <m/>
    <m/>
    <n v="0"/>
    <m/>
    <m/>
    <d v="2024-03-31T00:00:00"/>
  </r>
  <r>
    <n v="813005265"/>
    <s v="E.S.E. CARMEN EMILIA OSPINA"/>
    <s v="CEO"/>
    <s v="CEO1468062576"/>
    <s v="813005265_CEO1468062576"/>
    <d v="2024-01-10T00:00:00"/>
    <d v="2024-03-14T00:00:00"/>
    <d v="2024-02-09T14:20:48"/>
    <n v="5555"/>
    <n v="5555"/>
    <s v="EVENTO SIN CONTRATO"/>
    <s v="CANAIMA/NEIVA"/>
    <s v="URGENCIAS"/>
    <s v="Finalizada"/>
    <e v="#N/A"/>
    <x v="2"/>
    <n v="5555"/>
    <n v="0"/>
    <n v="5555"/>
    <n v="0"/>
    <n v="5555"/>
    <n v="5555"/>
    <n v="1222398470"/>
    <n v="0"/>
    <m/>
    <m/>
    <m/>
    <n v="0"/>
    <m/>
    <m/>
    <d v="2024-03-31T00:00:00"/>
  </r>
  <r>
    <n v="813005265"/>
    <s v="E.S.E. CARMEN EMILIA OSPINA"/>
    <s v="CEO"/>
    <s v="CEO1468071336"/>
    <s v="813005265_CEO1468071336"/>
    <d v="2024-01-30T00:00:00"/>
    <d v="2024-03-14T00:00:00"/>
    <d v="2024-02-09T14:25:08"/>
    <n v="73400"/>
    <n v="73400"/>
    <s v="EVENTO SIN CONTRATO"/>
    <s v="CANAIMA/NEIVA"/>
    <s v="URGENCIAS"/>
    <s v="Finalizada"/>
    <e v="#N/A"/>
    <x v="2"/>
    <n v="73400"/>
    <n v="0"/>
    <n v="73400"/>
    <n v="0"/>
    <n v="73400"/>
    <n v="73400"/>
    <n v="1222398471"/>
    <n v="0"/>
    <m/>
    <m/>
    <m/>
    <n v="0"/>
    <m/>
    <m/>
    <d v="2024-03-31T00:00:00"/>
  </r>
  <r>
    <n v="813005265"/>
    <s v="E.S.E. CARMEN EMILIA OSPINA"/>
    <s v="CEO"/>
    <s v="CEO1468071655"/>
    <s v="813005265_CEO1468071655"/>
    <d v="2024-01-31T00:00:00"/>
    <d v="2024-03-14T00:00:00"/>
    <d v="2024-02-09T14:14:51"/>
    <n v="73400"/>
    <n v="73400"/>
    <s v="EVENTO SIN CONTRATO"/>
    <s v="CANAIMA/NEIVA"/>
    <s v="URGENCIAS"/>
    <s v="Finalizada"/>
    <e v="#N/A"/>
    <x v="2"/>
    <n v="73400"/>
    <n v="0"/>
    <n v="73400"/>
    <n v="0"/>
    <n v="73400"/>
    <n v="73400"/>
    <n v="1222398472"/>
    <n v="0"/>
    <m/>
    <m/>
    <m/>
    <n v="0"/>
    <m/>
    <m/>
    <d v="2024-03-31T00:00:00"/>
  </r>
  <r>
    <n v="813005265"/>
    <s v="E.S.E. CARMEN EMILIA OSPINA"/>
    <s v="CEO"/>
    <s v="CEO1468086989"/>
    <s v="813005265_CEO1468086989"/>
    <d v="2024-03-06T00:00:00"/>
    <m/>
    <d v="2024-04-08T11:28:33"/>
    <n v="195959"/>
    <n v="195959"/>
    <s v="EVENTO SIN CONTRATO"/>
    <s v="CANAIMA/NEIVA"/>
    <s v="URGENCIAS"/>
    <s v="Devuelta"/>
    <e v="#N/A"/>
    <x v="0"/>
    <n v="0"/>
    <n v="0"/>
    <n v="0"/>
    <n v="0"/>
    <n v="0"/>
    <n v="0"/>
    <m/>
    <n v="0"/>
    <m/>
    <m/>
    <m/>
    <n v="0"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31D9DF0-EE69-49A2-B5C9-E12C8A0DEB77}" name="TablaDinámica1" cacheId="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31">
    <pivotField showAll="0"/>
    <pivotField showAll="0"/>
    <pivotField showAll="0"/>
    <pivotField showAll="0"/>
    <pivotField dataField="1" showAll="0"/>
    <pivotField numFmtId="14" showAll="0"/>
    <pivotField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65" showAll="0"/>
    <pivotField showAll="0"/>
    <pivotField showAll="0"/>
    <pivotField numFmtId="1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4" subtotal="count" baseField="0" baseItem="0"/>
    <dataField name="Suma de IPS Saldo Factura" fld="9" baseField="0" baseItem="0" numFmtId="165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5" type="button" dataOnly="0" labelOnly="1" outline="0" axis="axisRow" fieldPosition="0"/>
    </format>
    <format dxfId="2">
      <pivotArea dataOnly="0" labelOnly="1" fieldPosition="0">
        <references count="1">
          <reference field="15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showGridLines="0" showWhiteSpace="0" topLeftCell="A8" zoomScaleNormal="100" workbookViewId="0">
      <selection sqref="A1:K17"/>
    </sheetView>
  </sheetViews>
  <sheetFormatPr baseColWidth="10" defaultRowHeight="14.5" x14ac:dyDescent="0.35"/>
  <cols>
    <col min="2" max="2" width="28.453125" bestFit="1" customWidth="1"/>
    <col min="3" max="3" width="9" customWidth="1"/>
    <col min="4" max="4" width="12.1796875" bestFit="1" customWidth="1"/>
    <col min="5" max="6" width="11.26953125" bestFit="1" customWidth="1"/>
    <col min="7" max="8" width="13" bestFit="1" customWidth="1"/>
    <col min="9" max="9" width="15.7265625" bestFit="1" customWidth="1"/>
    <col min="10" max="10" width="16" customWidth="1"/>
    <col min="12" max="12" width="14.1796875" customWidth="1"/>
  </cols>
  <sheetData>
    <row r="1" spans="1:13" s="2" customFormat="1" ht="58.5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3" ht="29" x14ac:dyDescent="0.35">
      <c r="A2" s="3">
        <v>813005265</v>
      </c>
      <c r="B2" s="3" t="s">
        <v>11</v>
      </c>
      <c r="C2" s="3" t="s">
        <v>12</v>
      </c>
      <c r="D2" s="3" t="s">
        <v>18</v>
      </c>
      <c r="E2" s="7">
        <v>44109</v>
      </c>
      <c r="F2" s="7">
        <v>44165</v>
      </c>
      <c r="G2" s="8">
        <v>162300</v>
      </c>
      <c r="H2" s="8">
        <v>61553</v>
      </c>
      <c r="I2" s="9" t="s">
        <v>13</v>
      </c>
      <c r="J2" s="3" t="s">
        <v>15</v>
      </c>
      <c r="K2" s="4" t="s">
        <v>14</v>
      </c>
      <c r="L2" s="5"/>
      <c r="M2" s="6"/>
    </row>
    <row r="3" spans="1:13" ht="29" x14ac:dyDescent="0.35">
      <c r="A3" s="3">
        <v>813005265</v>
      </c>
      <c r="B3" s="3" t="s">
        <v>11</v>
      </c>
      <c r="C3" s="3" t="s">
        <v>12</v>
      </c>
      <c r="D3" s="3" t="s">
        <v>19</v>
      </c>
      <c r="E3" s="7">
        <v>44805</v>
      </c>
      <c r="F3" s="7">
        <v>44844</v>
      </c>
      <c r="G3" s="8">
        <v>757797</v>
      </c>
      <c r="H3" s="8">
        <v>757797</v>
      </c>
      <c r="I3" s="9" t="s">
        <v>13</v>
      </c>
      <c r="J3" s="3" t="s">
        <v>16</v>
      </c>
      <c r="K3" s="4" t="s">
        <v>14</v>
      </c>
      <c r="L3" s="5"/>
      <c r="M3" s="6"/>
    </row>
    <row r="4" spans="1:13" ht="29" x14ac:dyDescent="0.35">
      <c r="A4" s="3">
        <v>813005265</v>
      </c>
      <c r="B4" s="3" t="s">
        <v>11</v>
      </c>
      <c r="C4" s="3" t="s">
        <v>12</v>
      </c>
      <c r="D4" s="3" t="s">
        <v>20</v>
      </c>
      <c r="E4" s="7">
        <v>44845</v>
      </c>
      <c r="F4" s="7">
        <v>44873</v>
      </c>
      <c r="G4" s="8">
        <v>168160</v>
      </c>
      <c r="H4" s="8">
        <v>168160</v>
      </c>
      <c r="I4" s="9" t="s">
        <v>13</v>
      </c>
      <c r="J4" s="3" t="s">
        <v>16</v>
      </c>
      <c r="K4" s="4" t="s">
        <v>14</v>
      </c>
      <c r="L4" s="5"/>
      <c r="M4" s="6"/>
    </row>
    <row r="5" spans="1:13" ht="29" x14ac:dyDescent="0.35">
      <c r="A5" s="3">
        <v>813005265</v>
      </c>
      <c r="B5" s="3" t="s">
        <v>11</v>
      </c>
      <c r="C5" s="3" t="s">
        <v>12</v>
      </c>
      <c r="D5" s="3" t="s">
        <v>21</v>
      </c>
      <c r="E5" s="7">
        <v>44882</v>
      </c>
      <c r="F5" s="7">
        <v>44908</v>
      </c>
      <c r="G5" s="8">
        <v>105702</v>
      </c>
      <c r="H5" s="8">
        <v>105702</v>
      </c>
      <c r="I5" s="9" t="s">
        <v>13</v>
      </c>
      <c r="J5" s="3" t="s">
        <v>17</v>
      </c>
      <c r="K5" s="4" t="s">
        <v>14</v>
      </c>
      <c r="L5" s="5"/>
      <c r="M5" s="6"/>
    </row>
    <row r="6" spans="1:13" ht="29" x14ac:dyDescent="0.35">
      <c r="A6" s="3">
        <v>813005265</v>
      </c>
      <c r="B6" s="3" t="s">
        <v>11</v>
      </c>
      <c r="C6" s="3" t="s">
        <v>12</v>
      </c>
      <c r="D6" s="3" t="s">
        <v>22</v>
      </c>
      <c r="E6" s="7">
        <v>44885</v>
      </c>
      <c r="F6" s="7">
        <v>44908</v>
      </c>
      <c r="G6" s="8">
        <v>76745</v>
      </c>
      <c r="H6" s="8">
        <v>76745</v>
      </c>
      <c r="I6" s="9" t="s">
        <v>13</v>
      </c>
      <c r="J6" s="3" t="s">
        <v>16</v>
      </c>
      <c r="K6" s="4" t="s">
        <v>14</v>
      </c>
      <c r="L6" s="5"/>
      <c r="M6" s="6"/>
    </row>
    <row r="7" spans="1:13" ht="29" x14ac:dyDescent="0.35">
      <c r="A7" s="3">
        <v>813005265</v>
      </c>
      <c r="B7" s="3" t="s">
        <v>11</v>
      </c>
      <c r="C7" s="3" t="s">
        <v>12</v>
      </c>
      <c r="D7" s="3" t="s">
        <v>23</v>
      </c>
      <c r="E7" s="7">
        <v>44889</v>
      </c>
      <c r="F7" s="7">
        <v>44908</v>
      </c>
      <c r="G7" s="8">
        <v>97914</v>
      </c>
      <c r="H7" s="8">
        <v>97914</v>
      </c>
      <c r="I7" s="9" t="s">
        <v>13</v>
      </c>
      <c r="J7" s="3" t="s">
        <v>15</v>
      </c>
      <c r="K7" s="4" t="s">
        <v>14</v>
      </c>
    </row>
    <row r="8" spans="1:13" ht="29" x14ac:dyDescent="0.35">
      <c r="A8" s="3">
        <v>813005265</v>
      </c>
      <c r="B8" s="3" t="s">
        <v>11</v>
      </c>
      <c r="C8" s="3" t="s">
        <v>12</v>
      </c>
      <c r="D8" s="3" t="s">
        <v>24</v>
      </c>
      <c r="E8" s="7">
        <v>44951</v>
      </c>
      <c r="F8" s="7">
        <v>44964</v>
      </c>
      <c r="G8" s="8">
        <v>76212</v>
      </c>
      <c r="H8" s="8">
        <v>76212</v>
      </c>
      <c r="I8" s="9" t="s">
        <v>13</v>
      </c>
      <c r="J8" s="3" t="s">
        <v>16</v>
      </c>
      <c r="K8" s="4" t="s">
        <v>14</v>
      </c>
    </row>
    <row r="9" spans="1:13" ht="29" x14ac:dyDescent="0.35">
      <c r="A9" s="3">
        <v>813005265</v>
      </c>
      <c r="B9" s="3" t="s">
        <v>11</v>
      </c>
      <c r="C9" s="3" t="s">
        <v>12</v>
      </c>
      <c r="D9" s="3" t="s">
        <v>25</v>
      </c>
      <c r="E9" s="7">
        <v>44953</v>
      </c>
      <c r="F9" s="7">
        <v>44964</v>
      </c>
      <c r="G9" s="8">
        <v>129912</v>
      </c>
      <c r="H9" s="8">
        <v>129912</v>
      </c>
      <c r="I9" s="9" t="s">
        <v>13</v>
      </c>
      <c r="J9" s="3" t="s">
        <v>16</v>
      </c>
      <c r="K9" s="4" t="s">
        <v>14</v>
      </c>
    </row>
    <row r="10" spans="1:13" ht="29" x14ac:dyDescent="0.35">
      <c r="A10" s="3">
        <v>813005265</v>
      </c>
      <c r="B10" s="3" t="s">
        <v>11</v>
      </c>
      <c r="C10" s="3" t="s">
        <v>12</v>
      </c>
      <c r="D10" s="3" t="s">
        <v>26</v>
      </c>
      <c r="E10" s="7">
        <v>45167</v>
      </c>
      <c r="F10" s="7">
        <v>45176</v>
      </c>
      <c r="G10" s="8">
        <v>4957</v>
      </c>
      <c r="H10" s="8">
        <v>4957</v>
      </c>
      <c r="I10" s="9" t="s">
        <v>13</v>
      </c>
      <c r="J10" s="3" t="s">
        <v>17</v>
      </c>
      <c r="K10" s="4" t="s">
        <v>14</v>
      </c>
    </row>
    <row r="11" spans="1:13" ht="29" x14ac:dyDescent="0.35">
      <c r="A11" s="3">
        <v>813005265</v>
      </c>
      <c r="B11" s="3" t="s">
        <v>11</v>
      </c>
      <c r="C11" s="3" t="s">
        <v>12</v>
      </c>
      <c r="D11" s="3" t="s">
        <v>27</v>
      </c>
      <c r="E11" s="7">
        <v>45172</v>
      </c>
      <c r="F11" s="7">
        <v>45217</v>
      </c>
      <c r="G11" s="8">
        <v>73400</v>
      </c>
      <c r="H11" s="8">
        <v>73400</v>
      </c>
      <c r="I11" s="9" t="s">
        <v>13</v>
      </c>
      <c r="J11" s="3" t="s">
        <v>16</v>
      </c>
      <c r="K11" s="4" t="s">
        <v>14</v>
      </c>
    </row>
    <row r="12" spans="1:13" ht="29" x14ac:dyDescent="0.35">
      <c r="A12" s="3">
        <v>813005265</v>
      </c>
      <c r="B12" s="3" t="s">
        <v>11</v>
      </c>
      <c r="C12" s="3" t="s">
        <v>12</v>
      </c>
      <c r="D12" s="3" t="s">
        <v>28</v>
      </c>
      <c r="E12" s="7">
        <v>45174</v>
      </c>
      <c r="F12" s="7">
        <v>45217</v>
      </c>
      <c r="G12" s="8">
        <v>4957</v>
      </c>
      <c r="H12" s="8">
        <v>4957</v>
      </c>
      <c r="I12" s="9" t="s">
        <v>13</v>
      </c>
      <c r="J12" s="3" t="s">
        <v>15</v>
      </c>
      <c r="K12" s="4" t="s">
        <v>14</v>
      </c>
    </row>
    <row r="13" spans="1:13" ht="29" x14ac:dyDescent="0.35">
      <c r="A13" s="3">
        <v>813005265</v>
      </c>
      <c r="B13" s="3" t="s">
        <v>11</v>
      </c>
      <c r="C13" s="3" t="s">
        <v>12</v>
      </c>
      <c r="D13" s="3" t="s">
        <v>29</v>
      </c>
      <c r="E13" s="7">
        <v>45301</v>
      </c>
      <c r="F13" s="7">
        <v>45365</v>
      </c>
      <c r="G13" s="8">
        <v>5555</v>
      </c>
      <c r="H13" s="8">
        <v>5555</v>
      </c>
      <c r="I13" s="9" t="s">
        <v>13</v>
      </c>
      <c r="J13" s="3" t="s">
        <v>16</v>
      </c>
      <c r="K13" s="4" t="s">
        <v>14</v>
      </c>
    </row>
    <row r="14" spans="1:13" ht="29" x14ac:dyDescent="0.35">
      <c r="A14" s="3">
        <v>813005265</v>
      </c>
      <c r="B14" s="3" t="s">
        <v>11</v>
      </c>
      <c r="C14" s="3" t="s">
        <v>12</v>
      </c>
      <c r="D14" s="3" t="s">
        <v>30</v>
      </c>
      <c r="E14" s="7">
        <v>45301</v>
      </c>
      <c r="F14" s="7">
        <v>45365</v>
      </c>
      <c r="G14" s="8">
        <v>5555</v>
      </c>
      <c r="H14" s="8">
        <v>5555</v>
      </c>
      <c r="I14" s="9" t="s">
        <v>13</v>
      </c>
      <c r="J14" s="3" t="s">
        <v>16</v>
      </c>
      <c r="K14" s="4" t="s">
        <v>14</v>
      </c>
    </row>
    <row r="15" spans="1:13" ht="29" x14ac:dyDescent="0.35">
      <c r="A15" s="3">
        <v>813005265</v>
      </c>
      <c r="B15" s="3" t="s">
        <v>11</v>
      </c>
      <c r="C15" s="3" t="s">
        <v>12</v>
      </c>
      <c r="D15" s="3" t="s">
        <v>31</v>
      </c>
      <c r="E15" s="7">
        <v>45321</v>
      </c>
      <c r="F15" s="7">
        <v>45365</v>
      </c>
      <c r="G15" s="8">
        <v>73400</v>
      </c>
      <c r="H15" s="8">
        <v>73400</v>
      </c>
      <c r="I15" s="9" t="s">
        <v>13</v>
      </c>
      <c r="J15" s="3" t="s">
        <v>17</v>
      </c>
      <c r="K15" s="4" t="s">
        <v>14</v>
      </c>
    </row>
    <row r="16" spans="1:13" ht="29" x14ac:dyDescent="0.35">
      <c r="A16" s="3">
        <v>813005265</v>
      </c>
      <c r="B16" s="3" t="s">
        <v>11</v>
      </c>
      <c r="C16" s="3" t="s">
        <v>12</v>
      </c>
      <c r="D16" s="3" t="s">
        <v>32</v>
      </c>
      <c r="E16" s="7">
        <v>45322</v>
      </c>
      <c r="F16" s="7">
        <v>45365</v>
      </c>
      <c r="G16" s="8">
        <v>73400</v>
      </c>
      <c r="H16" s="8">
        <v>73400</v>
      </c>
      <c r="I16" s="9" t="s">
        <v>13</v>
      </c>
      <c r="J16" s="3" t="s">
        <v>16</v>
      </c>
      <c r="K16" s="4" t="s">
        <v>14</v>
      </c>
    </row>
    <row r="17" spans="1:11" ht="29" x14ac:dyDescent="0.35">
      <c r="A17" s="3">
        <v>813005265</v>
      </c>
      <c r="B17" s="3" t="s">
        <v>11</v>
      </c>
      <c r="C17" s="3" t="s">
        <v>12</v>
      </c>
      <c r="D17" s="3" t="s">
        <v>33</v>
      </c>
      <c r="E17" s="7">
        <v>45357</v>
      </c>
      <c r="F17" s="10"/>
      <c r="G17" s="8">
        <v>195959</v>
      </c>
      <c r="H17" s="8">
        <v>195959</v>
      </c>
      <c r="I17" s="9" t="s">
        <v>13</v>
      </c>
      <c r="J17" s="3" t="s">
        <v>15</v>
      </c>
      <c r="K17" s="4" t="s">
        <v>14</v>
      </c>
    </row>
    <row r="18" spans="1:11" x14ac:dyDescent="0.35">
      <c r="G18" s="6"/>
      <c r="H18" s="6"/>
    </row>
  </sheetData>
  <dataValidations count="1">
    <dataValidation type="whole" operator="greaterThan" allowBlank="1" showInputMessage="1" showErrorMessage="1" errorTitle="DATO ERRADO" error="El valor debe ser diferente de cero" sqref="G1:H1 G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21C07-E97A-4E72-9D7C-53BADC484838}">
  <dimension ref="A1:AE17"/>
  <sheetViews>
    <sheetView topLeftCell="A4" workbookViewId="0">
      <selection activeCell="A8" sqref="A8"/>
    </sheetView>
  </sheetViews>
  <sheetFormatPr baseColWidth="10" defaultRowHeight="14.5" x14ac:dyDescent="0.35"/>
  <cols>
    <col min="1" max="1" width="11.08984375" bestFit="1" customWidth="1"/>
    <col min="2" max="2" width="21.90625" bestFit="1" customWidth="1"/>
    <col min="3" max="3" width="10.90625" bestFit="1" customWidth="1"/>
    <col min="4" max="4" width="11.81640625" bestFit="1" customWidth="1"/>
    <col min="5" max="5" width="20.08984375" bestFit="1" customWidth="1"/>
    <col min="6" max="7" width="12.6328125" bestFit="1" customWidth="1"/>
    <col min="8" max="8" width="12.1796875" style="21" bestFit="1" customWidth="1"/>
    <col min="9" max="9" width="12.26953125" bestFit="1" customWidth="1"/>
    <col min="10" max="10" width="12.453125" bestFit="1" customWidth="1"/>
    <col min="11" max="11" width="11.90625" bestFit="1" customWidth="1"/>
    <col min="12" max="12" width="12.453125" customWidth="1"/>
    <col min="13" max="13" width="13.1796875" bestFit="1" customWidth="1"/>
    <col min="14" max="14" width="8.453125" bestFit="1" customWidth="1"/>
    <col min="15" max="15" width="18.08984375" customWidth="1"/>
    <col min="16" max="16" width="20" customWidth="1"/>
    <col min="17" max="17" width="13.6328125" bestFit="1" customWidth="1"/>
    <col min="18" max="18" width="13.453125" bestFit="1" customWidth="1"/>
    <col min="19" max="19" width="16.54296875" bestFit="1" customWidth="1"/>
    <col min="20" max="20" width="13.81640625" bestFit="1" customWidth="1"/>
    <col min="21" max="21" width="14.08984375" bestFit="1" customWidth="1"/>
    <col min="22" max="22" width="10.36328125" style="22" customWidth="1"/>
    <col min="23" max="23" width="12.6328125" customWidth="1"/>
    <col min="24" max="24" width="12.7265625" customWidth="1"/>
    <col min="25" max="25" width="13.90625" customWidth="1"/>
    <col min="26" max="26" width="13.26953125" customWidth="1"/>
    <col min="27" max="27" width="11.36328125" customWidth="1"/>
    <col min="28" max="28" width="12.26953125" style="22" customWidth="1"/>
    <col min="29" max="30" width="12.54296875" customWidth="1"/>
    <col min="31" max="31" width="11" bestFit="1" customWidth="1"/>
  </cols>
  <sheetData>
    <row r="1" spans="1:31" ht="30" x14ac:dyDescent="0.35">
      <c r="A1" s="11" t="s">
        <v>6</v>
      </c>
      <c r="B1" s="11" t="s">
        <v>8</v>
      </c>
      <c r="C1" s="11" t="s">
        <v>0</v>
      </c>
      <c r="D1" s="11" t="s">
        <v>1</v>
      </c>
      <c r="E1" s="18" t="s">
        <v>34</v>
      </c>
      <c r="F1" s="11" t="s">
        <v>2</v>
      </c>
      <c r="G1" s="11" t="s">
        <v>3</v>
      </c>
      <c r="H1" s="19" t="s">
        <v>51</v>
      </c>
      <c r="I1" s="11" t="s">
        <v>4</v>
      </c>
      <c r="J1" s="11" t="s">
        <v>5</v>
      </c>
      <c r="K1" s="11" t="s">
        <v>7</v>
      </c>
      <c r="L1" s="11" t="s">
        <v>9</v>
      </c>
      <c r="M1" s="11" t="s">
        <v>10</v>
      </c>
      <c r="N1" s="18" t="s">
        <v>52</v>
      </c>
      <c r="O1" s="31" t="s">
        <v>80</v>
      </c>
      <c r="P1" s="30" t="s">
        <v>73</v>
      </c>
      <c r="Q1" s="11" t="s">
        <v>55</v>
      </c>
      <c r="R1" s="11" t="s">
        <v>56</v>
      </c>
      <c r="S1" s="11" t="s">
        <v>57</v>
      </c>
      <c r="T1" s="11" t="s">
        <v>58</v>
      </c>
      <c r="U1" s="11" t="s">
        <v>59</v>
      </c>
      <c r="V1" s="23" t="s">
        <v>60</v>
      </c>
      <c r="W1" s="18" t="s">
        <v>61</v>
      </c>
      <c r="X1" s="25" t="s">
        <v>62</v>
      </c>
      <c r="Y1" s="25" t="s">
        <v>63</v>
      </c>
      <c r="Z1" s="25" t="s">
        <v>64</v>
      </c>
      <c r="AA1" s="25" t="s">
        <v>65</v>
      </c>
      <c r="AB1" s="27" t="s">
        <v>67</v>
      </c>
      <c r="AC1" s="26" t="s">
        <v>68</v>
      </c>
      <c r="AD1" s="26" t="s">
        <v>69</v>
      </c>
      <c r="AE1" s="28" t="s">
        <v>66</v>
      </c>
    </row>
    <row r="2" spans="1:31" ht="20" x14ac:dyDescent="0.35">
      <c r="A2" s="12">
        <v>813005265</v>
      </c>
      <c r="B2" s="12" t="s">
        <v>11</v>
      </c>
      <c r="C2" s="12" t="s">
        <v>12</v>
      </c>
      <c r="D2" s="12" t="s">
        <v>18</v>
      </c>
      <c r="E2" s="12" t="s">
        <v>35</v>
      </c>
      <c r="F2" s="13">
        <v>44109</v>
      </c>
      <c r="G2" s="13">
        <v>44165</v>
      </c>
      <c r="H2" s="13">
        <v>45210.620873877313</v>
      </c>
      <c r="I2" s="14">
        <v>162300</v>
      </c>
      <c r="J2" s="14">
        <v>61553</v>
      </c>
      <c r="K2" s="15" t="s">
        <v>13</v>
      </c>
      <c r="L2" s="12" t="s">
        <v>72</v>
      </c>
      <c r="M2" s="16" t="s">
        <v>14</v>
      </c>
      <c r="N2" s="13" t="s">
        <v>53</v>
      </c>
      <c r="O2" s="13" t="s">
        <v>77</v>
      </c>
      <c r="P2" s="13" t="s">
        <v>76</v>
      </c>
      <c r="Q2" s="29">
        <v>162300</v>
      </c>
      <c r="R2" s="29">
        <v>162300</v>
      </c>
      <c r="S2" s="29">
        <v>162300</v>
      </c>
      <c r="T2" s="29">
        <v>0</v>
      </c>
      <c r="U2" s="29">
        <v>0</v>
      </c>
      <c r="V2" s="29">
        <v>0</v>
      </c>
      <c r="W2" s="17"/>
      <c r="X2" s="29">
        <v>0</v>
      </c>
      <c r="Y2" s="17"/>
      <c r="Z2" s="17"/>
      <c r="AA2" s="17"/>
      <c r="AB2" s="29">
        <v>162300</v>
      </c>
      <c r="AC2" s="17" t="s">
        <v>70</v>
      </c>
      <c r="AD2" s="17" t="s">
        <v>71</v>
      </c>
      <c r="AE2" s="20">
        <v>45382</v>
      </c>
    </row>
    <row r="3" spans="1:31" ht="20" x14ac:dyDescent="0.35">
      <c r="A3" s="12">
        <v>813005265</v>
      </c>
      <c r="B3" s="12" t="s">
        <v>11</v>
      </c>
      <c r="C3" s="12" t="s">
        <v>12</v>
      </c>
      <c r="D3" s="12" t="s">
        <v>19</v>
      </c>
      <c r="E3" s="12" t="s">
        <v>36</v>
      </c>
      <c r="F3" s="13">
        <v>44805</v>
      </c>
      <c r="G3" s="13">
        <v>44844</v>
      </c>
      <c r="H3" s="13">
        <v>45210.623416168979</v>
      </c>
      <c r="I3" s="14">
        <v>757797</v>
      </c>
      <c r="J3" s="14">
        <v>757797</v>
      </c>
      <c r="K3" s="15" t="s">
        <v>13</v>
      </c>
      <c r="L3" s="12" t="s">
        <v>72</v>
      </c>
      <c r="M3" s="16" t="s">
        <v>14</v>
      </c>
      <c r="N3" s="17" t="s">
        <v>53</v>
      </c>
      <c r="O3" s="13" t="s">
        <v>77</v>
      </c>
      <c r="P3" s="13" t="s">
        <v>76</v>
      </c>
      <c r="Q3" s="29">
        <v>757797</v>
      </c>
      <c r="R3" s="29">
        <v>757797</v>
      </c>
      <c r="S3" s="29">
        <v>757797</v>
      </c>
      <c r="T3" s="29">
        <v>0</v>
      </c>
      <c r="U3" s="29">
        <v>0</v>
      </c>
      <c r="V3" s="29">
        <v>0</v>
      </c>
      <c r="W3" s="17"/>
      <c r="X3" s="29">
        <v>0</v>
      </c>
      <c r="Y3" s="17"/>
      <c r="Z3" s="17"/>
      <c r="AA3" s="17"/>
      <c r="AB3" s="29">
        <v>856268</v>
      </c>
      <c r="AC3" s="17" t="s">
        <v>70</v>
      </c>
      <c r="AD3" s="17" t="s">
        <v>71</v>
      </c>
      <c r="AE3" s="20">
        <v>45382</v>
      </c>
    </row>
    <row r="4" spans="1:31" ht="20" x14ac:dyDescent="0.35">
      <c r="A4" s="12">
        <v>813005265</v>
      </c>
      <c r="B4" s="12" t="s">
        <v>11</v>
      </c>
      <c r="C4" s="12" t="s">
        <v>12</v>
      </c>
      <c r="D4" s="12" t="s">
        <v>20</v>
      </c>
      <c r="E4" s="12" t="s">
        <v>37</v>
      </c>
      <c r="F4" s="13">
        <v>44845</v>
      </c>
      <c r="G4" s="13">
        <v>44873</v>
      </c>
      <c r="H4" s="13">
        <v>44876</v>
      </c>
      <c r="I4" s="14">
        <v>168160</v>
      </c>
      <c r="J4" s="14">
        <v>168160</v>
      </c>
      <c r="K4" s="15" t="s">
        <v>13</v>
      </c>
      <c r="L4" s="12" t="s">
        <v>72</v>
      </c>
      <c r="M4" s="16" t="s">
        <v>14</v>
      </c>
      <c r="N4" s="17" t="s">
        <v>54</v>
      </c>
      <c r="O4" s="13" t="s">
        <v>78</v>
      </c>
      <c r="P4" s="17" t="s">
        <v>74</v>
      </c>
      <c r="Q4" s="29">
        <v>168160</v>
      </c>
      <c r="R4" s="29">
        <v>0</v>
      </c>
      <c r="S4" s="29">
        <v>168160</v>
      </c>
      <c r="T4" s="29">
        <v>0</v>
      </c>
      <c r="U4" s="29">
        <v>168160</v>
      </c>
      <c r="V4" s="29">
        <v>0</v>
      </c>
      <c r="W4" s="17"/>
      <c r="X4" s="29">
        <v>168160</v>
      </c>
      <c r="Y4" s="17">
        <v>2201365914</v>
      </c>
      <c r="Z4" s="20">
        <v>45007</v>
      </c>
      <c r="AA4" s="29">
        <v>179860</v>
      </c>
      <c r="AB4" s="29">
        <v>0</v>
      </c>
      <c r="AC4" s="29"/>
      <c r="AD4" s="29"/>
      <c r="AE4" s="20">
        <v>45382</v>
      </c>
    </row>
    <row r="5" spans="1:31" ht="20" x14ac:dyDescent="0.35">
      <c r="A5" s="12">
        <v>813005265</v>
      </c>
      <c r="B5" s="12" t="s">
        <v>11</v>
      </c>
      <c r="C5" s="12" t="s">
        <v>12</v>
      </c>
      <c r="D5" s="12" t="s">
        <v>21</v>
      </c>
      <c r="E5" s="12" t="s">
        <v>38</v>
      </c>
      <c r="F5" s="13">
        <v>44882</v>
      </c>
      <c r="G5" s="13">
        <v>44908</v>
      </c>
      <c r="H5" s="13">
        <v>45210.62596597222</v>
      </c>
      <c r="I5" s="14">
        <v>105702</v>
      </c>
      <c r="J5" s="14">
        <v>105702</v>
      </c>
      <c r="K5" s="15" t="s">
        <v>13</v>
      </c>
      <c r="L5" s="12" t="s">
        <v>72</v>
      </c>
      <c r="M5" s="16" t="s">
        <v>14</v>
      </c>
      <c r="N5" s="17" t="s">
        <v>53</v>
      </c>
      <c r="O5" s="13" t="s">
        <v>77</v>
      </c>
      <c r="P5" s="13" t="s">
        <v>76</v>
      </c>
      <c r="Q5" s="29">
        <v>105702</v>
      </c>
      <c r="R5" s="29">
        <v>105702</v>
      </c>
      <c r="S5" s="29">
        <v>105702</v>
      </c>
      <c r="T5" s="29">
        <v>0</v>
      </c>
      <c r="U5" s="29">
        <v>0</v>
      </c>
      <c r="V5" s="29">
        <v>0</v>
      </c>
      <c r="W5" s="17"/>
      <c r="X5" s="29">
        <v>0</v>
      </c>
      <c r="Y5" s="17"/>
      <c r="Z5" s="17"/>
      <c r="AA5" s="17"/>
      <c r="AB5" s="29">
        <v>105702</v>
      </c>
      <c r="AC5" s="17" t="s">
        <v>70</v>
      </c>
      <c r="AD5" s="17" t="s">
        <v>71</v>
      </c>
      <c r="AE5" s="20">
        <v>45382</v>
      </c>
    </row>
    <row r="6" spans="1:31" ht="20" x14ac:dyDescent="0.35">
      <c r="A6" s="12">
        <v>813005265</v>
      </c>
      <c r="B6" s="12" t="s">
        <v>11</v>
      </c>
      <c r="C6" s="12" t="s">
        <v>12</v>
      </c>
      <c r="D6" s="12" t="s">
        <v>22</v>
      </c>
      <c r="E6" s="12" t="s">
        <v>39</v>
      </c>
      <c r="F6" s="13">
        <v>44885</v>
      </c>
      <c r="G6" s="13">
        <v>44908</v>
      </c>
      <c r="H6" s="13">
        <v>45210.627434918984</v>
      </c>
      <c r="I6" s="14">
        <v>76745</v>
      </c>
      <c r="J6" s="14">
        <v>76745</v>
      </c>
      <c r="K6" s="15" t="s">
        <v>13</v>
      </c>
      <c r="L6" s="12" t="s">
        <v>72</v>
      </c>
      <c r="M6" s="16" t="s">
        <v>14</v>
      </c>
      <c r="N6" s="17" t="s">
        <v>53</v>
      </c>
      <c r="O6" s="13" t="s">
        <v>77</v>
      </c>
      <c r="P6" s="13" t="s">
        <v>76</v>
      </c>
      <c r="Q6" s="29">
        <v>76745</v>
      </c>
      <c r="R6" s="29">
        <v>76745</v>
      </c>
      <c r="S6" s="29">
        <v>76745</v>
      </c>
      <c r="T6" s="29">
        <v>0</v>
      </c>
      <c r="U6" s="29">
        <v>0</v>
      </c>
      <c r="V6" s="29">
        <v>0</v>
      </c>
      <c r="W6" s="17"/>
      <c r="X6" s="29">
        <v>0</v>
      </c>
      <c r="Y6" s="17"/>
      <c r="Z6" s="17"/>
      <c r="AA6" s="17"/>
      <c r="AB6" s="29">
        <v>0</v>
      </c>
      <c r="AC6" s="17"/>
      <c r="AD6" s="17"/>
      <c r="AE6" s="20">
        <v>45382</v>
      </c>
    </row>
    <row r="7" spans="1:31" ht="20" x14ac:dyDescent="0.35">
      <c r="A7" s="12">
        <v>813005265</v>
      </c>
      <c r="B7" s="12" t="s">
        <v>11</v>
      </c>
      <c r="C7" s="12" t="s">
        <v>12</v>
      </c>
      <c r="D7" s="12" t="s">
        <v>23</v>
      </c>
      <c r="E7" s="12" t="s">
        <v>40</v>
      </c>
      <c r="F7" s="13">
        <v>44889</v>
      </c>
      <c r="G7" s="13">
        <v>44908</v>
      </c>
      <c r="H7" s="13">
        <v>45210.629322835652</v>
      </c>
      <c r="I7" s="14">
        <v>97914</v>
      </c>
      <c r="J7" s="14">
        <v>97914</v>
      </c>
      <c r="K7" s="15" t="s">
        <v>13</v>
      </c>
      <c r="L7" s="12" t="s">
        <v>72</v>
      </c>
      <c r="M7" s="16" t="s">
        <v>14</v>
      </c>
      <c r="N7" s="17" t="s">
        <v>53</v>
      </c>
      <c r="O7" s="13" t="s">
        <v>77</v>
      </c>
      <c r="P7" s="13" t="s">
        <v>76</v>
      </c>
      <c r="Q7" s="29">
        <v>97914</v>
      </c>
      <c r="R7" s="29">
        <v>97914</v>
      </c>
      <c r="S7" s="29">
        <v>97914</v>
      </c>
      <c r="T7" s="29">
        <v>0</v>
      </c>
      <c r="U7" s="29">
        <v>0</v>
      </c>
      <c r="V7" s="29">
        <v>0</v>
      </c>
      <c r="W7" s="17"/>
      <c r="X7" s="29">
        <v>0</v>
      </c>
      <c r="Y7" s="17"/>
      <c r="Z7" s="17"/>
      <c r="AA7" s="17"/>
      <c r="AB7" s="29">
        <v>97914</v>
      </c>
      <c r="AC7" s="17" t="s">
        <v>70</v>
      </c>
      <c r="AD7" s="17" t="s">
        <v>71</v>
      </c>
      <c r="AE7" s="20">
        <v>45382</v>
      </c>
    </row>
    <row r="8" spans="1:31" ht="20" x14ac:dyDescent="0.35">
      <c r="A8" s="12">
        <v>813005265</v>
      </c>
      <c r="B8" s="12" t="s">
        <v>11</v>
      </c>
      <c r="C8" s="12" t="s">
        <v>12</v>
      </c>
      <c r="D8" s="12" t="s">
        <v>24</v>
      </c>
      <c r="E8" s="12" t="s">
        <v>41</v>
      </c>
      <c r="F8" s="13">
        <v>44951</v>
      </c>
      <c r="G8" s="13">
        <v>44964</v>
      </c>
      <c r="H8" s="13">
        <v>45210.630838773148</v>
      </c>
      <c r="I8" s="14">
        <v>76212</v>
      </c>
      <c r="J8" s="14">
        <v>76212</v>
      </c>
      <c r="K8" s="15" t="s">
        <v>13</v>
      </c>
      <c r="L8" s="12" t="s">
        <v>72</v>
      </c>
      <c r="M8" s="16" t="s">
        <v>14</v>
      </c>
      <c r="N8" s="17" t="s">
        <v>53</v>
      </c>
      <c r="O8" s="13" t="s">
        <v>77</v>
      </c>
      <c r="P8" s="13" t="s">
        <v>76</v>
      </c>
      <c r="Q8" s="29">
        <v>76212</v>
      </c>
      <c r="R8" s="29">
        <v>76212</v>
      </c>
      <c r="S8" s="29">
        <v>76212</v>
      </c>
      <c r="T8" s="29">
        <v>0</v>
      </c>
      <c r="U8" s="29">
        <v>0</v>
      </c>
      <c r="V8" s="29">
        <v>0</v>
      </c>
      <c r="W8" s="17"/>
      <c r="X8" s="29">
        <v>0</v>
      </c>
      <c r="Y8" s="17"/>
      <c r="Z8" s="17"/>
      <c r="AA8" s="17"/>
      <c r="AB8" s="29">
        <v>76212</v>
      </c>
      <c r="AC8" s="17" t="s">
        <v>70</v>
      </c>
      <c r="AD8" s="17" t="s">
        <v>71</v>
      </c>
      <c r="AE8" s="20">
        <v>45382</v>
      </c>
    </row>
    <row r="9" spans="1:31" ht="20" x14ac:dyDescent="0.35">
      <c r="A9" s="12">
        <v>813005265</v>
      </c>
      <c r="B9" s="12" t="s">
        <v>11</v>
      </c>
      <c r="C9" s="12" t="s">
        <v>12</v>
      </c>
      <c r="D9" s="12" t="s">
        <v>25</v>
      </c>
      <c r="E9" s="12" t="s">
        <v>42</v>
      </c>
      <c r="F9" s="13">
        <v>44953</v>
      </c>
      <c r="G9" s="13">
        <v>44964</v>
      </c>
      <c r="H9" s="13">
        <v>45210.632087881946</v>
      </c>
      <c r="I9" s="14">
        <v>129912</v>
      </c>
      <c r="J9" s="14">
        <v>129912</v>
      </c>
      <c r="K9" s="15" t="s">
        <v>13</v>
      </c>
      <c r="L9" s="12" t="s">
        <v>72</v>
      </c>
      <c r="M9" s="16" t="s">
        <v>14</v>
      </c>
      <c r="N9" s="17" t="s">
        <v>53</v>
      </c>
      <c r="O9" s="13" t="s">
        <v>77</v>
      </c>
      <c r="P9" s="13" t="s">
        <v>76</v>
      </c>
      <c r="Q9" s="29">
        <v>129912</v>
      </c>
      <c r="R9" s="29">
        <v>129912</v>
      </c>
      <c r="S9" s="29">
        <v>129912</v>
      </c>
      <c r="T9" s="29">
        <v>0</v>
      </c>
      <c r="U9" s="29">
        <v>0</v>
      </c>
      <c r="V9" s="29">
        <v>0</v>
      </c>
      <c r="W9" s="17"/>
      <c r="X9" s="29">
        <v>0</v>
      </c>
      <c r="Y9" s="17"/>
      <c r="Z9" s="17"/>
      <c r="AA9" s="17"/>
      <c r="AB9" s="29">
        <v>129912</v>
      </c>
      <c r="AC9" s="17" t="s">
        <v>70</v>
      </c>
      <c r="AD9" s="17" t="s">
        <v>71</v>
      </c>
      <c r="AE9" s="20">
        <v>45382</v>
      </c>
    </row>
    <row r="10" spans="1:31" ht="20" x14ac:dyDescent="0.35">
      <c r="A10" s="12">
        <v>813005265</v>
      </c>
      <c r="B10" s="12" t="s">
        <v>11</v>
      </c>
      <c r="C10" s="12" t="s">
        <v>12</v>
      </c>
      <c r="D10" s="12" t="s">
        <v>26</v>
      </c>
      <c r="E10" s="12" t="s">
        <v>43</v>
      </c>
      <c r="F10" s="13">
        <v>45167</v>
      </c>
      <c r="G10" s="13">
        <v>45176</v>
      </c>
      <c r="H10" s="13">
        <v>45184.448324652774</v>
      </c>
      <c r="I10" s="14">
        <v>4957</v>
      </c>
      <c r="J10" s="14">
        <v>4957</v>
      </c>
      <c r="K10" s="15" t="s">
        <v>13</v>
      </c>
      <c r="L10" s="12" t="s">
        <v>72</v>
      </c>
      <c r="M10" s="16" t="s">
        <v>14</v>
      </c>
      <c r="N10" s="17" t="s">
        <v>54</v>
      </c>
      <c r="O10" s="13" t="s">
        <v>79</v>
      </c>
      <c r="P10" s="17" t="s">
        <v>75</v>
      </c>
      <c r="Q10" s="29">
        <v>4957</v>
      </c>
      <c r="R10" s="29">
        <v>0</v>
      </c>
      <c r="S10" s="29">
        <v>4957</v>
      </c>
      <c r="T10" s="29">
        <v>0</v>
      </c>
      <c r="U10" s="29">
        <v>4957</v>
      </c>
      <c r="V10" s="29">
        <v>4957</v>
      </c>
      <c r="W10" s="17">
        <v>135898946</v>
      </c>
      <c r="X10" s="29">
        <v>0</v>
      </c>
      <c r="Y10" s="17"/>
      <c r="Z10" s="17"/>
      <c r="AA10" s="17"/>
      <c r="AB10" s="29">
        <v>0</v>
      </c>
      <c r="AC10" s="17"/>
      <c r="AD10" s="17"/>
      <c r="AE10" s="20">
        <v>45382</v>
      </c>
    </row>
    <row r="11" spans="1:31" ht="20" x14ac:dyDescent="0.35">
      <c r="A11" s="12">
        <v>813005265</v>
      </c>
      <c r="B11" s="12" t="s">
        <v>11</v>
      </c>
      <c r="C11" s="12" t="s">
        <v>12</v>
      </c>
      <c r="D11" s="12" t="s">
        <v>27</v>
      </c>
      <c r="E11" s="12" t="s">
        <v>44</v>
      </c>
      <c r="F11" s="13">
        <v>45172</v>
      </c>
      <c r="G11" s="13">
        <v>45217</v>
      </c>
      <c r="H11" s="13">
        <v>45210.615097951391</v>
      </c>
      <c r="I11" s="14">
        <v>73400</v>
      </c>
      <c r="J11" s="14">
        <v>73400</v>
      </c>
      <c r="K11" s="15" t="s">
        <v>13</v>
      </c>
      <c r="L11" s="12" t="s">
        <v>72</v>
      </c>
      <c r="M11" s="16" t="s">
        <v>14</v>
      </c>
      <c r="N11" s="17" t="s">
        <v>53</v>
      </c>
      <c r="O11" s="13" t="s">
        <v>77</v>
      </c>
      <c r="P11" s="13" t="s">
        <v>76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17"/>
      <c r="X11" s="29">
        <v>0</v>
      </c>
      <c r="Y11" s="17"/>
      <c r="Z11" s="17"/>
      <c r="AA11" s="17"/>
      <c r="AB11" s="29">
        <v>73400</v>
      </c>
      <c r="AC11" s="17" t="s">
        <v>70</v>
      </c>
      <c r="AD11" s="17" t="s">
        <v>71</v>
      </c>
      <c r="AE11" s="20">
        <v>45382</v>
      </c>
    </row>
    <row r="12" spans="1:31" ht="20" x14ac:dyDescent="0.35">
      <c r="A12" s="12">
        <v>813005265</v>
      </c>
      <c r="B12" s="12" t="s">
        <v>11</v>
      </c>
      <c r="C12" s="12" t="s">
        <v>12</v>
      </c>
      <c r="D12" s="12" t="s">
        <v>28</v>
      </c>
      <c r="E12" s="12" t="s">
        <v>45</v>
      </c>
      <c r="F12" s="13">
        <v>45174</v>
      </c>
      <c r="G12" s="13">
        <v>45217</v>
      </c>
      <c r="H12" s="13">
        <v>45210.618389351854</v>
      </c>
      <c r="I12" s="14">
        <v>4957</v>
      </c>
      <c r="J12" s="14">
        <v>4957</v>
      </c>
      <c r="K12" s="15" t="s">
        <v>13</v>
      </c>
      <c r="L12" s="12" t="s">
        <v>72</v>
      </c>
      <c r="M12" s="16" t="s">
        <v>14</v>
      </c>
      <c r="N12" s="17" t="s">
        <v>54</v>
      </c>
      <c r="O12" s="13" t="s">
        <v>79</v>
      </c>
      <c r="P12" s="17" t="s">
        <v>75</v>
      </c>
      <c r="Q12" s="29">
        <v>4957</v>
      </c>
      <c r="R12" s="29">
        <v>0</v>
      </c>
      <c r="S12" s="29">
        <v>4957</v>
      </c>
      <c r="T12" s="29">
        <v>0</v>
      </c>
      <c r="U12" s="29">
        <v>4957</v>
      </c>
      <c r="V12" s="29">
        <v>0</v>
      </c>
      <c r="W12" s="17"/>
      <c r="X12" s="29">
        <v>0</v>
      </c>
      <c r="Y12" s="17"/>
      <c r="Z12" s="17"/>
      <c r="AA12" s="17"/>
      <c r="AB12" s="29">
        <v>0</v>
      </c>
      <c r="AC12" s="17"/>
      <c r="AD12" s="17"/>
      <c r="AE12" s="20">
        <v>45382</v>
      </c>
    </row>
    <row r="13" spans="1:31" ht="20" x14ac:dyDescent="0.35">
      <c r="A13" s="12">
        <v>813005265</v>
      </c>
      <c r="B13" s="12" t="s">
        <v>11</v>
      </c>
      <c r="C13" s="12" t="s">
        <v>12</v>
      </c>
      <c r="D13" s="12" t="s">
        <v>29</v>
      </c>
      <c r="E13" s="12" t="s">
        <v>46</v>
      </c>
      <c r="F13" s="13">
        <v>45301</v>
      </c>
      <c r="G13" s="13">
        <v>45365</v>
      </c>
      <c r="H13" s="13">
        <v>45331.596651273147</v>
      </c>
      <c r="I13" s="14">
        <v>5555</v>
      </c>
      <c r="J13" s="14">
        <v>5555</v>
      </c>
      <c r="K13" s="15" t="s">
        <v>13</v>
      </c>
      <c r="L13" s="12" t="s">
        <v>72</v>
      </c>
      <c r="M13" s="16" t="s">
        <v>14</v>
      </c>
      <c r="N13" s="17" t="s">
        <v>54</v>
      </c>
      <c r="O13" s="13" t="e">
        <v>#N/A</v>
      </c>
      <c r="P13" s="17" t="s">
        <v>75</v>
      </c>
      <c r="Q13" s="29">
        <v>5555</v>
      </c>
      <c r="R13" s="29">
        <v>0</v>
      </c>
      <c r="S13" s="29">
        <v>5555</v>
      </c>
      <c r="T13" s="29">
        <v>0</v>
      </c>
      <c r="U13" s="29">
        <v>5555</v>
      </c>
      <c r="V13" s="29">
        <v>5555</v>
      </c>
      <c r="W13" s="17">
        <v>1222398469</v>
      </c>
      <c r="X13" s="29">
        <v>0</v>
      </c>
      <c r="Y13" s="17"/>
      <c r="Z13" s="17"/>
      <c r="AA13" s="17"/>
      <c r="AB13" s="29">
        <v>0</v>
      </c>
      <c r="AC13" s="17"/>
      <c r="AD13" s="17"/>
      <c r="AE13" s="20">
        <v>45382</v>
      </c>
    </row>
    <row r="14" spans="1:31" ht="20" x14ac:dyDescent="0.35">
      <c r="A14" s="12">
        <v>813005265</v>
      </c>
      <c r="B14" s="12" t="s">
        <v>11</v>
      </c>
      <c r="C14" s="12" t="s">
        <v>12</v>
      </c>
      <c r="D14" s="12" t="s">
        <v>30</v>
      </c>
      <c r="E14" s="12" t="s">
        <v>47</v>
      </c>
      <c r="F14" s="13">
        <v>45301</v>
      </c>
      <c r="G14" s="13">
        <v>45365</v>
      </c>
      <c r="H14" s="13">
        <v>45331.597781516204</v>
      </c>
      <c r="I14" s="14">
        <v>5555</v>
      </c>
      <c r="J14" s="14">
        <v>5555</v>
      </c>
      <c r="K14" s="15" t="s">
        <v>13</v>
      </c>
      <c r="L14" s="12" t="s">
        <v>72</v>
      </c>
      <c r="M14" s="16" t="s">
        <v>14</v>
      </c>
      <c r="N14" s="17" t="s">
        <v>54</v>
      </c>
      <c r="O14" s="13" t="e">
        <v>#N/A</v>
      </c>
      <c r="P14" s="17" t="s">
        <v>75</v>
      </c>
      <c r="Q14" s="29">
        <v>5555</v>
      </c>
      <c r="R14" s="29">
        <v>0</v>
      </c>
      <c r="S14" s="29">
        <v>5555</v>
      </c>
      <c r="T14" s="29">
        <v>0</v>
      </c>
      <c r="U14" s="29">
        <v>5555</v>
      </c>
      <c r="V14" s="29">
        <v>5555</v>
      </c>
      <c r="W14" s="17">
        <v>1222398470</v>
      </c>
      <c r="X14" s="29">
        <v>0</v>
      </c>
      <c r="Y14" s="17"/>
      <c r="Z14" s="17"/>
      <c r="AA14" s="17"/>
      <c r="AB14" s="29">
        <v>0</v>
      </c>
      <c r="AC14" s="17"/>
      <c r="AD14" s="17"/>
      <c r="AE14" s="20">
        <v>45382</v>
      </c>
    </row>
    <row r="15" spans="1:31" ht="20" x14ac:dyDescent="0.35">
      <c r="A15" s="12">
        <v>813005265</v>
      </c>
      <c r="B15" s="12" t="s">
        <v>11</v>
      </c>
      <c r="C15" s="12" t="s">
        <v>12</v>
      </c>
      <c r="D15" s="12" t="s">
        <v>31</v>
      </c>
      <c r="E15" s="12" t="s">
        <v>48</v>
      </c>
      <c r="F15" s="13">
        <v>45321</v>
      </c>
      <c r="G15" s="13">
        <v>45365</v>
      </c>
      <c r="H15" s="13">
        <v>45331.600789895834</v>
      </c>
      <c r="I15" s="14">
        <v>73400</v>
      </c>
      <c r="J15" s="14">
        <v>73400</v>
      </c>
      <c r="K15" s="15" t="s">
        <v>13</v>
      </c>
      <c r="L15" s="12" t="s">
        <v>72</v>
      </c>
      <c r="M15" s="16" t="s">
        <v>14</v>
      </c>
      <c r="N15" s="17" t="s">
        <v>54</v>
      </c>
      <c r="O15" s="13" t="e">
        <v>#N/A</v>
      </c>
      <c r="P15" s="17" t="s">
        <v>75</v>
      </c>
      <c r="Q15" s="29">
        <v>73400</v>
      </c>
      <c r="R15" s="29">
        <v>0</v>
      </c>
      <c r="S15" s="29">
        <v>73400</v>
      </c>
      <c r="T15" s="29">
        <v>0</v>
      </c>
      <c r="U15" s="29">
        <v>73400</v>
      </c>
      <c r="V15" s="29">
        <v>73400</v>
      </c>
      <c r="W15" s="17">
        <v>1222398471</v>
      </c>
      <c r="X15" s="29">
        <v>0</v>
      </c>
      <c r="Y15" s="17"/>
      <c r="Z15" s="17"/>
      <c r="AA15" s="17"/>
      <c r="AB15" s="29">
        <v>0</v>
      </c>
      <c r="AC15" s="17"/>
      <c r="AD15" s="17"/>
      <c r="AE15" s="20">
        <v>45382</v>
      </c>
    </row>
    <row r="16" spans="1:31" ht="20" x14ac:dyDescent="0.35">
      <c r="A16" s="12">
        <v>813005265</v>
      </c>
      <c r="B16" s="12" t="s">
        <v>11</v>
      </c>
      <c r="C16" s="12" t="s">
        <v>12</v>
      </c>
      <c r="D16" s="12" t="s">
        <v>32</v>
      </c>
      <c r="E16" s="12" t="s">
        <v>49</v>
      </c>
      <c r="F16" s="13">
        <v>45322</v>
      </c>
      <c r="G16" s="13">
        <v>45365</v>
      </c>
      <c r="H16" s="13">
        <v>45331.593642326392</v>
      </c>
      <c r="I16" s="14">
        <v>73400</v>
      </c>
      <c r="J16" s="14">
        <v>73400</v>
      </c>
      <c r="K16" s="15" t="s">
        <v>13</v>
      </c>
      <c r="L16" s="12" t="s">
        <v>72</v>
      </c>
      <c r="M16" s="16" t="s">
        <v>14</v>
      </c>
      <c r="N16" s="17" t="s">
        <v>54</v>
      </c>
      <c r="O16" s="13" t="e">
        <v>#N/A</v>
      </c>
      <c r="P16" s="17" t="s">
        <v>75</v>
      </c>
      <c r="Q16" s="29">
        <v>73400</v>
      </c>
      <c r="R16" s="29">
        <v>0</v>
      </c>
      <c r="S16" s="29">
        <v>73400</v>
      </c>
      <c r="T16" s="29">
        <v>0</v>
      </c>
      <c r="U16" s="29">
        <v>73400</v>
      </c>
      <c r="V16" s="29">
        <v>73400</v>
      </c>
      <c r="W16" s="17">
        <v>1222398472</v>
      </c>
      <c r="X16" s="29">
        <v>0</v>
      </c>
      <c r="Y16" s="17"/>
      <c r="Z16" s="17"/>
      <c r="AA16" s="17"/>
      <c r="AB16" s="29">
        <v>0</v>
      </c>
      <c r="AC16" s="17"/>
      <c r="AD16" s="17"/>
      <c r="AE16" s="20">
        <v>45382</v>
      </c>
    </row>
    <row r="17" spans="1:31" ht="20" x14ac:dyDescent="0.35">
      <c r="A17" s="12">
        <v>813005265</v>
      </c>
      <c r="B17" s="12" t="s">
        <v>11</v>
      </c>
      <c r="C17" s="12" t="s">
        <v>12</v>
      </c>
      <c r="D17" s="12" t="s">
        <v>33</v>
      </c>
      <c r="E17" s="12" t="s">
        <v>50</v>
      </c>
      <c r="F17" s="13">
        <v>45357</v>
      </c>
      <c r="G17" s="17"/>
      <c r="H17" s="20">
        <v>45390.478163657404</v>
      </c>
      <c r="I17" s="14">
        <v>195959</v>
      </c>
      <c r="J17" s="14">
        <v>195959</v>
      </c>
      <c r="K17" s="15" t="s">
        <v>13</v>
      </c>
      <c r="L17" s="12" t="s">
        <v>72</v>
      </c>
      <c r="M17" s="16" t="s">
        <v>14</v>
      </c>
      <c r="N17" s="17" t="s">
        <v>53</v>
      </c>
      <c r="O17" s="13" t="e">
        <v>#N/A</v>
      </c>
      <c r="P17" s="13" t="s">
        <v>76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17"/>
      <c r="X17" s="29">
        <v>0</v>
      </c>
      <c r="Y17" s="17"/>
      <c r="Z17" s="17"/>
      <c r="AA17" s="17"/>
      <c r="AB17" s="29">
        <v>0</v>
      </c>
      <c r="AC17" s="17"/>
      <c r="AD17" s="17"/>
      <c r="AE17" s="20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I1:J1 I7:J17" xr:uid="{D7AC2187-8E22-4559-97DD-D5ADFD935F07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D0198-DC33-47A9-AD13-3CFF0AB4C365}">
  <dimension ref="A3:C7"/>
  <sheetViews>
    <sheetView workbookViewId="0">
      <selection activeCell="B5" sqref="B5"/>
    </sheetView>
  </sheetViews>
  <sheetFormatPr baseColWidth="10" defaultRowHeight="14.5" x14ac:dyDescent="0.35"/>
  <cols>
    <col min="1" max="1" width="38.54296875" bestFit="1" customWidth="1"/>
    <col min="2" max="2" width="14.453125" bestFit="1" customWidth="1"/>
    <col min="3" max="3" width="22.90625" bestFit="1" customWidth="1"/>
  </cols>
  <sheetData>
    <row r="3" spans="1:3" x14ac:dyDescent="0.35">
      <c r="A3" s="32" t="s">
        <v>81</v>
      </c>
      <c r="B3" s="10" t="s">
        <v>83</v>
      </c>
      <c r="C3" s="10" t="s">
        <v>84</v>
      </c>
    </row>
    <row r="4" spans="1:3" x14ac:dyDescent="0.35">
      <c r="A4" s="33" t="s">
        <v>74</v>
      </c>
      <c r="B4" s="34">
        <v>1</v>
      </c>
      <c r="C4" s="24">
        <v>168160</v>
      </c>
    </row>
    <row r="5" spans="1:3" x14ac:dyDescent="0.35">
      <c r="A5" s="33" t="s">
        <v>76</v>
      </c>
      <c r="B5" s="34">
        <v>9</v>
      </c>
      <c r="C5" s="24">
        <v>1575194</v>
      </c>
    </row>
    <row r="6" spans="1:3" x14ac:dyDescent="0.35">
      <c r="A6" s="33" t="s">
        <v>75</v>
      </c>
      <c r="B6" s="34">
        <v>6</v>
      </c>
      <c r="C6" s="24">
        <v>167824</v>
      </c>
    </row>
    <row r="7" spans="1:3" x14ac:dyDescent="0.35">
      <c r="A7" s="33" t="s">
        <v>82</v>
      </c>
      <c r="B7" s="34">
        <v>16</v>
      </c>
      <c r="C7" s="24">
        <v>1911178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3239F-1162-4A07-A113-AB8BA4612EB0}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85</v>
      </c>
      <c r="E2" s="39"/>
      <c r="F2" s="39"/>
      <c r="G2" s="39"/>
      <c r="H2" s="39"/>
      <c r="I2" s="40"/>
      <c r="J2" s="41" t="s">
        <v>86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87</v>
      </c>
      <c r="E4" s="39"/>
      <c r="F4" s="39"/>
      <c r="G4" s="39"/>
      <c r="H4" s="39"/>
      <c r="I4" s="40"/>
      <c r="J4" s="41" t="s">
        <v>88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118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119</v>
      </c>
      <c r="J11" s="55"/>
    </row>
    <row r="12" spans="2:10" ht="13" x14ac:dyDescent="0.3">
      <c r="B12" s="54"/>
      <c r="C12" s="56" t="s">
        <v>120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121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122</v>
      </c>
      <c r="D16" s="57"/>
      <c r="G16" s="59"/>
      <c r="H16" s="61" t="s">
        <v>89</v>
      </c>
      <c r="I16" s="61" t="s">
        <v>90</v>
      </c>
      <c r="J16" s="55"/>
    </row>
    <row r="17" spans="2:14" ht="13" x14ac:dyDescent="0.3">
      <c r="B17" s="54"/>
      <c r="C17" s="56" t="s">
        <v>91</v>
      </c>
      <c r="D17" s="56"/>
      <c r="E17" s="56"/>
      <c r="F17" s="56"/>
      <c r="G17" s="59"/>
      <c r="H17" s="62">
        <v>16</v>
      </c>
      <c r="I17" s="63">
        <v>1911178</v>
      </c>
      <c r="J17" s="55"/>
    </row>
    <row r="18" spans="2:14" x14ac:dyDescent="0.25">
      <c r="B18" s="54"/>
      <c r="C18" s="35" t="s">
        <v>92</v>
      </c>
      <c r="G18" s="59"/>
      <c r="H18" s="65">
        <v>1</v>
      </c>
      <c r="I18" s="66">
        <v>168160</v>
      </c>
      <c r="J18" s="55"/>
    </row>
    <row r="19" spans="2:14" x14ac:dyDescent="0.25">
      <c r="B19" s="54"/>
      <c r="C19" s="35" t="s">
        <v>93</v>
      </c>
      <c r="G19" s="59"/>
      <c r="H19" s="65">
        <v>9</v>
      </c>
      <c r="I19" s="66">
        <v>1575194</v>
      </c>
      <c r="J19" s="55"/>
    </row>
    <row r="20" spans="2:14" x14ac:dyDescent="0.25">
      <c r="B20" s="54"/>
      <c r="C20" s="35" t="s">
        <v>94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95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96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97</v>
      </c>
      <c r="D23" s="56"/>
      <c r="E23" s="56"/>
      <c r="F23" s="56"/>
      <c r="H23" s="72">
        <f>H18+H19+H20+H21+H22</f>
        <v>10</v>
      </c>
      <c r="I23" s="73">
        <f>I18+I19+I20+I21+I22</f>
        <v>1743354</v>
      </c>
      <c r="J23" s="55"/>
    </row>
    <row r="24" spans="2:14" x14ac:dyDescent="0.25">
      <c r="B24" s="54"/>
      <c r="C24" s="35" t="s">
        <v>98</v>
      </c>
      <c r="H24" s="67">
        <v>6</v>
      </c>
      <c r="I24" s="68">
        <v>167824</v>
      </c>
      <c r="J24" s="55"/>
    </row>
    <row r="25" spans="2:14" ht="13" thickBot="1" x14ac:dyDescent="0.3">
      <c r="B25" s="54"/>
      <c r="C25" s="35" t="s">
        <v>99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100</v>
      </c>
      <c r="D26" s="56"/>
      <c r="E26" s="56"/>
      <c r="F26" s="56"/>
      <c r="H26" s="72">
        <f>H24+H25</f>
        <v>6</v>
      </c>
      <c r="I26" s="73">
        <f>I24+I25</f>
        <v>167824</v>
      </c>
      <c r="J26" s="55"/>
    </row>
    <row r="27" spans="2:14" ht="13.5" thickBot="1" x14ac:dyDescent="0.35">
      <c r="B27" s="54"/>
      <c r="C27" s="59" t="s">
        <v>101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102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103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16</v>
      </c>
      <c r="I31" s="66">
        <f>I23+I26+I28</f>
        <v>1911178</v>
      </c>
      <c r="J31" s="77"/>
    </row>
    <row r="32" spans="2:14" ht="9.75" customHeight="1" x14ac:dyDescent="0.35">
      <c r="B32" s="54"/>
      <c r="C32" s="59"/>
      <c r="D32" s="59"/>
      <c r="E32" s="59"/>
      <c r="F32" s="59"/>
      <c r="G32" s="81"/>
      <c r="H32" s="82"/>
      <c r="I32" s="83"/>
      <c r="J32" s="77"/>
      <c r="L32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123</v>
      </c>
      <c r="D38" s="81"/>
      <c r="E38" s="59"/>
      <c r="F38" s="59"/>
      <c r="G38" s="59"/>
      <c r="H38" s="88" t="s">
        <v>104</v>
      </c>
      <c r="I38" s="81"/>
      <c r="J38" s="77"/>
    </row>
    <row r="39" spans="2:10" ht="13" x14ac:dyDescent="0.3">
      <c r="B39" s="54"/>
      <c r="C39" s="74" t="s">
        <v>124</v>
      </c>
      <c r="D39" s="59"/>
      <c r="E39" s="59"/>
      <c r="F39" s="59"/>
      <c r="G39" s="59"/>
      <c r="H39" s="74" t="s">
        <v>105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106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89" t="s">
        <v>107</v>
      </c>
      <c r="D42" s="89"/>
      <c r="E42" s="89"/>
      <c r="F42" s="89"/>
      <c r="G42" s="89"/>
      <c r="H42" s="89"/>
      <c r="I42" s="89"/>
      <c r="J42" s="77"/>
    </row>
    <row r="43" spans="2:10" x14ac:dyDescent="0.25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6ACDE-408B-4218-B52A-28AB6A1E048F}">
  <dimension ref="A1:I29"/>
  <sheetViews>
    <sheetView showGridLines="0" zoomScale="80" zoomScaleNormal="80" workbookViewId="0">
      <selection activeCell="I5" sqref="I5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94"/>
      <c r="B1" s="95"/>
      <c r="C1" s="96" t="s">
        <v>108</v>
      </c>
      <c r="D1" s="97"/>
      <c r="E1" s="97"/>
      <c r="F1" s="97"/>
      <c r="G1" s="97"/>
      <c r="H1" s="98"/>
      <c r="I1" s="99" t="s">
        <v>86</v>
      </c>
    </row>
    <row r="2" spans="1:9" ht="42" customHeight="1" thickBot="1" x14ac:dyDescent="0.4">
      <c r="A2" s="100"/>
      <c r="B2" s="101"/>
      <c r="C2" s="102" t="s">
        <v>109</v>
      </c>
      <c r="D2" s="103"/>
      <c r="E2" s="103"/>
      <c r="F2" s="103"/>
      <c r="G2" s="103"/>
      <c r="H2" s="104"/>
      <c r="I2" s="105" t="s">
        <v>110</v>
      </c>
    </row>
    <row r="3" spans="1:9" x14ac:dyDescent="0.35">
      <c r="A3" s="54"/>
      <c r="B3" s="35"/>
      <c r="C3" s="35"/>
      <c r="D3" s="35"/>
      <c r="E3" s="35"/>
      <c r="F3" s="35"/>
      <c r="G3" s="35"/>
      <c r="H3" s="35"/>
      <c r="I3" s="55"/>
    </row>
    <row r="4" spans="1:9" x14ac:dyDescent="0.35">
      <c r="A4" s="54"/>
      <c r="B4" s="35"/>
      <c r="C4" s="35"/>
      <c r="D4" s="35"/>
      <c r="E4" s="35"/>
      <c r="F4" s="35"/>
      <c r="G4" s="35"/>
      <c r="H4" s="35"/>
      <c r="I4" s="55"/>
    </row>
    <row r="5" spans="1:9" x14ac:dyDescent="0.35">
      <c r="A5" s="54"/>
      <c r="B5" s="56" t="s">
        <v>118</v>
      </c>
      <c r="C5" s="58"/>
      <c r="D5" s="57"/>
      <c r="E5" s="35"/>
      <c r="F5" s="35"/>
      <c r="G5" s="35"/>
      <c r="H5" s="35"/>
      <c r="I5" s="55"/>
    </row>
    <row r="6" spans="1:9" x14ac:dyDescent="0.35">
      <c r="A6" s="54"/>
      <c r="B6" s="35"/>
      <c r="C6" s="35"/>
      <c r="D6" s="35"/>
      <c r="E6" s="35"/>
      <c r="F6" s="35"/>
      <c r="G6" s="35"/>
      <c r="H6" s="35"/>
      <c r="I6" s="55"/>
    </row>
    <row r="7" spans="1:9" x14ac:dyDescent="0.35">
      <c r="A7" s="54"/>
      <c r="B7" s="56" t="s">
        <v>119</v>
      </c>
      <c r="C7" s="35"/>
      <c r="D7" s="35"/>
      <c r="E7" s="35"/>
      <c r="F7" s="35"/>
      <c r="G7" s="35"/>
      <c r="H7" s="35"/>
      <c r="I7" s="55"/>
    </row>
    <row r="8" spans="1:9" x14ac:dyDescent="0.35">
      <c r="A8" s="54"/>
      <c r="B8" s="56" t="s">
        <v>120</v>
      </c>
      <c r="C8" s="35"/>
      <c r="D8" s="35"/>
      <c r="E8" s="35"/>
      <c r="F8" s="35"/>
      <c r="G8" s="35"/>
      <c r="H8" s="35"/>
      <c r="I8" s="55"/>
    </row>
    <row r="9" spans="1:9" x14ac:dyDescent="0.35">
      <c r="A9" s="54"/>
      <c r="B9" s="35"/>
      <c r="C9" s="35"/>
      <c r="D9" s="35"/>
      <c r="E9" s="35"/>
      <c r="F9" s="35"/>
      <c r="G9" s="35"/>
      <c r="H9" s="35"/>
      <c r="I9" s="55"/>
    </row>
    <row r="10" spans="1:9" x14ac:dyDescent="0.35">
      <c r="A10" s="54"/>
      <c r="B10" s="59" t="s">
        <v>125</v>
      </c>
      <c r="C10" s="35"/>
      <c r="D10" s="35"/>
      <c r="E10" s="35"/>
      <c r="F10" s="35"/>
      <c r="G10" s="35"/>
      <c r="H10" s="35"/>
      <c r="I10" s="55"/>
    </row>
    <row r="11" spans="1:9" x14ac:dyDescent="0.35">
      <c r="A11" s="54"/>
      <c r="B11" s="60"/>
      <c r="C11" s="35"/>
      <c r="D11" s="35"/>
      <c r="E11" s="35"/>
      <c r="F11" s="35"/>
      <c r="G11" s="35"/>
      <c r="H11" s="35"/>
      <c r="I11" s="55"/>
    </row>
    <row r="12" spans="1:9" x14ac:dyDescent="0.35">
      <c r="A12" s="54"/>
      <c r="B12" s="106" t="s">
        <v>126</v>
      </c>
      <c r="C12" s="57"/>
      <c r="D12" s="35"/>
      <c r="E12" s="35"/>
      <c r="F12" s="35"/>
      <c r="G12" s="107" t="s">
        <v>111</v>
      </c>
      <c r="H12" s="107" t="s">
        <v>112</v>
      </c>
      <c r="I12" s="55"/>
    </row>
    <row r="13" spans="1:9" x14ac:dyDescent="0.35">
      <c r="A13" s="54"/>
      <c r="B13" s="56" t="s">
        <v>91</v>
      </c>
      <c r="C13" s="56"/>
      <c r="D13" s="56"/>
      <c r="E13" s="56"/>
      <c r="F13" s="35"/>
      <c r="G13" s="108">
        <f>SUM(G14:G18)</f>
        <v>10</v>
      </c>
      <c r="H13" s="108">
        <f>SUM(H14:H18)</f>
        <v>1743354</v>
      </c>
      <c r="I13" s="55"/>
    </row>
    <row r="14" spans="1:9" x14ac:dyDescent="0.35">
      <c r="A14" s="54"/>
      <c r="B14" s="35" t="s">
        <v>92</v>
      </c>
      <c r="C14" s="35"/>
      <c r="D14" s="35"/>
      <c r="E14" s="35"/>
      <c r="F14" s="35"/>
      <c r="G14" s="109">
        <v>1</v>
      </c>
      <c r="H14" s="110">
        <f>'FOR-CSA-018 '!I18</f>
        <v>168160</v>
      </c>
      <c r="I14" s="55"/>
    </row>
    <row r="15" spans="1:9" x14ac:dyDescent="0.35">
      <c r="A15" s="54"/>
      <c r="B15" s="35" t="s">
        <v>93</v>
      </c>
      <c r="C15" s="35"/>
      <c r="D15" s="35"/>
      <c r="E15" s="35"/>
      <c r="F15" s="35"/>
      <c r="G15" s="109">
        <f>'FOR-CSA-018 '!H19</f>
        <v>9</v>
      </c>
      <c r="H15" s="110">
        <f>'FOR-CSA-018 '!I19</f>
        <v>1575194</v>
      </c>
      <c r="I15" s="55"/>
    </row>
    <row r="16" spans="1:9" x14ac:dyDescent="0.35">
      <c r="A16" s="54"/>
      <c r="B16" s="35" t="s">
        <v>94</v>
      </c>
      <c r="C16" s="35"/>
      <c r="D16" s="35"/>
      <c r="E16" s="35"/>
      <c r="F16" s="35"/>
      <c r="G16" s="109">
        <v>0</v>
      </c>
      <c r="H16" s="110">
        <v>0</v>
      </c>
      <c r="I16" s="55"/>
    </row>
    <row r="17" spans="1:9" x14ac:dyDescent="0.35">
      <c r="A17" s="54"/>
      <c r="B17" s="35" t="s">
        <v>95</v>
      </c>
      <c r="C17" s="35"/>
      <c r="D17" s="35"/>
      <c r="E17" s="35"/>
      <c r="F17" s="35"/>
      <c r="G17" s="109">
        <v>0</v>
      </c>
      <c r="H17" s="110">
        <v>0</v>
      </c>
      <c r="I17" s="55"/>
    </row>
    <row r="18" spans="1:9" x14ac:dyDescent="0.35">
      <c r="A18" s="54"/>
      <c r="B18" s="35" t="s">
        <v>113</v>
      </c>
      <c r="C18" s="35"/>
      <c r="D18" s="35"/>
      <c r="E18" s="35"/>
      <c r="F18" s="35"/>
      <c r="G18" s="111">
        <v>0</v>
      </c>
      <c r="H18" s="112">
        <v>0</v>
      </c>
      <c r="I18" s="55"/>
    </row>
    <row r="19" spans="1:9" x14ac:dyDescent="0.35">
      <c r="A19" s="54"/>
      <c r="B19" s="56" t="s">
        <v>114</v>
      </c>
      <c r="C19" s="56"/>
      <c r="D19" s="56"/>
      <c r="E19" s="56"/>
      <c r="F19" s="35"/>
      <c r="G19" s="109">
        <f>SUM(G14:G18)</f>
        <v>10</v>
      </c>
      <c r="H19" s="113">
        <f>(H14+H15+H16+H17+H18)</f>
        <v>1743354</v>
      </c>
      <c r="I19" s="55"/>
    </row>
    <row r="20" spans="1:9" ht="15" thickBot="1" x14ac:dyDescent="0.4">
      <c r="A20" s="54"/>
      <c r="B20" s="56"/>
      <c r="C20" s="56"/>
      <c r="D20" s="35"/>
      <c r="E20" s="35"/>
      <c r="F20" s="35"/>
      <c r="G20" s="114"/>
      <c r="H20" s="115"/>
      <c r="I20" s="55"/>
    </row>
    <row r="21" spans="1:9" ht="15" thickTop="1" x14ac:dyDescent="0.35">
      <c r="A21" s="54"/>
      <c r="B21" s="56"/>
      <c r="C21" s="56"/>
      <c r="D21" s="35"/>
      <c r="E21" s="35"/>
      <c r="F21" s="35"/>
      <c r="G21" s="116"/>
      <c r="H21" s="117"/>
      <c r="I21" s="55"/>
    </row>
    <row r="22" spans="1:9" x14ac:dyDescent="0.35">
      <c r="A22" s="54"/>
      <c r="B22" s="35"/>
      <c r="C22" s="35"/>
      <c r="D22" s="35"/>
      <c r="E22" s="35"/>
      <c r="F22" s="116"/>
      <c r="G22" s="116"/>
      <c r="H22" s="116"/>
      <c r="I22" s="55"/>
    </row>
    <row r="23" spans="1:9" ht="15" thickBot="1" x14ac:dyDescent="0.4">
      <c r="A23" s="54"/>
      <c r="B23" s="92"/>
      <c r="C23" s="92"/>
      <c r="D23" s="35"/>
      <c r="E23" s="35"/>
      <c r="F23" s="92"/>
      <c r="G23" s="116"/>
      <c r="H23" s="116"/>
      <c r="I23" s="55"/>
    </row>
    <row r="24" spans="1:9" x14ac:dyDescent="0.35">
      <c r="A24" s="54"/>
      <c r="B24" s="81" t="s">
        <v>115</v>
      </c>
      <c r="C24" s="118"/>
      <c r="D24" s="119"/>
      <c r="E24" s="119"/>
      <c r="F24" s="81" t="s">
        <v>115</v>
      </c>
      <c r="G24" s="116"/>
      <c r="H24" s="116"/>
      <c r="I24" s="55"/>
    </row>
    <row r="25" spans="1:9" x14ac:dyDescent="0.35">
      <c r="A25" s="54"/>
      <c r="B25" s="74" t="s">
        <v>123</v>
      </c>
      <c r="C25" s="118"/>
      <c r="D25" s="119"/>
      <c r="E25" s="119"/>
      <c r="F25" s="88" t="s">
        <v>105</v>
      </c>
      <c r="G25" s="116"/>
      <c r="H25" s="116"/>
      <c r="I25" s="55"/>
    </row>
    <row r="26" spans="1:9" x14ac:dyDescent="0.35">
      <c r="A26" s="54"/>
      <c r="B26" s="74" t="s">
        <v>124</v>
      </c>
      <c r="C26" s="116"/>
      <c r="D26" s="35"/>
      <c r="E26" s="35"/>
      <c r="F26" s="88" t="s">
        <v>116</v>
      </c>
      <c r="G26" s="116"/>
      <c r="H26" s="116"/>
      <c r="I26" s="55"/>
    </row>
    <row r="27" spans="1:9" x14ac:dyDescent="0.35">
      <c r="A27" s="54"/>
      <c r="B27" s="118"/>
      <c r="C27" s="116"/>
      <c r="D27" s="35"/>
      <c r="E27" s="35"/>
      <c r="F27" s="118"/>
      <c r="G27" s="116"/>
      <c r="H27" s="116"/>
      <c r="I27" s="55"/>
    </row>
    <row r="28" spans="1:9" ht="28" customHeight="1" x14ac:dyDescent="0.35">
      <c r="A28" s="54"/>
      <c r="B28" s="120" t="s">
        <v>117</v>
      </c>
      <c r="C28" s="120"/>
      <c r="D28" s="120"/>
      <c r="E28" s="120"/>
      <c r="F28" s="120"/>
      <c r="G28" s="120"/>
      <c r="H28" s="120"/>
      <c r="I28" s="55"/>
    </row>
    <row r="29" spans="1:9" ht="15" thickBot="1" x14ac:dyDescent="0.4">
      <c r="A29" s="90"/>
      <c r="B29" s="91"/>
      <c r="C29" s="91"/>
      <c r="D29" s="91"/>
      <c r="E29" s="91"/>
      <c r="F29" s="92"/>
      <c r="G29" s="92"/>
      <c r="H29" s="92"/>
      <c r="I29" s="9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TD </vt:lpstr>
      <vt:lpstr>FOR-CSA-018 </vt:lpstr>
      <vt:lpstr>FOR_CSA_004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2024-04-22T18:32:31Z</cp:lastPrinted>
  <dcterms:created xsi:type="dcterms:W3CDTF">2022-06-01T14:39:12Z</dcterms:created>
  <dcterms:modified xsi:type="dcterms:W3CDTF">2024-04-22T18:39:05Z</dcterms:modified>
</cp:coreProperties>
</file>