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35000972 ESE HOSPITAL LUIS ABLANQUE DE LA PLATA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FACTURA'!$A$2:$Z$40</definedName>
  </definedNames>
  <calcPr calcId="152511"/>
  <pivotCaches>
    <pivotCache cacheId="1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H23" i="5"/>
  <c r="I17" i="5"/>
  <c r="H17" i="5"/>
  <c r="WUK6" i="5"/>
  <c r="I28" i="4"/>
  <c r="H28" i="4"/>
  <c r="I26" i="4"/>
  <c r="H26" i="4"/>
  <c r="I23" i="4"/>
  <c r="I31" i="4" s="1"/>
  <c r="H23" i="4"/>
  <c r="H31" i="4" l="1"/>
  <c r="V1" i="2" l="1"/>
  <c r="T1" i="2"/>
  <c r="S1" i="2"/>
  <c r="R1" i="2"/>
  <c r="Q1" i="2"/>
  <c r="O1" i="2"/>
  <c r="N1" i="2"/>
  <c r="I1" i="2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W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1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2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31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3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3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35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36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3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38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3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  <comment ref="W40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</commentList>
</comments>
</file>

<file path=xl/sharedStrings.xml><?xml version="1.0" encoding="utf-8"?>
<sst xmlns="http://schemas.openxmlformats.org/spreadsheetml/2006/main" count="449" uniqueCount="163">
  <si>
    <t>PREFIJO Y NUMERO DE FACTURA</t>
  </si>
  <si>
    <t>PREFIJO</t>
  </si>
  <si>
    <t>No DE FACTURA</t>
  </si>
  <si>
    <t>VALOR</t>
  </si>
  <si>
    <t>N1B31388</t>
  </si>
  <si>
    <t>N1B</t>
  </si>
  <si>
    <t>N1B31470</t>
  </si>
  <si>
    <t>N1B31517</t>
  </si>
  <si>
    <t>N1B31521</t>
  </si>
  <si>
    <t>N1B31528</t>
  </si>
  <si>
    <t>N1B31601</t>
  </si>
  <si>
    <t>N1B31602</t>
  </si>
  <si>
    <t>N1B31610</t>
  </si>
  <si>
    <t>N1B31633</t>
  </si>
  <si>
    <t>N1B31664</t>
  </si>
  <si>
    <t>N1M7240</t>
  </si>
  <si>
    <t>N1M</t>
  </si>
  <si>
    <t>N1M7329</t>
  </si>
  <si>
    <t>N1M7403</t>
  </si>
  <si>
    <t>FEVJ276</t>
  </si>
  <si>
    <t>FEVJ</t>
  </si>
  <si>
    <t>FEVJ804</t>
  </si>
  <si>
    <t>FEVJ1006</t>
  </si>
  <si>
    <t>FEVJ1280</t>
  </si>
  <si>
    <t>FEVJ1649</t>
  </si>
  <si>
    <t>FEVJ1870</t>
  </si>
  <si>
    <t>FEVJ1900</t>
  </si>
  <si>
    <t>FEVJ2105</t>
  </si>
  <si>
    <t>FEVJ2109</t>
  </si>
  <si>
    <t>FEVJ2117</t>
  </si>
  <si>
    <t>FEVJ2123</t>
  </si>
  <si>
    <t>FEVJ2127</t>
  </si>
  <si>
    <t>N2SJ121341</t>
  </si>
  <si>
    <t>N2SJ</t>
  </si>
  <si>
    <t>FEVJ1301</t>
  </si>
  <si>
    <t>FEVJ1756</t>
  </si>
  <si>
    <t>FEVJ1819</t>
  </si>
  <si>
    <t>FEVJ1894</t>
  </si>
  <si>
    <t>FEVJ2099</t>
  </si>
  <si>
    <t>N1B31387</t>
  </si>
  <si>
    <t>N1B31413</t>
  </si>
  <si>
    <t>N1B31555</t>
  </si>
  <si>
    <t>N1M7236</t>
  </si>
  <si>
    <t>N1M7243</t>
  </si>
  <si>
    <t>N2SJ121359</t>
  </si>
  <si>
    <t>N2SJ121445</t>
  </si>
  <si>
    <t>NIT</t>
  </si>
  <si>
    <t>PRESTADOR</t>
  </si>
  <si>
    <t>ESE HOSPITAL LUIS ABLANQUE DE LA PLATA</t>
  </si>
  <si>
    <t>Alf+Fac</t>
  </si>
  <si>
    <t>Llave</t>
  </si>
  <si>
    <t>835000972_N1B31388</t>
  </si>
  <si>
    <t>835000972_N1B31470</t>
  </si>
  <si>
    <t>835000972_N1B31517</t>
  </si>
  <si>
    <t>835000972_N1B31521</t>
  </si>
  <si>
    <t>835000972_N1B31528</t>
  </si>
  <si>
    <t>835000972_N1B31601</t>
  </si>
  <si>
    <t>835000972_N1B31602</t>
  </si>
  <si>
    <t>835000972_N1B31610</t>
  </si>
  <si>
    <t>835000972_N1B31633</t>
  </si>
  <si>
    <t>835000972_N1B31664</t>
  </si>
  <si>
    <t>835000972_N1M7240</t>
  </si>
  <si>
    <t>835000972_N1M7329</t>
  </si>
  <si>
    <t>835000972_N1M7403</t>
  </si>
  <si>
    <t>835000972_FEVJ276</t>
  </si>
  <si>
    <t>835000972_FEVJ804</t>
  </si>
  <si>
    <t>835000972_FEVJ1006</t>
  </si>
  <si>
    <t>835000972_FEVJ1280</t>
  </si>
  <si>
    <t>835000972_FEVJ1649</t>
  </si>
  <si>
    <t>835000972_FEVJ1870</t>
  </si>
  <si>
    <t>835000972_FEVJ1900</t>
  </si>
  <si>
    <t>835000972_FEVJ2105</t>
  </si>
  <si>
    <t>835000972_FEVJ2109</t>
  </si>
  <si>
    <t>835000972_FEVJ2117</t>
  </si>
  <si>
    <t>835000972_FEVJ2123</t>
  </si>
  <si>
    <t>835000972_FEVJ2127</t>
  </si>
  <si>
    <t>835000972_N2SJ121341</t>
  </si>
  <si>
    <t>835000972_FEVJ1301</t>
  </si>
  <si>
    <t>835000972_FEVJ1756</t>
  </si>
  <si>
    <t>835000972_FEVJ1819</t>
  </si>
  <si>
    <t>835000972_FEVJ1894</t>
  </si>
  <si>
    <t>835000972_FEVJ2099</t>
  </si>
  <si>
    <t>835000972_N1B31387</t>
  </si>
  <si>
    <t>835000972_N1B31413</t>
  </si>
  <si>
    <t>835000972_N1B31555</t>
  </si>
  <si>
    <t>835000972_N1M7236</t>
  </si>
  <si>
    <t>835000972_N1M7243</t>
  </si>
  <si>
    <t>835000972_N2SJ121359</t>
  </si>
  <si>
    <t>835000972_N2SJ121445</t>
  </si>
  <si>
    <t>VALOR IPS</t>
  </si>
  <si>
    <t>Estado de Factura EPS Abril 20</t>
  </si>
  <si>
    <t>Boxalud</t>
  </si>
  <si>
    <t>Fecha de radicacion EPS</t>
  </si>
  <si>
    <t>Finalizada</t>
  </si>
  <si>
    <t>Devuelta</t>
  </si>
  <si>
    <t>Valor Devolucion</t>
  </si>
  <si>
    <t>Valor Radicado</t>
  </si>
  <si>
    <t>Valor Pagar</t>
  </si>
  <si>
    <t>Valor Total Bruto</t>
  </si>
  <si>
    <t>Valor Glosa Aceptada</t>
  </si>
  <si>
    <t>Observacion objeccion</t>
  </si>
  <si>
    <t>Por pagar SAP</t>
  </si>
  <si>
    <t>P. abiertas doc</t>
  </si>
  <si>
    <t>Valor compensacion SAP</t>
  </si>
  <si>
    <t>Doc compensacion</t>
  </si>
  <si>
    <t>Valor TF</t>
  </si>
  <si>
    <t>Fecha de compensacion</t>
  </si>
  <si>
    <t>Fecha de corte</t>
  </si>
  <si>
    <t>16.04.2024</t>
  </si>
  <si>
    <t>se devuelve la factura por que  La autorización 122300215652, se encuentra cancelada  en la fecha:  factura N1B31528.</t>
  </si>
  <si>
    <t>se devuelve la factura por que  La autorización 122300216340, se encuentra cancelada  en la  factura N1B31602.</t>
  </si>
  <si>
    <t>FACTURA DEVUELTA</t>
  </si>
  <si>
    <t>FACTURA PENDIENTE EN PROGRAMACION DE PAGO</t>
  </si>
  <si>
    <t>FACTURA PENDIENTE EN PROGRAMACION DE PAGO - GLOSA ACEPTADA POR LA IPS</t>
  </si>
  <si>
    <t>FACTURA CANCELADA</t>
  </si>
  <si>
    <t>Covid-19</t>
  </si>
  <si>
    <t>Validacion Covid-19</t>
  </si>
  <si>
    <t>Total general</t>
  </si>
  <si>
    <t>Tipificación</t>
  </si>
  <si>
    <t>Cant. Facturas</t>
  </si>
  <si>
    <t>Saldo IPS</t>
  </si>
  <si>
    <t xml:space="preserve">Valor glosa aceptada 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</si>
  <si>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</si>
  <si>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</si>
  <si>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</si>
  <si>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</si>
  <si>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</si>
  <si>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</si>
  <si>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</si>
  <si>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</si>
  <si>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</si>
  <si>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</si>
  <si>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</si>
  <si>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</si>
  <si>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</si>
  <si>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</si>
  <si>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</si>
  <si>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</si>
  <si>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</si>
  <si>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</si>
  <si>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</si>
  <si>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</si>
  <si>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</si>
  <si>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</si>
  <si>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</si>
  <si>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</si>
  <si>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</si>
  <si>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</si>
  <si>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</si>
  <si>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</si>
  <si>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</si>
  <si>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</si>
  <si>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</si>
  <si>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</si>
  <si>
    <t>FACTURA GLOSA ACEPTADA POR LA IPS</t>
  </si>
  <si>
    <t>Señores: ESE HOSPITAL LUIS ABLANQUE DE LA PLATA</t>
  </si>
  <si>
    <t>NIT: 835000972</t>
  </si>
  <si>
    <t>Santiago de Cali, Abril 20 del 2024</t>
  </si>
  <si>
    <t>Con Corte al dia: 31/03/2024</t>
  </si>
  <si>
    <t>A continuacion me permito remitir nuestra respuesta al estado de cartera presentado en la fecha: 18/04/2024</t>
  </si>
  <si>
    <t>Maria Ramos Murillo</t>
  </si>
  <si>
    <t>Profesional Universitario - Jefe Cartera </t>
  </si>
  <si>
    <t>Depuracion del pago en la cartera por la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</si>
</sst>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\ #,##0;[Red]\-&quot;$&quot;\ #,##0"/>
    <numFmt numFmtId="8" formatCode="&quot;$&quot;\ #,##0.00;[Red]\-&quot;$&quot;\ #,##0.0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6" fontId="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6" fontId="0" fillId="0" borderId="0" xfId="0" applyNumberFormat="1"/>
    <xf numFmtId="8" fontId="0" fillId="0" borderId="0" xfId="0" applyNumberFormat="1"/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2" fillId="3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2" fillId="0" borderId="0" xfId="1" applyNumberFormat="1" applyFont="1"/>
    <xf numFmtId="0" fontId="2" fillId="5" borderId="1" xfId="0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4" fontId="3" fillId="0" borderId="1" xfId="1" applyNumberFormat="1" applyFont="1" applyBorder="1" applyAlignment="1">
      <alignment horizontal="center" vertical="center" wrapText="1"/>
    </xf>
    <xf numFmtId="164" fontId="3" fillId="7" borderId="1" xfId="1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4" fontId="2" fillId="8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0" fillId="0" borderId="8" xfId="1" applyNumberFormat="1" applyFont="1" applyBorder="1"/>
    <xf numFmtId="0" fontId="0" fillId="0" borderId="8" xfId="0" applyNumberForma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/>
    <xf numFmtId="164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15" xfId="0" applyNumberFormat="1" applyBorder="1"/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10" xfId="4" applyNumberFormat="1" applyFont="1" applyBorder="1" applyAlignment="1">
      <alignment horizontal="center"/>
    </xf>
    <xf numFmtId="168" fontId="7" fillId="0" borderId="10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10" xfId="4" applyNumberFormat="1" applyFont="1" applyBorder="1" applyAlignment="1">
      <alignment horizontal="center"/>
    </xf>
    <xf numFmtId="168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7" fontId="6" fillId="0" borderId="0" xfId="2" applyNumberFormat="1" applyFont="1" applyAlignment="1">
      <alignment horizontal="right"/>
    </xf>
    <xf numFmtId="167" fontId="9" fillId="0" borderId="16" xfId="4" applyNumberFormat="1" applyFont="1" applyBorder="1" applyAlignment="1">
      <alignment horizontal="center"/>
    </xf>
    <xf numFmtId="168" fontId="9" fillId="0" borderId="16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10" xfId="3" applyNumberFormat="1" applyFont="1" applyBorder="1"/>
    <xf numFmtId="169" fontId="6" fillId="0" borderId="10" xfId="3" applyNumberFormat="1" applyFont="1" applyBorder="1"/>
    <xf numFmtId="166" fontId="9" fillId="0" borderId="10" xfId="4" applyFont="1" applyBorder="1"/>
    <xf numFmtId="168" fontId="6" fillId="0" borderId="10" xfId="2" applyNumberFormat="1" applyFont="1" applyBorder="1"/>
    <xf numFmtId="169" fontId="9" fillId="0" borderId="0" xfId="3" applyNumberFormat="1" applyFont="1"/>
    <xf numFmtId="0" fontId="7" fillId="0" borderId="9" xfId="3" applyFont="1" applyBorder="1"/>
    <xf numFmtId="0" fontId="7" fillId="0" borderId="10" xfId="3" applyFont="1" applyBorder="1"/>
    <xf numFmtId="169" fontId="7" fillId="0" borderId="10" xfId="3" applyNumberFormat="1" applyFont="1" applyBorder="1"/>
    <xf numFmtId="0" fontId="7" fillId="0" borderId="11" xfId="3" applyFont="1" applyBorder="1"/>
    <xf numFmtId="0" fontId="8" fillId="0" borderId="0" xfId="3" applyFont="1" applyAlignment="1">
      <alignment horizontal="center"/>
    </xf>
    <xf numFmtId="0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0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0" fontId="7" fillId="0" borderId="2" xfId="1" applyNumberFormat="1" applyFont="1" applyBorder="1" applyAlignment="1">
      <alignment horizontal="center"/>
    </xf>
    <xf numFmtId="170" fontId="7" fillId="0" borderId="2" xfId="1" applyNumberFormat="1" applyFont="1" applyBorder="1" applyAlignment="1">
      <alignment horizontal="right"/>
    </xf>
    <xf numFmtId="164" fontId="7" fillId="0" borderId="16" xfId="1" applyNumberFormat="1" applyFont="1" applyBorder="1" applyAlignment="1">
      <alignment horizontal="center"/>
    </xf>
    <xf numFmtId="170" fontId="7" fillId="0" borderId="16" xfId="1" applyNumberFormat="1" applyFont="1" applyBorder="1" applyAlignment="1">
      <alignment horizontal="right"/>
    </xf>
    <xf numFmtId="0" fontId="0" fillId="0" borderId="0" xfId="3" applyFont="1"/>
    <xf numFmtId="169" fontId="7" fillId="0" borderId="0" xfId="3" applyNumberFormat="1" applyFont="1"/>
    <xf numFmtId="169" fontId="7" fillId="0" borderId="0" xfId="3" applyNumberFormat="1" applyFont="1" applyAlignment="1">
      <alignment horizontal="right"/>
    </xf>
    <xf numFmtId="169" fontId="8" fillId="0" borderId="10" xfId="3" applyNumberFormat="1" applyFont="1" applyBorder="1"/>
    <xf numFmtId="169" fontId="8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9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2.782436805559" createdVersion="5" refreshedVersion="5" minRefreshableVersion="3" recordCount="38">
  <cacheSource type="worksheet">
    <worksheetSource ref="A2:Z40" sheet="ESTADO DE CADA FACTURA"/>
  </cacheSource>
  <cacheFields count="26">
    <cacheField name="NIT" numFmtId="0">
      <sharedItems containsSemiMixedTypes="0" containsString="0" containsNumber="1" containsInteger="1" minValue="835000972" maxValue="835000972"/>
    </cacheField>
    <cacheField name="PRESTADOR" numFmtId="0">
      <sharedItems/>
    </cacheField>
    <cacheField name="PREFIJO Y NUMERO DE FACTURA" numFmtId="0">
      <sharedItems/>
    </cacheField>
    <cacheField name="PREFIJO" numFmtId="0">
      <sharedItems/>
    </cacheField>
    <cacheField name="No DE FACTURA" numFmtId="0">
      <sharedItems containsSemiMixedTypes="0" containsString="0" containsNumber="1" containsInteger="1" minValue="276" maxValue="121445"/>
    </cacheField>
    <cacheField name="Alf+Fac" numFmtId="0">
      <sharedItems/>
    </cacheField>
    <cacheField name="Llave" numFmtId="0">
      <sharedItems/>
    </cacheField>
    <cacheField name="Fecha de radicacion EPS" numFmtId="14">
      <sharedItems containsSemiMixedTypes="0" containsNonDate="0" containsDate="1" containsString="0" minDate="2024-03-11T15:36:24" maxDate="2024-03-14T14:27:49"/>
    </cacheField>
    <cacheField name="VALOR IPS" numFmtId="164">
      <sharedItems containsSemiMixedTypes="0" containsString="0" containsNumber="1" containsInteger="1" minValue="85400" maxValue="1412353"/>
    </cacheField>
    <cacheField name="Estado de Factura EPS Abril 20" numFmtId="0">
      <sharedItems count="4">
        <s v="FACTURA PENDIENTE EN PROGRAMACION DE PAGO"/>
        <s v="FACTURA CANCELADA"/>
        <s v="FACTURA DEVUELTA"/>
        <s v="FACTURA PENDIENTE EN PROGRAMACION DE PAGO - GLOSA ACEPTADA POR LA IPS"/>
      </sharedItems>
    </cacheField>
    <cacheField name="Boxalud" numFmtId="0">
      <sharedItems/>
    </cacheField>
    <cacheField name="Covid-19" numFmtId="0">
      <sharedItems containsNonDate="0" containsString="0" containsBlank="1"/>
    </cacheField>
    <cacheField name="Validacion Covid-19" numFmtId="0">
      <sharedItems containsNonDate="0" containsString="0" containsBlank="1"/>
    </cacheField>
    <cacheField name="Valor Total Bruto" numFmtId="164">
      <sharedItems containsSemiMixedTypes="0" containsString="0" containsNumber="1" containsInteger="1" minValue="0" maxValue="1412353"/>
    </cacheField>
    <cacheField name="Valor Devolucion" numFmtId="164">
      <sharedItems containsSemiMixedTypes="0" containsString="0" containsNumber="1" containsInteger="1" minValue="0" maxValue="295300"/>
    </cacheField>
    <cacheField name="Observacion objeccion" numFmtId="164">
      <sharedItems containsBlank="1"/>
    </cacheField>
    <cacheField name="Valor Radicado" numFmtId="164">
      <sharedItems containsSemiMixedTypes="0" containsString="0" containsNumber="1" containsInteger="1" minValue="0" maxValue="1412353"/>
    </cacheField>
    <cacheField name="Valor Glosa Aceptada" numFmtId="164">
      <sharedItems containsSemiMixedTypes="0" containsString="0" containsNumber="1" containsInteger="1" minValue="0" maxValue="206700"/>
    </cacheField>
    <cacheField name="Valor Pagar" numFmtId="164">
      <sharedItems containsSemiMixedTypes="0" containsString="0" containsNumber="1" containsInteger="1" minValue="0" maxValue="1412353"/>
    </cacheField>
    <cacheField name="Por pagar SAP" numFmtId="164">
      <sharedItems containsSemiMixedTypes="0" containsString="0" containsNumber="1" containsInteger="1" minValue="0" maxValue="1412353"/>
    </cacheField>
    <cacheField name="P. abiertas doc" numFmtId="0">
      <sharedItems containsString="0" containsBlank="1" containsNumber="1" containsInteger="1" minValue="1222420948" maxValue="1222422182"/>
    </cacheField>
    <cacheField name="Valor compensacion SAP" numFmtId="164">
      <sharedItems containsSemiMixedTypes="0" containsString="0" containsNumber="1" containsInteger="1" minValue="0" maxValue="454140"/>
    </cacheField>
    <cacheField name="Doc compensacion" numFmtId="0">
      <sharedItems containsString="0" containsBlank="1" containsNumber="1" containsInteger="1" minValue="4800063279" maxValue="4800063279"/>
    </cacheField>
    <cacheField name="Valor TF" numFmtId="0">
      <sharedItems containsString="0" containsBlank="1" containsNumber="1" containsInteger="1" minValue="5918589" maxValue="5918589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835000972"/>
    <s v="ESE HOSPITAL LUIS ABLANQUE DE LA PLATA"/>
    <s v="N1B31388"/>
    <s v="N1B"/>
    <n v="31388"/>
    <s v="N1B31388"/>
    <s v="835000972_N1B31388"/>
    <d v="2024-03-11T15:36:24"/>
    <n v="267420"/>
    <x v="0"/>
    <s v="Finalizada"/>
    <m/>
    <m/>
    <n v="267420"/>
    <n v="0"/>
    <m/>
    <n v="267420"/>
    <n v="0"/>
    <n v="267420"/>
    <n v="267420"/>
    <n v="1222420990"/>
    <n v="0"/>
    <m/>
    <m/>
    <m/>
    <d v="2024-03-31T00:00:00"/>
  </r>
  <r>
    <n v="835000972"/>
    <s v="ESE HOSPITAL LUIS ABLANQUE DE LA PLATA"/>
    <s v="N1B31470"/>
    <s v="N1B"/>
    <n v="31470"/>
    <s v="N1B31470"/>
    <s v="835000972_N1B31470"/>
    <d v="2024-03-11T15:40:39"/>
    <n v="90920"/>
    <x v="0"/>
    <s v="Finalizada"/>
    <m/>
    <m/>
    <n v="90920"/>
    <n v="0"/>
    <m/>
    <n v="90920"/>
    <n v="0"/>
    <n v="90920"/>
    <n v="90920"/>
    <n v="1222420989"/>
    <n v="0"/>
    <m/>
    <m/>
    <m/>
    <d v="2024-03-31T00:00:00"/>
  </r>
  <r>
    <n v="835000972"/>
    <s v="ESE HOSPITAL LUIS ABLANQUE DE LA PLATA"/>
    <s v="N1B31517"/>
    <s v="N1B"/>
    <n v="31517"/>
    <s v="N1B31517"/>
    <s v="835000972_N1B31517"/>
    <d v="2024-03-11T15:43:53"/>
    <n v="335000"/>
    <x v="1"/>
    <s v="Finalizada"/>
    <m/>
    <m/>
    <n v="335000"/>
    <n v="0"/>
    <m/>
    <n v="335000"/>
    <n v="0"/>
    <n v="335000"/>
    <n v="0"/>
    <m/>
    <n v="335000"/>
    <n v="4800063279"/>
    <n v="5918589"/>
    <s v="16.04.2024"/>
    <d v="2024-03-31T00:00:00"/>
  </r>
  <r>
    <n v="835000972"/>
    <s v="ESE HOSPITAL LUIS ABLANQUE DE LA PLATA"/>
    <s v="N1B31521"/>
    <s v="N1B"/>
    <n v="31521"/>
    <s v="N1B31521"/>
    <s v="835000972_N1B31521"/>
    <d v="2024-03-11T15:36:24"/>
    <n v="268470"/>
    <x v="2"/>
    <s v="Devuelta"/>
    <m/>
    <m/>
    <n v="0"/>
    <n v="268470"/>
    <s v="se devuelve la factura por que  La autorización 122300215652, se encuentra cancelada  en la fecha:  factura N1B31528."/>
    <n v="0"/>
    <n v="0"/>
    <n v="0"/>
    <n v="0"/>
    <m/>
    <n v="0"/>
    <m/>
    <m/>
    <m/>
    <d v="2024-03-31T00:00:00"/>
  </r>
  <r>
    <n v="835000972"/>
    <s v="ESE HOSPITAL LUIS ABLANQUE DE LA PLATA"/>
    <s v="N1B31528"/>
    <s v="N1B"/>
    <n v="31528"/>
    <s v="N1B31528"/>
    <s v="835000972_N1B31528"/>
    <d v="2024-03-13T15:17:29"/>
    <n v="484290"/>
    <x v="0"/>
    <s v="Finalizada"/>
    <m/>
    <m/>
    <n v="484290"/>
    <n v="0"/>
    <m/>
    <n v="484290"/>
    <n v="0"/>
    <n v="484290"/>
    <n v="484290"/>
    <n v="1222420986"/>
    <n v="0"/>
    <m/>
    <m/>
    <m/>
    <d v="2024-03-31T00:00:00"/>
  </r>
  <r>
    <n v="835000972"/>
    <s v="ESE HOSPITAL LUIS ABLANQUE DE LA PLATA"/>
    <s v="N1B31601"/>
    <s v="N1B"/>
    <n v="31601"/>
    <s v="N1B31601"/>
    <s v="835000972_N1B31601"/>
    <d v="2024-03-11T15:36:24"/>
    <n v="295300"/>
    <x v="2"/>
    <s v="Devuelta"/>
    <m/>
    <m/>
    <n v="0"/>
    <n v="295300"/>
    <s v="se devuelve la factura por que  La autorización 122300216340, se encuentra cancelada  en la  factura N1B31602."/>
    <n v="0"/>
    <n v="0"/>
    <n v="0"/>
    <n v="0"/>
    <m/>
    <n v="0"/>
    <m/>
    <m/>
    <m/>
    <d v="2024-03-31T00:00:00"/>
  </r>
  <r>
    <n v="835000972"/>
    <s v="ESE HOSPITAL LUIS ABLANQUE DE LA PLATA"/>
    <s v="N1B31602"/>
    <s v="N1B"/>
    <n v="31602"/>
    <s v="N1B31602"/>
    <s v="835000972_N1B31602"/>
    <d v="2024-03-11T15:50:18"/>
    <n v="295300"/>
    <x v="0"/>
    <s v="Finalizada"/>
    <m/>
    <m/>
    <n v="295300"/>
    <n v="0"/>
    <m/>
    <n v="295300"/>
    <n v="0"/>
    <n v="295300"/>
    <n v="295300"/>
    <n v="1222420982"/>
    <n v="0"/>
    <m/>
    <m/>
    <m/>
    <d v="2024-03-31T00:00:00"/>
  </r>
  <r>
    <n v="835000972"/>
    <s v="ESE HOSPITAL LUIS ABLANQUE DE LA PLATA"/>
    <s v="N1B31610"/>
    <s v="N1B"/>
    <n v="31610"/>
    <s v="N1B31610"/>
    <s v="835000972_N1B31610"/>
    <d v="2024-03-11T15:36:24"/>
    <n v="193640"/>
    <x v="0"/>
    <s v="Finalizada"/>
    <m/>
    <m/>
    <n v="193640"/>
    <n v="0"/>
    <m/>
    <n v="193640"/>
    <n v="0"/>
    <n v="193640"/>
    <n v="193640"/>
    <n v="1222420981"/>
    <n v="0"/>
    <m/>
    <m/>
    <m/>
    <d v="2024-03-31T00:00:00"/>
  </r>
  <r>
    <n v="835000972"/>
    <s v="ESE HOSPITAL LUIS ABLANQUE DE LA PLATA"/>
    <s v="N1B31633"/>
    <s v="N1B"/>
    <n v="31633"/>
    <s v="N1B31633"/>
    <s v="835000972_N1B31633"/>
    <d v="2024-03-11T15:36:24"/>
    <n v="253500"/>
    <x v="0"/>
    <s v="Finalizada"/>
    <m/>
    <m/>
    <n v="253500"/>
    <n v="0"/>
    <m/>
    <n v="253500"/>
    <n v="0"/>
    <n v="253500"/>
    <n v="253500"/>
    <n v="1222420980"/>
    <n v="0"/>
    <m/>
    <m/>
    <m/>
    <d v="2024-03-31T00:00:00"/>
  </r>
  <r>
    <n v="835000972"/>
    <s v="ESE HOSPITAL LUIS ABLANQUE DE LA PLATA"/>
    <s v="N1B31664"/>
    <s v="N1B"/>
    <n v="31664"/>
    <s v="N1B31664"/>
    <s v="835000972_N1B31664"/>
    <d v="2024-03-11T15:56:33"/>
    <n v="362510"/>
    <x v="0"/>
    <s v="Finalizada"/>
    <m/>
    <m/>
    <n v="362510"/>
    <n v="0"/>
    <m/>
    <n v="362510"/>
    <n v="0"/>
    <n v="362510"/>
    <n v="362510"/>
    <n v="1222420974"/>
    <n v="0"/>
    <m/>
    <m/>
    <m/>
    <d v="2024-03-31T00:00:00"/>
  </r>
  <r>
    <n v="835000972"/>
    <s v="ESE HOSPITAL LUIS ABLANQUE DE LA PLATA"/>
    <s v="N1M7240"/>
    <s v="N1M"/>
    <n v="7240"/>
    <s v="N1M7240"/>
    <s v="835000972_N1M7240"/>
    <d v="2024-03-11T15:59:12"/>
    <n v="499750"/>
    <x v="0"/>
    <s v="Finalizada"/>
    <m/>
    <m/>
    <n v="499750"/>
    <n v="0"/>
    <m/>
    <n v="499750"/>
    <n v="0"/>
    <n v="499750"/>
    <n v="499750"/>
    <n v="1222420985"/>
    <n v="0"/>
    <m/>
    <m/>
    <m/>
    <d v="2024-03-31T00:00:00"/>
  </r>
  <r>
    <n v="835000972"/>
    <s v="ESE HOSPITAL LUIS ABLANQUE DE LA PLATA"/>
    <s v="N1M7329"/>
    <s v="N1M"/>
    <n v="7329"/>
    <s v="N1M7329"/>
    <s v="835000972_N1M7329"/>
    <d v="2024-03-11T16:02:45"/>
    <n v="430090"/>
    <x v="0"/>
    <s v="Finalizada"/>
    <m/>
    <m/>
    <n v="430090"/>
    <n v="0"/>
    <m/>
    <n v="430090"/>
    <n v="0"/>
    <n v="430090"/>
    <n v="430090"/>
    <n v="1222420979"/>
    <n v="0"/>
    <m/>
    <m/>
    <m/>
    <d v="2024-03-31T00:00:00"/>
  </r>
  <r>
    <n v="835000972"/>
    <s v="ESE HOSPITAL LUIS ABLANQUE DE LA PLATA"/>
    <s v="N1M7403"/>
    <s v="N1M"/>
    <n v="7403"/>
    <s v="N1M7403"/>
    <s v="835000972_N1M7403"/>
    <d v="2024-03-11T16:04:57"/>
    <n v="454140"/>
    <x v="1"/>
    <s v="Finalizada"/>
    <m/>
    <m/>
    <n v="454140"/>
    <n v="0"/>
    <m/>
    <n v="454140"/>
    <n v="0"/>
    <n v="454140"/>
    <n v="0"/>
    <m/>
    <n v="454140"/>
    <n v="4800063279"/>
    <n v="5918589"/>
    <s v="16.04.2024"/>
    <d v="2024-03-31T00:00:00"/>
  </r>
  <r>
    <n v="835000972"/>
    <s v="ESE HOSPITAL LUIS ABLANQUE DE LA PLATA"/>
    <s v="FEVJ276"/>
    <s v="FEVJ"/>
    <n v="276"/>
    <s v="FEVJ276"/>
    <s v="835000972_FEVJ276"/>
    <d v="2024-03-12T10:48:47"/>
    <n v="150500"/>
    <x v="0"/>
    <s v="Finalizada"/>
    <m/>
    <m/>
    <n v="182000"/>
    <n v="0"/>
    <m/>
    <n v="182000"/>
    <n v="0"/>
    <n v="182000"/>
    <n v="150500"/>
    <n v="1222420983"/>
    <n v="0"/>
    <m/>
    <m/>
    <m/>
    <d v="2024-03-31T00:00:00"/>
  </r>
  <r>
    <n v="835000972"/>
    <s v="ESE HOSPITAL LUIS ABLANQUE DE LA PLATA"/>
    <s v="FEVJ804"/>
    <s v="FEVJ"/>
    <n v="804"/>
    <s v="FEVJ804"/>
    <s v="835000972_FEVJ804"/>
    <d v="2024-03-12T10:51:10"/>
    <n v="1216888"/>
    <x v="3"/>
    <s v="Finalizada"/>
    <m/>
    <m/>
    <n v="1216888"/>
    <n v="0"/>
    <m/>
    <n v="1216888"/>
    <n v="206700"/>
    <n v="1010188"/>
    <n v="1010188"/>
    <n v="1222420978"/>
    <n v="0"/>
    <m/>
    <m/>
    <m/>
    <d v="2024-03-31T00:00:00"/>
  </r>
  <r>
    <n v="835000972"/>
    <s v="ESE HOSPITAL LUIS ABLANQUE DE LA PLATA"/>
    <s v="FEVJ1006"/>
    <s v="FEVJ"/>
    <n v="1006"/>
    <s v="FEVJ1006"/>
    <s v="835000972_FEVJ1006"/>
    <d v="2024-03-12T10:53:38"/>
    <n v="133856"/>
    <x v="0"/>
    <s v="Finalizada"/>
    <m/>
    <m/>
    <n v="133856"/>
    <n v="0"/>
    <m/>
    <n v="133856"/>
    <n v="0"/>
    <n v="133856"/>
    <n v="133856"/>
    <n v="1222420975"/>
    <n v="0"/>
    <m/>
    <m/>
    <m/>
    <d v="2024-03-31T00:00:00"/>
  </r>
  <r>
    <n v="835000972"/>
    <s v="ESE HOSPITAL LUIS ABLANQUE DE LA PLATA"/>
    <s v="FEVJ1280"/>
    <s v="FEVJ"/>
    <n v="1280"/>
    <s v="FEVJ1280"/>
    <s v="835000972_FEVJ1280"/>
    <d v="2024-03-13T08:20:01"/>
    <n v="269865"/>
    <x v="0"/>
    <s v="Finalizada"/>
    <m/>
    <m/>
    <n v="269865"/>
    <n v="0"/>
    <m/>
    <n v="269865"/>
    <n v="0"/>
    <n v="269865"/>
    <n v="269865"/>
    <n v="1222420972"/>
    <n v="0"/>
    <m/>
    <m/>
    <m/>
    <d v="2024-03-31T00:00:00"/>
  </r>
  <r>
    <n v="835000972"/>
    <s v="ESE HOSPITAL LUIS ABLANQUE DE LA PLATA"/>
    <s v="FEVJ1649"/>
    <s v="FEVJ"/>
    <n v="1649"/>
    <s v="FEVJ1649"/>
    <s v="835000972_FEVJ1649"/>
    <d v="2024-03-12T10:48:47"/>
    <n v="90052"/>
    <x v="0"/>
    <s v="Finalizada"/>
    <m/>
    <m/>
    <n v="90052"/>
    <n v="0"/>
    <m/>
    <n v="90052"/>
    <n v="0"/>
    <n v="90052"/>
    <n v="90052"/>
    <n v="1222420968"/>
    <n v="0"/>
    <m/>
    <m/>
    <m/>
    <d v="2024-03-31T00:00:00"/>
  </r>
  <r>
    <n v="835000972"/>
    <s v="ESE HOSPITAL LUIS ABLANQUE DE LA PLATA"/>
    <s v="FEVJ1870"/>
    <s v="FEVJ"/>
    <n v="1870"/>
    <s v="FEVJ1870"/>
    <s v="835000972_FEVJ1870"/>
    <d v="2024-03-14T14:27:49"/>
    <n v="691119"/>
    <x v="0"/>
    <s v="Finalizada"/>
    <m/>
    <m/>
    <n v="691119"/>
    <n v="0"/>
    <m/>
    <n v="691119"/>
    <n v="0"/>
    <n v="691119"/>
    <n v="691119"/>
    <n v="1222420958"/>
    <n v="0"/>
    <m/>
    <m/>
    <m/>
    <d v="2024-03-31T00:00:00"/>
  </r>
  <r>
    <n v="835000972"/>
    <s v="ESE HOSPITAL LUIS ABLANQUE DE LA PLATA"/>
    <s v="FEVJ1900"/>
    <s v="FEVJ"/>
    <n v="1900"/>
    <s v="FEVJ1900"/>
    <s v="835000972_FEVJ1900"/>
    <d v="2024-03-13T08:23:15"/>
    <n v="587285"/>
    <x v="0"/>
    <s v="Finalizada"/>
    <m/>
    <m/>
    <n v="587285"/>
    <n v="0"/>
    <m/>
    <n v="587285"/>
    <n v="0"/>
    <n v="587285"/>
    <n v="587285"/>
    <n v="1222420956"/>
    <n v="0"/>
    <m/>
    <m/>
    <m/>
    <d v="2024-03-31T00:00:00"/>
  </r>
  <r>
    <n v="835000972"/>
    <s v="ESE HOSPITAL LUIS ABLANQUE DE LA PLATA"/>
    <s v="FEVJ2105"/>
    <s v="FEVJ"/>
    <n v="2105"/>
    <s v="FEVJ2105"/>
    <s v="835000972_FEVJ2105"/>
    <d v="2024-03-12T10:58:09"/>
    <n v="1412353"/>
    <x v="0"/>
    <s v="Finalizada"/>
    <m/>
    <m/>
    <n v="1412353"/>
    <n v="0"/>
    <m/>
    <n v="1412353"/>
    <n v="0"/>
    <n v="1412353"/>
    <n v="1412353"/>
    <n v="1222420955"/>
    <n v="0"/>
    <m/>
    <m/>
    <m/>
    <d v="2024-03-31T00:00:00"/>
  </r>
  <r>
    <n v="835000972"/>
    <s v="ESE HOSPITAL LUIS ABLANQUE DE LA PLATA"/>
    <s v="FEVJ2109"/>
    <s v="FEVJ"/>
    <n v="2109"/>
    <s v="FEVJ2109"/>
    <s v="835000972_FEVJ2109"/>
    <d v="2024-03-12T11:06:57"/>
    <n v="316679"/>
    <x v="0"/>
    <s v="Finalizada"/>
    <m/>
    <m/>
    <n v="316679"/>
    <n v="0"/>
    <m/>
    <n v="316679"/>
    <n v="0"/>
    <n v="316679"/>
    <n v="316679"/>
    <n v="1222420953"/>
    <n v="0"/>
    <m/>
    <m/>
    <m/>
    <d v="2024-03-31T00:00:00"/>
  </r>
  <r>
    <n v="835000972"/>
    <s v="ESE HOSPITAL LUIS ABLANQUE DE LA PLATA"/>
    <s v="FEVJ2117"/>
    <s v="FEVJ"/>
    <n v="2117"/>
    <s v="FEVJ2117"/>
    <s v="835000972_FEVJ2117"/>
    <d v="2024-03-12T11:09:16"/>
    <n v="535600"/>
    <x v="0"/>
    <s v="Finalizada"/>
    <m/>
    <m/>
    <n v="535600"/>
    <n v="0"/>
    <m/>
    <n v="535600"/>
    <n v="0"/>
    <n v="535600"/>
    <n v="535600"/>
    <n v="1222420952"/>
    <n v="0"/>
    <m/>
    <m/>
    <m/>
    <d v="2024-03-31T00:00:00"/>
  </r>
  <r>
    <n v="835000972"/>
    <s v="ESE HOSPITAL LUIS ABLANQUE DE LA PLATA"/>
    <s v="FEVJ2123"/>
    <s v="FEVJ"/>
    <n v="2123"/>
    <s v="FEVJ2123"/>
    <s v="835000972_FEVJ2123"/>
    <d v="2024-03-12T11:18:33"/>
    <n v="614201"/>
    <x v="0"/>
    <s v="Finalizada"/>
    <m/>
    <m/>
    <n v="614201"/>
    <n v="0"/>
    <m/>
    <n v="614201"/>
    <n v="0"/>
    <n v="614201"/>
    <n v="614201"/>
    <n v="1222420951"/>
    <n v="0"/>
    <m/>
    <m/>
    <m/>
    <d v="2024-03-31T00:00:00"/>
  </r>
  <r>
    <n v="835000972"/>
    <s v="ESE HOSPITAL LUIS ABLANQUE DE LA PLATA"/>
    <s v="FEVJ2127"/>
    <s v="FEVJ"/>
    <n v="2127"/>
    <s v="FEVJ2127"/>
    <s v="835000972_FEVJ2127"/>
    <d v="2024-03-12T11:25:33"/>
    <n v="88652"/>
    <x v="0"/>
    <s v="Finalizada"/>
    <m/>
    <m/>
    <n v="88652"/>
    <n v="0"/>
    <m/>
    <n v="88652"/>
    <n v="0"/>
    <n v="88652"/>
    <n v="88652"/>
    <n v="1222420948"/>
    <n v="0"/>
    <m/>
    <m/>
    <m/>
    <d v="2024-03-31T00:00:00"/>
  </r>
  <r>
    <n v="835000972"/>
    <s v="ESE HOSPITAL LUIS ABLANQUE DE LA PLATA"/>
    <s v="N2SJ121341"/>
    <s v="N2SJ"/>
    <n v="121341"/>
    <s v="N2SJ121341"/>
    <s v="835000972_N2SJ121341"/>
    <d v="2024-03-12T07:24:26"/>
    <n v="529028"/>
    <x v="0"/>
    <s v="Finalizada"/>
    <m/>
    <m/>
    <n v="529028"/>
    <n v="0"/>
    <m/>
    <n v="529028"/>
    <n v="0"/>
    <n v="529028"/>
    <n v="529028"/>
    <n v="1222420991"/>
    <n v="0"/>
    <m/>
    <m/>
    <m/>
    <d v="2024-03-31T00:00:00"/>
  </r>
  <r>
    <n v="835000972"/>
    <s v="ESE HOSPITAL LUIS ABLANQUE DE LA PLATA"/>
    <s v="FEVJ1301"/>
    <s v="FEVJ"/>
    <n v="1301"/>
    <s v="FEVJ1301"/>
    <s v="835000972_FEVJ1301"/>
    <d v="2024-03-13T08:29:05"/>
    <n v="86968"/>
    <x v="1"/>
    <s v="Finalizada"/>
    <m/>
    <m/>
    <n v="86968"/>
    <n v="0"/>
    <m/>
    <n v="86968"/>
    <n v="0"/>
    <n v="86968"/>
    <n v="0"/>
    <m/>
    <n v="86968"/>
    <n v="4800063279"/>
    <n v="5918589"/>
    <s v="16.04.2024"/>
    <d v="2024-03-31T00:00:00"/>
  </r>
  <r>
    <n v="835000972"/>
    <s v="ESE HOSPITAL LUIS ABLANQUE DE LA PLATA"/>
    <s v="FEVJ1756"/>
    <s v="FEVJ"/>
    <n v="1756"/>
    <s v="FEVJ1756"/>
    <s v="835000972_FEVJ1756"/>
    <d v="2024-03-12T14:00:33"/>
    <n v="143107"/>
    <x v="0"/>
    <s v="Finalizada"/>
    <m/>
    <m/>
    <n v="143107"/>
    <n v="0"/>
    <m/>
    <n v="143107"/>
    <n v="0"/>
    <n v="143107"/>
    <n v="143107"/>
    <n v="1222420967"/>
    <n v="0"/>
    <m/>
    <m/>
    <m/>
    <d v="2024-03-31T00:00:00"/>
  </r>
  <r>
    <n v="835000972"/>
    <s v="ESE HOSPITAL LUIS ABLANQUE DE LA PLATA"/>
    <s v="FEVJ1819"/>
    <s v="FEVJ"/>
    <n v="1819"/>
    <s v="FEVJ1819"/>
    <s v="835000972_FEVJ1819"/>
    <d v="2024-03-12T14:00:33"/>
    <n v="86999"/>
    <x v="1"/>
    <s v="Finalizada"/>
    <m/>
    <m/>
    <n v="86999"/>
    <n v="0"/>
    <m/>
    <n v="86999"/>
    <n v="0"/>
    <n v="86999"/>
    <n v="0"/>
    <m/>
    <n v="86999"/>
    <n v="4800063279"/>
    <n v="5918589"/>
    <s v="16.04.2024"/>
    <d v="2024-03-31T00:00:00"/>
  </r>
  <r>
    <n v="835000972"/>
    <s v="ESE HOSPITAL LUIS ABLANQUE DE LA PLATA"/>
    <s v="FEVJ1894"/>
    <s v="FEVJ"/>
    <n v="1894"/>
    <s v="FEVJ1894"/>
    <s v="835000972_FEVJ1894"/>
    <d v="2024-03-12T14:00:33"/>
    <n v="85400"/>
    <x v="0"/>
    <s v="Finalizada"/>
    <m/>
    <m/>
    <n v="85400"/>
    <n v="0"/>
    <m/>
    <n v="85400"/>
    <n v="0"/>
    <n v="85400"/>
    <n v="85400"/>
    <n v="1222422182"/>
    <n v="0"/>
    <m/>
    <m/>
    <m/>
    <d v="2024-03-31T00:00:00"/>
  </r>
  <r>
    <n v="835000972"/>
    <s v="ESE HOSPITAL LUIS ABLANQUE DE LA PLATA"/>
    <s v="FEVJ2099"/>
    <s v="FEVJ"/>
    <n v="2099"/>
    <s v="FEVJ2099"/>
    <s v="835000972_FEVJ2099"/>
    <d v="2024-03-12T14:00:33"/>
    <n v="176449"/>
    <x v="1"/>
    <s v="Finalizada"/>
    <m/>
    <m/>
    <n v="176449"/>
    <n v="0"/>
    <m/>
    <n v="176449"/>
    <n v="0"/>
    <n v="176449"/>
    <n v="0"/>
    <m/>
    <n v="176449"/>
    <n v="4800063279"/>
    <n v="5918589"/>
    <s v="16.04.2024"/>
    <d v="2024-03-31T00:00:00"/>
  </r>
  <r>
    <n v="835000972"/>
    <s v="ESE HOSPITAL LUIS ABLANQUE DE LA PLATA"/>
    <s v="N1B31387"/>
    <s v="N1B"/>
    <n v="31387"/>
    <s v="N1B31387"/>
    <s v="835000972_N1B31387"/>
    <d v="2024-03-12T08:18:14"/>
    <n v="183110"/>
    <x v="1"/>
    <s v="Finalizada"/>
    <m/>
    <m/>
    <n v="183110"/>
    <n v="0"/>
    <m/>
    <n v="183110"/>
    <n v="0"/>
    <n v="183110"/>
    <n v="0"/>
    <m/>
    <n v="183110"/>
    <n v="4800063279"/>
    <n v="5918589"/>
    <s v="16.04.2024"/>
    <d v="2024-03-31T00:00:00"/>
  </r>
  <r>
    <n v="835000972"/>
    <s v="ESE HOSPITAL LUIS ABLANQUE DE LA PLATA"/>
    <s v="N1B31413"/>
    <s v="N1B"/>
    <n v="31413"/>
    <s v="N1B31413"/>
    <s v="835000972_N1B31413"/>
    <d v="2024-03-12T08:18:14"/>
    <n v="160770"/>
    <x v="1"/>
    <s v="Finalizada"/>
    <m/>
    <m/>
    <n v="160770"/>
    <n v="0"/>
    <m/>
    <n v="160770"/>
    <n v="0"/>
    <n v="160770"/>
    <n v="0"/>
    <m/>
    <n v="160770"/>
    <n v="4800063279"/>
    <n v="5918589"/>
    <s v="16.04.2024"/>
    <d v="2024-03-31T00:00:00"/>
  </r>
  <r>
    <n v="835000972"/>
    <s v="ESE HOSPITAL LUIS ABLANQUE DE LA PLATA"/>
    <s v="N1B31555"/>
    <s v="N1B"/>
    <n v="31555"/>
    <s v="N1B31555"/>
    <s v="835000972_N1B31555"/>
    <d v="2024-03-12T08:18:14"/>
    <n v="87730"/>
    <x v="1"/>
    <s v="Finalizada"/>
    <m/>
    <m/>
    <n v="87730"/>
    <n v="0"/>
    <m/>
    <n v="87730"/>
    <n v="0"/>
    <n v="87730"/>
    <n v="0"/>
    <m/>
    <n v="87730"/>
    <n v="4800063279"/>
    <n v="5918589"/>
    <s v="16.04.2024"/>
    <d v="2024-03-31T00:00:00"/>
  </r>
  <r>
    <n v="835000972"/>
    <s v="ESE HOSPITAL LUIS ABLANQUE DE LA PLATA"/>
    <s v="N1M7236"/>
    <s v="N1M"/>
    <n v="7236"/>
    <s v="N1M7236"/>
    <s v="835000972_N1M7236"/>
    <d v="2024-03-12T08:18:14"/>
    <n v="89320"/>
    <x v="1"/>
    <s v="Finalizada"/>
    <m/>
    <m/>
    <n v="89320"/>
    <n v="0"/>
    <m/>
    <n v="89320"/>
    <n v="0"/>
    <n v="89320"/>
    <n v="0"/>
    <m/>
    <n v="89320"/>
    <n v="4800063279"/>
    <n v="5918589"/>
    <s v="16.04.2024"/>
    <d v="2024-03-31T00:00:00"/>
  </r>
  <r>
    <n v="835000972"/>
    <s v="ESE HOSPITAL LUIS ABLANQUE DE LA PLATA"/>
    <s v="N1M7243"/>
    <s v="N1M"/>
    <n v="7243"/>
    <s v="N1M7243"/>
    <s v="835000972_N1M7243"/>
    <d v="2024-03-12T08:18:14"/>
    <n v="89880"/>
    <x v="1"/>
    <s v="Finalizada"/>
    <m/>
    <m/>
    <n v="89880"/>
    <n v="0"/>
    <m/>
    <n v="89880"/>
    <n v="0"/>
    <n v="89880"/>
    <n v="0"/>
    <m/>
    <n v="89880"/>
    <n v="4800063279"/>
    <n v="5918589"/>
    <s v="16.04.2024"/>
    <d v="2024-03-31T00:00:00"/>
  </r>
  <r>
    <n v="835000972"/>
    <s v="ESE HOSPITAL LUIS ABLANQUE DE LA PLATA"/>
    <s v="N2SJ121359"/>
    <s v="N2SJ"/>
    <n v="121359"/>
    <s v="N2SJ121359"/>
    <s v="835000972_N2SJ121359"/>
    <d v="2024-03-11T15:36:24"/>
    <n v="242239"/>
    <x v="1"/>
    <s v="Finalizada"/>
    <m/>
    <m/>
    <n v="242239"/>
    <n v="0"/>
    <m/>
    <n v="242239"/>
    <n v="0"/>
    <n v="242239"/>
    <n v="0"/>
    <m/>
    <n v="242239"/>
    <n v="4800063279"/>
    <n v="5918589"/>
    <s v="16.04.2024"/>
    <d v="2024-03-31T00:00:00"/>
  </r>
  <r>
    <n v="835000972"/>
    <s v="ESE HOSPITAL LUIS ABLANQUE DE LA PLATA"/>
    <s v="N2SJ121445"/>
    <s v="N2SJ"/>
    <n v="121445"/>
    <s v="N2SJ121445"/>
    <s v="835000972_N2SJ121445"/>
    <d v="2024-03-11T15:36:24"/>
    <n v="85400"/>
    <x v="1"/>
    <s v="Finalizada"/>
    <m/>
    <m/>
    <n v="85400"/>
    <n v="0"/>
    <m/>
    <n v="85400"/>
    <n v="0"/>
    <n v="85400"/>
    <n v="0"/>
    <m/>
    <n v="85400"/>
    <n v="4800063279"/>
    <n v="5918589"/>
    <s v="16.04.2024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8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numFmtId="14" showAll="0"/>
    <pivotField dataField="1" numFmtId="164" showAll="0"/>
    <pivotField axis="axisRow" dataField="1" showAll="0">
      <items count="5">
        <item x="1"/>
        <item x="2"/>
        <item x="0"/>
        <item x="3"/>
        <item t="default"/>
      </items>
    </pivotField>
    <pivotField showAll="0"/>
    <pivotField showAll="0"/>
    <pivotField showAll="0"/>
    <pivotField numFmtId="164" showAll="0"/>
    <pivotField numFmtId="164" showAll="0"/>
    <pivotField showAll="0"/>
    <pivotField numFmtId="164" showAll="0"/>
    <pivotField dataField="1" numFmtId="164"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numFmtId="14" showAll="0"/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9" subtotal="count" baseField="0" baseItem="0"/>
    <dataField name="Saldo IPS" fld="8" baseField="0" baseItem="0" numFmtId="164"/>
    <dataField name="Valor glosa aceptada " fld="17" baseField="0" baseItem="0" numFmtId="164"/>
  </dataFields>
  <formats count="19">
    <format dxfId="1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9" type="button" dataOnly="0" labelOnly="1" outline="0" axis="axisRow" fieldPosition="0"/>
    </format>
    <format dxfId="13">
      <pivotArea dataOnly="0" labelOnly="1" fieldPosition="0">
        <references count="1">
          <reference field="9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field="9" type="button" dataOnly="0" labelOnly="1" outline="0" axis="axisRow" fieldPosition="0"/>
    </format>
    <format dxfId="5">
      <pivotArea dataOnly="0" labelOnly="1" fieldPosition="0">
        <references count="1">
          <reference field="9" count="0"/>
        </references>
      </pivotArea>
    </format>
    <format dxfId="4">
      <pivotArea dataOnly="0" labelOnly="1" grandRow="1" outline="0" fieldPosition="0"/>
    </format>
    <format dxfId="3">
      <pivotArea field="9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40"/>
  <sheetViews>
    <sheetView topLeftCell="A34" workbookViewId="0">
      <selection activeCell="C49" sqref="C49"/>
    </sheetView>
  </sheetViews>
  <sheetFormatPr baseColWidth="10" defaultRowHeight="14.5" x14ac:dyDescent="0.35"/>
  <cols>
    <col min="6" max="6" width="15.453125" customWidth="1"/>
  </cols>
  <sheetData>
    <row r="1" spans="3:6" ht="58" x14ac:dyDescent="0.35">
      <c r="C1" s="1" t="s">
        <v>0</v>
      </c>
      <c r="D1" s="2" t="s">
        <v>1</v>
      </c>
      <c r="E1" s="3" t="s">
        <v>2</v>
      </c>
      <c r="F1" s="2" t="s">
        <v>3</v>
      </c>
    </row>
    <row r="2" spans="3:6" x14ac:dyDescent="0.35">
      <c r="C2" t="s">
        <v>4</v>
      </c>
      <c r="D2" t="s">
        <v>5</v>
      </c>
      <c r="E2">
        <v>31388</v>
      </c>
      <c r="F2" s="4">
        <v>267420</v>
      </c>
    </row>
    <row r="3" spans="3:6" x14ac:dyDescent="0.35">
      <c r="C3" t="s">
        <v>6</v>
      </c>
      <c r="D3" t="s">
        <v>5</v>
      </c>
      <c r="E3">
        <v>31470</v>
      </c>
      <c r="F3" s="4">
        <v>90920</v>
      </c>
    </row>
    <row r="4" spans="3:6" x14ac:dyDescent="0.35">
      <c r="C4" t="s">
        <v>7</v>
      </c>
      <c r="D4" t="s">
        <v>5</v>
      </c>
      <c r="E4">
        <v>31517</v>
      </c>
      <c r="F4" s="4">
        <v>335000</v>
      </c>
    </row>
    <row r="5" spans="3:6" x14ac:dyDescent="0.35">
      <c r="C5" t="s">
        <v>8</v>
      </c>
      <c r="D5" t="s">
        <v>5</v>
      </c>
      <c r="E5">
        <v>31521</v>
      </c>
      <c r="F5" s="4">
        <v>268470</v>
      </c>
    </row>
    <row r="6" spans="3:6" x14ac:dyDescent="0.35">
      <c r="C6" t="s">
        <v>9</v>
      </c>
      <c r="D6" t="s">
        <v>5</v>
      </c>
      <c r="E6">
        <v>31528</v>
      </c>
      <c r="F6" s="4">
        <v>484290</v>
      </c>
    </row>
    <row r="7" spans="3:6" x14ac:dyDescent="0.35">
      <c r="C7" t="s">
        <v>10</v>
      </c>
      <c r="D7" t="s">
        <v>5</v>
      </c>
      <c r="E7">
        <v>31601</v>
      </c>
      <c r="F7" s="4">
        <v>295300</v>
      </c>
    </row>
    <row r="8" spans="3:6" x14ac:dyDescent="0.35">
      <c r="C8" t="s">
        <v>11</v>
      </c>
      <c r="D8" t="s">
        <v>5</v>
      </c>
      <c r="E8">
        <v>31602</v>
      </c>
      <c r="F8" s="4">
        <v>295300</v>
      </c>
    </row>
    <row r="9" spans="3:6" x14ac:dyDescent="0.35">
      <c r="C9" t="s">
        <v>12</v>
      </c>
      <c r="D9" t="s">
        <v>5</v>
      </c>
      <c r="E9">
        <v>31610</v>
      </c>
      <c r="F9" s="4">
        <v>193640</v>
      </c>
    </row>
    <row r="10" spans="3:6" x14ac:dyDescent="0.35">
      <c r="C10" t="s">
        <v>13</v>
      </c>
      <c r="D10" t="s">
        <v>5</v>
      </c>
      <c r="E10">
        <v>31633</v>
      </c>
      <c r="F10" s="4">
        <v>253500</v>
      </c>
    </row>
    <row r="11" spans="3:6" x14ac:dyDescent="0.35">
      <c r="C11" t="s">
        <v>14</v>
      </c>
      <c r="D11" t="s">
        <v>5</v>
      </c>
      <c r="E11">
        <v>31664</v>
      </c>
      <c r="F11" s="4">
        <v>362510</v>
      </c>
    </row>
    <row r="12" spans="3:6" x14ac:dyDescent="0.35">
      <c r="C12" t="s">
        <v>15</v>
      </c>
      <c r="D12" t="s">
        <v>16</v>
      </c>
      <c r="E12">
        <v>7240</v>
      </c>
      <c r="F12" s="4">
        <v>499750</v>
      </c>
    </row>
    <row r="13" spans="3:6" x14ac:dyDescent="0.35">
      <c r="C13" t="s">
        <v>17</v>
      </c>
      <c r="D13" t="s">
        <v>16</v>
      </c>
      <c r="E13">
        <v>7329</v>
      </c>
      <c r="F13" s="4">
        <v>430090</v>
      </c>
    </row>
    <row r="14" spans="3:6" x14ac:dyDescent="0.35">
      <c r="C14" t="s">
        <v>18</v>
      </c>
      <c r="D14" t="s">
        <v>16</v>
      </c>
      <c r="E14">
        <v>7403</v>
      </c>
      <c r="F14" s="4">
        <v>454140</v>
      </c>
    </row>
    <row r="15" spans="3:6" x14ac:dyDescent="0.35">
      <c r="C15" t="s">
        <v>19</v>
      </c>
      <c r="D15" t="s">
        <v>20</v>
      </c>
      <c r="E15">
        <v>276</v>
      </c>
      <c r="F15" s="4">
        <v>150500</v>
      </c>
    </row>
    <row r="16" spans="3:6" x14ac:dyDescent="0.35">
      <c r="C16" t="s">
        <v>21</v>
      </c>
      <c r="D16" t="s">
        <v>20</v>
      </c>
      <c r="E16">
        <v>804</v>
      </c>
      <c r="F16" s="4">
        <v>1216888</v>
      </c>
    </row>
    <row r="17" spans="3:6" x14ac:dyDescent="0.35">
      <c r="C17" t="s">
        <v>22</v>
      </c>
      <c r="D17" t="s">
        <v>20</v>
      </c>
      <c r="E17">
        <v>1006</v>
      </c>
      <c r="F17" s="4">
        <v>133856</v>
      </c>
    </row>
    <row r="18" spans="3:6" x14ac:dyDescent="0.35">
      <c r="C18" t="s">
        <v>23</v>
      </c>
      <c r="D18" t="s">
        <v>20</v>
      </c>
      <c r="E18">
        <v>1280</v>
      </c>
      <c r="F18" s="4">
        <v>269865</v>
      </c>
    </row>
    <row r="19" spans="3:6" x14ac:dyDescent="0.35">
      <c r="C19" t="s">
        <v>24</v>
      </c>
      <c r="D19" t="s">
        <v>20</v>
      </c>
      <c r="E19">
        <v>1649</v>
      </c>
      <c r="F19" s="4">
        <v>90052</v>
      </c>
    </row>
    <row r="20" spans="3:6" x14ac:dyDescent="0.35">
      <c r="C20" t="s">
        <v>25</v>
      </c>
      <c r="D20" t="s">
        <v>20</v>
      </c>
      <c r="E20">
        <v>1870</v>
      </c>
      <c r="F20" s="4">
        <v>691119</v>
      </c>
    </row>
    <row r="21" spans="3:6" x14ac:dyDescent="0.35">
      <c r="C21" t="s">
        <v>26</v>
      </c>
      <c r="D21" t="s">
        <v>20</v>
      </c>
      <c r="E21">
        <v>1900</v>
      </c>
      <c r="F21" s="4">
        <v>587285</v>
      </c>
    </row>
    <row r="22" spans="3:6" x14ac:dyDescent="0.35">
      <c r="C22" t="s">
        <v>27</v>
      </c>
      <c r="D22" t="s">
        <v>20</v>
      </c>
      <c r="E22">
        <v>2105</v>
      </c>
      <c r="F22" s="4">
        <v>1412353</v>
      </c>
    </row>
    <row r="23" spans="3:6" x14ac:dyDescent="0.35">
      <c r="C23" t="s">
        <v>28</v>
      </c>
      <c r="D23" t="s">
        <v>20</v>
      </c>
      <c r="E23">
        <v>2109</v>
      </c>
      <c r="F23" s="4">
        <v>316679</v>
      </c>
    </row>
    <row r="24" spans="3:6" x14ac:dyDescent="0.35">
      <c r="C24" t="s">
        <v>29</v>
      </c>
      <c r="D24" t="s">
        <v>20</v>
      </c>
      <c r="E24">
        <v>2117</v>
      </c>
      <c r="F24" s="4">
        <v>535600</v>
      </c>
    </row>
    <row r="25" spans="3:6" x14ac:dyDescent="0.35">
      <c r="C25" t="s">
        <v>30</v>
      </c>
      <c r="D25" t="s">
        <v>20</v>
      </c>
      <c r="E25">
        <v>2123</v>
      </c>
      <c r="F25" s="4">
        <v>614201</v>
      </c>
    </row>
    <row r="26" spans="3:6" x14ac:dyDescent="0.35">
      <c r="C26" t="s">
        <v>31</v>
      </c>
      <c r="D26" t="s">
        <v>20</v>
      </c>
      <c r="E26">
        <v>2127</v>
      </c>
      <c r="F26" s="4">
        <v>88652</v>
      </c>
    </row>
    <row r="27" spans="3:6" x14ac:dyDescent="0.35">
      <c r="C27" t="s">
        <v>32</v>
      </c>
      <c r="D27" t="s">
        <v>33</v>
      </c>
      <c r="E27">
        <v>121341</v>
      </c>
      <c r="F27" s="4">
        <v>529028</v>
      </c>
    </row>
    <row r="28" spans="3:6" x14ac:dyDescent="0.35">
      <c r="C28" t="s">
        <v>34</v>
      </c>
      <c r="D28" t="s">
        <v>20</v>
      </c>
      <c r="E28">
        <v>1301</v>
      </c>
      <c r="F28" s="4">
        <v>86968</v>
      </c>
    </row>
    <row r="29" spans="3:6" x14ac:dyDescent="0.35">
      <c r="C29" t="s">
        <v>35</v>
      </c>
      <c r="D29" t="s">
        <v>20</v>
      </c>
      <c r="E29">
        <v>1756</v>
      </c>
      <c r="F29" s="4">
        <v>143107</v>
      </c>
    </row>
    <row r="30" spans="3:6" x14ac:dyDescent="0.35">
      <c r="C30" t="s">
        <v>36</v>
      </c>
      <c r="D30" t="s">
        <v>20</v>
      </c>
      <c r="E30">
        <v>1819</v>
      </c>
      <c r="F30" s="4">
        <v>86999</v>
      </c>
    </row>
    <row r="31" spans="3:6" x14ac:dyDescent="0.35">
      <c r="C31" t="s">
        <v>37</v>
      </c>
      <c r="D31" t="s">
        <v>20</v>
      </c>
      <c r="E31">
        <v>1894</v>
      </c>
      <c r="F31" s="4">
        <v>85400</v>
      </c>
    </row>
    <row r="32" spans="3:6" x14ac:dyDescent="0.35">
      <c r="C32" t="s">
        <v>38</v>
      </c>
      <c r="D32" t="s">
        <v>20</v>
      </c>
      <c r="E32">
        <v>2099</v>
      </c>
      <c r="F32" s="4">
        <v>176449</v>
      </c>
    </row>
    <row r="33" spans="3:6" x14ac:dyDescent="0.35">
      <c r="C33" t="s">
        <v>39</v>
      </c>
      <c r="D33" t="s">
        <v>5</v>
      </c>
      <c r="E33">
        <v>31387</v>
      </c>
      <c r="F33" s="4">
        <v>183110</v>
      </c>
    </row>
    <row r="34" spans="3:6" x14ac:dyDescent="0.35">
      <c r="C34" t="s">
        <v>40</v>
      </c>
      <c r="D34" t="s">
        <v>5</v>
      </c>
      <c r="E34">
        <v>31413</v>
      </c>
      <c r="F34" s="4">
        <v>160770</v>
      </c>
    </row>
    <row r="35" spans="3:6" x14ac:dyDescent="0.35">
      <c r="C35" t="s">
        <v>41</v>
      </c>
      <c r="D35" t="s">
        <v>5</v>
      </c>
      <c r="E35">
        <v>31555</v>
      </c>
      <c r="F35" s="4">
        <v>87730</v>
      </c>
    </row>
    <row r="36" spans="3:6" x14ac:dyDescent="0.35">
      <c r="C36" t="s">
        <v>42</v>
      </c>
      <c r="D36" t="s">
        <v>16</v>
      </c>
      <c r="E36">
        <v>7236</v>
      </c>
      <c r="F36" s="4">
        <v>89320</v>
      </c>
    </row>
    <row r="37" spans="3:6" x14ac:dyDescent="0.35">
      <c r="C37" t="s">
        <v>43</v>
      </c>
      <c r="D37" t="s">
        <v>16</v>
      </c>
      <c r="E37">
        <v>7243</v>
      </c>
      <c r="F37" s="4">
        <v>89880</v>
      </c>
    </row>
    <row r="38" spans="3:6" x14ac:dyDescent="0.35">
      <c r="C38" t="s">
        <v>44</v>
      </c>
      <c r="D38" t="s">
        <v>33</v>
      </c>
      <c r="E38">
        <v>121359</v>
      </c>
      <c r="F38" s="4">
        <v>242239</v>
      </c>
    </row>
    <row r="39" spans="3:6" x14ac:dyDescent="0.35">
      <c r="C39" t="s">
        <v>45</v>
      </c>
      <c r="D39" t="s">
        <v>33</v>
      </c>
      <c r="E39">
        <v>121445</v>
      </c>
      <c r="F39" s="4">
        <v>85400</v>
      </c>
    </row>
    <row r="40" spans="3:6" x14ac:dyDescent="0.35">
      <c r="F40" s="5">
        <v>12383780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showGridLines="0" zoomScale="80" zoomScaleNormal="80" workbookViewId="0">
      <selection activeCell="C13" sqref="C13"/>
    </sheetView>
  </sheetViews>
  <sheetFormatPr baseColWidth="10" defaultRowHeight="14.5" x14ac:dyDescent="0.35"/>
  <cols>
    <col min="1" max="1" width="70.453125" bestFit="1" customWidth="1"/>
    <col min="2" max="2" width="12.81640625" bestFit="1" customWidth="1"/>
    <col min="3" max="3" width="14.26953125" style="12" bestFit="1" customWidth="1"/>
    <col min="4" max="4" width="20.81640625" style="12" bestFit="1" customWidth="1"/>
  </cols>
  <sheetData>
    <row r="2" spans="1:4" ht="15" thickBot="1" x14ac:dyDescent="0.4"/>
    <row r="3" spans="1:4" ht="15" thickBot="1" x14ac:dyDescent="0.4">
      <c r="A3" s="27" t="s">
        <v>118</v>
      </c>
      <c r="B3" s="28" t="s">
        <v>119</v>
      </c>
      <c r="C3" s="29" t="s">
        <v>120</v>
      </c>
      <c r="D3" s="29" t="s">
        <v>121</v>
      </c>
    </row>
    <row r="4" spans="1:4" x14ac:dyDescent="0.35">
      <c r="A4" s="26" t="s">
        <v>114</v>
      </c>
      <c r="B4" s="25">
        <v>12</v>
      </c>
      <c r="C4" s="24">
        <v>2078005</v>
      </c>
      <c r="D4" s="24">
        <v>0</v>
      </c>
    </row>
    <row r="5" spans="1:4" x14ac:dyDescent="0.35">
      <c r="A5" s="26" t="s">
        <v>111</v>
      </c>
      <c r="B5" s="25">
        <v>2</v>
      </c>
      <c r="C5" s="24">
        <v>563770</v>
      </c>
      <c r="D5" s="24">
        <v>0</v>
      </c>
    </row>
    <row r="6" spans="1:4" x14ac:dyDescent="0.35">
      <c r="A6" s="26" t="s">
        <v>112</v>
      </c>
      <c r="B6" s="25">
        <v>23</v>
      </c>
      <c r="C6" s="24">
        <v>8525117</v>
      </c>
      <c r="D6" s="24">
        <v>0</v>
      </c>
    </row>
    <row r="7" spans="1:4" ht="15" thickBot="1" x14ac:dyDescent="0.4">
      <c r="A7" s="26" t="s">
        <v>113</v>
      </c>
      <c r="B7" s="25">
        <v>1</v>
      </c>
      <c r="C7" s="24">
        <v>1216888</v>
      </c>
      <c r="D7" s="24">
        <v>206700</v>
      </c>
    </row>
    <row r="8" spans="1:4" ht="15" thickBot="1" x14ac:dyDescent="0.4">
      <c r="A8" s="30" t="s">
        <v>117</v>
      </c>
      <c r="B8" s="31">
        <v>38</v>
      </c>
      <c r="C8" s="29">
        <v>12383780</v>
      </c>
      <c r="D8" s="29">
        <v>206700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0"/>
  <sheetViews>
    <sheetView showGridLines="0" topLeftCell="D2" zoomScale="80" zoomScaleNormal="80" workbookViewId="0">
      <selection activeCell="J2" sqref="J2"/>
    </sheetView>
  </sheetViews>
  <sheetFormatPr baseColWidth="10" defaultRowHeight="14.5" x14ac:dyDescent="0.35"/>
  <cols>
    <col min="1" max="1" width="10.90625" style="8"/>
    <col min="2" max="2" width="38.1796875" style="8" bestFit="1" customWidth="1"/>
    <col min="3" max="6" width="10.90625" style="8"/>
    <col min="7" max="7" width="21.453125" style="8" bestFit="1" customWidth="1"/>
    <col min="8" max="8" width="10.90625" style="8"/>
    <col min="9" max="9" width="15.453125" style="12" customWidth="1"/>
    <col min="10" max="10" width="28.36328125" style="8" customWidth="1"/>
    <col min="11" max="13" width="10.90625" style="8"/>
    <col min="14" max="14" width="13.1796875" style="12" bestFit="1" customWidth="1"/>
    <col min="15" max="15" width="11" style="12" bestFit="1" customWidth="1"/>
    <col min="16" max="16" width="16.26953125" style="12" customWidth="1"/>
    <col min="17" max="17" width="13.1796875" style="12" bestFit="1" customWidth="1"/>
    <col min="18" max="18" width="11.54296875" style="12" bestFit="1" customWidth="1"/>
    <col min="19" max="19" width="13.1796875" style="12" bestFit="1" customWidth="1"/>
    <col min="20" max="20" width="13.1796875" style="8" bestFit="1" customWidth="1"/>
    <col min="21" max="21" width="13.6328125" style="8" bestFit="1" customWidth="1"/>
    <col min="22" max="22" width="15.54296875" style="8" customWidth="1"/>
    <col min="23" max="23" width="14.54296875" style="8" customWidth="1"/>
    <col min="24" max="24" width="13.1796875" style="8" bestFit="1" customWidth="1"/>
    <col min="25" max="25" width="14.453125" style="8" customWidth="1"/>
    <col min="26" max="16384" width="10.90625" style="8"/>
  </cols>
  <sheetData>
    <row r="1" spans="1:26" x14ac:dyDescent="0.35">
      <c r="I1" s="15">
        <f>SUBTOTAL(9,I3:I40)</f>
        <v>12383780</v>
      </c>
      <c r="N1" s="15">
        <f t="shared" ref="N1:V1" si="0">SUBTOTAL(9,N3:N40)</f>
        <v>11851510</v>
      </c>
      <c r="O1" s="15">
        <f t="shared" si="0"/>
        <v>563770</v>
      </c>
      <c r="P1" s="15"/>
      <c r="Q1" s="15">
        <f t="shared" si="0"/>
        <v>11851510</v>
      </c>
      <c r="R1" s="15">
        <f t="shared" si="0"/>
        <v>206700</v>
      </c>
      <c r="S1" s="15">
        <f t="shared" si="0"/>
        <v>11644810</v>
      </c>
      <c r="T1" s="15">
        <f t="shared" si="0"/>
        <v>9535305</v>
      </c>
      <c r="V1" s="15">
        <f t="shared" si="0"/>
        <v>2078005</v>
      </c>
    </row>
    <row r="2" spans="1:26" s="6" customFormat="1" ht="58" x14ac:dyDescent="0.35">
      <c r="A2" s="9" t="s">
        <v>46</v>
      </c>
      <c r="B2" s="9" t="s">
        <v>47</v>
      </c>
      <c r="C2" s="9" t="s">
        <v>0</v>
      </c>
      <c r="D2" s="9" t="s">
        <v>1</v>
      </c>
      <c r="E2" s="9" t="s">
        <v>2</v>
      </c>
      <c r="F2" s="9" t="s">
        <v>49</v>
      </c>
      <c r="G2" s="11" t="s">
        <v>50</v>
      </c>
      <c r="H2" s="17" t="s">
        <v>92</v>
      </c>
      <c r="I2" s="13" t="s">
        <v>89</v>
      </c>
      <c r="J2" s="16" t="s">
        <v>90</v>
      </c>
      <c r="K2" s="9" t="s">
        <v>91</v>
      </c>
      <c r="L2" s="23" t="s">
        <v>115</v>
      </c>
      <c r="M2" s="23" t="s">
        <v>116</v>
      </c>
      <c r="N2" s="19" t="s">
        <v>98</v>
      </c>
      <c r="O2" s="20" t="s">
        <v>95</v>
      </c>
      <c r="P2" s="20" t="s">
        <v>100</v>
      </c>
      <c r="Q2" s="19" t="s">
        <v>96</v>
      </c>
      <c r="R2" s="19" t="s">
        <v>99</v>
      </c>
      <c r="S2" s="19" t="s">
        <v>97</v>
      </c>
      <c r="T2" s="16" t="s">
        <v>101</v>
      </c>
      <c r="U2" s="16" t="s">
        <v>102</v>
      </c>
      <c r="V2" s="22" t="s">
        <v>103</v>
      </c>
      <c r="W2" s="21" t="s">
        <v>104</v>
      </c>
      <c r="X2" s="21" t="s">
        <v>105</v>
      </c>
      <c r="Y2" s="21" t="s">
        <v>106</v>
      </c>
      <c r="Z2" s="9" t="s">
        <v>107</v>
      </c>
    </row>
    <row r="3" spans="1:26" x14ac:dyDescent="0.35">
      <c r="A3" s="7">
        <v>835000972</v>
      </c>
      <c r="B3" s="7" t="s">
        <v>48</v>
      </c>
      <c r="C3" s="10" t="s">
        <v>4</v>
      </c>
      <c r="D3" s="10" t="s">
        <v>5</v>
      </c>
      <c r="E3" s="10">
        <v>31388</v>
      </c>
      <c r="F3" s="10" t="s">
        <v>4</v>
      </c>
      <c r="G3" s="10" t="s">
        <v>51</v>
      </c>
      <c r="H3" s="18">
        <v>45362.650272650462</v>
      </c>
      <c r="I3" s="14">
        <v>267420</v>
      </c>
      <c r="J3" s="10" t="s">
        <v>112</v>
      </c>
      <c r="K3" s="10" t="s">
        <v>93</v>
      </c>
      <c r="L3" s="10"/>
      <c r="M3" s="10"/>
      <c r="N3" s="14">
        <v>267420</v>
      </c>
      <c r="O3" s="14">
        <v>0</v>
      </c>
      <c r="P3" s="14"/>
      <c r="Q3" s="14">
        <v>267420</v>
      </c>
      <c r="R3" s="14">
        <v>0</v>
      </c>
      <c r="S3" s="14">
        <v>267420</v>
      </c>
      <c r="T3" s="14">
        <v>267420</v>
      </c>
      <c r="U3" s="10">
        <v>1222420990</v>
      </c>
      <c r="V3" s="14">
        <v>0</v>
      </c>
      <c r="W3" s="10"/>
      <c r="X3" s="10"/>
      <c r="Y3" s="10"/>
      <c r="Z3" s="18">
        <v>45382</v>
      </c>
    </row>
    <row r="4" spans="1:26" x14ac:dyDescent="0.35">
      <c r="A4" s="7">
        <v>835000972</v>
      </c>
      <c r="B4" s="7" t="s">
        <v>48</v>
      </c>
      <c r="C4" s="10" t="s">
        <v>6</v>
      </c>
      <c r="D4" s="10" t="s">
        <v>5</v>
      </c>
      <c r="E4" s="10">
        <v>31470</v>
      </c>
      <c r="F4" s="10" t="s">
        <v>6</v>
      </c>
      <c r="G4" s="10" t="s">
        <v>52</v>
      </c>
      <c r="H4" s="18">
        <v>45362.653234571757</v>
      </c>
      <c r="I4" s="14">
        <v>90920</v>
      </c>
      <c r="J4" s="10" t="s">
        <v>112</v>
      </c>
      <c r="K4" s="10" t="s">
        <v>93</v>
      </c>
      <c r="L4" s="10"/>
      <c r="M4" s="10"/>
      <c r="N4" s="14">
        <v>90920</v>
      </c>
      <c r="O4" s="14">
        <v>0</v>
      </c>
      <c r="P4" s="14"/>
      <c r="Q4" s="14">
        <v>90920</v>
      </c>
      <c r="R4" s="14">
        <v>0</v>
      </c>
      <c r="S4" s="14">
        <v>90920</v>
      </c>
      <c r="T4" s="14">
        <v>90920</v>
      </c>
      <c r="U4" s="10">
        <v>1222420989</v>
      </c>
      <c r="V4" s="14">
        <v>0</v>
      </c>
      <c r="W4" s="10"/>
      <c r="X4" s="10"/>
      <c r="Y4" s="10"/>
      <c r="Z4" s="18">
        <v>45382</v>
      </c>
    </row>
    <row r="5" spans="1:26" x14ac:dyDescent="0.35">
      <c r="A5" s="7">
        <v>835000972</v>
      </c>
      <c r="B5" s="7" t="s">
        <v>48</v>
      </c>
      <c r="C5" s="10" t="s">
        <v>7</v>
      </c>
      <c r="D5" s="10" t="s">
        <v>5</v>
      </c>
      <c r="E5" s="10">
        <v>31517</v>
      </c>
      <c r="F5" s="10" t="s">
        <v>7</v>
      </c>
      <c r="G5" s="10" t="s">
        <v>53</v>
      </c>
      <c r="H5" s="18">
        <v>45362.655472303239</v>
      </c>
      <c r="I5" s="14">
        <v>335000</v>
      </c>
      <c r="J5" s="10" t="s">
        <v>114</v>
      </c>
      <c r="K5" s="10" t="s">
        <v>93</v>
      </c>
      <c r="L5" s="10"/>
      <c r="M5" s="10"/>
      <c r="N5" s="14">
        <v>335000</v>
      </c>
      <c r="O5" s="14">
        <v>0</v>
      </c>
      <c r="P5" s="14"/>
      <c r="Q5" s="14">
        <v>335000</v>
      </c>
      <c r="R5" s="14">
        <v>0</v>
      </c>
      <c r="S5" s="14">
        <v>335000</v>
      </c>
      <c r="T5" s="14">
        <v>0</v>
      </c>
      <c r="U5" s="10"/>
      <c r="V5" s="14">
        <v>335000</v>
      </c>
      <c r="W5" s="10">
        <v>4800063279</v>
      </c>
      <c r="X5" s="14">
        <v>5918589</v>
      </c>
      <c r="Y5" s="10" t="s">
        <v>108</v>
      </c>
      <c r="Z5" s="18">
        <v>45382</v>
      </c>
    </row>
    <row r="6" spans="1:26" x14ac:dyDescent="0.35">
      <c r="A6" s="7">
        <v>835000972</v>
      </c>
      <c r="B6" s="7" t="s">
        <v>48</v>
      </c>
      <c r="C6" s="10" t="s">
        <v>8</v>
      </c>
      <c r="D6" s="10" t="s">
        <v>5</v>
      </c>
      <c r="E6" s="10">
        <v>31521</v>
      </c>
      <c r="F6" s="10" t="s">
        <v>8</v>
      </c>
      <c r="G6" s="10" t="s">
        <v>54</v>
      </c>
      <c r="H6" s="18">
        <v>45362.650272650462</v>
      </c>
      <c r="I6" s="14">
        <v>268470</v>
      </c>
      <c r="J6" s="10" t="s">
        <v>111</v>
      </c>
      <c r="K6" s="10" t="s">
        <v>94</v>
      </c>
      <c r="L6" s="10"/>
      <c r="M6" s="10"/>
      <c r="N6" s="14">
        <v>0</v>
      </c>
      <c r="O6" s="14">
        <v>268470</v>
      </c>
      <c r="P6" s="14" t="s">
        <v>109</v>
      </c>
      <c r="Q6" s="14">
        <v>0</v>
      </c>
      <c r="R6" s="14">
        <v>0</v>
      </c>
      <c r="S6" s="14">
        <v>0</v>
      </c>
      <c r="T6" s="14">
        <v>0</v>
      </c>
      <c r="U6" s="10"/>
      <c r="V6" s="14">
        <v>0</v>
      </c>
      <c r="W6" s="10"/>
      <c r="X6" s="10"/>
      <c r="Y6" s="10"/>
      <c r="Z6" s="18">
        <v>45382</v>
      </c>
    </row>
    <row r="7" spans="1:26" x14ac:dyDescent="0.35">
      <c r="A7" s="7">
        <v>835000972</v>
      </c>
      <c r="B7" s="7" t="s">
        <v>48</v>
      </c>
      <c r="C7" s="10" t="s">
        <v>9</v>
      </c>
      <c r="D7" s="10" t="s">
        <v>5</v>
      </c>
      <c r="E7" s="10">
        <v>31528</v>
      </c>
      <c r="F7" s="10" t="s">
        <v>9</v>
      </c>
      <c r="G7" s="10" t="s">
        <v>55</v>
      </c>
      <c r="H7" s="18">
        <v>45364.637145335648</v>
      </c>
      <c r="I7" s="14">
        <v>484290</v>
      </c>
      <c r="J7" s="10" t="s">
        <v>112</v>
      </c>
      <c r="K7" s="10" t="s">
        <v>93</v>
      </c>
      <c r="L7" s="10"/>
      <c r="M7" s="10"/>
      <c r="N7" s="14">
        <v>484290</v>
      </c>
      <c r="O7" s="14">
        <v>0</v>
      </c>
      <c r="P7" s="14"/>
      <c r="Q7" s="14">
        <v>484290</v>
      </c>
      <c r="R7" s="14">
        <v>0</v>
      </c>
      <c r="S7" s="14">
        <v>484290</v>
      </c>
      <c r="T7" s="14">
        <v>484290</v>
      </c>
      <c r="U7" s="10">
        <v>1222420986</v>
      </c>
      <c r="V7" s="14">
        <v>0</v>
      </c>
      <c r="W7" s="10"/>
      <c r="X7" s="10"/>
      <c r="Y7" s="10"/>
      <c r="Z7" s="18">
        <v>45382</v>
      </c>
    </row>
    <row r="8" spans="1:26" x14ac:dyDescent="0.35">
      <c r="A8" s="7">
        <v>835000972</v>
      </c>
      <c r="B8" s="7" t="s">
        <v>48</v>
      </c>
      <c r="C8" s="10" t="s">
        <v>10</v>
      </c>
      <c r="D8" s="10" t="s">
        <v>5</v>
      </c>
      <c r="E8" s="10">
        <v>31601</v>
      </c>
      <c r="F8" s="10" t="s">
        <v>10</v>
      </c>
      <c r="G8" s="10" t="s">
        <v>56</v>
      </c>
      <c r="H8" s="18">
        <v>45362.650272650462</v>
      </c>
      <c r="I8" s="14">
        <v>295300</v>
      </c>
      <c r="J8" s="10" t="s">
        <v>111</v>
      </c>
      <c r="K8" s="10" t="s">
        <v>94</v>
      </c>
      <c r="L8" s="10"/>
      <c r="M8" s="10"/>
      <c r="N8" s="14">
        <v>0</v>
      </c>
      <c r="O8" s="14">
        <v>295300</v>
      </c>
      <c r="P8" s="14" t="s">
        <v>110</v>
      </c>
      <c r="Q8" s="14">
        <v>0</v>
      </c>
      <c r="R8" s="14">
        <v>0</v>
      </c>
      <c r="S8" s="14">
        <v>0</v>
      </c>
      <c r="T8" s="14">
        <v>0</v>
      </c>
      <c r="U8" s="10"/>
      <c r="V8" s="14">
        <v>0</v>
      </c>
      <c r="W8" s="10"/>
      <c r="X8" s="10"/>
      <c r="Y8" s="10"/>
      <c r="Z8" s="18">
        <v>45382</v>
      </c>
    </row>
    <row r="9" spans="1:26" x14ac:dyDescent="0.35">
      <c r="A9" s="7">
        <v>835000972</v>
      </c>
      <c r="B9" s="7" t="s">
        <v>48</v>
      </c>
      <c r="C9" s="10" t="s">
        <v>11</v>
      </c>
      <c r="D9" s="10" t="s">
        <v>5</v>
      </c>
      <c r="E9" s="10">
        <v>31602</v>
      </c>
      <c r="F9" s="10" t="s">
        <v>11</v>
      </c>
      <c r="G9" s="10" t="s">
        <v>57</v>
      </c>
      <c r="H9" s="18">
        <v>45362.659929942129</v>
      </c>
      <c r="I9" s="14">
        <v>295300</v>
      </c>
      <c r="J9" s="10" t="s">
        <v>112</v>
      </c>
      <c r="K9" s="10" t="s">
        <v>93</v>
      </c>
      <c r="L9" s="10"/>
      <c r="M9" s="10"/>
      <c r="N9" s="14">
        <v>295300</v>
      </c>
      <c r="O9" s="14">
        <v>0</v>
      </c>
      <c r="P9" s="14"/>
      <c r="Q9" s="14">
        <v>295300</v>
      </c>
      <c r="R9" s="14">
        <v>0</v>
      </c>
      <c r="S9" s="14">
        <v>295300</v>
      </c>
      <c r="T9" s="14">
        <v>295300</v>
      </c>
      <c r="U9" s="10">
        <v>1222420982</v>
      </c>
      <c r="V9" s="14">
        <v>0</v>
      </c>
      <c r="W9" s="10"/>
      <c r="X9" s="10"/>
      <c r="Y9" s="10"/>
      <c r="Z9" s="18">
        <v>45382</v>
      </c>
    </row>
    <row r="10" spans="1:26" x14ac:dyDescent="0.35">
      <c r="A10" s="7">
        <v>835000972</v>
      </c>
      <c r="B10" s="7" t="s">
        <v>48</v>
      </c>
      <c r="C10" s="10" t="s">
        <v>12</v>
      </c>
      <c r="D10" s="10" t="s">
        <v>5</v>
      </c>
      <c r="E10" s="10">
        <v>31610</v>
      </c>
      <c r="F10" s="10" t="s">
        <v>12</v>
      </c>
      <c r="G10" s="10" t="s">
        <v>58</v>
      </c>
      <c r="H10" s="18">
        <v>45362.650272650462</v>
      </c>
      <c r="I10" s="14">
        <v>193640</v>
      </c>
      <c r="J10" s="10" t="s">
        <v>112</v>
      </c>
      <c r="K10" s="10" t="s">
        <v>93</v>
      </c>
      <c r="L10" s="10"/>
      <c r="M10" s="10"/>
      <c r="N10" s="14">
        <v>193640</v>
      </c>
      <c r="O10" s="14">
        <v>0</v>
      </c>
      <c r="P10" s="14"/>
      <c r="Q10" s="14">
        <v>193640</v>
      </c>
      <c r="R10" s="14">
        <v>0</v>
      </c>
      <c r="S10" s="14">
        <v>193640</v>
      </c>
      <c r="T10" s="14">
        <v>193640</v>
      </c>
      <c r="U10" s="10">
        <v>1222420981</v>
      </c>
      <c r="V10" s="14">
        <v>0</v>
      </c>
      <c r="W10" s="10"/>
      <c r="X10" s="10"/>
      <c r="Y10" s="10"/>
      <c r="Z10" s="18">
        <v>45382</v>
      </c>
    </row>
    <row r="11" spans="1:26" x14ac:dyDescent="0.35">
      <c r="A11" s="7">
        <v>835000972</v>
      </c>
      <c r="B11" s="7" t="s">
        <v>48</v>
      </c>
      <c r="C11" s="10" t="s">
        <v>13</v>
      </c>
      <c r="D11" s="10" t="s">
        <v>5</v>
      </c>
      <c r="E11" s="10">
        <v>31633</v>
      </c>
      <c r="F11" s="10" t="s">
        <v>13</v>
      </c>
      <c r="G11" s="10" t="s">
        <v>59</v>
      </c>
      <c r="H11" s="18">
        <v>45362.650272650462</v>
      </c>
      <c r="I11" s="14">
        <v>253500</v>
      </c>
      <c r="J11" s="10" t="s">
        <v>112</v>
      </c>
      <c r="K11" s="10" t="s">
        <v>93</v>
      </c>
      <c r="L11" s="10"/>
      <c r="M11" s="10"/>
      <c r="N11" s="14">
        <v>253500</v>
      </c>
      <c r="O11" s="14">
        <v>0</v>
      </c>
      <c r="P11" s="14"/>
      <c r="Q11" s="14">
        <v>253500</v>
      </c>
      <c r="R11" s="14">
        <v>0</v>
      </c>
      <c r="S11" s="14">
        <v>253500</v>
      </c>
      <c r="T11" s="14">
        <v>253500</v>
      </c>
      <c r="U11" s="10">
        <v>1222420980</v>
      </c>
      <c r="V11" s="14">
        <v>0</v>
      </c>
      <c r="W11" s="10"/>
      <c r="X11" s="10"/>
      <c r="Y11" s="10"/>
      <c r="Z11" s="18">
        <v>45382</v>
      </c>
    </row>
    <row r="12" spans="1:26" x14ac:dyDescent="0.35">
      <c r="A12" s="7">
        <v>835000972</v>
      </c>
      <c r="B12" s="7" t="s">
        <v>48</v>
      </c>
      <c r="C12" s="10" t="s">
        <v>14</v>
      </c>
      <c r="D12" s="10" t="s">
        <v>5</v>
      </c>
      <c r="E12" s="10">
        <v>31664</v>
      </c>
      <c r="F12" s="10" t="s">
        <v>14</v>
      </c>
      <c r="G12" s="10" t="s">
        <v>60</v>
      </c>
      <c r="H12" s="18">
        <v>45362.664267743057</v>
      </c>
      <c r="I12" s="14">
        <v>362510</v>
      </c>
      <c r="J12" s="10" t="s">
        <v>112</v>
      </c>
      <c r="K12" s="10" t="s">
        <v>93</v>
      </c>
      <c r="L12" s="10"/>
      <c r="M12" s="10"/>
      <c r="N12" s="14">
        <v>362510</v>
      </c>
      <c r="O12" s="14">
        <v>0</v>
      </c>
      <c r="P12" s="14"/>
      <c r="Q12" s="14">
        <v>362510</v>
      </c>
      <c r="R12" s="14">
        <v>0</v>
      </c>
      <c r="S12" s="14">
        <v>362510</v>
      </c>
      <c r="T12" s="14">
        <v>362510</v>
      </c>
      <c r="U12" s="10">
        <v>1222420974</v>
      </c>
      <c r="V12" s="14">
        <v>0</v>
      </c>
      <c r="W12" s="10"/>
      <c r="X12" s="10"/>
      <c r="Y12" s="10"/>
      <c r="Z12" s="18">
        <v>45382</v>
      </c>
    </row>
    <row r="13" spans="1:26" x14ac:dyDescent="0.35">
      <c r="A13" s="7">
        <v>835000972</v>
      </c>
      <c r="B13" s="7" t="s">
        <v>48</v>
      </c>
      <c r="C13" s="10" t="s">
        <v>15</v>
      </c>
      <c r="D13" s="10" t="s">
        <v>16</v>
      </c>
      <c r="E13" s="10">
        <v>7240</v>
      </c>
      <c r="F13" s="10" t="s">
        <v>15</v>
      </c>
      <c r="G13" s="10" t="s">
        <v>61</v>
      </c>
      <c r="H13" s="18">
        <v>45362.666108912039</v>
      </c>
      <c r="I13" s="14">
        <v>499750</v>
      </c>
      <c r="J13" s="10" t="s">
        <v>112</v>
      </c>
      <c r="K13" s="10" t="s">
        <v>93</v>
      </c>
      <c r="L13" s="10"/>
      <c r="M13" s="10"/>
      <c r="N13" s="14">
        <v>499750</v>
      </c>
      <c r="O13" s="14">
        <v>0</v>
      </c>
      <c r="P13" s="14"/>
      <c r="Q13" s="14">
        <v>499750</v>
      </c>
      <c r="R13" s="14">
        <v>0</v>
      </c>
      <c r="S13" s="14">
        <v>499750</v>
      </c>
      <c r="T13" s="14">
        <v>499750</v>
      </c>
      <c r="U13" s="10">
        <v>1222420985</v>
      </c>
      <c r="V13" s="14">
        <v>0</v>
      </c>
      <c r="W13" s="10"/>
      <c r="X13" s="10"/>
      <c r="Y13" s="10"/>
      <c r="Z13" s="18">
        <v>45382</v>
      </c>
    </row>
    <row r="14" spans="1:26" x14ac:dyDescent="0.35">
      <c r="A14" s="7">
        <v>835000972</v>
      </c>
      <c r="B14" s="7" t="s">
        <v>48</v>
      </c>
      <c r="C14" s="10" t="s">
        <v>17</v>
      </c>
      <c r="D14" s="10" t="s">
        <v>16</v>
      </c>
      <c r="E14" s="10">
        <v>7329</v>
      </c>
      <c r="F14" s="10" t="s">
        <v>17</v>
      </c>
      <c r="G14" s="10" t="s">
        <v>62</v>
      </c>
      <c r="H14" s="18">
        <v>45362.668577118056</v>
      </c>
      <c r="I14" s="14">
        <v>430090</v>
      </c>
      <c r="J14" s="10" t="s">
        <v>112</v>
      </c>
      <c r="K14" s="10" t="s">
        <v>93</v>
      </c>
      <c r="L14" s="10"/>
      <c r="M14" s="10"/>
      <c r="N14" s="14">
        <v>430090</v>
      </c>
      <c r="O14" s="14">
        <v>0</v>
      </c>
      <c r="P14" s="14"/>
      <c r="Q14" s="14">
        <v>430090</v>
      </c>
      <c r="R14" s="14">
        <v>0</v>
      </c>
      <c r="S14" s="14">
        <v>430090</v>
      </c>
      <c r="T14" s="14">
        <v>430090</v>
      </c>
      <c r="U14" s="10">
        <v>1222420979</v>
      </c>
      <c r="V14" s="14">
        <v>0</v>
      </c>
      <c r="W14" s="10"/>
      <c r="X14" s="10"/>
      <c r="Y14" s="10"/>
      <c r="Z14" s="18">
        <v>45382</v>
      </c>
    </row>
    <row r="15" spans="1:26" x14ac:dyDescent="0.35">
      <c r="A15" s="7">
        <v>835000972</v>
      </c>
      <c r="B15" s="7" t="s">
        <v>48</v>
      </c>
      <c r="C15" s="10" t="s">
        <v>18</v>
      </c>
      <c r="D15" s="10" t="s">
        <v>16</v>
      </c>
      <c r="E15" s="10">
        <v>7403</v>
      </c>
      <c r="F15" s="10" t="s">
        <v>18</v>
      </c>
      <c r="G15" s="10" t="s">
        <v>63</v>
      </c>
      <c r="H15" s="18">
        <v>45362.670104710647</v>
      </c>
      <c r="I15" s="14">
        <v>454140</v>
      </c>
      <c r="J15" s="10" t="s">
        <v>114</v>
      </c>
      <c r="K15" s="10" t="s">
        <v>93</v>
      </c>
      <c r="L15" s="10"/>
      <c r="M15" s="10"/>
      <c r="N15" s="14">
        <v>454140</v>
      </c>
      <c r="O15" s="14">
        <v>0</v>
      </c>
      <c r="P15" s="14"/>
      <c r="Q15" s="14">
        <v>454140</v>
      </c>
      <c r="R15" s="14">
        <v>0</v>
      </c>
      <c r="S15" s="14">
        <v>454140</v>
      </c>
      <c r="T15" s="14">
        <v>0</v>
      </c>
      <c r="U15" s="10"/>
      <c r="V15" s="14">
        <v>454140</v>
      </c>
      <c r="W15" s="10">
        <v>4800063279</v>
      </c>
      <c r="X15" s="14">
        <v>5918589</v>
      </c>
      <c r="Y15" s="10" t="s">
        <v>108</v>
      </c>
      <c r="Z15" s="18">
        <v>45382</v>
      </c>
    </row>
    <row r="16" spans="1:26" x14ac:dyDescent="0.35">
      <c r="A16" s="7">
        <v>835000972</v>
      </c>
      <c r="B16" s="7" t="s">
        <v>48</v>
      </c>
      <c r="C16" s="10" t="s">
        <v>19</v>
      </c>
      <c r="D16" s="10" t="s">
        <v>20</v>
      </c>
      <c r="E16" s="10">
        <v>276</v>
      </c>
      <c r="F16" s="10" t="s">
        <v>19</v>
      </c>
      <c r="G16" s="10" t="s">
        <v>64</v>
      </c>
      <c r="H16" s="18">
        <v>45363.45054302083</v>
      </c>
      <c r="I16" s="14">
        <v>150500</v>
      </c>
      <c r="J16" s="10" t="s">
        <v>112</v>
      </c>
      <c r="K16" s="10" t="s">
        <v>93</v>
      </c>
      <c r="L16" s="10"/>
      <c r="M16" s="10"/>
      <c r="N16" s="14">
        <v>182000</v>
      </c>
      <c r="O16" s="14">
        <v>0</v>
      </c>
      <c r="P16" s="14"/>
      <c r="Q16" s="14">
        <v>182000</v>
      </c>
      <c r="R16" s="14">
        <v>0</v>
      </c>
      <c r="S16" s="14">
        <v>182000</v>
      </c>
      <c r="T16" s="14">
        <v>150500</v>
      </c>
      <c r="U16" s="10">
        <v>1222420983</v>
      </c>
      <c r="V16" s="14">
        <v>0</v>
      </c>
      <c r="W16" s="10"/>
      <c r="X16" s="10"/>
      <c r="Y16" s="10"/>
      <c r="Z16" s="18">
        <v>45382</v>
      </c>
    </row>
    <row r="17" spans="1:26" x14ac:dyDescent="0.35">
      <c r="A17" s="7">
        <v>835000972</v>
      </c>
      <c r="B17" s="7" t="s">
        <v>48</v>
      </c>
      <c r="C17" s="10" t="s">
        <v>21</v>
      </c>
      <c r="D17" s="10" t="s">
        <v>20</v>
      </c>
      <c r="E17" s="10">
        <v>804</v>
      </c>
      <c r="F17" s="10" t="s">
        <v>21</v>
      </c>
      <c r="G17" s="10" t="s">
        <v>65</v>
      </c>
      <c r="H17" s="18">
        <v>45363.452199108797</v>
      </c>
      <c r="I17" s="14">
        <v>1216888</v>
      </c>
      <c r="J17" s="10" t="s">
        <v>113</v>
      </c>
      <c r="K17" s="10" t="s">
        <v>93</v>
      </c>
      <c r="L17" s="10"/>
      <c r="M17" s="10"/>
      <c r="N17" s="14">
        <v>1216888</v>
      </c>
      <c r="O17" s="14">
        <v>0</v>
      </c>
      <c r="P17" s="14"/>
      <c r="Q17" s="14">
        <v>1216888</v>
      </c>
      <c r="R17" s="14">
        <v>206700</v>
      </c>
      <c r="S17" s="14">
        <v>1010188</v>
      </c>
      <c r="T17" s="14">
        <v>1010188</v>
      </c>
      <c r="U17" s="10">
        <v>1222420978</v>
      </c>
      <c r="V17" s="14">
        <v>0</v>
      </c>
      <c r="W17" s="10"/>
      <c r="X17" s="10"/>
      <c r="Y17" s="10"/>
      <c r="Z17" s="18">
        <v>45382</v>
      </c>
    </row>
    <row r="18" spans="1:26" x14ac:dyDescent="0.35">
      <c r="A18" s="7">
        <v>835000972</v>
      </c>
      <c r="B18" s="7" t="s">
        <v>48</v>
      </c>
      <c r="C18" s="10" t="s">
        <v>22</v>
      </c>
      <c r="D18" s="10" t="s">
        <v>20</v>
      </c>
      <c r="E18" s="10">
        <v>1006</v>
      </c>
      <c r="F18" s="10" t="s">
        <v>22</v>
      </c>
      <c r="G18" s="10" t="s">
        <v>66</v>
      </c>
      <c r="H18" s="18">
        <v>45363.453916435188</v>
      </c>
      <c r="I18" s="14">
        <v>133856</v>
      </c>
      <c r="J18" s="10" t="s">
        <v>112</v>
      </c>
      <c r="K18" s="10" t="s">
        <v>93</v>
      </c>
      <c r="L18" s="10"/>
      <c r="M18" s="10"/>
      <c r="N18" s="14">
        <v>133856</v>
      </c>
      <c r="O18" s="14">
        <v>0</v>
      </c>
      <c r="P18" s="14"/>
      <c r="Q18" s="14">
        <v>133856</v>
      </c>
      <c r="R18" s="14">
        <v>0</v>
      </c>
      <c r="S18" s="14">
        <v>133856</v>
      </c>
      <c r="T18" s="14">
        <v>133856</v>
      </c>
      <c r="U18" s="10">
        <v>1222420975</v>
      </c>
      <c r="V18" s="14">
        <v>0</v>
      </c>
      <c r="W18" s="10"/>
      <c r="X18" s="10"/>
      <c r="Y18" s="10"/>
      <c r="Z18" s="18">
        <v>45382</v>
      </c>
    </row>
    <row r="19" spans="1:26" x14ac:dyDescent="0.35">
      <c r="A19" s="7">
        <v>835000972</v>
      </c>
      <c r="B19" s="7" t="s">
        <v>48</v>
      </c>
      <c r="C19" s="10" t="s">
        <v>23</v>
      </c>
      <c r="D19" s="10" t="s">
        <v>20</v>
      </c>
      <c r="E19" s="10">
        <v>1280</v>
      </c>
      <c r="F19" s="10" t="s">
        <v>23</v>
      </c>
      <c r="G19" s="10" t="s">
        <v>67</v>
      </c>
      <c r="H19" s="18">
        <v>45364.347236377318</v>
      </c>
      <c r="I19" s="14">
        <v>269865</v>
      </c>
      <c r="J19" s="10" t="s">
        <v>112</v>
      </c>
      <c r="K19" s="10" t="s">
        <v>93</v>
      </c>
      <c r="L19" s="10"/>
      <c r="M19" s="10"/>
      <c r="N19" s="14">
        <v>269865</v>
      </c>
      <c r="O19" s="14">
        <v>0</v>
      </c>
      <c r="P19" s="14"/>
      <c r="Q19" s="14">
        <v>269865</v>
      </c>
      <c r="R19" s="14">
        <v>0</v>
      </c>
      <c r="S19" s="14">
        <v>269865</v>
      </c>
      <c r="T19" s="14">
        <v>269865</v>
      </c>
      <c r="U19" s="10">
        <v>1222420972</v>
      </c>
      <c r="V19" s="14">
        <v>0</v>
      </c>
      <c r="W19" s="10"/>
      <c r="X19" s="10"/>
      <c r="Y19" s="10"/>
      <c r="Z19" s="18">
        <v>45382</v>
      </c>
    </row>
    <row r="20" spans="1:26" x14ac:dyDescent="0.35">
      <c r="A20" s="7">
        <v>835000972</v>
      </c>
      <c r="B20" s="7" t="s">
        <v>48</v>
      </c>
      <c r="C20" s="10" t="s">
        <v>24</v>
      </c>
      <c r="D20" s="10" t="s">
        <v>20</v>
      </c>
      <c r="E20" s="10">
        <v>1649</v>
      </c>
      <c r="F20" s="10" t="s">
        <v>24</v>
      </c>
      <c r="G20" s="10" t="s">
        <v>68</v>
      </c>
      <c r="H20" s="18">
        <v>45363.45054302083</v>
      </c>
      <c r="I20" s="14">
        <v>90052</v>
      </c>
      <c r="J20" s="10" t="s">
        <v>112</v>
      </c>
      <c r="K20" s="10" t="s">
        <v>93</v>
      </c>
      <c r="L20" s="10"/>
      <c r="M20" s="10"/>
      <c r="N20" s="14">
        <v>90052</v>
      </c>
      <c r="O20" s="14">
        <v>0</v>
      </c>
      <c r="P20" s="14"/>
      <c r="Q20" s="14">
        <v>90052</v>
      </c>
      <c r="R20" s="14">
        <v>0</v>
      </c>
      <c r="S20" s="14">
        <v>90052</v>
      </c>
      <c r="T20" s="14">
        <v>90052</v>
      </c>
      <c r="U20" s="10">
        <v>1222420968</v>
      </c>
      <c r="V20" s="14">
        <v>0</v>
      </c>
      <c r="W20" s="10"/>
      <c r="X20" s="10"/>
      <c r="Y20" s="10"/>
      <c r="Z20" s="18">
        <v>45382</v>
      </c>
    </row>
    <row r="21" spans="1:26" x14ac:dyDescent="0.35">
      <c r="A21" s="7">
        <v>835000972</v>
      </c>
      <c r="B21" s="7" t="s">
        <v>48</v>
      </c>
      <c r="C21" s="10" t="s">
        <v>25</v>
      </c>
      <c r="D21" s="10" t="s">
        <v>20</v>
      </c>
      <c r="E21" s="10">
        <v>1870</v>
      </c>
      <c r="F21" s="10" t="s">
        <v>25</v>
      </c>
      <c r="G21" s="10" t="s">
        <v>69</v>
      </c>
      <c r="H21" s="18">
        <v>45365.602644872684</v>
      </c>
      <c r="I21" s="14">
        <v>691119</v>
      </c>
      <c r="J21" s="10" t="s">
        <v>112</v>
      </c>
      <c r="K21" s="10" t="s">
        <v>93</v>
      </c>
      <c r="L21" s="10"/>
      <c r="M21" s="10"/>
      <c r="N21" s="14">
        <v>691119</v>
      </c>
      <c r="O21" s="14">
        <v>0</v>
      </c>
      <c r="P21" s="14"/>
      <c r="Q21" s="14">
        <v>691119</v>
      </c>
      <c r="R21" s="14">
        <v>0</v>
      </c>
      <c r="S21" s="14">
        <v>691119</v>
      </c>
      <c r="T21" s="14">
        <v>691119</v>
      </c>
      <c r="U21" s="10">
        <v>1222420958</v>
      </c>
      <c r="V21" s="14">
        <v>0</v>
      </c>
      <c r="W21" s="10"/>
      <c r="X21" s="10"/>
      <c r="Y21" s="10"/>
      <c r="Z21" s="18">
        <v>45382</v>
      </c>
    </row>
    <row r="22" spans="1:26" x14ac:dyDescent="0.35">
      <c r="A22" s="7">
        <v>835000972</v>
      </c>
      <c r="B22" s="7" t="s">
        <v>48</v>
      </c>
      <c r="C22" s="10" t="s">
        <v>26</v>
      </c>
      <c r="D22" s="10" t="s">
        <v>20</v>
      </c>
      <c r="E22" s="10">
        <v>1900</v>
      </c>
      <c r="F22" s="10" t="s">
        <v>26</v>
      </c>
      <c r="G22" s="10" t="s">
        <v>70</v>
      </c>
      <c r="H22" s="18">
        <v>45364.349483530095</v>
      </c>
      <c r="I22" s="14">
        <v>587285</v>
      </c>
      <c r="J22" s="10" t="s">
        <v>112</v>
      </c>
      <c r="K22" s="10" t="s">
        <v>93</v>
      </c>
      <c r="L22" s="10"/>
      <c r="M22" s="10"/>
      <c r="N22" s="14">
        <v>587285</v>
      </c>
      <c r="O22" s="14">
        <v>0</v>
      </c>
      <c r="P22" s="14"/>
      <c r="Q22" s="14">
        <v>587285</v>
      </c>
      <c r="R22" s="14">
        <v>0</v>
      </c>
      <c r="S22" s="14">
        <v>587285</v>
      </c>
      <c r="T22" s="14">
        <v>587285</v>
      </c>
      <c r="U22" s="10">
        <v>1222420956</v>
      </c>
      <c r="V22" s="14">
        <v>0</v>
      </c>
      <c r="W22" s="10"/>
      <c r="X22" s="10"/>
      <c r="Y22" s="10"/>
      <c r="Z22" s="18">
        <v>45382</v>
      </c>
    </row>
    <row r="23" spans="1:26" x14ac:dyDescent="0.35">
      <c r="A23" s="7">
        <v>835000972</v>
      </c>
      <c r="B23" s="7" t="s">
        <v>48</v>
      </c>
      <c r="C23" s="10" t="s">
        <v>27</v>
      </c>
      <c r="D23" s="10" t="s">
        <v>20</v>
      </c>
      <c r="E23" s="10">
        <v>2105</v>
      </c>
      <c r="F23" s="10" t="s">
        <v>27</v>
      </c>
      <c r="G23" s="10" t="s">
        <v>71</v>
      </c>
      <c r="H23" s="18">
        <v>45363.457044479168</v>
      </c>
      <c r="I23" s="14">
        <v>1412353</v>
      </c>
      <c r="J23" s="10" t="s">
        <v>112</v>
      </c>
      <c r="K23" s="10" t="s">
        <v>93</v>
      </c>
      <c r="L23" s="10"/>
      <c r="M23" s="10"/>
      <c r="N23" s="14">
        <v>1412353</v>
      </c>
      <c r="O23" s="14">
        <v>0</v>
      </c>
      <c r="P23" s="14"/>
      <c r="Q23" s="14">
        <v>1412353</v>
      </c>
      <c r="R23" s="14">
        <v>0</v>
      </c>
      <c r="S23" s="14">
        <v>1412353</v>
      </c>
      <c r="T23" s="14">
        <v>1412353</v>
      </c>
      <c r="U23" s="10">
        <v>1222420955</v>
      </c>
      <c r="V23" s="14">
        <v>0</v>
      </c>
      <c r="W23" s="10"/>
      <c r="X23" s="10"/>
      <c r="Y23" s="10"/>
      <c r="Z23" s="18">
        <v>45382</v>
      </c>
    </row>
    <row r="24" spans="1:26" x14ac:dyDescent="0.35">
      <c r="A24" s="7">
        <v>835000972</v>
      </c>
      <c r="B24" s="7" t="s">
        <v>48</v>
      </c>
      <c r="C24" s="10" t="s">
        <v>28</v>
      </c>
      <c r="D24" s="10" t="s">
        <v>20</v>
      </c>
      <c r="E24" s="10">
        <v>2109</v>
      </c>
      <c r="F24" s="10" t="s">
        <v>28</v>
      </c>
      <c r="G24" s="10" t="s">
        <v>72</v>
      </c>
      <c r="H24" s="18">
        <v>45363.463159988423</v>
      </c>
      <c r="I24" s="14">
        <v>316679</v>
      </c>
      <c r="J24" s="10" t="s">
        <v>112</v>
      </c>
      <c r="K24" s="10" t="s">
        <v>93</v>
      </c>
      <c r="L24" s="10"/>
      <c r="M24" s="10"/>
      <c r="N24" s="14">
        <v>316679</v>
      </c>
      <c r="O24" s="14">
        <v>0</v>
      </c>
      <c r="P24" s="14"/>
      <c r="Q24" s="14">
        <v>316679</v>
      </c>
      <c r="R24" s="14">
        <v>0</v>
      </c>
      <c r="S24" s="14">
        <v>316679</v>
      </c>
      <c r="T24" s="14">
        <v>316679</v>
      </c>
      <c r="U24" s="10">
        <v>1222420953</v>
      </c>
      <c r="V24" s="14">
        <v>0</v>
      </c>
      <c r="W24" s="10"/>
      <c r="X24" s="10"/>
      <c r="Y24" s="10"/>
      <c r="Z24" s="18">
        <v>45382</v>
      </c>
    </row>
    <row r="25" spans="1:26" x14ac:dyDescent="0.35">
      <c r="A25" s="7">
        <v>835000972</v>
      </c>
      <c r="B25" s="7" t="s">
        <v>48</v>
      </c>
      <c r="C25" s="10" t="s">
        <v>29</v>
      </c>
      <c r="D25" s="10" t="s">
        <v>20</v>
      </c>
      <c r="E25" s="10">
        <v>2117</v>
      </c>
      <c r="F25" s="10" t="s">
        <v>29</v>
      </c>
      <c r="G25" s="10" t="s">
        <v>73</v>
      </c>
      <c r="H25" s="18">
        <v>45363.464770914354</v>
      </c>
      <c r="I25" s="14">
        <v>535600</v>
      </c>
      <c r="J25" s="10" t="s">
        <v>112</v>
      </c>
      <c r="K25" s="10" t="s">
        <v>93</v>
      </c>
      <c r="L25" s="10"/>
      <c r="M25" s="10"/>
      <c r="N25" s="14">
        <v>535600</v>
      </c>
      <c r="O25" s="14">
        <v>0</v>
      </c>
      <c r="P25" s="14"/>
      <c r="Q25" s="14">
        <v>535600</v>
      </c>
      <c r="R25" s="14">
        <v>0</v>
      </c>
      <c r="S25" s="14">
        <v>535600</v>
      </c>
      <c r="T25" s="14">
        <v>535600</v>
      </c>
      <c r="U25" s="10">
        <v>1222420952</v>
      </c>
      <c r="V25" s="14">
        <v>0</v>
      </c>
      <c r="W25" s="10"/>
      <c r="X25" s="10"/>
      <c r="Y25" s="10"/>
      <c r="Z25" s="18">
        <v>45382</v>
      </c>
    </row>
    <row r="26" spans="1:26" x14ac:dyDescent="0.35">
      <c r="A26" s="7">
        <v>835000972</v>
      </c>
      <c r="B26" s="7" t="s">
        <v>48</v>
      </c>
      <c r="C26" s="10" t="s">
        <v>30</v>
      </c>
      <c r="D26" s="10" t="s">
        <v>20</v>
      </c>
      <c r="E26" s="10">
        <v>2123</v>
      </c>
      <c r="F26" s="10" t="s">
        <v>30</v>
      </c>
      <c r="G26" s="10" t="s">
        <v>74</v>
      </c>
      <c r="H26" s="18">
        <v>45363.471216122685</v>
      </c>
      <c r="I26" s="14">
        <v>614201</v>
      </c>
      <c r="J26" s="10" t="s">
        <v>112</v>
      </c>
      <c r="K26" s="10" t="s">
        <v>93</v>
      </c>
      <c r="L26" s="10"/>
      <c r="M26" s="10"/>
      <c r="N26" s="14">
        <v>614201</v>
      </c>
      <c r="O26" s="14">
        <v>0</v>
      </c>
      <c r="P26" s="14"/>
      <c r="Q26" s="14">
        <v>614201</v>
      </c>
      <c r="R26" s="14">
        <v>0</v>
      </c>
      <c r="S26" s="14">
        <v>614201</v>
      </c>
      <c r="T26" s="14">
        <v>614201</v>
      </c>
      <c r="U26" s="10">
        <v>1222420951</v>
      </c>
      <c r="V26" s="14">
        <v>0</v>
      </c>
      <c r="W26" s="10"/>
      <c r="X26" s="10"/>
      <c r="Y26" s="10"/>
      <c r="Z26" s="18">
        <v>45382</v>
      </c>
    </row>
    <row r="27" spans="1:26" x14ac:dyDescent="0.35">
      <c r="A27" s="7">
        <v>835000972</v>
      </c>
      <c r="B27" s="7" t="s">
        <v>48</v>
      </c>
      <c r="C27" s="10" t="s">
        <v>31</v>
      </c>
      <c r="D27" s="10" t="s">
        <v>20</v>
      </c>
      <c r="E27" s="10">
        <v>2127</v>
      </c>
      <c r="F27" s="10" t="s">
        <v>31</v>
      </c>
      <c r="G27" s="10" t="s">
        <v>75</v>
      </c>
      <c r="H27" s="18">
        <v>45363.47607109954</v>
      </c>
      <c r="I27" s="14">
        <v>88652</v>
      </c>
      <c r="J27" s="10" t="s">
        <v>112</v>
      </c>
      <c r="K27" s="10" t="s">
        <v>93</v>
      </c>
      <c r="L27" s="10"/>
      <c r="M27" s="10"/>
      <c r="N27" s="14">
        <v>88652</v>
      </c>
      <c r="O27" s="14">
        <v>0</v>
      </c>
      <c r="P27" s="14"/>
      <c r="Q27" s="14">
        <v>88652</v>
      </c>
      <c r="R27" s="14">
        <v>0</v>
      </c>
      <c r="S27" s="14">
        <v>88652</v>
      </c>
      <c r="T27" s="14">
        <v>88652</v>
      </c>
      <c r="U27" s="10">
        <v>1222420948</v>
      </c>
      <c r="V27" s="14">
        <v>0</v>
      </c>
      <c r="W27" s="10"/>
      <c r="X27" s="10"/>
      <c r="Y27" s="10"/>
      <c r="Z27" s="18">
        <v>45382</v>
      </c>
    </row>
    <row r="28" spans="1:26" x14ac:dyDescent="0.35">
      <c r="A28" s="7">
        <v>835000972</v>
      </c>
      <c r="B28" s="7" t="s">
        <v>48</v>
      </c>
      <c r="C28" s="10" t="s">
        <v>32</v>
      </c>
      <c r="D28" s="10" t="s">
        <v>33</v>
      </c>
      <c r="E28" s="10">
        <v>121341</v>
      </c>
      <c r="F28" s="10" t="s">
        <v>32</v>
      </c>
      <c r="G28" s="10" t="s">
        <v>76</v>
      </c>
      <c r="H28" s="18">
        <v>45363.308632523149</v>
      </c>
      <c r="I28" s="14">
        <v>529028</v>
      </c>
      <c r="J28" s="10" t="s">
        <v>112</v>
      </c>
      <c r="K28" s="10" t="s">
        <v>93</v>
      </c>
      <c r="L28" s="10"/>
      <c r="M28" s="10"/>
      <c r="N28" s="14">
        <v>529028</v>
      </c>
      <c r="O28" s="14">
        <v>0</v>
      </c>
      <c r="P28" s="14"/>
      <c r="Q28" s="14">
        <v>529028</v>
      </c>
      <c r="R28" s="14">
        <v>0</v>
      </c>
      <c r="S28" s="14">
        <v>529028</v>
      </c>
      <c r="T28" s="14">
        <v>529028</v>
      </c>
      <c r="U28" s="10">
        <v>1222420991</v>
      </c>
      <c r="V28" s="14">
        <v>0</v>
      </c>
      <c r="W28" s="10"/>
      <c r="X28" s="10"/>
      <c r="Y28" s="10"/>
      <c r="Z28" s="18">
        <v>45382</v>
      </c>
    </row>
    <row r="29" spans="1:26" x14ac:dyDescent="0.35">
      <c r="A29" s="7">
        <v>835000972</v>
      </c>
      <c r="B29" s="7" t="s">
        <v>48</v>
      </c>
      <c r="C29" s="10" t="s">
        <v>34</v>
      </c>
      <c r="D29" s="10" t="s">
        <v>20</v>
      </c>
      <c r="E29" s="10">
        <v>1301</v>
      </c>
      <c r="F29" s="10" t="s">
        <v>34</v>
      </c>
      <c r="G29" s="10" t="s">
        <v>77</v>
      </c>
      <c r="H29" s="18">
        <v>45364.353530474538</v>
      </c>
      <c r="I29" s="14">
        <v>86968</v>
      </c>
      <c r="J29" s="10" t="s">
        <v>114</v>
      </c>
      <c r="K29" s="10" t="s">
        <v>93</v>
      </c>
      <c r="L29" s="10"/>
      <c r="M29" s="10"/>
      <c r="N29" s="14">
        <v>86968</v>
      </c>
      <c r="O29" s="14">
        <v>0</v>
      </c>
      <c r="P29" s="14"/>
      <c r="Q29" s="14">
        <v>86968</v>
      </c>
      <c r="R29" s="14">
        <v>0</v>
      </c>
      <c r="S29" s="14">
        <v>86968</v>
      </c>
      <c r="T29" s="14">
        <v>0</v>
      </c>
      <c r="U29" s="10"/>
      <c r="V29" s="14">
        <v>86968</v>
      </c>
      <c r="W29" s="10">
        <v>4800063279</v>
      </c>
      <c r="X29" s="14">
        <v>5918589</v>
      </c>
      <c r="Y29" s="10" t="s">
        <v>108</v>
      </c>
      <c r="Z29" s="18">
        <v>45382</v>
      </c>
    </row>
    <row r="30" spans="1:26" x14ac:dyDescent="0.35">
      <c r="A30" s="7">
        <v>835000972</v>
      </c>
      <c r="B30" s="7" t="s">
        <v>48</v>
      </c>
      <c r="C30" s="10" t="s">
        <v>35</v>
      </c>
      <c r="D30" s="10" t="s">
        <v>20</v>
      </c>
      <c r="E30" s="10">
        <v>1756</v>
      </c>
      <c r="F30" s="10" t="s">
        <v>35</v>
      </c>
      <c r="G30" s="10" t="s">
        <v>78</v>
      </c>
      <c r="H30" s="18">
        <v>45363.583715590277</v>
      </c>
      <c r="I30" s="14">
        <v>143107</v>
      </c>
      <c r="J30" s="10" t="s">
        <v>112</v>
      </c>
      <c r="K30" s="10" t="s">
        <v>93</v>
      </c>
      <c r="L30" s="10"/>
      <c r="M30" s="10"/>
      <c r="N30" s="14">
        <v>143107</v>
      </c>
      <c r="O30" s="14">
        <v>0</v>
      </c>
      <c r="P30" s="14"/>
      <c r="Q30" s="14">
        <v>143107</v>
      </c>
      <c r="R30" s="14">
        <v>0</v>
      </c>
      <c r="S30" s="14">
        <v>143107</v>
      </c>
      <c r="T30" s="14">
        <v>143107</v>
      </c>
      <c r="U30" s="10">
        <v>1222420967</v>
      </c>
      <c r="V30" s="14">
        <v>0</v>
      </c>
      <c r="W30" s="10"/>
      <c r="X30" s="10"/>
      <c r="Y30" s="10"/>
      <c r="Z30" s="18">
        <v>45382</v>
      </c>
    </row>
    <row r="31" spans="1:26" x14ac:dyDescent="0.35">
      <c r="A31" s="7">
        <v>835000972</v>
      </c>
      <c r="B31" s="7" t="s">
        <v>48</v>
      </c>
      <c r="C31" s="10" t="s">
        <v>36</v>
      </c>
      <c r="D31" s="10" t="s">
        <v>20</v>
      </c>
      <c r="E31" s="10">
        <v>1819</v>
      </c>
      <c r="F31" s="10" t="s">
        <v>36</v>
      </c>
      <c r="G31" s="10" t="s">
        <v>79</v>
      </c>
      <c r="H31" s="18">
        <v>45363.583715590277</v>
      </c>
      <c r="I31" s="14">
        <v>86999</v>
      </c>
      <c r="J31" s="10" t="s">
        <v>114</v>
      </c>
      <c r="K31" s="10" t="s">
        <v>93</v>
      </c>
      <c r="L31" s="10"/>
      <c r="M31" s="10"/>
      <c r="N31" s="14">
        <v>86999</v>
      </c>
      <c r="O31" s="14">
        <v>0</v>
      </c>
      <c r="P31" s="14"/>
      <c r="Q31" s="14">
        <v>86999</v>
      </c>
      <c r="R31" s="14">
        <v>0</v>
      </c>
      <c r="S31" s="14">
        <v>86999</v>
      </c>
      <c r="T31" s="14">
        <v>0</v>
      </c>
      <c r="U31" s="10"/>
      <c r="V31" s="14">
        <v>86999</v>
      </c>
      <c r="W31" s="10">
        <v>4800063279</v>
      </c>
      <c r="X31" s="14">
        <v>5918589</v>
      </c>
      <c r="Y31" s="10" t="s">
        <v>108</v>
      </c>
      <c r="Z31" s="18">
        <v>45382</v>
      </c>
    </row>
    <row r="32" spans="1:26" x14ac:dyDescent="0.35">
      <c r="A32" s="7">
        <v>835000972</v>
      </c>
      <c r="B32" s="7" t="s">
        <v>48</v>
      </c>
      <c r="C32" s="10" t="s">
        <v>37</v>
      </c>
      <c r="D32" s="10" t="s">
        <v>20</v>
      </c>
      <c r="E32" s="10">
        <v>1894</v>
      </c>
      <c r="F32" s="10" t="s">
        <v>37</v>
      </c>
      <c r="G32" s="10" t="s">
        <v>80</v>
      </c>
      <c r="H32" s="18">
        <v>45363.583715590277</v>
      </c>
      <c r="I32" s="14">
        <v>85400</v>
      </c>
      <c r="J32" s="10" t="s">
        <v>112</v>
      </c>
      <c r="K32" s="10" t="s">
        <v>93</v>
      </c>
      <c r="L32" s="10"/>
      <c r="M32" s="10"/>
      <c r="N32" s="14">
        <v>85400</v>
      </c>
      <c r="O32" s="14">
        <v>0</v>
      </c>
      <c r="P32" s="14"/>
      <c r="Q32" s="14">
        <v>85400</v>
      </c>
      <c r="R32" s="14">
        <v>0</v>
      </c>
      <c r="S32" s="14">
        <v>85400</v>
      </c>
      <c r="T32" s="14">
        <v>85400</v>
      </c>
      <c r="U32" s="10">
        <v>1222422182</v>
      </c>
      <c r="V32" s="14">
        <v>0</v>
      </c>
      <c r="W32" s="10"/>
      <c r="X32" s="10"/>
      <c r="Y32" s="10"/>
      <c r="Z32" s="18">
        <v>45382</v>
      </c>
    </row>
    <row r="33" spans="1:26" x14ac:dyDescent="0.35">
      <c r="A33" s="7">
        <v>835000972</v>
      </c>
      <c r="B33" s="7" t="s">
        <v>48</v>
      </c>
      <c r="C33" s="10" t="s">
        <v>38</v>
      </c>
      <c r="D33" s="10" t="s">
        <v>20</v>
      </c>
      <c r="E33" s="10">
        <v>2099</v>
      </c>
      <c r="F33" s="10" t="s">
        <v>38</v>
      </c>
      <c r="G33" s="10" t="s">
        <v>81</v>
      </c>
      <c r="H33" s="18">
        <v>45363.583715590277</v>
      </c>
      <c r="I33" s="14">
        <v>176449</v>
      </c>
      <c r="J33" s="10" t="s">
        <v>114</v>
      </c>
      <c r="K33" s="10" t="s">
        <v>93</v>
      </c>
      <c r="L33" s="10"/>
      <c r="M33" s="10"/>
      <c r="N33" s="14">
        <v>176449</v>
      </c>
      <c r="O33" s="14">
        <v>0</v>
      </c>
      <c r="P33" s="14"/>
      <c r="Q33" s="14">
        <v>176449</v>
      </c>
      <c r="R33" s="14">
        <v>0</v>
      </c>
      <c r="S33" s="14">
        <v>176449</v>
      </c>
      <c r="T33" s="14">
        <v>0</v>
      </c>
      <c r="U33" s="10"/>
      <c r="V33" s="14">
        <v>176449</v>
      </c>
      <c r="W33" s="10">
        <v>4800063279</v>
      </c>
      <c r="X33" s="14">
        <v>5918589</v>
      </c>
      <c r="Y33" s="10" t="s">
        <v>108</v>
      </c>
      <c r="Z33" s="18">
        <v>45382</v>
      </c>
    </row>
    <row r="34" spans="1:26" x14ac:dyDescent="0.35">
      <c r="A34" s="7">
        <v>835000972</v>
      </c>
      <c r="B34" s="7" t="s">
        <v>48</v>
      </c>
      <c r="C34" s="10" t="s">
        <v>39</v>
      </c>
      <c r="D34" s="10" t="s">
        <v>5</v>
      </c>
      <c r="E34" s="10">
        <v>31387</v>
      </c>
      <c r="F34" s="10" t="s">
        <v>39</v>
      </c>
      <c r="G34" s="10" t="s">
        <v>82</v>
      </c>
      <c r="H34" s="18">
        <v>45363.345993831019</v>
      </c>
      <c r="I34" s="14">
        <v>183110</v>
      </c>
      <c r="J34" s="10" t="s">
        <v>114</v>
      </c>
      <c r="K34" s="10" t="s">
        <v>93</v>
      </c>
      <c r="L34" s="10"/>
      <c r="M34" s="10"/>
      <c r="N34" s="14">
        <v>183110</v>
      </c>
      <c r="O34" s="14">
        <v>0</v>
      </c>
      <c r="P34" s="14"/>
      <c r="Q34" s="14">
        <v>183110</v>
      </c>
      <c r="R34" s="14">
        <v>0</v>
      </c>
      <c r="S34" s="14">
        <v>183110</v>
      </c>
      <c r="T34" s="14">
        <v>0</v>
      </c>
      <c r="U34" s="10"/>
      <c r="V34" s="14">
        <v>183110</v>
      </c>
      <c r="W34" s="10">
        <v>4800063279</v>
      </c>
      <c r="X34" s="14">
        <v>5918589</v>
      </c>
      <c r="Y34" s="10" t="s">
        <v>108</v>
      </c>
      <c r="Z34" s="18">
        <v>45382</v>
      </c>
    </row>
    <row r="35" spans="1:26" x14ac:dyDescent="0.35">
      <c r="A35" s="7">
        <v>835000972</v>
      </c>
      <c r="B35" s="7" t="s">
        <v>48</v>
      </c>
      <c r="C35" s="10" t="s">
        <v>40</v>
      </c>
      <c r="D35" s="10" t="s">
        <v>5</v>
      </c>
      <c r="E35" s="10">
        <v>31413</v>
      </c>
      <c r="F35" s="10" t="s">
        <v>40</v>
      </c>
      <c r="G35" s="10" t="s">
        <v>83</v>
      </c>
      <c r="H35" s="18">
        <v>45363.345993831019</v>
      </c>
      <c r="I35" s="14">
        <v>160770</v>
      </c>
      <c r="J35" s="10" t="s">
        <v>114</v>
      </c>
      <c r="K35" s="10" t="s">
        <v>93</v>
      </c>
      <c r="L35" s="10"/>
      <c r="M35" s="10"/>
      <c r="N35" s="14">
        <v>160770</v>
      </c>
      <c r="O35" s="14">
        <v>0</v>
      </c>
      <c r="P35" s="14"/>
      <c r="Q35" s="14">
        <v>160770</v>
      </c>
      <c r="R35" s="14">
        <v>0</v>
      </c>
      <c r="S35" s="14">
        <v>160770</v>
      </c>
      <c r="T35" s="14">
        <v>0</v>
      </c>
      <c r="U35" s="10"/>
      <c r="V35" s="14">
        <v>160770</v>
      </c>
      <c r="W35" s="10">
        <v>4800063279</v>
      </c>
      <c r="X35" s="14">
        <v>5918589</v>
      </c>
      <c r="Y35" s="10" t="s">
        <v>108</v>
      </c>
      <c r="Z35" s="18">
        <v>45382</v>
      </c>
    </row>
    <row r="36" spans="1:26" x14ac:dyDescent="0.35">
      <c r="A36" s="7">
        <v>835000972</v>
      </c>
      <c r="B36" s="7" t="s">
        <v>48</v>
      </c>
      <c r="C36" s="10" t="s">
        <v>41</v>
      </c>
      <c r="D36" s="10" t="s">
        <v>5</v>
      </c>
      <c r="E36" s="10">
        <v>31555</v>
      </c>
      <c r="F36" s="10" t="s">
        <v>41</v>
      </c>
      <c r="G36" s="10" t="s">
        <v>84</v>
      </c>
      <c r="H36" s="18">
        <v>45363.345993831019</v>
      </c>
      <c r="I36" s="14">
        <v>87730</v>
      </c>
      <c r="J36" s="10" t="s">
        <v>114</v>
      </c>
      <c r="K36" s="10" t="s">
        <v>93</v>
      </c>
      <c r="L36" s="10"/>
      <c r="M36" s="10"/>
      <c r="N36" s="14">
        <v>87730</v>
      </c>
      <c r="O36" s="14">
        <v>0</v>
      </c>
      <c r="P36" s="14"/>
      <c r="Q36" s="14">
        <v>87730</v>
      </c>
      <c r="R36" s="14">
        <v>0</v>
      </c>
      <c r="S36" s="14">
        <v>87730</v>
      </c>
      <c r="T36" s="14">
        <v>0</v>
      </c>
      <c r="U36" s="10"/>
      <c r="V36" s="14">
        <v>87730</v>
      </c>
      <c r="W36" s="10">
        <v>4800063279</v>
      </c>
      <c r="X36" s="14">
        <v>5918589</v>
      </c>
      <c r="Y36" s="10" t="s">
        <v>108</v>
      </c>
      <c r="Z36" s="18">
        <v>45382</v>
      </c>
    </row>
    <row r="37" spans="1:26" x14ac:dyDescent="0.35">
      <c r="A37" s="7">
        <v>835000972</v>
      </c>
      <c r="B37" s="7" t="s">
        <v>48</v>
      </c>
      <c r="C37" s="10" t="s">
        <v>42</v>
      </c>
      <c r="D37" s="10" t="s">
        <v>16</v>
      </c>
      <c r="E37" s="10">
        <v>7236</v>
      </c>
      <c r="F37" s="10" t="s">
        <v>42</v>
      </c>
      <c r="G37" s="10" t="s">
        <v>85</v>
      </c>
      <c r="H37" s="18">
        <v>45363.345993831019</v>
      </c>
      <c r="I37" s="14">
        <v>89320</v>
      </c>
      <c r="J37" s="10" t="s">
        <v>114</v>
      </c>
      <c r="K37" s="10" t="s">
        <v>93</v>
      </c>
      <c r="L37" s="10"/>
      <c r="M37" s="10"/>
      <c r="N37" s="14">
        <v>89320</v>
      </c>
      <c r="O37" s="14">
        <v>0</v>
      </c>
      <c r="P37" s="14"/>
      <c r="Q37" s="14">
        <v>89320</v>
      </c>
      <c r="R37" s="14">
        <v>0</v>
      </c>
      <c r="S37" s="14">
        <v>89320</v>
      </c>
      <c r="T37" s="14">
        <v>0</v>
      </c>
      <c r="U37" s="10"/>
      <c r="V37" s="14">
        <v>89320</v>
      </c>
      <c r="W37" s="10">
        <v>4800063279</v>
      </c>
      <c r="X37" s="14">
        <v>5918589</v>
      </c>
      <c r="Y37" s="10" t="s">
        <v>108</v>
      </c>
      <c r="Z37" s="18">
        <v>45382</v>
      </c>
    </row>
    <row r="38" spans="1:26" x14ac:dyDescent="0.35">
      <c r="A38" s="7">
        <v>835000972</v>
      </c>
      <c r="B38" s="7" t="s">
        <v>48</v>
      </c>
      <c r="C38" s="10" t="s">
        <v>43</v>
      </c>
      <c r="D38" s="10" t="s">
        <v>16</v>
      </c>
      <c r="E38" s="10">
        <v>7243</v>
      </c>
      <c r="F38" s="10" t="s">
        <v>43</v>
      </c>
      <c r="G38" s="10" t="s">
        <v>86</v>
      </c>
      <c r="H38" s="18">
        <v>45363.345993831019</v>
      </c>
      <c r="I38" s="14">
        <v>89880</v>
      </c>
      <c r="J38" s="10" t="s">
        <v>114</v>
      </c>
      <c r="K38" s="10" t="s">
        <v>93</v>
      </c>
      <c r="L38" s="10"/>
      <c r="M38" s="10"/>
      <c r="N38" s="14">
        <v>89880</v>
      </c>
      <c r="O38" s="14">
        <v>0</v>
      </c>
      <c r="P38" s="14"/>
      <c r="Q38" s="14">
        <v>89880</v>
      </c>
      <c r="R38" s="14">
        <v>0</v>
      </c>
      <c r="S38" s="14">
        <v>89880</v>
      </c>
      <c r="T38" s="14">
        <v>0</v>
      </c>
      <c r="U38" s="10"/>
      <c r="V38" s="14">
        <v>89880</v>
      </c>
      <c r="W38" s="10">
        <v>4800063279</v>
      </c>
      <c r="X38" s="14">
        <v>5918589</v>
      </c>
      <c r="Y38" s="10" t="s">
        <v>108</v>
      </c>
      <c r="Z38" s="18">
        <v>45382</v>
      </c>
    </row>
    <row r="39" spans="1:26" x14ac:dyDescent="0.35">
      <c r="A39" s="7">
        <v>835000972</v>
      </c>
      <c r="B39" s="7" t="s">
        <v>48</v>
      </c>
      <c r="C39" s="10" t="s">
        <v>44</v>
      </c>
      <c r="D39" s="10" t="s">
        <v>33</v>
      </c>
      <c r="E39" s="10">
        <v>121359</v>
      </c>
      <c r="F39" s="10" t="s">
        <v>44</v>
      </c>
      <c r="G39" s="10" t="s">
        <v>87</v>
      </c>
      <c r="H39" s="18">
        <v>45362.650272650462</v>
      </c>
      <c r="I39" s="14">
        <v>242239</v>
      </c>
      <c r="J39" s="10" t="s">
        <v>114</v>
      </c>
      <c r="K39" s="10" t="s">
        <v>93</v>
      </c>
      <c r="L39" s="10"/>
      <c r="M39" s="10"/>
      <c r="N39" s="14">
        <v>242239</v>
      </c>
      <c r="O39" s="14">
        <v>0</v>
      </c>
      <c r="P39" s="14"/>
      <c r="Q39" s="14">
        <v>242239</v>
      </c>
      <c r="R39" s="14">
        <v>0</v>
      </c>
      <c r="S39" s="14">
        <v>242239</v>
      </c>
      <c r="T39" s="14">
        <v>0</v>
      </c>
      <c r="U39" s="10"/>
      <c r="V39" s="14">
        <v>242239</v>
      </c>
      <c r="W39" s="10">
        <v>4800063279</v>
      </c>
      <c r="X39" s="14">
        <v>5918589</v>
      </c>
      <c r="Y39" s="10" t="s">
        <v>108</v>
      </c>
      <c r="Z39" s="18">
        <v>45382</v>
      </c>
    </row>
    <row r="40" spans="1:26" x14ac:dyDescent="0.35">
      <c r="A40" s="7">
        <v>835000972</v>
      </c>
      <c r="B40" s="7" t="s">
        <v>48</v>
      </c>
      <c r="C40" s="10" t="s">
        <v>45</v>
      </c>
      <c r="D40" s="10" t="s">
        <v>33</v>
      </c>
      <c r="E40" s="10">
        <v>121445</v>
      </c>
      <c r="F40" s="10" t="s">
        <v>45</v>
      </c>
      <c r="G40" s="10" t="s">
        <v>88</v>
      </c>
      <c r="H40" s="18">
        <v>45362.650272650462</v>
      </c>
      <c r="I40" s="14">
        <v>85400</v>
      </c>
      <c r="J40" s="10" t="s">
        <v>114</v>
      </c>
      <c r="K40" s="10" t="s">
        <v>93</v>
      </c>
      <c r="L40" s="10"/>
      <c r="M40" s="10"/>
      <c r="N40" s="14">
        <v>85400</v>
      </c>
      <c r="O40" s="14">
        <v>0</v>
      </c>
      <c r="P40" s="14"/>
      <c r="Q40" s="14">
        <v>85400</v>
      </c>
      <c r="R40" s="14">
        <v>0</v>
      </c>
      <c r="S40" s="14">
        <v>85400</v>
      </c>
      <c r="T40" s="14">
        <v>0</v>
      </c>
      <c r="U40" s="10"/>
      <c r="V40" s="14">
        <v>85400</v>
      </c>
      <c r="W40" s="10">
        <v>4800063279</v>
      </c>
      <c r="X40" s="14">
        <v>5918589</v>
      </c>
      <c r="Y40" s="10" t="s">
        <v>108</v>
      </c>
      <c r="Z40" s="18">
        <v>45382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M14" sqref="M14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122</v>
      </c>
      <c r="E2" s="36"/>
      <c r="F2" s="36"/>
      <c r="G2" s="36"/>
      <c r="H2" s="36"/>
      <c r="I2" s="37"/>
      <c r="J2" s="38" t="s">
        <v>123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124</v>
      </c>
      <c r="E4" s="36"/>
      <c r="F4" s="36"/>
      <c r="G4" s="36"/>
      <c r="H4" s="36"/>
      <c r="I4" s="37"/>
      <c r="J4" s="38" t="s">
        <v>125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157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155</v>
      </c>
      <c r="J11" s="52"/>
    </row>
    <row r="12" spans="2:10" ht="13" x14ac:dyDescent="0.3">
      <c r="B12" s="51"/>
      <c r="C12" s="53" t="s">
        <v>156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159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158</v>
      </c>
      <c r="D16" s="54"/>
      <c r="G16" s="56"/>
      <c r="H16" s="58" t="s">
        <v>126</v>
      </c>
      <c r="I16" s="58" t="s">
        <v>3</v>
      </c>
      <c r="J16" s="52"/>
    </row>
    <row r="17" spans="2:14" ht="13" x14ac:dyDescent="0.3">
      <c r="B17" s="51"/>
      <c r="C17" s="53" t="s">
        <v>127</v>
      </c>
      <c r="D17" s="53"/>
      <c r="E17" s="53"/>
      <c r="F17" s="53"/>
      <c r="G17" s="56"/>
      <c r="H17" s="59">
        <v>38</v>
      </c>
      <c r="I17" s="60">
        <v>12383780</v>
      </c>
      <c r="J17" s="52"/>
    </row>
    <row r="18" spans="2:14" x14ac:dyDescent="0.25">
      <c r="B18" s="51"/>
      <c r="C18" s="32" t="s">
        <v>128</v>
      </c>
      <c r="G18" s="56"/>
      <c r="H18" s="62">
        <v>12</v>
      </c>
      <c r="I18" s="63">
        <v>2078005</v>
      </c>
      <c r="J18" s="52"/>
      <c r="L18" s="32" t="s">
        <v>162</v>
      </c>
    </row>
    <row r="19" spans="2:14" x14ac:dyDescent="0.25">
      <c r="B19" s="51"/>
      <c r="C19" s="32" t="s">
        <v>129</v>
      </c>
      <c r="G19" s="56"/>
      <c r="H19" s="62">
        <v>2</v>
      </c>
      <c r="I19" s="63">
        <v>563770</v>
      </c>
      <c r="J19" s="52"/>
    </row>
    <row r="20" spans="2:14" x14ac:dyDescent="0.25">
      <c r="B20" s="51"/>
      <c r="C20" s="32" t="s">
        <v>130</v>
      </c>
      <c r="H20" s="64">
        <v>0</v>
      </c>
      <c r="I20" s="65">
        <v>0</v>
      </c>
      <c r="J20" s="52"/>
    </row>
    <row r="21" spans="2:14" x14ac:dyDescent="0.25">
      <c r="B21" s="51"/>
      <c r="C21" s="32" t="s">
        <v>154</v>
      </c>
      <c r="H21" s="64">
        <v>1</v>
      </c>
      <c r="I21" s="65">
        <v>206700</v>
      </c>
      <c r="J21" s="52"/>
      <c r="N21" s="66"/>
    </row>
    <row r="22" spans="2:14" ht="13" thickBot="1" x14ac:dyDescent="0.3">
      <c r="B22" s="51"/>
      <c r="C22" s="32" t="s">
        <v>131</v>
      </c>
      <c r="H22" s="67">
        <v>0</v>
      </c>
      <c r="I22" s="68">
        <v>0</v>
      </c>
      <c r="J22" s="52"/>
    </row>
    <row r="23" spans="2:14" ht="13" x14ac:dyDescent="0.3">
      <c r="B23" s="51"/>
      <c r="C23" s="53" t="s">
        <v>132</v>
      </c>
      <c r="D23" s="53"/>
      <c r="E23" s="53"/>
      <c r="F23" s="53"/>
      <c r="H23" s="69">
        <f>H18+H19+H20+H21+H22</f>
        <v>15</v>
      </c>
      <c r="I23" s="70">
        <f>I18+I19+I20+I21+I22</f>
        <v>2848475</v>
      </c>
      <c r="J23" s="52"/>
    </row>
    <row r="24" spans="2:14" x14ac:dyDescent="0.25">
      <c r="B24" s="51"/>
      <c r="C24" s="32" t="s">
        <v>133</v>
      </c>
      <c r="H24" s="64">
        <v>23</v>
      </c>
      <c r="I24" s="65">
        <v>9535305</v>
      </c>
      <c r="J24" s="52"/>
    </row>
    <row r="25" spans="2:14" ht="13" thickBot="1" x14ac:dyDescent="0.3">
      <c r="B25" s="51"/>
      <c r="C25" s="32" t="s">
        <v>134</v>
      </c>
      <c r="H25" s="67">
        <v>0</v>
      </c>
      <c r="I25" s="68">
        <v>0</v>
      </c>
      <c r="J25" s="52"/>
    </row>
    <row r="26" spans="2:14" ht="13" x14ac:dyDescent="0.3">
      <c r="B26" s="51"/>
      <c r="C26" s="53" t="s">
        <v>135</v>
      </c>
      <c r="D26" s="53"/>
      <c r="E26" s="53"/>
      <c r="F26" s="53"/>
      <c r="H26" s="69">
        <f>H24+H25</f>
        <v>23</v>
      </c>
      <c r="I26" s="70">
        <f>I24+I25</f>
        <v>9535305</v>
      </c>
      <c r="J26" s="52"/>
    </row>
    <row r="27" spans="2:14" ht="13.5" thickBot="1" x14ac:dyDescent="0.35">
      <c r="B27" s="51"/>
      <c r="C27" s="56" t="s">
        <v>136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137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138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38</v>
      </c>
      <c r="I31" s="63">
        <f>I23+I26+I28</f>
        <v>12383780</v>
      </c>
      <c r="J31" s="74"/>
    </row>
    <row r="32" spans="2:14" ht="9.75" customHeight="1" x14ac:dyDescent="0.25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71" t="s">
        <v>160</v>
      </c>
      <c r="D38" s="78"/>
      <c r="E38" s="56"/>
      <c r="F38" s="56"/>
      <c r="G38" s="56"/>
      <c r="H38" s="85" t="s">
        <v>139</v>
      </c>
      <c r="I38" s="78"/>
      <c r="J38" s="74"/>
    </row>
    <row r="39" spans="2:10" ht="13" x14ac:dyDescent="0.3">
      <c r="B39" s="51"/>
      <c r="C39" s="71" t="s">
        <v>161</v>
      </c>
      <c r="D39" s="56"/>
      <c r="E39" s="56"/>
      <c r="F39" s="56"/>
      <c r="G39" s="56"/>
      <c r="H39" s="71" t="s">
        <v>140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141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104" t="s">
        <v>142</v>
      </c>
      <c r="D42" s="104"/>
      <c r="E42" s="104"/>
      <c r="F42" s="104"/>
      <c r="G42" s="104"/>
      <c r="H42" s="104"/>
      <c r="I42" s="104"/>
      <c r="J42" s="74"/>
    </row>
    <row r="43" spans="2:10" x14ac:dyDescent="0.25">
      <c r="B43" s="51"/>
      <c r="C43" s="104"/>
      <c r="D43" s="104"/>
      <c r="E43" s="104"/>
      <c r="F43" s="104"/>
      <c r="G43" s="104"/>
      <c r="H43" s="104"/>
      <c r="I43" s="104"/>
      <c r="J43" s="74"/>
    </row>
    <row r="44" spans="2:10" ht="7.5" customHeight="1" thickBot="1" x14ac:dyDescent="0.3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H15" sqref="H15"/>
    </sheetView>
  </sheetViews>
  <sheetFormatPr baseColWidth="10" defaultRowHeight="12.5" x14ac:dyDescent="0.25"/>
  <cols>
    <col min="1" max="1" width="4.453125" style="32" customWidth="1"/>
    <col min="2" max="2" width="10.90625" style="32"/>
    <col min="3" max="3" width="12.81640625" style="32" customWidth="1"/>
    <col min="4" max="4" width="22" style="32" customWidth="1"/>
    <col min="5" max="8" width="10.90625" style="32"/>
    <col min="9" max="9" width="24.7265625" style="32" customWidth="1"/>
    <col min="10" max="10" width="12.54296875" style="32" customWidth="1"/>
    <col min="11" max="11" width="1.7265625" style="32" customWidth="1"/>
    <col min="12" max="223" width="10.90625" style="32"/>
    <col min="224" max="224" width="4.453125" style="32" customWidth="1"/>
    <col min="225" max="225" width="10.90625" style="32"/>
    <col min="226" max="226" width="17.54296875" style="32" customWidth="1"/>
    <col min="227" max="227" width="11.54296875" style="32" customWidth="1"/>
    <col min="228" max="231" width="10.90625" style="32"/>
    <col min="232" max="232" width="22.54296875" style="32" customWidth="1"/>
    <col min="233" max="233" width="14" style="32" customWidth="1"/>
    <col min="234" max="234" width="1.7265625" style="32" customWidth="1"/>
    <col min="235" max="479" width="10.90625" style="32"/>
    <col min="480" max="480" width="4.453125" style="32" customWidth="1"/>
    <col min="481" max="481" width="10.90625" style="32"/>
    <col min="482" max="482" width="17.54296875" style="32" customWidth="1"/>
    <col min="483" max="483" width="11.54296875" style="32" customWidth="1"/>
    <col min="484" max="487" width="10.90625" style="32"/>
    <col min="488" max="488" width="22.54296875" style="32" customWidth="1"/>
    <col min="489" max="489" width="14" style="32" customWidth="1"/>
    <col min="490" max="490" width="1.7265625" style="32" customWidth="1"/>
    <col min="491" max="735" width="10.90625" style="32"/>
    <col min="736" max="736" width="4.453125" style="32" customWidth="1"/>
    <col min="737" max="737" width="10.90625" style="32"/>
    <col min="738" max="738" width="17.54296875" style="32" customWidth="1"/>
    <col min="739" max="739" width="11.54296875" style="32" customWidth="1"/>
    <col min="740" max="743" width="10.90625" style="32"/>
    <col min="744" max="744" width="22.54296875" style="32" customWidth="1"/>
    <col min="745" max="745" width="14" style="32" customWidth="1"/>
    <col min="746" max="746" width="1.7265625" style="32" customWidth="1"/>
    <col min="747" max="991" width="10.90625" style="32"/>
    <col min="992" max="992" width="4.453125" style="32" customWidth="1"/>
    <col min="993" max="993" width="10.90625" style="32"/>
    <col min="994" max="994" width="17.54296875" style="32" customWidth="1"/>
    <col min="995" max="995" width="11.54296875" style="32" customWidth="1"/>
    <col min="996" max="999" width="10.90625" style="32"/>
    <col min="1000" max="1000" width="22.54296875" style="32" customWidth="1"/>
    <col min="1001" max="1001" width="14" style="32" customWidth="1"/>
    <col min="1002" max="1002" width="1.7265625" style="32" customWidth="1"/>
    <col min="1003" max="1247" width="10.90625" style="32"/>
    <col min="1248" max="1248" width="4.453125" style="32" customWidth="1"/>
    <col min="1249" max="1249" width="10.90625" style="32"/>
    <col min="1250" max="1250" width="17.54296875" style="32" customWidth="1"/>
    <col min="1251" max="1251" width="11.54296875" style="32" customWidth="1"/>
    <col min="1252" max="1255" width="10.90625" style="32"/>
    <col min="1256" max="1256" width="22.54296875" style="32" customWidth="1"/>
    <col min="1257" max="1257" width="14" style="32" customWidth="1"/>
    <col min="1258" max="1258" width="1.7265625" style="32" customWidth="1"/>
    <col min="1259" max="1503" width="10.90625" style="32"/>
    <col min="1504" max="1504" width="4.453125" style="32" customWidth="1"/>
    <col min="1505" max="1505" width="10.90625" style="32"/>
    <col min="1506" max="1506" width="17.54296875" style="32" customWidth="1"/>
    <col min="1507" max="1507" width="11.54296875" style="32" customWidth="1"/>
    <col min="1508" max="1511" width="10.90625" style="32"/>
    <col min="1512" max="1512" width="22.54296875" style="32" customWidth="1"/>
    <col min="1513" max="1513" width="14" style="32" customWidth="1"/>
    <col min="1514" max="1514" width="1.7265625" style="32" customWidth="1"/>
    <col min="1515" max="1759" width="10.90625" style="32"/>
    <col min="1760" max="1760" width="4.453125" style="32" customWidth="1"/>
    <col min="1761" max="1761" width="10.90625" style="32"/>
    <col min="1762" max="1762" width="17.54296875" style="32" customWidth="1"/>
    <col min="1763" max="1763" width="11.54296875" style="32" customWidth="1"/>
    <col min="1764" max="1767" width="10.90625" style="32"/>
    <col min="1768" max="1768" width="22.54296875" style="32" customWidth="1"/>
    <col min="1769" max="1769" width="14" style="32" customWidth="1"/>
    <col min="1770" max="1770" width="1.7265625" style="32" customWidth="1"/>
    <col min="1771" max="2015" width="10.90625" style="32"/>
    <col min="2016" max="2016" width="4.453125" style="32" customWidth="1"/>
    <col min="2017" max="2017" width="10.90625" style="32"/>
    <col min="2018" max="2018" width="17.54296875" style="32" customWidth="1"/>
    <col min="2019" max="2019" width="11.54296875" style="32" customWidth="1"/>
    <col min="2020" max="2023" width="10.90625" style="32"/>
    <col min="2024" max="2024" width="22.54296875" style="32" customWidth="1"/>
    <col min="2025" max="2025" width="14" style="32" customWidth="1"/>
    <col min="2026" max="2026" width="1.7265625" style="32" customWidth="1"/>
    <col min="2027" max="2271" width="10.90625" style="32"/>
    <col min="2272" max="2272" width="4.453125" style="32" customWidth="1"/>
    <col min="2273" max="2273" width="10.90625" style="32"/>
    <col min="2274" max="2274" width="17.54296875" style="32" customWidth="1"/>
    <col min="2275" max="2275" width="11.54296875" style="32" customWidth="1"/>
    <col min="2276" max="2279" width="10.90625" style="32"/>
    <col min="2280" max="2280" width="22.54296875" style="32" customWidth="1"/>
    <col min="2281" max="2281" width="14" style="32" customWidth="1"/>
    <col min="2282" max="2282" width="1.7265625" style="32" customWidth="1"/>
    <col min="2283" max="2527" width="10.90625" style="32"/>
    <col min="2528" max="2528" width="4.453125" style="32" customWidth="1"/>
    <col min="2529" max="2529" width="10.90625" style="32"/>
    <col min="2530" max="2530" width="17.54296875" style="32" customWidth="1"/>
    <col min="2531" max="2531" width="11.54296875" style="32" customWidth="1"/>
    <col min="2532" max="2535" width="10.90625" style="32"/>
    <col min="2536" max="2536" width="22.54296875" style="32" customWidth="1"/>
    <col min="2537" max="2537" width="14" style="32" customWidth="1"/>
    <col min="2538" max="2538" width="1.7265625" style="32" customWidth="1"/>
    <col min="2539" max="2783" width="10.90625" style="32"/>
    <col min="2784" max="2784" width="4.453125" style="32" customWidth="1"/>
    <col min="2785" max="2785" width="10.90625" style="32"/>
    <col min="2786" max="2786" width="17.54296875" style="32" customWidth="1"/>
    <col min="2787" max="2787" width="11.54296875" style="32" customWidth="1"/>
    <col min="2788" max="2791" width="10.90625" style="32"/>
    <col min="2792" max="2792" width="22.54296875" style="32" customWidth="1"/>
    <col min="2793" max="2793" width="14" style="32" customWidth="1"/>
    <col min="2794" max="2794" width="1.7265625" style="32" customWidth="1"/>
    <col min="2795" max="3039" width="10.90625" style="32"/>
    <col min="3040" max="3040" width="4.453125" style="32" customWidth="1"/>
    <col min="3041" max="3041" width="10.90625" style="32"/>
    <col min="3042" max="3042" width="17.54296875" style="32" customWidth="1"/>
    <col min="3043" max="3043" width="11.54296875" style="32" customWidth="1"/>
    <col min="3044" max="3047" width="10.90625" style="32"/>
    <col min="3048" max="3048" width="22.54296875" style="32" customWidth="1"/>
    <col min="3049" max="3049" width="14" style="32" customWidth="1"/>
    <col min="3050" max="3050" width="1.7265625" style="32" customWidth="1"/>
    <col min="3051" max="3295" width="10.90625" style="32"/>
    <col min="3296" max="3296" width="4.453125" style="32" customWidth="1"/>
    <col min="3297" max="3297" width="10.90625" style="32"/>
    <col min="3298" max="3298" width="17.54296875" style="32" customWidth="1"/>
    <col min="3299" max="3299" width="11.54296875" style="32" customWidth="1"/>
    <col min="3300" max="3303" width="10.90625" style="32"/>
    <col min="3304" max="3304" width="22.54296875" style="32" customWidth="1"/>
    <col min="3305" max="3305" width="14" style="32" customWidth="1"/>
    <col min="3306" max="3306" width="1.7265625" style="32" customWidth="1"/>
    <col min="3307" max="3551" width="10.90625" style="32"/>
    <col min="3552" max="3552" width="4.453125" style="32" customWidth="1"/>
    <col min="3553" max="3553" width="10.90625" style="32"/>
    <col min="3554" max="3554" width="17.54296875" style="32" customWidth="1"/>
    <col min="3555" max="3555" width="11.54296875" style="32" customWidth="1"/>
    <col min="3556" max="3559" width="10.90625" style="32"/>
    <col min="3560" max="3560" width="22.54296875" style="32" customWidth="1"/>
    <col min="3561" max="3561" width="14" style="32" customWidth="1"/>
    <col min="3562" max="3562" width="1.7265625" style="32" customWidth="1"/>
    <col min="3563" max="3807" width="10.90625" style="32"/>
    <col min="3808" max="3808" width="4.453125" style="32" customWidth="1"/>
    <col min="3809" max="3809" width="10.90625" style="32"/>
    <col min="3810" max="3810" width="17.54296875" style="32" customWidth="1"/>
    <col min="3811" max="3811" width="11.54296875" style="32" customWidth="1"/>
    <col min="3812" max="3815" width="10.90625" style="32"/>
    <col min="3816" max="3816" width="22.54296875" style="32" customWidth="1"/>
    <col min="3817" max="3817" width="14" style="32" customWidth="1"/>
    <col min="3818" max="3818" width="1.7265625" style="32" customWidth="1"/>
    <col min="3819" max="4063" width="10.90625" style="32"/>
    <col min="4064" max="4064" width="4.453125" style="32" customWidth="1"/>
    <col min="4065" max="4065" width="10.90625" style="32"/>
    <col min="4066" max="4066" width="17.54296875" style="32" customWidth="1"/>
    <col min="4067" max="4067" width="11.54296875" style="32" customWidth="1"/>
    <col min="4068" max="4071" width="10.90625" style="32"/>
    <col min="4072" max="4072" width="22.54296875" style="32" customWidth="1"/>
    <col min="4073" max="4073" width="14" style="32" customWidth="1"/>
    <col min="4074" max="4074" width="1.7265625" style="32" customWidth="1"/>
    <col min="4075" max="4319" width="10.90625" style="32"/>
    <col min="4320" max="4320" width="4.453125" style="32" customWidth="1"/>
    <col min="4321" max="4321" width="10.90625" style="32"/>
    <col min="4322" max="4322" width="17.54296875" style="32" customWidth="1"/>
    <col min="4323" max="4323" width="11.54296875" style="32" customWidth="1"/>
    <col min="4324" max="4327" width="10.90625" style="32"/>
    <col min="4328" max="4328" width="22.54296875" style="32" customWidth="1"/>
    <col min="4329" max="4329" width="14" style="32" customWidth="1"/>
    <col min="4330" max="4330" width="1.7265625" style="32" customWidth="1"/>
    <col min="4331" max="4575" width="10.90625" style="32"/>
    <col min="4576" max="4576" width="4.453125" style="32" customWidth="1"/>
    <col min="4577" max="4577" width="10.90625" style="32"/>
    <col min="4578" max="4578" width="17.54296875" style="32" customWidth="1"/>
    <col min="4579" max="4579" width="11.54296875" style="32" customWidth="1"/>
    <col min="4580" max="4583" width="10.90625" style="32"/>
    <col min="4584" max="4584" width="22.54296875" style="32" customWidth="1"/>
    <col min="4585" max="4585" width="14" style="32" customWidth="1"/>
    <col min="4586" max="4586" width="1.7265625" style="32" customWidth="1"/>
    <col min="4587" max="4831" width="10.90625" style="32"/>
    <col min="4832" max="4832" width="4.453125" style="32" customWidth="1"/>
    <col min="4833" max="4833" width="10.90625" style="32"/>
    <col min="4834" max="4834" width="17.54296875" style="32" customWidth="1"/>
    <col min="4835" max="4835" width="11.54296875" style="32" customWidth="1"/>
    <col min="4836" max="4839" width="10.90625" style="32"/>
    <col min="4840" max="4840" width="22.54296875" style="32" customWidth="1"/>
    <col min="4841" max="4841" width="14" style="32" customWidth="1"/>
    <col min="4842" max="4842" width="1.7265625" style="32" customWidth="1"/>
    <col min="4843" max="5087" width="10.90625" style="32"/>
    <col min="5088" max="5088" width="4.453125" style="32" customWidth="1"/>
    <col min="5089" max="5089" width="10.90625" style="32"/>
    <col min="5090" max="5090" width="17.54296875" style="32" customWidth="1"/>
    <col min="5091" max="5091" width="11.54296875" style="32" customWidth="1"/>
    <col min="5092" max="5095" width="10.90625" style="32"/>
    <col min="5096" max="5096" width="22.54296875" style="32" customWidth="1"/>
    <col min="5097" max="5097" width="14" style="32" customWidth="1"/>
    <col min="5098" max="5098" width="1.7265625" style="32" customWidth="1"/>
    <col min="5099" max="5343" width="10.90625" style="32"/>
    <col min="5344" max="5344" width="4.453125" style="32" customWidth="1"/>
    <col min="5345" max="5345" width="10.90625" style="32"/>
    <col min="5346" max="5346" width="17.54296875" style="32" customWidth="1"/>
    <col min="5347" max="5347" width="11.54296875" style="32" customWidth="1"/>
    <col min="5348" max="5351" width="10.90625" style="32"/>
    <col min="5352" max="5352" width="22.54296875" style="32" customWidth="1"/>
    <col min="5353" max="5353" width="14" style="32" customWidth="1"/>
    <col min="5354" max="5354" width="1.7265625" style="32" customWidth="1"/>
    <col min="5355" max="5599" width="10.90625" style="32"/>
    <col min="5600" max="5600" width="4.453125" style="32" customWidth="1"/>
    <col min="5601" max="5601" width="10.90625" style="32"/>
    <col min="5602" max="5602" width="17.54296875" style="32" customWidth="1"/>
    <col min="5603" max="5603" width="11.54296875" style="32" customWidth="1"/>
    <col min="5604" max="5607" width="10.90625" style="32"/>
    <col min="5608" max="5608" width="22.54296875" style="32" customWidth="1"/>
    <col min="5609" max="5609" width="14" style="32" customWidth="1"/>
    <col min="5610" max="5610" width="1.7265625" style="32" customWidth="1"/>
    <col min="5611" max="5855" width="10.90625" style="32"/>
    <col min="5856" max="5856" width="4.453125" style="32" customWidth="1"/>
    <col min="5857" max="5857" width="10.90625" style="32"/>
    <col min="5858" max="5858" width="17.54296875" style="32" customWidth="1"/>
    <col min="5859" max="5859" width="11.54296875" style="32" customWidth="1"/>
    <col min="5860" max="5863" width="10.90625" style="32"/>
    <col min="5864" max="5864" width="22.54296875" style="32" customWidth="1"/>
    <col min="5865" max="5865" width="14" style="32" customWidth="1"/>
    <col min="5866" max="5866" width="1.7265625" style="32" customWidth="1"/>
    <col min="5867" max="6111" width="10.90625" style="32"/>
    <col min="6112" max="6112" width="4.453125" style="32" customWidth="1"/>
    <col min="6113" max="6113" width="10.90625" style="32"/>
    <col min="6114" max="6114" width="17.54296875" style="32" customWidth="1"/>
    <col min="6115" max="6115" width="11.54296875" style="32" customWidth="1"/>
    <col min="6116" max="6119" width="10.90625" style="32"/>
    <col min="6120" max="6120" width="22.54296875" style="32" customWidth="1"/>
    <col min="6121" max="6121" width="14" style="32" customWidth="1"/>
    <col min="6122" max="6122" width="1.7265625" style="32" customWidth="1"/>
    <col min="6123" max="6367" width="10.90625" style="32"/>
    <col min="6368" max="6368" width="4.453125" style="32" customWidth="1"/>
    <col min="6369" max="6369" width="10.90625" style="32"/>
    <col min="6370" max="6370" width="17.54296875" style="32" customWidth="1"/>
    <col min="6371" max="6371" width="11.54296875" style="32" customWidth="1"/>
    <col min="6372" max="6375" width="10.90625" style="32"/>
    <col min="6376" max="6376" width="22.54296875" style="32" customWidth="1"/>
    <col min="6377" max="6377" width="14" style="32" customWidth="1"/>
    <col min="6378" max="6378" width="1.7265625" style="32" customWidth="1"/>
    <col min="6379" max="6623" width="10.90625" style="32"/>
    <col min="6624" max="6624" width="4.453125" style="32" customWidth="1"/>
    <col min="6625" max="6625" width="10.90625" style="32"/>
    <col min="6626" max="6626" width="17.54296875" style="32" customWidth="1"/>
    <col min="6627" max="6627" width="11.54296875" style="32" customWidth="1"/>
    <col min="6628" max="6631" width="10.90625" style="32"/>
    <col min="6632" max="6632" width="22.54296875" style="32" customWidth="1"/>
    <col min="6633" max="6633" width="14" style="32" customWidth="1"/>
    <col min="6634" max="6634" width="1.7265625" style="32" customWidth="1"/>
    <col min="6635" max="6879" width="10.90625" style="32"/>
    <col min="6880" max="6880" width="4.453125" style="32" customWidth="1"/>
    <col min="6881" max="6881" width="10.90625" style="32"/>
    <col min="6882" max="6882" width="17.54296875" style="32" customWidth="1"/>
    <col min="6883" max="6883" width="11.54296875" style="32" customWidth="1"/>
    <col min="6884" max="6887" width="10.90625" style="32"/>
    <col min="6888" max="6888" width="22.54296875" style="32" customWidth="1"/>
    <col min="6889" max="6889" width="14" style="32" customWidth="1"/>
    <col min="6890" max="6890" width="1.7265625" style="32" customWidth="1"/>
    <col min="6891" max="7135" width="10.90625" style="32"/>
    <col min="7136" max="7136" width="4.453125" style="32" customWidth="1"/>
    <col min="7137" max="7137" width="10.90625" style="32"/>
    <col min="7138" max="7138" width="17.54296875" style="32" customWidth="1"/>
    <col min="7139" max="7139" width="11.54296875" style="32" customWidth="1"/>
    <col min="7140" max="7143" width="10.90625" style="32"/>
    <col min="7144" max="7144" width="22.54296875" style="32" customWidth="1"/>
    <col min="7145" max="7145" width="14" style="32" customWidth="1"/>
    <col min="7146" max="7146" width="1.7265625" style="32" customWidth="1"/>
    <col min="7147" max="7391" width="10.90625" style="32"/>
    <col min="7392" max="7392" width="4.453125" style="32" customWidth="1"/>
    <col min="7393" max="7393" width="10.90625" style="32"/>
    <col min="7394" max="7394" width="17.54296875" style="32" customWidth="1"/>
    <col min="7395" max="7395" width="11.54296875" style="32" customWidth="1"/>
    <col min="7396" max="7399" width="10.90625" style="32"/>
    <col min="7400" max="7400" width="22.54296875" style="32" customWidth="1"/>
    <col min="7401" max="7401" width="14" style="32" customWidth="1"/>
    <col min="7402" max="7402" width="1.7265625" style="32" customWidth="1"/>
    <col min="7403" max="7647" width="10.90625" style="32"/>
    <col min="7648" max="7648" width="4.453125" style="32" customWidth="1"/>
    <col min="7649" max="7649" width="10.90625" style="32"/>
    <col min="7650" max="7650" width="17.54296875" style="32" customWidth="1"/>
    <col min="7651" max="7651" width="11.54296875" style="32" customWidth="1"/>
    <col min="7652" max="7655" width="10.90625" style="32"/>
    <col min="7656" max="7656" width="22.54296875" style="32" customWidth="1"/>
    <col min="7657" max="7657" width="14" style="32" customWidth="1"/>
    <col min="7658" max="7658" width="1.7265625" style="32" customWidth="1"/>
    <col min="7659" max="7903" width="10.90625" style="32"/>
    <col min="7904" max="7904" width="4.453125" style="32" customWidth="1"/>
    <col min="7905" max="7905" width="10.90625" style="32"/>
    <col min="7906" max="7906" width="17.54296875" style="32" customWidth="1"/>
    <col min="7907" max="7907" width="11.54296875" style="32" customWidth="1"/>
    <col min="7908" max="7911" width="10.90625" style="32"/>
    <col min="7912" max="7912" width="22.54296875" style="32" customWidth="1"/>
    <col min="7913" max="7913" width="14" style="32" customWidth="1"/>
    <col min="7914" max="7914" width="1.7265625" style="32" customWidth="1"/>
    <col min="7915" max="8159" width="10.90625" style="32"/>
    <col min="8160" max="8160" width="4.453125" style="32" customWidth="1"/>
    <col min="8161" max="8161" width="10.90625" style="32"/>
    <col min="8162" max="8162" width="17.54296875" style="32" customWidth="1"/>
    <col min="8163" max="8163" width="11.54296875" style="32" customWidth="1"/>
    <col min="8164" max="8167" width="10.90625" style="32"/>
    <col min="8168" max="8168" width="22.54296875" style="32" customWidth="1"/>
    <col min="8169" max="8169" width="14" style="32" customWidth="1"/>
    <col min="8170" max="8170" width="1.7265625" style="32" customWidth="1"/>
    <col min="8171" max="8415" width="10.90625" style="32"/>
    <col min="8416" max="8416" width="4.453125" style="32" customWidth="1"/>
    <col min="8417" max="8417" width="10.90625" style="32"/>
    <col min="8418" max="8418" width="17.54296875" style="32" customWidth="1"/>
    <col min="8419" max="8419" width="11.54296875" style="32" customWidth="1"/>
    <col min="8420" max="8423" width="10.90625" style="32"/>
    <col min="8424" max="8424" width="22.54296875" style="32" customWidth="1"/>
    <col min="8425" max="8425" width="14" style="32" customWidth="1"/>
    <col min="8426" max="8426" width="1.7265625" style="32" customWidth="1"/>
    <col min="8427" max="8671" width="10.90625" style="32"/>
    <col min="8672" max="8672" width="4.453125" style="32" customWidth="1"/>
    <col min="8673" max="8673" width="10.90625" style="32"/>
    <col min="8674" max="8674" width="17.54296875" style="32" customWidth="1"/>
    <col min="8675" max="8675" width="11.54296875" style="32" customWidth="1"/>
    <col min="8676" max="8679" width="10.90625" style="32"/>
    <col min="8680" max="8680" width="22.54296875" style="32" customWidth="1"/>
    <col min="8681" max="8681" width="14" style="32" customWidth="1"/>
    <col min="8682" max="8682" width="1.7265625" style="32" customWidth="1"/>
    <col min="8683" max="8927" width="10.90625" style="32"/>
    <col min="8928" max="8928" width="4.453125" style="32" customWidth="1"/>
    <col min="8929" max="8929" width="10.90625" style="32"/>
    <col min="8930" max="8930" width="17.54296875" style="32" customWidth="1"/>
    <col min="8931" max="8931" width="11.54296875" style="32" customWidth="1"/>
    <col min="8932" max="8935" width="10.90625" style="32"/>
    <col min="8936" max="8936" width="22.54296875" style="32" customWidth="1"/>
    <col min="8937" max="8937" width="14" style="32" customWidth="1"/>
    <col min="8938" max="8938" width="1.7265625" style="32" customWidth="1"/>
    <col min="8939" max="9183" width="10.90625" style="32"/>
    <col min="9184" max="9184" width="4.453125" style="32" customWidth="1"/>
    <col min="9185" max="9185" width="10.90625" style="32"/>
    <col min="9186" max="9186" width="17.54296875" style="32" customWidth="1"/>
    <col min="9187" max="9187" width="11.54296875" style="32" customWidth="1"/>
    <col min="9188" max="9191" width="10.90625" style="32"/>
    <col min="9192" max="9192" width="22.54296875" style="32" customWidth="1"/>
    <col min="9193" max="9193" width="14" style="32" customWidth="1"/>
    <col min="9194" max="9194" width="1.7265625" style="32" customWidth="1"/>
    <col min="9195" max="9439" width="10.90625" style="32"/>
    <col min="9440" max="9440" width="4.453125" style="32" customWidth="1"/>
    <col min="9441" max="9441" width="10.90625" style="32"/>
    <col min="9442" max="9442" width="17.54296875" style="32" customWidth="1"/>
    <col min="9443" max="9443" width="11.54296875" style="32" customWidth="1"/>
    <col min="9444" max="9447" width="10.90625" style="32"/>
    <col min="9448" max="9448" width="22.54296875" style="32" customWidth="1"/>
    <col min="9449" max="9449" width="14" style="32" customWidth="1"/>
    <col min="9450" max="9450" width="1.7265625" style="32" customWidth="1"/>
    <col min="9451" max="9695" width="10.90625" style="32"/>
    <col min="9696" max="9696" width="4.453125" style="32" customWidth="1"/>
    <col min="9697" max="9697" width="10.90625" style="32"/>
    <col min="9698" max="9698" width="17.54296875" style="32" customWidth="1"/>
    <col min="9699" max="9699" width="11.54296875" style="32" customWidth="1"/>
    <col min="9700" max="9703" width="10.90625" style="32"/>
    <col min="9704" max="9704" width="22.54296875" style="32" customWidth="1"/>
    <col min="9705" max="9705" width="14" style="32" customWidth="1"/>
    <col min="9706" max="9706" width="1.7265625" style="32" customWidth="1"/>
    <col min="9707" max="9951" width="10.90625" style="32"/>
    <col min="9952" max="9952" width="4.453125" style="32" customWidth="1"/>
    <col min="9953" max="9953" width="10.90625" style="32"/>
    <col min="9954" max="9954" width="17.54296875" style="32" customWidth="1"/>
    <col min="9955" max="9955" width="11.54296875" style="32" customWidth="1"/>
    <col min="9956" max="9959" width="10.90625" style="32"/>
    <col min="9960" max="9960" width="22.54296875" style="32" customWidth="1"/>
    <col min="9961" max="9961" width="14" style="32" customWidth="1"/>
    <col min="9962" max="9962" width="1.7265625" style="32" customWidth="1"/>
    <col min="9963" max="10207" width="10.90625" style="32"/>
    <col min="10208" max="10208" width="4.453125" style="32" customWidth="1"/>
    <col min="10209" max="10209" width="10.90625" style="32"/>
    <col min="10210" max="10210" width="17.54296875" style="32" customWidth="1"/>
    <col min="10211" max="10211" width="11.54296875" style="32" customWidth="1"/>
    <col min="10212" max="10215" width="10.90625" style="32"/>
    <col min="10216" max="10216" width="22.54296875" style="32" customWidth="1"/>
    <col min="10217" max="10217" width="14" style="32" customWidth="1"/>
    <col min="10218" max="10218" width="1.7265625" style="32" customWidth="1"/>
    <col min="10219" max="10463" width="10.90625" style="32"/>
    <col min="10464" max="10464" width="4.453125" style="32" customWidth="1"/>
    <col min="10465" max="10465" width="10.90625" style="32"/>
    <col min="10466" max="10466" width="17.54296875" style="32" customWidth="1"/>
    <col min="10467" max="10467" width="11.54296875" style="32" customWidth="1"/>
    <col min="10468" max="10471" width="10.90625" style="32"/>
    <col min="10472" max="10472" width="22.54296875" style="32" customWidth="1"/>
    <col min="10473" max="10473" width="14" style="32" customWidth="1"/>
    <col min="10474" max="10474" width="1.7265625" style="32" customWidth="1"/>
    <col min="10475" max="10719" width="10.90625" style="32"/>
    <col min="10720" max="10720" width="4.453125" style="32" customWidth="1"/>
    <col min="10721" max="10721" width="10.90625" style="32"/>
    <col min="10722" max="10722" width="17.54296875" style="32" customWidth="1"/>
    <col min="10723" max="10723" width="11.54296875" style="32" customWidth="1"/>
    <col min="10724" max="10727" width="10.90625" style="32"/>
    <col min="10728" max="10728" width="22.54296875" style="32" customWidth="1"/>
    <col min="10729" max="10729" width="14" style="32" customWidth="1"/>
    <col min="10730" max="10730" width="1.7265625" style="32" customWidth="1"/>
    <col min="10731" max="10975" width="10.90625" style="32"/>
    <col min="10976" max="10976" width="4.453125" style="32" customWidth="1"/>
    <col min="10977" max="10977" width="10.90625" style="32"/>
    <col min="10978" max="10978" width="17.54296875" style="32" customWidth="1"/>
    <col min="10979" max="10979" width="11.54296875" style="32" customWidth="1"/>
    <col min="10980" max="10983" width="10.90625" style="32"/>
    <col min="10984" max="10984" width="22.54296875" style="32" customWidth="1"/>
    <col min="10985" max="10985" width="14" style="32" customWidth="1"/>
    <col min="10986" max="10986" width="1.7265625" style="32" customWidth="1"/>
    <col min="10987" max="11231" width="10.90625" style="32"/>
    <col min="11232" max="11232" width="4.453125" style="32" customWidth="1"/>
    <col min="11233" max="11233" width="10.90625" style="32"/>
    <col min="11234" max="11234" width="17.54296875" style="32" customWidth="1"/>
    <col min="11235" max="11235" width="11.54296875" style="32" customWidth="1"/>
    <col min="11236" max="11239" width="10.90625" style="32"/>
    <col min="11240" max="11240" width="22.54296875" style="32" customWidth="1"/>
    <col min="11241" max="11241" width="14" style="32" customWidth="1"/>
    <col min="11242" max="11242" width="1.7265625" style="32" customWidth="1"/>
    <col min="11243" max="11487" width="10.90625" style="32"/>
    <col min="11488" max="11488" width="4.453125" style="32" customWidth="1"/>
    <col min="11489" max="11489" width="10.90625" style="32"/>
    <col min="11490" max="11490" width="17.54296875" style="32" customWidth="1"/>
    <col min="11491" max="11491" width="11.54296875" style="32" customWidth="1"/>
    <col min="11492" max="11495" width="10.90625" style="32"/>
    <col min="11496" max="11496" width="22.54296875" style="32" customWidth="1"/>
    <col min="11497" max="11497" width="14" style="32" customWidth="1"/>
    <col min="11498" max="11498" width="1.7265625" style="32" customWidth="1"/>
    <col min="11499" max="11743" width="10.90625" style="32"/>
    <col min="11744" max="11744" width="4.453125" style="32" customWidth="1"/>
    <col min="11745" max="11745" width="10.90625" style="32"/>
    <col min="11746" max="11746" width="17.54296875" style="32" customWidth="1"/>
    <col min="11747" max="11747" width="11.54296875" style="32" customWidth="1"/>
    <col min="11748" max="11751" width="10.90625" style="32"/>
    <col min="11752" max="11752" width="22.54296875" style="32" customWidth="1"/>
    <col min="11753" max="11753" width="14" style="32" customWidth="1"/>
    <col min="11754" max="11754" width="1.7265625" style="32" customWidth="1"/>
    <col min="11755" max="11999" width="10.90625" style="32"/>
    <col min="12000" max="12000" width="4.453125" style="32" customWidth="1"/>
    <col min="12001" max="12001" width="10.90625" style="32"/>
    <col min="12002" max="12002" width="17.54296875" style="32" customWidth="1"/>
    <col min="12003" max="12003" width="11.54296875" style="32" customWidth="1"/>
    <col min="12004" max="12007" width="10.90625" style="32"/>
    <col min="12008" max="12008" width="22.54296875" style="32" customWidth="1"/>
    <col min="12009" max="12009" width="14" style="32" customWidth="1"/>
    <col min="12010" max="12010" width="1.7265625" style="32" customWidth="1"/>
    <col min="12011" max="12255" width="10.90625" style="32"/>
    <col min="12256" max="12256" width="4.453125" style="32" customWidth="1"/>
    <col min="12257" max="12257" width="10.90625" style="32"/>
    <col min="12258" max="12258" width="17.54296875" style="32" customWidth="1"/>
    <col min="12259" max="12259" width="11.54296875" style="32" customWidth="1"/>
    <col min="12260" max="12263" width="10.90625" style="32"/>
    <col min="12264" max="12264" width="22.54296875" style="32" customWidth="1"/>
    <col min="12265" max="12265" width="14" style="32" customWidth="1"/>
    <col min="12266" max="12266" width="1.7265625" style="32" customWidth="1"/>
    <col min="12267" max="12511" width="10.90625" style="32"/>
    <col min="12512" max="12512" width="4.453125" style="32" customWidth="1"/>
    <col min="12513" max="12513" width="10.90625" style="32"/>
    <col min="12514" max="12514" width="17.54296875" style="32" customWidth="1"/>
    <col min="12515" max="12515" width="11.54296875" style="32" customWidth="1"/>
    <col min="12516" max="12519" width="10.90625" style="32"/>
    <col min="12520" max="12520" width="22.54296875" style="32" customWidth="1"/>
    <col min="12521" max="12521" width="14" style="32" customWidth="1"/>
    <col min="12522" max="12522" width="1.7265625" style="32" customWidth="1"/>
    <col min="12523" max="12767" width="10.90625" style="32"/>
    <col min="12768" max="12768" width="4.453125" style="32" customWidth="1"/>
    <col min="12769" max="12769" width="10.90625" style="32"/>
    <col min="12770" max="12770" width="17.54296875" style="32" customWidth="1"/>
    <col min="12771" max="12771" width="11.54296875" style="32" customWidth="1"/>
    <col min="12772" max="12775" width="10.90625" style="32"/>
    <col min="12776" max="12776" width="22.54296875" style="32" customWidth="1"/>
    <col min="12777" max="12777" width="14" style="32" customWidth="1"/>
    <col min="12778" max="12778" width="1.7265625" style="32" customWidth="1"/>
    <col min="12779" max="13023" width="10.90625" style="32"/>
    <col min="13024" max="13024" width="4.453125" style="32" customWidth="1"/>
    <col min="13025" max="13025" width="10.90625" style="32"/>
    <col min="13026" max="13026" width="17.54296875" style="32" customWidth="1"/>
    <col min="13027" max="13027" width="11.54296875" style="32" customWidth="1"/>
    <col min="13028" max="13031" width="10.90625" style="32"/>
    <col min="13032" max="13032" width="22.54296875" style="32" customWidth="1"/>
    <col min="13033" max="13033" width="14" style="32" customWidth="1"/>
    <col min="13034" max="13034" width="1.7265625" style="32" customWidth="1"/>
    <col min="13035" max="13279" width="10.90625" style="32"/>
    <col min="13280" max="13280" width="4.453125" style="32" customWidth="1"/>
    <col min="13281" max="13281" width="10.90625" style="32"/>
    <col min="13282" max="13282" width="17.54296875" style="32" customWidth="1"/>
    <col min="13283" max="13283" width="11.54296875" style="32" customWidth="1"/>
    <col min="13284" max="13287" width="10.90625" style="32"/>
    <col min="13288" max="13288" width="22.54296875" style="32" customWidth="1"/>
    <col min="13289" max="13289" width="14" style="32" customWidth="1"/>
    <col min="13290" max="13290" width="1.7265625" style="32" customWidth="1"/>
    <col min="13291" max="13535" width="10.90625" style="32"/>
    <col min="13536" max="13536" width="4.453125" style="32" customWidth="1"/>
    <col min="13537" max="13537" width="10.90625" style="32"/>
    <col min="13538" max="13538" width="17.54296875" style="32" customWidth="1"/>
    <col min="13539" max="13539" width="11.54296875" style="32" customWidth="1"/>
    <col min="13540" max="13543" width="10.90625" style="32"/>
    <col min="13544" max="13544" width="22.54296875" style="32" customWidth="1"/>
    <col min="13545" max="13545" width="14" style="32" customWidth="1"/>
    <col min="13546" max="13546" width="1.7265625" style="32" customWidth="1"/>
    <col min="13547" max="13791" width="10.90625" style="32"/>
    <col min="13792" max="13792" width="4.453125" style="32" customWidth="1"/>
    <col min="13793" max="13793" width="10.90625" style="32"/>
    <col min="13794" max="13794" width="17.54296875" style="32" customWidth="1"/>
    <col min="13795" max="13795" width="11.54296875" style="32" customWidth="1"/>
    <col min="13796" max="13799" width="10.90625" style="32"/>
    <col min="13800" max="13800" width="22.54296875" style="32" customWidth="1"/>
    <col min="13801" max="13801" width="14" style="32" customWidth="1"/>
    <col min="13802" max="13802" width="1.7265625" style="32" customWidth="1"/>
    <col min="13803" max="14047" width="10.90625" style="32"/>
    <col min="14048" max="14048" width="4.453125" style="32" customWidth="1"/>
    <col min="14049" max="14049" width="10.90625" style="32"/>
    <col min="14050" max="14050" width="17.54296875" style="32" customWidth="1"/>
    <col min="14051" max="14051" width="11.54296875" style="32" customWidth="1"/>
    <col min="14052" max="14055" width="10.90625" style="32"/>
    <col min="14056" max="14056" width="22.54296875" style="32" customWidth="1"/>
    <col min="14057" max="14057" width="14" style="32" customWidth="1"/>
    <col min="14058" max="14058" width="1.7265625" style="32" customWidth="1"/>
    <col min="14059" max="14303" width="10.90625" style="32"/>
    <col min="14304" max="14304" width="4.453125" style="32" customWidth="1"/>
    <col min="14305" max="14305" width="10.90625" style="32"/>
    <col min="14306" max="14306" width="17.54296875" style="32" customWidth="1"/>
    <col min="14307" max="14307" width="11.54296875" style="32" customWidth="1"/>
    <col min="14308" max="14311" width="10.90625" style="32"/>
    <col min="14312" max="14312" width="22.54296875" style="32" customWidth="1"/>
    <col min="14313" max="14313" width="14" style="32" customWidth="1"/>
    <col min="14314" max="14314" width="1.7265625" style="32" customWidth="1"/>
    <col min="14315" max="14559" width="10.90625" style="32"/>
    <col min="14560" max="14560" width="4.453125" style="32" customWidth="1"/>
    <col min="14561" max="14561" width="10.90625" style="32"/>
    <col min="14562" max="14562" width="17.54296875" style="32" customWidth="1"/>
    <col min="14563" max="14563" width="11.54296875" style="32" customWidth="1"/>
    <col min="14564" max="14567" width="10.90625" style="32"/>
    <col min="14568" max="14568" width="22.54296875" style="32" customWidth="1"/>
    <col min="14569" max="14569" width="14" style="32" customWidth="1"/>
    <col min="14570" max="14570" width="1.7265625" style="32" customWidth="1"/>
    <col min="14571" max="14815" width="10.90625" style="32"/>
    <col min="14816" max="14816" width="4.453125" style="32" customWidth="1"/>
    <col min="14817" max="14817" width="10.90625" style="32"/>
    <col min="14818" max="14818" width="17.54296875" style="32" customWidth="1"/>
    <col min="14819" max="14819" width="11.54296875" style="32" customWidth="1"/>
    <col min="14820" max="14823" width="10.90625" style="32"/>
    <col min="14824" max="14824" width="22.54296875" style="32" customWidth="1"/>
    <col min="14825" max="14825" width="14" style="32" customWidth="1"/>
    <col min="14826" max="14826" width="1.7265625" style="32" customWidth="1"/>
    <col min="14827" max="15071" width="10.90625" style="32"/>
    <col min="15072" max="15072" width="4.453125" style="32" customWidth="1"/>
    <col min="15073" max="15073" width="10.90625" style="32"/>
    <col min="15074" max="15074" width="17.54296875" style="32" customWidth="1"/>
    <col min="15075" max="15075" width="11.54296875" style="32" customWidth="1"/>
    <col min="15076" max="15079" width="10.90625" style="32"/>
    <col min="15080" max="15080" width="22.54296875" style="32" customWidth="1"/>
    <col min="15081" max="15081" width="14" style="32" customWidth="1"/>
    <col min="15082" max="15082" width="1.7265625" style="32" customWidth="1"/>
    <col min="15083" max="15327" width="10.90625" style="32"/>
    <col min="15328" max="15328" width="4.453125" style="32" customWidth="1"/>
    <col min="15329" max="15329" width="10.90625" style="32"/>
    <col min="15330" max="15330" width="17.54296875" style="32" customWidth="1"/>
    <col min="15331" max="15331" width="11.54296875" style="32" customWidth="1"/>
    <col min="15332" max="15335" width="10.90625" style="32"/>
    <col min="15336" max="15336" width="22.54296875" style="32" customWidth="1"/>
    <col min="15337" max="15337" width="14" style="32" customWidth="1"/>
    <col min="15338" max="15338" width="1.7265625" style="32" customWidth="1"/>
    <col min="15339" max="15583" width="10.90625" style="32"/>
    <col min="15584" max="15584" width="4.453125" style="32" customWidth="1"/>
    <col min="15585" max="15585" width="10.90625" style="32"/>
    <col min="15586" max="15586" width="17.54296875" style="32" customWidth="1"/>
    <col min="15587" max="15587" width="11.54296875" style="32" customWidth="1"/>
    <col min="15588" max="15591" width="10.90625" style="32"/>
    <col min="15592" max="15592" width="22.54296875" style="32" customWidth="1"/>
    <col min="15593" max="15593" width="14" style="32" customWidth="1"/>
    <col min="15594" max="15594" width="1.7265625" style="32" customWidth="1"/>
    <col min="15595" max="15839" width="10.90625" style="32"/>
    <col min="15840" max="15840" width="4.453125" style="32" customWidth="1"/>
    <col min="15841" max="15841" width="10.90625" style="32"/>
    <col min="15842" max="15842" width="17.54296875" style="32" customWidth="1"/>
    <col min="15843" max="15843" width="11.54296875" style="32" customWidth="1"/>
    <col min="15844" max="15847" width="10.90625" style="32"/>
    <col min="15848" max="15848" width="22.54296875" style="32" customWidth="1"/>
    <col min="15849" max="15849" width="14" style="32" customWidth="1"/>
    <col min="15850" max="15850" width="1.7265625" style="32" customWidth="1"/>
    <col min="15851" max="16095" width="10.90625" style="32"/>
    <col min="16096" max="16096" width="4.453125" style="32" customWidth="1"/>
    <col min="16097" max="16097" width="10.90625" style="32"/>
    <col min="16098" max="16098" width="17.54296875" style="32" customWidth="1"/>
    <col min="16099" max="16099" width="11.54296875" style="32" customWidth="1"/>
    <col min="16100" max="16103" width="10.90625" style="32"/>
    <col min="16104" max="16104" width="22.54296875" style="32" customWidth="1"/>
    <col min="16105" max="16105" width="21.54296875" style="32" bestFit="1" customWidth="1"/>
    <col min="16106" max="16106" width="1.7265625" style="32" customWidth="1"/>
    <col min="16107" max="16384" width="10.90625" style="32"/>
  </cols>
  <sheetData>
    <row r="1" spans="2:10 16102:16105" ht="18" customHeight="1" thickBot="1" x14ac:dyDescent="0.3"/>
    <row r="2" spans="2:10 16102:16105" ht="19.5" customHeight="1" x14ac:dyDescent="0.25">
      <c r="B2" s="33"/>
      <c r="C2" s="34"/>
      <c r="D2" s="35" t="s">
        <v>143</v>
      </c>
      <c r="E2" s="36"/>
      <c r="F2" s="36"/>
      <c r="G2" s="36"/>
      <c r="H2" s="36"/>
      <c r="I2" s="37"/>
      <c r="J2" s="38" t="s">
        <v>123</v>
      </c>
    </row>
    <row r="3" spans="2:10 16102:16105" ht="13.5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 16102:16105" ht="13" x14ac:dyDescent="0.25">
      <c r="B4" s="39"/>
      <c r="C4" s="40"/>
      <c r="E4" s="36"/>
      <c r="F4" s="36"/>
      <c r="G4" s="36"/>
      <c r="H4" s="36"/>
      <c r="I4" s="37"/>
      <c r="J4" s="38" t="s">
        <v>144</v>
      </c>
    </row>
    <row r="5" spans="2:10 16102:16105" ht="13" x14ac:dyDescent="0.25">
      <c r="B5" s="39"/>
      <c r="C5" s="40"/>
      <c r="D5" s="105" t="s">
        <v>145</v>
      </c>
      <c r="E5" s="106"/>
      <c r="F5" s="106"/>
      <c r="G5" s="106"/>
      <c r="H5" s="106"/>
      <c r="I5" s="107"/>
      <c r="J5" s="48"/>
      <c r="WUH5" s="54"/>
    </row>
    <row r="6" spans="2:10 16102:16105" ht="13.5" thickBot="1" x14ac:dyDescent="0.3">
      <c r="B6" s="49"/>
      <c r="C6" s="50"/>
      <c r="D6" s="41"/>
      <c r="E6" s="42"/>
      <c r="F6" s="42"/>
      <c r="G6" s="42"/>
      <c r="H6" s="42"/>
      <c r="I6" s="43"/>
      <c r="J6" s="44"/>
      <c r="WUI6" s="32" t="s">
        <v>146</v>
      </c>
      <c r="WUJ6" s="32" t="s">
        <v>147</v>
      </c>
      <c r="WUK6" s="55">
        <f ca="1">+TODAY()</f>
        <v>45406</v>
      </c>
    </row>
    <row r="7" spans="2:10 16102:16105" x14ac:dyDescent="0.25">
      <c r="B7" s="51"/>
      <c r="J7" s="52"/>
    </row>
    <row r="8" spans="2:10 16102:16105" x14ac:dyDescent="0.25">
      <c r="B8" s="51"/>
      <c r="J8" s="52"/>
    </row>
    <row r="9" spans="2:10 16102:16105" ht="13" x14ac:dyDescent="0.3">
      <c r="B9" s="51"/>
      <c r="C9" s="53" t="s">
        <v>157</v>
      </c>
      <c r="D9" s="55"/>
      <c r="E9" s="54"/>
      <c r="J9" s="52"/>
    </row>
    <row r="10" spans="2:10 16102:16105" x14ac:dyDescent="0.25">
      <c r="B10" s="51"/>
      <c r="J10" s="52"/>
    </row>
    <row r="11" spans="2:10 16102:16105" ht="13" x14ac:dyDescent="0.3">
      <c r="B11" s="51"/>
      <c r="C11" s="53" t="s">
        <v>155</v>
      </c>
      <c r="J11" s="52"/>
    </row>
    <row r="12" spans="2:10 16102:16105" ht="13" x14ac:dyDescent="0.3">
      <c r="B12" s="51"/>
      <c r="C12" s="53" t="s">
        <v>156</v>
      </c>
      <c r="J12" s="52"/>
    </row>
    <row r="13" spans="2:10 16102:16105" x14ac:dyDescent="0.25">
      <c r="B13" s="51"/>
      <c r="J13" s="52"/>
    </row>
    <row r="14" spans="2:10 16102:16105" x14ac:dyDescent="0.25">
      <c r="B14" s="51"/>
      <c r="C14" s="32" t="s">
        <v>148</v>
      </c>
      <c r="J14" s="52"/>
    </row>
    <row r="15" spans="2:10 16102:16105" x14ac:dyDescent="0.25">
      <c r="B15" s="51"/>
      <c r="C15" s="57"/>
      <c r="J15" s="52"/>
    </row>
    <row r="16" spans="2:10 16102:16105" ht="13" x14ac:dyDescent="0.3">
      <c r="B16" s="51"/>
      <c r="C16" s="32" t="s">
        <v>158</v>
      </c>
      <c r="D16" s="54"/>
      <c r="H16" s="90" t="s">
        <v>149</v>
      </c>
      <c r="I16" s="90" t="s">
        <v>150</v>
      </c>
      <c r="J16" s="52"/>
    </row>
    <row r="17" spans="2:10" ht="13" x14ac:dyDescent="0.3">
      <c r="B17" s="51"/>
      <c r="C17" s="53" t="s">
        <v>127</v>
      </c>
      <c r="D17" s="53"/>
      <c r="E17" s="53"/>
      <c r="F17" s="53"/>
      <c r="H17" s="91">
        <f>H23</f>
        <v>15</v>
      </c>
      <c r="I17" s="92">
        <f>I23</f>
        <v>2848475</v>
      </c>
      <c r="J17" s="52"/>
    </row>
    <row r="18" spans="2:10" x14ac:dyDescent="0.25">
      <c r="B18" s="51"/>
      <c r="C18" s="32" t="s">
        <v>128</v>
      </c>
      <c r="H18" s="93">
        <v>12</v>
      </c>
      <c r="I18" s="94">
        <v>2078005</v>
      </c>
      <c r="J18" s="52"/>
    </row>
    <row r="19" spans="2:10" x14ac:dyDescent="0.25">
      <c r="B19" s="51"/>
      <c r="C19" s="32" t="s">
        <v>129</v>
      </c>
      <c r="H19" s="93">
        <v>2</v>
      </c>
      <c r="I19" s="94">
        <v>563770</v>
      </c>
      <c r="J19" s="52"/>
    </row>
    <row r="20" spans="2:10" x14ac:dyDescent="0.25">
      <c r="B20" s="51"/>
      <c r="C20" s="32" t="s">
        <v>130</v>
      </c>
      <c r="H20" s="93">
        <v>0</v>
      </c>
      <c r="I20" s="94">
        <v>0</v>
      </c>
      <c r="J20" s="52"/>
    </row>
    <row r="21" spans="2:10" x14ac:dyDescent="0.25">
      <c r="B21" s="51"/>
      <c r="C21" s="32" t="s">
        <v>154</v>
      </c>
      <c r="H21" s="93">
        <v>1</v>
      </c>
      <c r="I21" s="94">
        <v>206700</v>
      </c>
      <c r="J21" s="52"/>
    </row>
    <row r="22" spans="2:10" x14ac:dyDescent="0.25">
      <c r="B22" s="51"/>
      <c r="C22" s="32" t="s">
        <v>151</v>
      </c>
      <c r="H22" s="95">
        <v>0</v>
      </c>
      <c r="I22" s="96">
        <v>0</v>
      </c>
      <c r="J22" s="52"/>
    </row>
    <row r="23" spans="2:10" ht="13" x14ac:dyDescent="0.3">
      <c r="B23" s="51"/>
      <c r="C23" s="53" t="s">
        <v>152</v>
      </c>
      <c r="D23" s="53"/>
      <c r="E23" s="53"/>
      <c r="F23" s="53"/>
      <c r="H23" s="93">
        <f>SUM(H18:H22)</f>
        <v>15</v>
      </c>
      <c r="I23" s="92">
        <f>(I18+I19+I20+I21+I22)</f>
        <v>2848475</v>
      </c>
      <c r="J23" s="52"/>
    </row>
    <row r="24" spans="2:10" ht="13.5" thickBot="1" x14ac:dyDescent="0.35">
      <c r="B24" s="51"/>
      <c r="C24" s="53"/>
      <c r="D24" s="53"/>
      <c r="H24" s="97"/>
      <c r="I24" s="98"/>
      <c r="J24" s="52"/>
    </row>
    <row r="25" spans="2:10" ht="15" thickTop="1" x14ac:dyDescent="0.35">
      <c r="B25" s="51"/>
      <c r="C25" s="53"/>
      <c r="D25" s="53"/>
      <c r="F25" s="99"/>
      <c r="H25" s="100"/>
      <c r="I25" s="101"/>
      <c r="J25" s="52"/>
    </row>
    <row r="26" spans="2:10" ht="13" x14ac:dyDescent="0.3">
      <c r="B26" s="51"/>
      <c r="C26" s="53"/>
      <c r="D26" s="53"/>
      <c r="H26" s="100"/>
      <c r="I26" s="101"/>
      <c r="J26" s="52"/>
    </row>
    <row r="27" spans="2:10" ht="13" x14ac:dyDescent="0.3">
      <c r="B27" s="51"/>
      <c r="C27" s="53"/>
      <c r="D27" s="53"/>
      <c r="H27" s="100"/>
      <c r="I27" s="101"/>
      <c r="J27" s="52"/>
    </row>
    <row r="28" spans="2:10" x14ac:dyDescent="0.25">
      <c r="B28" s="51"/>
      <c r="G28" s="100"/>
      <c r="H28" s="100"/>
      <c r="I28" s="100"/>
      <c r="J28" s="52"/>
    </row>
    <row r="29" spans="2:10" ht="13.5" thickBot="1" x14ac:dyDescent="0.35">
      <c r="B29" s="51"/>
      <c r="C29" s="88"/>
      <c r="D29" s="88"/>
      <c r="G29" s="102" t="s">
        <v>140</v>
      </c>
      <c r="H29" s="88"/>
      <c r="I29" s="100"/>
      <c r="J29" s="52"/>
    </row>
    <row r="30" spans="2:10" ht="13" x14ac:dyDescent="0.3">
      <c r="B30" s="51"/>
      <c r="C30" s="100" t="s">
        <v>48</v>
      </c>
      <c r="D30" s="100"/>
      <c r="G30" s="103" t="s">
        <v>153</v>
      </c>
      <c r="H30" s="100"/>
      <c r="I30" s="100"/>
      <c r="J30" s="52"/>
    </row>
    <row r="31" spans="2:10" ht="18.75" customHeight="1" thickBot="1" x14ac:dyDescent="0.3">
      <c r="B31" s="86"/>
      <c r="C31" s="87"/>
      <c r="D31" s="87"/>
      <c r="E31" s="87"/>
      <c r="F31" s="87"/>
      <c r="G31" s="88"/>
      <c r="H31" s="88"/>
      <c r="I31" s="88"/>
      <c r="J31" s="8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segura valencia</dc:creator>
  <cp:lastModifiedBy>Paola Andrea Jimenez Prado</cp:lastModifiedBy>
  <cp:lastPrinted>2024-04-20T23:57:13Z</cp:lastPrinted>
  <dcterms:created xsi:type="dcterms:W3CDTF">2024-04-17T22:28:10Z</dcterms:created>
  <dcterms:modified xsi:type="dcterms:W3CDTF">2024-04-24T20:47:05Z</dcterms:modified>
</cp:coreProperties>
</file>