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ssolartes\Desktop\NIT 806010305 HOSPITAL LOCAL DE CARTAGENA I NIVEL\"/>
    </mc:Choice>
  </mc:AlternateContent>
  <xr:revisionPtr revIDLastSave="0" documentId="13_ncr:1_{822D1EDD-EA71-456A-B2FA-53272FA9D35D}" xr6:coauthVersionLast="47" xr6:coauthVersionMax="47" xr10:uidLastSave="{00000000-0000-0000-0000-000000000000}"/>
  <bookViews>
    <workbookView xWindow="-110" yWindow="-110" windowWidth="19420" windowHeight="10420" activeTab="2" xr2:uid="{277C6879-304F-4FF2-858A-5714864D87EE}"/>
  </bookViews>
  <sheets>
    <sheet name="INFO IPS " sheetId="1" r:id="rId1"/>
    <sheet name="ESTADO DE CADA FACTURA " sheetId="2" r:id="rId2"/>
    <sheet name="FOR-CSA-018 " sheetId="3" r:id="rId3"/>
    <sheet name="FOR_CSA_004" sheetId="4" r:id="rId4"/>
    <sheet name="TD " sheetId="5" r:id="rId5"/>
  </sheets>
  <definedNames>
    <definedName name="_xlnm._FilterDatabase" localSheetId="1" hidden="1">'ESTADO DE CADA FACTURA '!$A$1:$AC$6</definedName>
  </definedNames>
  <calcPr calcId="191029"/>
  <pivotCaches>
    <pivotCache cacheId="1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4" l="1"/>
  <c r="G16" i="4"/>
  <c r="H15" i="4"/>
  <c r="G15" i="4"/>
  <c r="H14" i="4"/>
  <c r="G14" i="4"/>
  <c r="H13" i="4" l="1"/>
  <c r="G13" i="4"/>
  <c r="H19" i="4" l="1"/>
  <c r="G19" i="4"/>
  <c r="I28" i="3"/>
  <c r="H28" i="3"/>
  <c r="I26" i="3"/>
  <c r="H26" i="3"/>
  <c r="I23" i="3"/>
  <c r="I31" i="3" s="1"/>
  <c r="H23" i="3"/>
  <c r="H31" i="3" s="1"/>
  <c r="E3" i="2" l="1"/>
  <c r="F3" i="2" s="1"/>
  <c r="E4" i="2"/>
  <c r="F4" i="2" s="1"/>
  <c r="E5" i="2"/>
  <c r="F5" i="2" s="1"/>
  <c r="E6" i="2"/>
  <c r="F6" i="2" s="1"/>
  <c r="E2" i="2"/>
  <c r="F2" i="2" s="1"/>
</calcChain>
</file>

<file path=xl/sharedStrings.xml><?xml version="1.0" encoding="utf-8"?>
<sst xmlns="http://schemas.openxmlformats.org/spreadsheetml/2006/main" count="147" uniqueCount="88">
  <si>
    <t>NIT IPS</t>
  </si>
  <si>
    <t>Nombre IPS</t>
  </si>
  <si>
    <t>Prefijo Factura</t>
  </si>
  <si>
    <t>Numero Factura</t>
  </si>
  <si>
    <t>IPS Fecha factura</t>
  </si>
  <si>
    <t>IPS Fecha radicado</t>
  </si>
  <si>
    <t>IPS Valor Factura</t>
  </si>
  <si>
    <t>IPS Saldo Factura</t>
  </si>
  <si>
    <t>Tipo de Contrato</t>
  </si>
  <si>
    <t>Sede / Ciudad</t>
  </si>
  <si>
    <t>Tipo de Prestació</t>
  </si>
  <si>
    <t xml:space="preserve">ESE HOSPITAL LOCAL CARTAGENA DE INDIAS </t>
  </si>
  <si>
    <t>EV28304</t>
  </si>
  <si>
    <t>EVENTO</t>
  </si>
  <si>
    <t>CARTAGENA</t>
  </si>
  <si>
    <t xml:space="preserve">FACT </t>
  </si>
  <si>
    <t xml:space="preserve">Llave </t>
  </si>
  <si>
    <t xml:space="preserve">Fecha Radicado EPS </t>
  </si>
  <si>
    <t xml:space="preserve">box </t>
  </si>
  <si>
    <t>Devuelta</t>
  </si>
  <si>
    <t>Finalizada</t>
  </si>
  <si>
    <t>Valor Total Bruto</t>
  </si>
  <si>
    <t>Valor Devolucion</t>
  </si>
  <si>
    <t>Valor Radicado</t>
  </si>
  <si>
    <t>Valor Pagar</t>
  </si>
  <si>
    <t xml:space="preserve">Por Pagar SAP </t>
  </si>
  <si>
    <t xml:space="preserve">P.ABIERTAS DOC </t>
  </si>
  <si>
    <t xml:space="preserve">Vr compensacion SAP </t>
  </si>
  <si>
    <t xml:space="preserve">Doc Compensacion </t>
  </si>
  <si>
    <t xml:space="preserve">Fecha Compensacion </t>
  </si>
  <si>
    <t xml:space="preserve">Vr Transferencia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</si>
  <si>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</si>
  <si>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</si>
  <si>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</si>
  <si>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</si>
  <si>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</si>
  <si>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</si>
  <si>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</si>
  <si>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</si>
  <si>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</si>
  <si>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</si>
  <si>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</si>
  <si>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</si>
  <si>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</si>
  <si>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</si>
  <si>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</si>
  <si>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</si>
  <si>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</si>
  <si>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</si>
  <si>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</si>
  <si>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</si>
  <si>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 xml:space="preserve">Stephaney Solarte Salinas </t>
  </si>
  <si>
    <t>EPS Comfenalco Valle.</t>
  </si>
  <si>
    <t>DOCUMENTO VALIDO COMO SOPORTE DE ACEPTACION A EL ESTADO DE CARTERA CONCILIADO ENTRE LAS PARTES</t>
  </si>
  <si>
    <t>FOR-CSA-004</t>
  </si>
  <si>
    <t>RESUMEN DE CARTERA REVISADA POR LA EPS REPORTADA EN LA CIRCULAR 030</t>
  </si>
  <si>
    <t>VERSION 1</t>
  </si>
  <si>
    <t>A continuacion me permito remitir nuestra respuesta al estado de cartera reportada en la Circular 030 con corte a 29/02/2024</t>
  </si>
  <si>
    <t>Corte al dia: 29/02/2024</t>
  </si>
  <si>
    <t>Cant Fact</t>
  </si>
  <si>
    <t>Valor</t>
  </si>
  <si>
    <t>GLOSA POR CONCILIAR</t>
  </si>
  <si>
    <t>TOTAL CARTERA REVISADA CIRCULAR 030</t>
  </si>
  <si>
    <t>Firma</t>
  </si>
  <si>
    <t>Auxiliar conciliacion al prestador - Cartera - Cuentas Salud EPS</t>
  </si>
  <si>
    <t>Nota: Documento válido como soporte de aceptación a el estado de cartera conciliado y reportado en Circular 030</t>
  </si>
  <si>
    <t>Valor_Glosa y Devolución</t>
  </si>
  <si>
    <t>CONCEPTO GLOSA Y DEVOLUCION</t>
  </si>
  <si>
    <t>TIPIFICACION OBJECION</t>
  </si>
  <si>
    <t xml:space="preserve">Fecha Corte </t>
  </si>
  <si>
    <t xml:space="preserve">PAIWEB: Se realiza GLOSA TOTAL vacuna no registrada en PAIWEB 2.0  según los lineamientos PAI en el numeral           9.10.6 la IPS debe realizar el registro de la aplicación del biológico en la plataforma.            NANCY                                                                                                                                                                                                                                                                                                                                                                                                                                                                                                                                                                                                                                                                                                                                                                                                                                                                                                                                                                                                                                                                                                                                                                                                                                                                                                                           </t>
  </si>
  <si>
    <t>VACUNA</t>
  </si>
  <si>
    <t xml:space="preserve">PAIWEB: Se realiza devolución de factura vacunas no registradas en PAIWEB 2.0  según los lineamientos PAI en          el numeral 9.10.6 la IPS debe realizar el registro de la aplicación del biológico en la plataforma. gracias    nancy                                                                                                                                                                                                                                                                                                                                                                                                                                                                                                                                                                                                                                                                                                                                                                                                                                                                                                                                                                                                                                                                                                                                                                                                                                                                                                                </t>
  </si>
  <si>
    <t>Estado de Factura EPS 12/04/2024</t>
  </si>
  <si>
    <t xml:space="preserve">Factura cancelada </t>
  </si>
  <si>
    <t xml:space="preserve">Factura Devuelta </t>
  </si>
  <si>
    <t xml:space="preserve">Factura no radicada </t>
  </si>
  <si>
    <t>Santiago de Cali, 12 abril de 2024</t>
  </si>
  <si>
    <t>NIT: 806010305</t>
  </si>
  <si>
    <t xml:space="preserve">Señores: ESE HOSPITAL LOCAL CARTAGENA DE INDIAS </t>
  </si>
  <si>
    <t>A continuacion me permito remitir nuestra respuesta al estado de cartera presentado en la fecha:08/04/2024</t>
  </si>
  <si>
    <t>Con Corte al dia: 31/03/2024</t>
  </si>
  <si>
    <t>Etiquetas de fila</t>
  </si>
  <si>
    <t>Total general</t>
  </si>
  <si>
    <t xml:space="preserve">Cuenta de Llave </t>
  </si>
  <si>
    <t>Suma de IPS Saldo Factura</t>
  </si>
  <si>
    <t>SERGIO BAENA LOCARNO.</t>
  </si>
  <si>
    <t>COORDINADOR ÁREA CARTERA ESE HLCI.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</si>
</sst>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 #,##0.00_-;\-&quot;$&quot;\ * #,##0.00_-;_-&quot;$&quot;\ * &quot;-&quot;??_-;_-@_-"/>
    <numFmt numFmtId="43" formatCode="_-* #,##0.00_-;\-* #,##0.00_-;_-* &quot;-&quot;??_-;_-@_-"/>
    <numFmt numFmtId="164" formatCode="_-[$$-240A]\ * #,##0.00_-;\-[$$-240A]\ * #,##0.00_-;_-[$$-240A]\ * &quot;-&quot;??_-;_-@_-"/>
    <numFmt numFmtId="166" formatCode="_-[$$-240A]\ * #,##0_-;\-[$$-240A]\ * #,##0_-;_-[$$-240A]\ * &quot;-&quot;??_-;_-@_-"/>
    <numFmt numFmtId="169" formatCode="_-&quot;$&quot;\ * #,##0_-;\-&quot;$&quot;\ * #,##0_-;_-&quot;$&quot;\ * &quot;-&quot;??_-;_-@_-"/>
    <numFmt numFmtId="170" formatCode="[$-240A]d&quot; de &quot;mmmm&quot; de &quot;yyyy;@"/>
    <numFmt numFmtId="171" formatCode="_-* #,##0.00\ _€_-;\-* #,##0.00\ _€_-;_-* &quot;-&quot;??\ _€_-;_-@_-"/>
    <numFmt numFmtId="172" formatCode="_-* #,##0\ _€_-;\-* #,##0\ _€_-;_-* &quot;-&quot;??\ _€_-;_-@_-"/>
    <numFmt numFmtId="173" formatCode="&quot;$&quot;\ #,##0;[Red]&quot;$&quot;\ #,##0"/>
    <numFmt numFmtId="174" formatCode="_-* #,##0_-;\-* #,##0_-;_-* &quot;-&quot;??_-;_-@_-"/>
    <numFmt numFmtId="175" formatCode="[$$-240A]\ #,##0;\-[$$-240A]\ #,##0"/>
  </numFmts>
  <fonts count="13" x14ac:knownFonts="1">
    <font>
      <sz val="11"/>
      <color theme="1"/>
      <name val="Calibri"/>
      <family val="2"/>
      <scheme val="minor"/>
    </font>
    <font>
      <sz val="11"/>
      <color theme="1"/>
      <name val="Calibri"/>
      <family val="2"/>
      <scheme val="minor"/>
    </font>
    <font>
      <sz val="12"/>
      <color rgb="FF000000"/>
      <name val="Arial"/>
      <family val="2"/>
    </font>
    <font>
      <b/>
      <sz val="11"/>
      <color theme="1"/>
      <name val="Calibri"/>
      <family val="2"/>
      <scheme val="minor"/>
    </font>
    <font>
      <sz val="10"/>
      <name val="Arial"/>
      <family val="2"/>
    </font>
    <font>
      <sz val="10"/>
      <color indexed="8"/>
      <name val="Arial"/>
      <family val="2"/>
    </font>
    <font>
      <b/>
      <sz val="10"/>
      <color indexed="8"/>
      <name val="Arial"/>
      <family val="2"/>
    </font>
    <font>
      <b/>
      <sz val="10"/>
      <name val="Arial"/>
      <family val="2"/>
    </font>
    <font>
      <b/>
      <sz val="9"/>
      <name val="Arial"/>
      <family val="2"/>
    </font>
    <font>
      <sz val="10"/>
      <color rgb="FFFF0000"/>
      <name val="Arial"/>
      <family val="2"/>
    </font>
    <font>
      <b/>
      <sz val="8"/>
      <color theme="1"/>
      <name val="Tahoma"/>
      <family val="2"/>
    </font>
    <font>
      <sz val="8"/>
      <color theme="1"/>
      <name val="Tahoma"/>
      <family val="2"/>
    </font>
    <font>
      <b/>
      <sz val="8"/>
      <color rgb="FF000000"/>
      <name val="Tahoma"/>
      <family val="2"/>
    </font>
  </fonts>
  <fills count="8">
    <fill>
      <patternFill patternType="none"/>
    </fill>
    <fill>
      <patternFill patternType="gray125"/>
    </fill>
    <fill>
      <patternFill patternType="solid">
        <fgColor rgb="FFFFFFFF"/>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thin">
        <color auto="1"/>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4" fillId="0" borderId="0"/>
    <xf numFmtId="171" fontId="1" fillId="0" borderId="0" applyFont="0" applyFill="0" applyBorder="0" applyAlignment="0" applyProtection="0"/>
  </cellStyleXfs>
  <cellXfs count="113">
    <xf numFmtId="0" fontId="0" fillId="0" borderId="0" xfId="0"/>
    <xf numFmtId="0" fontId="2" fillId="2" borderId="2" xfId="0" applyFont="1" applyFill="1" applyBorder="1" applyAlignment="1">
      <alignment horizontal="center" vertical="center" wrapText="1" readingOrder="1"/>
    </xf>
    <xf numFmtId="0" fontId="2" fillId="2" borderId="3" xfId="0" applyFont="1" applyFill="1" applyBorder="1" applyAlignment="1">
      <alignment horizontal="center" vertical="center" wrapText="1" readingOrder="1"/>
    </xf>
    <xf numFmtId="0" fontId="0" fillId="0" borderId="1" xfId="0" applyBorder="1"/>
    <xf numFmtId="14" fontId="0" fillId="0" borderId="1" xfId="0" applyNumberFormat="1" applyBorder="1"/>
    <xf numFmtId="14" fontId="0" fillId="0" borderId="1" xfId="1" applyNumberFormat="1" applyFont="1" applyBorder="1"/>
    <xf numFmtId="43" fontId="0" fillId="0" borderId="1" xfId="1" applyFont="1" applyBorder="1"/>
    <xf numFmtId="0" fontId="0" fillId="0" borderId="1" xfId="0" applyBorder="1" applyAlignment="1">
      <alignment horizontal="right"/>
    </xf>
    <xf numFmtId="166" fontId="0" fillId="0" borderId="1" xfId="0" applyNumberFormat="1" applyBorder="1"/>
    <xf numFmtId="0" fontId="5" fillId="0" borderId="0" xfId="3" applyFont="1"/>
    <xf numFmtId="0" fontId="5" fillId="0" borderId="7" xfId="3" applyFont="1" applyBorder="1" applyAlignment="1">
      <alignment horizontal="centerContinuous"/>
    </xf>
    <xf numFmtId="0" fontId="5" fillId="0" borderId="3" xfId="3" applyFont="1" applyBorder="1" applyAlignment="1">
      <alignment horizontal="centerContinuous"/>
    </xf>
    <xf numFmtId="0" fontId="6" fillId="0" borderId="7" xfId="3" applyFont="1" applyBorder="1" applyAlignment="1">
      <alignment horizontal="centerContinuous" vertical="center"/>
    </xf>
    <xf numFmtId="0" fontId="6" fillId="0" borderId="6" xfId="3" applyFont="1" applyBorder="1" applyAlignment="1">
      <alignment horizontal="centerContinuous" vertical="center"/>
    </xf>
    <xf numFmtId="0" fontId="6" fillId="0" borderId="3" xfId="3" applyFont="1" applyBorder="1" applyAlignment="1">
      <alignment horizontal="centerContinuous" vertical="center"/>
    </xf>
    <xf numFmtId="0" fontId="6" fillId="0" borderId="2" xfId="3" applyFont="1" applyBorder="1" applyAlignment="1">
      <alignment horizontal="centerContinuous" vertical="center"/>
    </xf>
    <xf numFmtId="0" fontId="5" fillId="0" borderId="8" xfId="3" applyFont="1" applyBorder="1" applyAlignment="1">
      <alignment horizontal="centerContinuous"/>
    </xf>
    <xf numFmtId="0" fontId="5" fillId="0" borderId="4" xfId="3" applyFont="1" applyBorder="1" applyAlignment="1">
      <alignment horizontal="centerContinuous"/>
    </xf>
    <xf numFmtId="0" fontId="6" fillId="0" borderId="9" xfId="3" applyFont="1" applyBorder="1" applyAlignment="1">
      <alignment horizontal="centerContinuous" vertical="center"/>
    </xf>
    <xf numFmtId="0" fontId="6" fillId="0" borderId="10" xfId="3" applyFont="1" applyBorder="1" applyAlignment="1">
      <alignment horizontal="centerContinuous" vertical="center"/>
    </xf>
    <xf numFmtId="0" fontId="6" fillId="0" borderId="11" xfId="3" applyFont="1" applyBorder="1" applyAlignment="1">
      <alignment horizontal="centerContinuous" vertical="center"/>
    </xf>
    <xf numFmtId="0" fontId="6" fillId="0" borderId="12" xfId="3" applyFont="1" applyBorder="1" applyAlignment="1">
      <alignment horizontal="centerContinuous" vertical="center"/>
    </xf>
    <xf numFmtId="0" fontId="6" fillId="0" borderId="8" xfId="3" applyFont="1" applyBorder="1" applyAlignment="1">
      <alignment horizontal="centerContinuous" vertical="center"/>
    </xf>
    <xf numFmtId="0" fontId="6" fillId="0" borderId="0" xfId="3" applyFont="1" applyAlignment="1">
      <alignment horizontal="centerContinuous" vertical="center"/>
    </xf>
    <xf numFmtId="0" fontId="6" fillId="0" borderId="4" xfId="3" applyFont="1" applyBorder="1" applyAlignment="1">
      <alignment horizontal="centerContinuous" vertical="center"/>
    </xf>
    <xf numFmtId="0" fontId="6" fillId="0" borderId="13" xfId="3" applyFont="1" applyBorder="1" applyAlignment="1">
      <alignment horizontal="centerContinuous" vertical="center"/>
    </xf>
    <xf numFmtId="0" fontId="5" fillId="0" borderId="9" xfId="3" applyFont="1" applyBorder="1" applyAlignment="1">
      <alignment horizontal="centerContinuous"/>
    </xf>
    <xf numFmtId="0" fontId="5" fillId="0" borderId="11" xfId="3" applyFont="1" applyBorder="1" applyAlignment="1">
      <alignment horizontal="centerContinuous"/>
    </xf>
    <xf numFmtId="0" fontId="5" fillId="0" borderId="8" xfId="3" applyFont="1" applyBorder="1"/>
    <xf numFmtId="0" fontId="5" fillId="0" borderId="4" xfId="3" applyFont="1" applyBorder="1"/>
    <xf numFmtId="0" fontId="6" fillId="0" borderId="0" xfId="3" applyFont="1"/>
    <xf numFmtId="14" fontId="5" fillId="0" borderId="0" xfId="3" applyNumberFormat="1" applyFont="1"/>
    <xf numFmtId="170" fontId="5" fillId="0" borderId="0" xfId="3" applyNumberFormat="1" applyFont="1"/>
    <xf numFmtId="0" fontId="4" fillId="0" borderId="0" xfId="3"/>
    <xf numFmtId="14" fontId="5" fillId="0" borderId="0" xfId="3" applyNumberFormat="1" applyFont="1" applyAlignment="1">
      <alignment horizontal="left"/>
    </xf>
    <xf numFmtId="0" fontId="7" fillId="0" borderId="0" xfId="3" applyFont="1" applyAlignment="1">
      <alignment horizontal="center"/>
    </xf>
    <xf numFmtId="172" fontId="7" fillId="0" borderId="0" xfId="4" applyNumberFormat="1" applyFont="1" applyAlignment="1">
      <alignment horizontal="center"/>
    </xf>
    <xf numFmtId="169" fontId="7" fillId="0" borderId="0" xfId="2" applyNumberFormat="1" applyFont="1" applyAlignment="1">
      <alignment horizontal="right"/>
    </xf>
    <xf numFmtId="169" fontId="5" fillId="0" borderId="0" xfId="2" applyNumberFormat="1" applyFont="1"/>
    <xf numFmtId="172" fontId="4" fillId="0" borderId="0" xfId="4" applyNumberFormat="1" applyFont="1" applyAlignment="1">
      <alignment horizontal="center"/>
    </xf>
    <xf numFmtId="169" fontId="4" fillId="0" borderId="0" xfId="2" applyNumberFormat="1" applyFont="1" applyAlignment="1">
      <alignment horizontal="right"/>
    </xf>
    <xf numFmtId="172" fontId="5" fillId="0" borderId="0" xfId="4" applyNumberFormat="1" applyFont="1" applyAlignment="1">
      <alignment horizontal="center"/>
    </xf>
    <xf numFmtId="169" fontId="5" fillId="0" borderId="0" xfId="2" applyNumberFormat="1" applyFont="1" applyAlignment="1">
      <alignment horizontal="right"/>
    </xf>
    <xf numFmtId="169" fontId="5" fillId="0" borderId="0" xfId="3" applyNumberFormat="1" applyFont="1"/>
    <xf numFmtId="172" fontId="5" fillId="0" borderId="10" xfId="4" applyNumberFormat="1" applyFont="1" applyBorder="1" applyAlignment="1">
      <alignment horizontal="center"/>
    </xf>
    <xf numFmtId="169" fontId="5" fillId="0" borderId="10" xfId="2" applyNumberFormat="1" applyFont="1" applyBorder="1" applyAlignment="1">
      <alignment horizontal="right"/>
    </xf>
    <xf numFmtId="172" fontId="6" fillId="0" borderId="0" xfId="2" applyNumberFormat="1" applyFont="1" applyAlignment="1">
      <alignment horizontal="right"/>
    </xf>
    <xf numFmtId="169" fontId="6" fillId="0" borderId="0" xfId="2" applyNumberFormat="1" applyFont="1" applyAlignment="1">
      <alignment horizontal="right"/>
    </xf>
    <xf numFmtId="0" fontId="7" fillId="0" borderId="0" xfId="3" applyFont="1"/>
    <xf numFmtId="172" fontId="4" fillId="0" borderId="10" xfId="4" applyNumberFormat="1" applyFont="1" applyBorder="1" applyAlignment="1">
      <alignment horizontal="center"/>
    </xf>
    <xf numFmtId="169" fontId="4" fillId="0" borderId="10" xfId="2" applyNumberFormat="1" applyFont="1" applyBorder="1" applyAlignment="1">
      <alignment horizontal="right"/>
    </xf>
    <xf numFmtId="0" fontId="4" fillId="0" borderId="4" xfId="3" applyBorder="1"/>
    <xf numFmtId="172" fontId="4" fillId="0" borderId="0" xfId="2" applyNumberFormat="1" applyFont="1" applyAlignment="1">
      <alignment horizontal="right"/>
    </xf>
    <xf numFmtId="172" fontId="7" fillId="0" borderId="14" xfId="4" applyNumberFormat="1" applyFont="1" applyBorder="1" applyAlignment="1">
      <alignment horizontal="center"/>
    </xf>
    <xf numFmtId="169" fontId="7" fillId="0" borderId="14" xfId="2" applyNumberFormat="1" applyFont="1" applyBorder="1" applyAlignment="1">
      <alignment horizontal="right"/>
    </xf>
    <xf numFmtId="173" fontId="4" fillId="0" borderId="0" xfId="3" applyNumberFormat="1"/>
    <xf numFmtId="171" fontId="4" fillId="0" borderId="0" xfId="4" applyFont="1"/>
    <xf numFmtId="169" fontId="4" fillId="0" borderId="0" xfId="2" applyNumberFormat="1" applyFont="1"/>
    <xf numFmtId="173" fontId="7" fillId="0" borderId="10" xfId="3" applyNumberFormat="1" applyFont="1" applyBorder="1"/>
    <xf numFmtId="173" fontId="4" fillId="0" borderId="10" xfId="3" applyNumberFormat="1" applyBorder="1"/>
    <xf numFmtId="171" fontId="7" fillId="0" borderId="10" xfId="4" applyFont="1" applyBorder="1"/>
    <xf numFmtId="169" fontId="4" fillId="0" borderId="10" xfId="2" applyNumberFormat="1" applyFont="1" applyBorder="1"/>
    <xf numFmtId="173" fontId="7" fillId="0" borderId="0" xfId="3" applyNumberFormat="1" applyFont="1"/>
    <xf numFmtId="0" fontId="8" fillId="0" borderId="0" xfId="3" applyFont="1" applyAlignment="1">
      <alignment horizontal="center" vertical="center" wrapText="1"/>
    </xf>
    <xf numFmtId="0" fontId="5" fillId="0" borderId="9" xfId="3" applyFont="1" applyBorder="1"/>
    <xf numFmtId="0" fontId="5" fillId="0" borderId="10" xfId="3" applyFont="1" applyBorder="1"/>
    <xf numFmtId="173" fontId="5" fillId="0" borderId="10" xfId="3" applyNumberFormat="1" applyFont="1" applyBorder="1"/>
    <xf numFmtId="0" fontId="5" fillId="0" borderId="11" xfId="3" applyFont="1" applyBorder="1"/>
    <xf numFmtId="0" fontId="5" fillId="0" borderId="7" xfId="3" applyFont="1" applyBorder="1" applyAlignment="1">
      <alignment horizontal="center"/>
    </xf>
    <xf numFmtId="0" fontId="5" fillId="0" borderId="3" xfId="3" applyFont="1" applyBorder="1" applyAlignment="1">
      <alignment horizontal="center"/>
    </xf>
    <xf numFmtId="0" fontId="6" fillId="0" borderId="7" xfId="3" applyFont="1" applyBorder="1" applyAlignment="1">
      <alignment horizontal="center" vertical="center"/>
    </xf>
    <xf numFmtId="0" fontId="6" fillId="0" borderId="6" xfId="3" applyFont="1" applyBorder="1" applyAlignment="1">
      <alignment horizontal="center" vertical="center"/>
    </xf>
    <xf numFmtId="0" fontId="6" fillId="0" borderId="3" xfId="3" applyFont="1" applyBorder="1" applyAlignment="1">
      <alignment horizontal="center" vertical="center"/>
    </xf>
    <xf numFmtId="0" fontId="6" fillId="0" borderId="2" xfId="3" applyFont="1" applyBorder="1" applyAlignment="1">
      <alignment horizontal="center" vertical="center"/>
    </xf>
    <xf numFmtId="0" fontId="5" fillId="0" borderId="9" xfId="3" applyFont="1" applyBorder="1" applyAlignment="1">
      <alignment horizontal="center"/>
    </xf>
    <xf numFmtId="0" fontId="5" fillId="0" borderId="11" xfId="3" applyFont="1" applyBorder="1" applyAlignment="1">
      <alignment horizontal="center"/>
    </xf>
    <xf numFmtId="0" fontId="6" fillId="0" borderId="15" xfId="3" applyFont="1" applyBorder="1" applyAlignment="1">
      <alignment horizontal="center" vertical="center" wrapText="1"/>
    </xf>
    <xf numFmtId="0" fontId="6" fillId="0" borderId="16" xfId="3" applyFont="1" applyBorder="1" applyAlignment="1">
      <alignment horizontal="center" vertical="center" wrapText="1"/>
    </xf>
    <xf numFmtId="0" fontId="6" fillId="0" borderId="17" xfId="3" applyFont="1" applyBorder="1" applyAlignment="1">
      <alignment horizontal="center" vertical="center" wrapText="1"/>
    </xf>
    <xf numFmtId="0" fontId="6" fillId="0" borderId="18" xfId="3" applyFont="1" applyBorder="1" applyAlignment="1">
      <alignment horizontal="center" vertical="center"/>
    </xf>
    <xf numFmtId="0" fontId="5" fillId="5" borderId="0" xfId="3" applyFont="1" applyFill="1"/>
    <xf numFmtId="0" fontId="6" fillId="0" borderId="0" xfId="3" applyFont="1" applyAlignment="1">
      <alignment horizontal="center"/>
    </xf>
    <xf numFmtId="174" fontId="6" fillId="0" borderId="0" xfId="1" applyNumberFormat="1" applyFont="1"/>
    <xf numFmtId="175" fontId="6" fillId="0" borderId="0" xfId="1" applyNumberFormat="1" applyFont="1" applyAlignment="1">
      <alignment horizontal="right"/>
    </xf>
    <xf numFmtId="174" fontId="5" fillId="0" borderId="0" xfId="1" applyNumberFormat="1" applyFont="1" applyAlignment="1">
      <alignment horizontal="center"/>
    </xf>
    <xf numFmtId="175" fontId="5" fillId="0" borderId="0" xfId="1" applyNumberFormat="1" applyFont="1" applyAlignment="1">
      <alignment horizontal="right"/>
    </xf>
    <xf numFmtId="174" fontId="5" fillId="0" borderId="5" xfId="1" applyNumberFormat="1" applyFont="1" applyBorder="1" applyAlignment="1">
      <alignment horizontal="center"/>
    </xf>
    <xf numFmtId="175" fontId="5" fillId="0" borderId="5" xfId="1" applyNumberFormat="1" applyFont="1" applyBorder="1" applyAlignment="1">
      <alignment horizontal="right"/>
    </xf>
    <xf numFmtId="174" fontId="5" fillId="0" borderId="14" xfId="1" applyNumberFormat="1" applyFont="1" applyBorder="1" applyAlignment="1">
      <alignment horizontal="center"/>
    </xf>
    <xf numFmtId="175" fontId="5" fillId="0" borderId="14" xfId="1" applyNumberFormat="1" applyFont="1" applyBorder="1" applyAlignment="1">
      <alignment horizontal="right"/>
    </xf>
    <xf numFmtId="173" fontId="5" fillId="0" borderId="0" xfId="3" applyNumberFormat="1" applyFont="1"/>
    <xf numFmtId="173" fontId="5" fillId="0" borderId="0" xfId="3" applyNumberFormat="1" applyFont="1" applyAlignment="1">
      <alignment horizontal="right"/>
    </xf>
    <xf numFmtId="173" fontId="9" fillId="0" borderId="0" xfId="3" applyNumberFormat="1" applyFont="1"/>
    <xf numFmtId="0" fontId="9" fillId="0" borderId="0" xfId="3" applyFont="1"/>
    <xf numFmtId="0" fontId="8" fillId="0" borderId="0" xfId="0" applyFont="1" applyAlignment="1">
      <alignment horizontal="center" vertical="center" wrapText="1"/>
    </xf>
    <xf numFmtId="169" fontId="10" fillId="6" borderId="1" xfId="2" applyNumberFormat="1" applyFont="1" applyFill="1" applyBorder="1" applyAlignment="1">
      <alignment horizontal="center" vertical="center" wrapText="1"/>
    </xf>
    <xf numFmtId="3" fontId="10" fillId="7" borderId="1" xfId="0" applyNumberFormat="1" applyFont="1" applyFill="1" applyBorder="1" applyAlignment="1">
      <alignment horizontal="center" vertical="center" wrapText="1"/>
    </xf>
    <xf numFmtId="0" fontId="11" fillId="0" borderId="1" xfId="0" applyFont="1" applyBorder="1"/>
    <xf numFmtId="14" fontId="11" fillId="0" borderId="1" xfId="0" applyNumberFormat="1" applyFont="1" applyBorder="1"/>
    <xf numFmtId="14" fontId="11" fillId="0" borderId="1" xfId="1" applyNumberFormat="1" applyFont="1" applyBorder="1"/>
    <xf numFmtId="43" fontId="11" fillId="0" borderId="1" xfId="1" applyFont="1" applyBorder="1"/>
    <xf numFmtId="166" fontId="11" fillId="0" borderId="1" xfId="0" applyNumberFormat="1" applyFont="1" applyBorder="1"/>
    <xf numFmtId="169" fontId="11" fillId="0" borderId="1" xfId="2" applyNumberFormat="1" applyFont="1" applyBorder="1"/>
    <xf numFmtId="164" fontId="11" fillId="0" borderId="1" xfId="0" applyNumberFormat="1" applyFont="1" applyBorder="1"/>
    <xf numFmtId="0" fontId="11" fillId="0" borderId="1" xfId="0" applyFont="1" applyBorder="1" applyAlignment="1">
      <alignment horizontal="right"/>
    </xf>
    <xf numFmtId="3" fontId="10" fillId="0" borderId="1" xfId="0" applyNumberFormat="1" applyFont="1" applyFill="1" applyBorder="1" applyAlignment="1">
      <alignment horizontal="center" vertical="center" wrapText="1"/>
    </xf>
    <xf numFmtId="0" fontId="12" fillId="4" borderId="1" xfId="0" applyFont="1" applyFill="1" applyBorder="1" applyAlignment="1">
      <alignment horizontal="center" vertical="center" wrapText="1" readingOrder="1"/>
    </xf>
    <xf numFmtId="0" fontId="12" fillId="2" borderId="1" xfId="0" applyFont="1" applyFill="1" applyBorder="1" applyAlignment="1">
      <alignment horizontal="center" vertical="center" wrapText="1" readingOrder="1"/>
    </xf>
    <xf numFmtId="0" fontId="12" fillId="3" borderId="1" xfId="0" applyFont="1" applyFill="1" applyBorder="1" applyAlignment="1">
      <alignment horizontal="center" vertical="center" wrapText="1" readingOrder="1"/>
    </xf>
    <xf numFmtId="0" fontId="3" fillId="0" borderId="0" xfId="0" applyFont="1"/>
    <xf numFmtId="0" fontId="0" fillId="0" borderId="1" xfId="0" pivotButton="1" applyBorder="1"/>
    <xf numFmtId="0" fontId="0" fillId="0" borderId="1" xfId="0" applyBorder="1" applyAlignment="1">
      <alignment horizontal="left"/>
    </xf>
    <xf numFmtId="0" fontId="0" fillId="0" borderId="1" xfId="0" applyNumberFormat="1" applyBorder="1"/>
  </cellXfs>
  <cellStyles count="5">
    <cellStyle name="Millares" xfId="1" builtinId="3"/>
    <cellStyle name="Millares 2" xfId="4" xr:uid="{DFB3B141-EB6A-48EF-AAFA-4053783FCD5A}"/>
    <cellStyle name="Moneda" xfId="2" builtinId="4"/>
    <cellStyle name="Normal" xfId="0" builtinId="0"/>
    <cellStyle name="Normal 2 2" xfId="3" xr:uid="{380B0CCA-9DFE-428F-8B62-98AF8BC2B5E6}"/>
  </cellStyles>
  <dxfs count="11">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5" formatCode="_-[$$-240A]\ * #,##0.0_-;\-[$$-240A]\ * #,##0.0_-;_-[$$-240A]\ * &quot;-&quot;??_-;_-@_-"/>
    </dxf>
    <dxf>
      <numFmt numFmtId="166" formatCode="_-[$$-240A]\ * #,##0_-;\-[$$-240A]\ * #,##0_-;_-[$$-240A]\ * &quot;-&quot;??_-;_-@_-"/>
    </dxf>
    <dxf>
      <numFmt numFmtId="165" formatCode="_-[$$-240A]\ * #,##0.0_-;\-[$$-240A]\ * #,##0.0_-;_-[$$-240A]\ * &quot;-&quot;??_-;_-@_-"/>
    </dxf>
    <dxf>
      <numFmt numFmtId="164" formatCode="_-[$$-240A]\ * #,##0.00_-;\-[$$-240A]\ * #,##0.00_-;_-[$$-240A]\ * &quot;-&quot;??_-;_-@_-"/>
    </dxf>
    <dxf>
      <numFmt numFmtId="164" formatCode="_-[$$-240A]\ * #,##0.00_-;\-[$$-240A]\ * #,##0.00_-;_-[$$-240A]\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06A0D2AF-819A-47A5-AD92-818ED2E952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754481</xdr:colOff>
      <xdr:row>32</xdr:row>
      <xdr:rowOff>2528</xdr:rowOff>
    </xdr:from>
    <xdr:to>
      <xdr:col>8</xdr:col>
      <xdr:colOff>817562</xdr:colOff>
      <xdr:row>36</xdr:row>
      <xdr:rowOff>150809</xdr:rowOff>
    </xdr:to>
    <xdr:pic>
      <xdr:nvPicPr>
        <xdr:cNvPr id="3" name="Imagen 2">
          <a:extLst>
            <a:ext uri="{FF2B5EF4-FFF2-40B4-BE49-F238E27FC236}">
              <a16:creationId xmlns:a16="http://schemas.microsoft.com/office/drawing/2014/main" id="{A8B39C47-2374-414C-B205-F976777FD998}"/>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574131" y="4638028"/>
          <a:ext cx="1517231" cy="6308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15874</xdr:rowOff>
    </xdr:from>
    <xdr:to>
      <xdr:col>1</xdr:col>
      <xdr:colOff>596900</xdr:colOff>
      <xdr:row>1</xdr:row>
      <xdr:rowOff>474967</xdr:rowOff>
    </xdr:to>
    <xdr:pic>
      <xdr:nvPicPr>
        <xdr:cNvPr id="2" name="Imagen 2" descr="Nombre de la empresa&#10;&#10;Descripción generada automáticamente con confianza baja">
          <a:extLst>
            <a:ext uri="{FF2B5EF4-FFF2-40B4-BE49-F238E27FC236}">
              <a16:creationId xmlns:a16="http://schemas.microsoft.com/office/drawing/2014/main" id="{A62D8BF4-B02B-4B1F-AB56-77ACFBE1A0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15874"/>
          <a:ext cx="1330325" cy="706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268112</xdr:colOff>
      <xdr:row>19</xdr:row>
      <xdr:rowOff>130026</xdr:rowOff>
    </xdr:from>
    <xdr:to>
      <xdr:col>5</xdr:col>
      <xdr:colOff>1498600</xdr:colOff>
      <xdr:row>22</xdr:row>
      <xdr:rowOff>78432</xdr:rowOff>
    </xdr:to>
    <xdr:pic>
      <xdr:nvPicPr>
        <xdr:cNvPr id="3" name="Imagen 2">
          <a:extLst>
            <a:ext uri="{FF2B5EF4-FFF2-40B4-BE49-F238E27FC236}">
              <a16:creationId xmlns:a16="http://schemas.microsoft.com/office/drawing/2014/main" id="{7E36782A-4C7A-4E52-B329-B5D09633A15A}"/>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4078112" y="4041626"/>
          <a:ext cx="1230488" cy="5135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tephaney Solarte Salinas" refreshedDate="45394.599925810187" createdVersion="8" refreshedVersion="8" minRefreshableVersion="3" recordCount="5" xr:uid="{C4F06774-CFC6-4E31-A9F5-BD0B1E9F7F57}">
  <cacheSource type="worksheet">
    <worksheetSource ref="A1:AC6" sheet="ESTADO DE CADA FACTURA "/>
  </cacheSource>
  <cacheFields count="29">
    <cacheField name="NIT IPS" numFmtId="0">
      <sharedItems containsSemiMixedTypes="0" containsString="0" containsNumber="1" containsInteger="1" minValue="806010305" maxValue="806010305"/>
    </cacheField>
    <cacheField name="Nombre IPS" numFmtId="0">
      <sharedItems/>
    </cacheField>
    <cacheField name="Prefijo Factura" numFmtId="0">
      <sharedItems containsNonDate="0" containsString="0" containsBlank="1"/>
    </cacheField>
    <cacheField name="Numero Factura" numFmtId="0">
      <sharedItems containsMixedTypes="1" containsNumber="1" containsInteger="1" minValue="471676" maxValue="549163"/>
    </cacheField>
    <cacheField name="FACT " numFmtId="0">
      <sharedItems containsMixedTypes="1" containsNumber="1" containsInteger="1" minValue="471676" maxValue="549163"/>
    </cacheField>
    <cacheField name="Llave " numFmtId="0">
      <sharedItems/>
    </cacheField>
    <cacheField name="IPS Fecha factura" numFmtId="14">
      <sharedItems containsSemiMixedTypes="0" containsNonDate="0" containsDate="1" containsString="0" minDate="2022-05-13T00:00:00" maxDate="2023-10-10T00:00:00"/>
    </cacheField>
    <cacheField name="IPS Fecha radicado" numFmtId="14">
      <sharedItems containsSemiMixedTypes="0" containsNonDate="0" containsDate="1" containsString="0" minDate="2022-05-13T00:00:00" maxDate="2023-10-10T00:00:00"/>
    </cacheField>
    <cacheField name="Fecha Radicado EPS " numFmtId="14">
      <sharedItems containsNonDate="0" containsDate="1" containsString="0" containsBlank="1" minDate="2022-07-16T00:00:00" maxDate="2023-10-09T11:20:02"/>
    </cacheField>
    <cacheField name="IPS Valor Factura" numFmtId="43">
      <sharedItems containsSemiMixedTypes="0" containsString="0" containsNumber="1" containsInteger="1" minValue="5900" maxValue="161300"/>
    </cacheField>
    <cacheField name="IPS Saldo Factura" numFmtId="43">
      <sharedItems containsSemiMixedTypes="0" containsString="0" containsNumber="1" containsInteger="1" minValue="5900" maxValue="161300"/>
    </cacheField>
    <cacheField name="Tipo de Contrato" numFmtId="0">
      <sharedItems/>
    </cacheField>
    <cacheField name="Sede / Ciudad" numFmtId="0">
      <sharedItems/>
    </cacheField>
    <cacheField name="box " numFmtId="0">
      <sharedItems containsBlank="1"/>
    </cacheField>
    <cacheField name="Estado de Factura EPS 12/04/2024" numFmtId="0">
      <sharedItems count="3">
        <s v="Factura Devuelta "/>
        <s v="Factura cancelada "/>
        <s v="Factura no radicada "/>
      </sharedItems>
    </cacheField>
    <cacheField name="Valor Total Bruto" numFmtId="166">
      <sharedItems containsSemiMixedTypes="0" containsString="0" containsNumber="1" containsInteger="1" minValue="0" maxValue="161300"/>
    </cacheField>
    <cacheField name="Valor Devolucion" numFmtId="166">
      <sharedItems containsSemiMixedTypes="0" containsString="0" containsNumber="1" containsInteger="1" minValue="0" maxValue="27432"/>
    </cacheField>
    <cacheField name="Valor Radicado" numFmtId="166">
      <sharedItems containsSemiMixedTypes="0" containsString="0" containsNumber="1" containsInteger="1" minValue="0" maxValue="161300"/>
    </cacheField>
    <cacheField name="Valor Pagar" numFmtId="166">
      <sharedItems containsSemiMixedTypes="0" containsString="0" containsNumber="1" containsInteger="1" minValue="0" maxValue="161300"/>
    </cacheField>
    <cacheField name="Por Pagar SAP " numFmtId="166">
      <sharedItems containsSemiMixedTypes="0" containsString="0" containsNumber="1" containsInteger="1" minValue="0" maxValue="0"/>
    </cacheField>
    <cacheField name="P.ABIERTAS DOC " numFmtId="0">
      <sharedItems containsNonDate="0" containsString="0" containsBlank="1"/>
    </cacheField>
    <cacheField name="Vr compensacion SAP " numFmtId="169">
      <sharedItems containsSemiMixedTypes="0" containsString="0" containsNumber="1" containsInteger="1" minValue="0" maxValue="161300"/>
    </cacheField>
    <cacheField name="Doc Compensacion " numFmtId="0">
      <sharedItems containsString="0" containsBlank="1" containsNumber="1" containsInteger="1" minValue="2201302135" maxValue="2201481824"/>
    </cacheField>
    <cacheField name="Fecha Compensacion " numFmtId="14">
      <sharedItems containsNonDate="0" containsDate="1" containsString="0" containsBlank="1" minDate="2022-09-28T00:00:00" maxDate="2024-02-20T00:00:00"/>
    </cacheField>
    <cacheField name="Vr Transferencia " numFmtId="164">
      <sharedItems containsSemiMixedTypes="0" containsString="0" containsNumber="1" containsInteger="1" minValue="0" maxValue="161300"/>
    </cacheField>
    <cacheField name="Valor_Glosa y Devolución" numFmtId="166">
      <sharedItems containsSemiMixedTypes="0" containsString="0" containsNumber="1" containsInteger="1" minValue="0" maxValue="27432"/>
    </cacheField>
    <cacheField name="CONCEPTO GLOSA Y DEVOLUCION" numFmtId="0">
      <sharedItems containsBlank="1" longText="1"/>
    </cacheField>
    <cacheField name="TIPIFICACION OBJECION" numFmtId="0">
      <sharedItems containsBlank="1"/>
    </cacheField>
    <cacheField name="Fecha Corte " numFmtId="14">
      <sharedItems containsSemiMixedTypes="0" containsNonDate="0" containsDate="1" containsString="0" minDate="2024-03-31T00:00:00" maxDate="2024-04-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
  <r>
    <n v="806010305"/>
    <s v="ESE HOSPITAL LOCAL CARTAGENA DE INDIAS "/>
    <m/>
    <n v="485465"/>
    <n v="485465"/>
    <s v="806010305_485465"/>
    <d v="2022-07-05T00:00:00"/>
    <d v="2022-07-05T00:00:00"/>
    <d v="2023-05-03T00:00:00"/>
    <n v="5900"/>
    <n v="5900"/>
    <s v="EVENTO"/>
    <s v="CARTAGENA"/>
    <s v="Devuelta"/>
    <x v="0"/>
    <n v="5900"/>
    <n v="5900"/>
    <n v="5900"/>
    <n v="0"/>
    <n v="0"/>
    <m/>
    <n v="0"/>
    <m/>
    <m/>
    <n v="0"/>
    <n v="5900"/>
    <s v="PAIWEB: Se realiza GLOSA TOTAL vacuna no registrada en PAIWEB 2.0  según los lineamientos PAI en el numeral           9.10.6 la IPS debe realizar el registro de la aplicación del biológico en la plataforma.            NANCY                                                                                                                                                                                                                                                                                                                                                                                                                                                                                                                                                                                                                                                                                                                                                                                                                                                                                                                                                                                                                                                                                                                                                                                                                                                                                                                           "/>
    <s v="VACUNA"/>
    <d v="2024-03-31T00:00:00"/>
  </r>
  <r>
    <n v="806010305"/>
    <s v="ESE HOSPITAL LOCAL CARTAGENA DE INDIAS "/>
    <m/>
    <n v="480353"/>
    <n v="480353"/>
    <s v="806010305_480353"/>
    <d v="2022-06-06T00:00:00"/>
    <d v="2022-06-06T00:00:00"/>
    <d v="2022-07-16T00:00:00"/>
    <n v="139100"/>
    <n v="139100"/>
    <s v="EVENTO"/>
    <s v="CARTAGENA"/>
    <s v="Finalizada"/>
    <x v="1"/>
    <n v="139100"/>
    <n v="0"/>
    <n v="139100"/>
    <n v="139100"/>
    <n v="0"/>
    <m/>
    <n v="139100"/>
    <n v="2201302135"/>
    <d v="2022-09-28T00:00:00"/>
    <n v="139100"/>
    <n v="0"/>
    <m/>
    <m/>
    <d v="2024-03-31T00:00:00"/>
  </r>
  <r>
    <n v="806010305"/>
    <s v="ESE HOSPITAL LOCAL CARTAGENA DE INDIAS "/>
    <m/>
    <n v="471676"/>
    <n v="471676"/>
    <s v="806010305_471676"/>
    <d v="2022-05-13T00:00:00"/>
    <d v="2022-05-13T00:00:00"/>
    <m/>
    <n v="23600"/>
    <n v="23600"/>
    <s v="EVENTO"/>
    <s v="CARTAGENA"/>
    <m/>
    <x v="2"/>
    <n v="0"/>
    <n v="0"/>
    <n v="0"/>
    <n v="0"/>
    <n v="0"/>
    <m/>
    <n v="0"/>
    <m/>
    <m/>
    <n v="0"/>
    <n v="0"/>
    <m/>
    <m/>
    <d v="2024-03-31T00:00:00"/>
  </r>
  <r>
    <n v="806010305"/>
    <s v="ESE HOSPITAL LOCAL CARTAGENA DE INDIAS "/>
    <m/>
    <n v="549163"/>
    <n v="549163"/>
    <s v="806010305_549163"/>
    <d v="2023-03-29T00:00:00"/>
    <d v="2023-03-29T00:00:00"/>
    <d v="2023-04-18T00:00:00"/>
    <n v="27432"/>
    <n v="27432"/>
    <s v="EVENTO"/>
    <s v="CARTAGENA"/>
    <s v="Devuelta"/>
    <x v="0"/>
    <n v="27432"/>
    <n v="27432"/>
    <n v="27432"/>
    <n v="0"/>
    <n v="0"/>
    <m/>
    <n v="0"/>
    <m/>
    <m/>
    <n v="0"/>
    <n v="27432"/>
    <s v="PAIWEB: Se realiza devolución de factura vacunas no registradas en PAIWEB 2.0  según los lineamientos PAI en          el numeral 9.10.6 la IPS debe realizar el registro de la aplicación del biológico en la plataforma. gracias    nancy                                                                                                                                                                                                                                                                                                                                                                                                                                                                                                                                                                                                                                                                                                                                                                                                                                                                                                                                                                                                                                                                                                                                                                                                                                                                                                                "/>
    <s v="VACUNA"/>
    <d v="2024-03-31T00:00:00"/>
  </r>
  <r>
    <n v="806010305"/>
    <s v="ESE HOSPITAL LOCAL CARTAGENA DE INDIAS "/>
    <m/>
    <s v="EV28304"/>
    <s v="EV28304"/>
    <s v="806010305_EV28304"/>
    <d v="2023-10-09T00:00:00"/>
    <d v="2023-10-09T00:00:00"/>
    <d v="2023-10-09T11:20:02"/>
    <n v="161300"/>
    <n v="161300"/>
    <s v="EVENTO"/>
    <s v="CARTAGENA"/>
    <s v="Finalizada"/>
    <x v="1"/>
    <n v="161300"/>
    <n v="0"/>
    <n v="161300"/>
    <n v="161300"/>
    <n v="0"/>
    <m/>
    <n v="161300"/>
    <n v="2201481824"/>
    <d v="2024-02-19T00:00:00"/>
    <n v="161300"/>
    <n v="0"/>
    <m/>
    <m/>
    <d v="2024-03-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EFB205C-A812-4BE7-BB01-90DF47E4CACA}" name="TablaDinámica1" cacheId="1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7" firstHeaderRow="0" firstDataRow="1" firstDataCol="1"/>
  <pivotFields count="29">
    <pivotField showAll="0"/>
    <pivotField showAll="0"/>
    <pivotField showAll="0"/>
    <pivotField showAll="0"/>
    <pivotField showAll="0"/>
    <pivotField dataField="1" showAll="0"/>
    <pivotField numFmtId="14" showAll="0"/>
    <pivotField numFmtId="14" showAll="0"/>
    <pivotField showAll="0"/>
    <pivotField numFmtId="43" showAll="0"/>
    <pivotField dataField="1" numFmtId="43" showAll="0"/>
    <pivotField showAll="0"/>
    <pivotField showAll="0"/>
    <pivotField showAll="0"/>
    <pivotField axis="axisRow" showAll="0">
      <items count="4">
        <item x="1"/>
        <item x="0"/>
        <item x="2"/>
        <item t="default"/>
      </items>
    </pivotField>
    <pivotField numFmtId="166" showAll="0"/>
    <pivotField numFmtId="166" showAll="0"/>
    <pivotField numFmtId="166" showAll="0"/>
    <pivotField numFmtId="166" showAll="0"/>
    <pivotField numFmtId="166" showAll="0"/>
    <pivotField showAll="0"/>
    <pivotField numFmtId="169" showAll="0"/>
    <pivotField showAll="0"/>
    <pivotField showAll="0"/>
    <pivotField numFmtId="164" showAll="0"/>
    <pivotField numFmtId="166" showAll="0"/>
    <pivotField showAll="0"/>
    <pivotField showAll="0"/>
    <pivotField numFmtId="14" showAll="0"/>
  </pivotFields>
  <rowFields count="1">
    <field x="14"/>
  </rowFields>
  <rowItems count="4">
    <i>
      <x/>
    </i>
    <i>
      <x v="1"/>
    </i>
    <i>
      <x v="2"/>
    </i>
    <i t="grand">
      <x/>
    </i>
  </rowItems>
  <colFields count="1">
    <field x="-2"/>
  </colFields>
  <colItems count="2">
    <i>
      <x/>
    </i>
    <i i="1">
      <x v="1"/>
    </i>
  </colItems>
  <dataFields count="2">
    <dataField name="Suma de IPS Saldo Factura" fld="10" baseField="0" baseItem="0" numFmtId="166"/>
    <dataField name="Cuenta de Llave " fld="5" subtotal="count" baseField="0" baseItem="0"/>
  </dataFields>
  <formats count="7">
    <format dxfId="7">
      <pivotArea outline="0" collapsedLevelsAreSubtotals="1" fieldPosition="0">
        <references count="1">
          <reference field="4294967294" count="1" selected="0">
            <x v="0"/>
          </reference>
        </references>
      </pivotArea>
    </format>
    <format dxfId="5">
      <pivotArea type="all" dataOnly="0" outline="0" fieldPosition="0"/>
    </format>
    <format dxfId="4">
      <pivotArea outline="0" collapsedLevelsAreSubtotals="1" fieldPosition="0"/>
    </format>
    <format dxfId="3">
      <pivotArea field="14" type="button" dataOnly="0" labelOnly="1" outline="0" axis="axisRow" fieldPosition="0"/>
    </format>
    <format dxfId="2">
      <pivotArea dataOnly="0" labelOnly="1" fieldPosition="0">
        <references count="1">
          <reference field="14"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8BF2E-E107-4090-AE27-40E78DEE00B7}">
  <dimension ref="B1:L7"/>
  <sheetViews>
    <sheetView topLeftCell="D1" workbookViewId="0">
      <selection activeCell="E3" sqref="E3"/>
    </sheetView>
  </sheetViews>
  <sheetFormatPr baseColWidth="10" defaultRowHeight="14.5" x14ac:dyDescent="0.35"/>
  <cols>
    <col min="3" max="3" width="40.7265625" bestFit="1" customWidth="1"/>
  </cols>
  <sheetData>
    <row r="1" spans="2:12" ht="15" thickBot="1" x14ac:dyDescent="0.4"/>
    <row r="2" spans="2:12" ht="46.5" x14ac:dyDescent="0.35">
      <c r="B2" s="1" t="s">
        <v>0</v>
      </c>
      <c r="C2" s="2" t="s">
        <v>1</v>
      </c>
      <c r="D2" s="2" t="s">
        <v>2</v>
      </c>
      <c r="E2" s="2" t="s">
        <v>3</v>
      </c>
      <c r="F2" s="2" t="s">
        <v>4</v>
      </c>
      <c r="G2" s="2" t="s">
        <v>5</v>
      </c>
      <c r="H2" s="2" t="s">
        <v>6</v>
      </c>
      <c r="I2" s="2" t="s">
        <v>7</v>
      </c>
      <c r="J2" s="2" t="s">
        <v>8</v>
      </c>
      <c r="K2" s="2" t="s">
        <v>9</v>
      </c>
      <c r="L2" s="2" t="s">
        <v>10</v>
      </c>
    </row>
    <row r="3" spans="2:12" x14ac:dyDescent="0.35">
      <c r="B3" s="3">
        <v>806010305</v>
      </c>
      <c r="C3" s="3" t="s">
        <v>11</v>
      </c>
      <c r="D3" s="3"/>
      <c r="E3" s="3">
        <v>485465</v>
      </c>
      <c r="F3" s="4">
        <v>44747.000000000102</v>
      </c>
      <c r="G3" s="5">
        <v>44747.000000000102</v>
      </c>
      <c r="H3" s="6">
        <v>5900</v>
      </c>
      <c r="I3" s="6">
        <v>5900</v>
      </c>
      <c r="J3" s="3" t="s">
        <v>13</v>
      </c>
      <c r="K3" s="3" t="s">
        <v>14</v>
      </c>
      <c r="L3" s="3"/>
    </row>
    <row r="4" spans="2:12" x14ac:dyDescent="0.35">
      <c r="B4" s="3">
        <v>806010305</v>
      </c>
      <c r="C4" s="3" t="s">
        <v>11</v>
      </c>
      <c r="D4" s="3"/>
      <c r="E4" s="3">
        <v>480353</v>
      </c>
      <c r="F4" s="4">
        <v>44718.000000000102</v>
      </c>
      <c r="G4" s="5">
        <v>44718.000000000102</v>
      </c>
      <c r="H4" s="6">
        <v>139100</v>
      </c>
      <c r="I4" s="6">
        <v>139100</v>
      </c>
      <c r="J4" s="3" t="s">
        <v>13</v>
      </c>
      <c r="K4" s="3" t="s">
        <v>14</v>
      </c>
      <c r="L4" s="3"/>
    </row>
    <row r="5" spans="2:12" x14ac:dyDescent="0.35">
      <c r="B5" s="3">
        <v>806010305</v>
      </c>
      <c r="C5" s="3" t="s">
        <v>11</v>
      </c>
      <c r="D5" s="3"/>
      <c r="E5" s="3">
        <v>471676</v>
      </c>
      <c r="F5" s="4">
        <v>44694.000000000102</v>
      </c>
      <c r="G5" s="5">
        <v>44694.000000000102</v>
      </c>
      <c r="H5" s="6">
        <v>23600</v>
      </c>
      <c r="I5" s="6">
        <v>23600</v>
      </c>
      <c r="J5" s="3" t="s">
        <v>13</v>
      </c>
      <c r="K5" s="3" t="s">
        <v>14</v>
      </c>
      <c r="L5" s="3"/>
    </row>
    <row r="6" spans="2:12" x14ac:dyDescent="0.35">
      <c r="B6" s="3">
        <v>806010305</v>
      </c>
      <c r="C6" s="3" t="s">
        <v>11</v>
      </c>
      <c r="D6" s="3"/>
      <c r="E6" s="3">
        <v>549163</v>
      </c>
      <c r="F6" s="4">
        <v>45014.000000000102</v>
      </c>
      <c r="G6" s="5">
        <v>45014.000000000102</v>
      </c>
      <c r="H6" s="6">
        <v>27432</v>
      </c>
      <c r="I6" s="6">
        <v>27432</v>
      </c>
      <c r="J6" s="3" t="s">
        <v>13</v>
      </c>
      <c r="K6" s="3" t="s">
        <v>14</v>
      </c>
      <c r="L6" s="3"/>
    </row>
    <row r="7" spans="2:12" x14ac:dyDescent="0.35">
      <c r="B7" s="3">
        <v>806010305</v>
      </c>
      <c r="C7" s="3" t="s">
        <v>11</v>
      </c>
      <c r="D7" s="3"/>
      <c r="E7" s="7" t="s">
        <v>12</v>
      </c>
      <c r="F7" s="4">
        <v>45208.000000000102</v>
      </c>
      <c r="G7" s="5">
        <v>45208.000000000102</v>
      </c>
      <c r="H7" s="6">
        <v>161300</v>
      </c>
      <c r="I7" s="6">
        <v>161300</v>
      </c>
      <c r="J7" s="3" t="s">
        <v>13</v>
      </c>
      <c r="K7" s="3" t="s">
        <v>14</v>
      </c>
      <c r="L7" s="3"/>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5E464-73EC-416F-A1A0-5E9B961D98C3}">
  <dimension ref="A1:AC6"/>
  <sheetViews>
    <sheetView workbookViewId="0">
      <selection sqref="A1:AC6"/>
    </sheetView>
  </sheetViews>
  <sheetFormatPr baseColWidth="10" defaultRowHeight="14.5" x14ac:dyDescent="0.35"/>
  <cols>
    <col min="1" max="1" width="8.1796875" bestFit="1" customWidth="1"/>
    <col min="2" max="2" width="33" bestFit="1" customWidth="1"/>
    <col min="3" max="3" width="6.1796875" customWidth="1"/>
    <col min="4" max="5" width="6.6328125" bestFit="1" customWidth="1"/>
    <col min="6" max="6" width="14.81640625" bestFit="1" customWidth="1"/>
    <col min="7" max="8" width="8.453125" bestFit="1" customWidth="1"/>
    <col min="9" max="9" width="10.7265625" bestFit="1" customWidth="1"/>
    <col min="10" max="10" width="11.90625" bestFit="1" customWidth="1"/>
    <col min="11" max="11" width="12.08984375" bestFit="1" customWidth="1"/>
    <col min="12" max="12" width="6.36328125" bestFit="1" customWidth="1"/>
    <col min="13" max="13" width="9.81640625" bestFit="1" customWidth="1"/>
    <col min="14" max="14" width="7.08984375" bestFit="1" customWidth="1"/>
    <col min="15" max="15" width="13" customWidth="1"/>
    <col min="16" max="16" width="11.81640625" bestFit="1" customWidth="1"/>
    <col min="17" max="17" width="11.7265625" bestFit="1" customWidth="1"/>
    <col min="18" max="18" width="10.453125" bestFit="1" customWidth="1"/>
    <col min="19" max="19" width="8.54296875" bestFit="1" customWidth="1"/>
    <col min="20" max="20" width="10.1796875" bestFit="1" customWidth="1"/>
    <col min="21" max="21" width="8.90625" bestFit="1" customWidth="1"/>
    <col min="22" max="22" width="11.81640625" bestFit="1" customWidth="1"/>
    <col min="23" max="24" width="10.1796875" bestFit="1" customWidth="1"/>
    <col min="25" max="25" width="11.36328125" bestFit="1" customWidth="1"/>
    <col min="26" max="26" width="10.1796875" bestFit="1" customWidth="1"/>
    <col min="27" max="27" width="10.6328125" bestFit="1" customWidth="1"/>
    <col min="28" max="28" width="10.36328125" bestFit="1" customWidth="1"/>
  </cols>
  <sheetData>
    <row r="1" spans="1:29" s="109" customFormat="1" ht="40" x14ac:dyDescent="0.35">
      <c r="A1" s="107" t="s">
        <v>0</v>
      </c>
      <c r="B1" s="107" t="s">
        <v>1</v>
      </c>
      <c r="C1" s="107" t="s">
        <v>2</v>
      </c>
      <c r="D1" s="107" t="s">
        <v>3</v>
      </c>
      <c r="E1" s="108" t="s">
        <v>15</v>
      </c>
      <c r="F1" s="108" t="s">
        <v>16</v>
      </c>
      <c r="G1" s="107" t="s">
        <v>4</v>
      </c>
      <c r="H1" s="107" t="s">
        <v>5</v>
      </c>
      <c r="I1" s="108" t="s">
        <v>17</v>
      </c>
      <c r="J1" s="107" t="s">
        <v>6</v>
      </c>
      <c r="K1" s="107" t="s">
        <v>7</v>
      </c>
      <c r="L1" s="107" t="s">
        <v>8</v>
      </c>
      <c r="M1" s="107" t="s">
        <v>9</v>
      </c>
      <c r="N1" s="108" t="s">
        <v>18</v>
      </c>
      <c r="O1" s="106" t="s">
        <v>73</v>
      </c>
      <c r="P1" s="107" t="s">
        <v>21</v>
      </c>
      <c r="Q1" s="107" t="s">
        <v>22</v>
      </c>
      <c r="R1" s="107" t="s">
        <v>23</v>
      </c>
      <c r="S1" s="107" t="s">
        <v>24</v>
      </c>
      <c r="T1" s="108" t="s">
        <v>25</v>
      </c>
      <c r="U1" s="108" t="s">
        <v>26</v>
      </c>
      <c r="V1" s="106" t="s">
        <v>27</v>
      </c>
      <c r="W1" s="106" t="s">
        <v>28</v>
      </c>
      <c r="X1" s="106" t="s">
        <v>29</v>
      </c>
      <c r="Y1" s="106" t="s">
        <v>30</v>
      </c>
      <c r="Z1" s="95" t="s">
        <v>66</v>
      </c>
      <c r="AA1" s="96" t="s">
        <v>67</v>
      </c>
      <c r="AB1" s="96" t="s">
        <v>68</v>
      </c>
      <c r="AC1" s="105" t="s">
        <v>69</v>
      </c>
    </row>
    <row r="2" spans="1:29" x14ac:dyDescent="0.35">
      <c r="A2" s="97">
        <v>806010305</v>
      </c>
      <c r="B2" s="97" t="s">
        <v>11</v>
      </c>
      <c r="C2" s="97"/>
      <c r="D2" s="97">
        <v>485465</v>
      </c>
      <c r="E2" s="97">
        <f>D2</f>
        <v>485465</v>
      </c>
      <c r="F2" s="97" t="str">
        <f>CONCATENATE(A2,"_",E2)</f>
        <v>806010305_485465</v>
      </c>
      <c r="G2" s="98">
        <v>44747.000000000102</v>
      </c>
      <c r="H2" s="99">
        <v>44747.000000000102</v>
      </c>
      <c r="I2" s="99">
        <v>45049</v>
      </c>
      <c r="J2" s="100">
        <v>5900</v>
      </c>
      <c r="K2" s="100">
        <v>5900</v>
      </c>
      <c r="L2" s="97" t="s">
        <v>13</v>
      </c>
      <c r="M2" s="97" t="s">
        <v>14</v>
      </c>
      <c r="N2" s="99" t="s">
        <v>19</v>
      </c>
      <c r="O2" s="99" t="s">
        <v>75</v>
      </c>
      <c r="P2" s="101">
        <v>5900</v>
      </c>
      <c r="Q2" s="101">
        <v>5900</v>
      </c>
      <c r="R2" s="101">
        <v>5900</v>
      </c>
      <c r="S2" s="101">
        <v>0</v>
      </c>
      <c r="T2" s="101">
        <v>0</v>
      </c>
      <c r="U2" s="97"/>
      <c r="V2" s="102">
        <v>0</v>
      </c>
      <c r="W2" s="97"/>
      <c r="X2" s="98"/>
      <c r="Y2" s="103">
        <v>0</v>
      </c>
      <c r="Z2" s="101">
        <v>5900</v>
      </c>
      <c r="AA2" s="97" t="s">
        <v>70</v>
      </c>
      <c r="AB2" s="97" t="s">
        <v>71</v>
      </c>
      <c r="AC2" s="98">
        <v>45382</v>
      </c>
    </row>
    <row r="3" spans="1:29" x14ac:dyDescent="0.35">
      <c r="A3" s="97">
        <v>806010305</v>
      </c>
      <c r="B3" s="97" t="s">
        <v>11</v>
      </c>
      <c r="C3" s="97"/>
      <c r="D3" s="97">
        <v>480353</v>
      </c>
      <c r="E3" s="97">
        <f t="shared" ref="E3:E6" si="0">D3</f>
        <v>480353</v>
      </c>
      <c r="F3" s="97" t="str">
        <f t="shared" ref="F3:F6" si="1">CONCATENATE(A3,"_",E3)</f>
        <v>806010305_480353</v>
      </c>
      <c r="G3" s="98">
        <v>44718.000000000102</v>
      </c>
      <c r="H3" s="99">
        <v>44718.000000000102</v>
      </c>
      <c r="I3" s="99">
        <v>44758</v>
      </c>
      <c r="J3" s="100">
        <v>139100</v>
      </c>
      <c r="K3" s="100">
        <v>139100</v>
      </c>
      <c r="L3" s="97" t="s">
        <v>13</v>
      </c>
      <c r="M3" s="97" t="s">
        <v>14</v>
      </c>
      <c r="N3" s="97" t="s">
        <v>20</v>
      </c>
      <c r="O3" s="97" t="s">
        <v>74</v>
      </c>
      <c r="P3" s="101">
        <v>139100</v>
      </c>
      <c r="Q3" s="101">
        <v>0</v>
      </c>
      <c r="R3" s="101">
        <v>139100</v>
      </c>
      <c r="S3" s="101">
        <v>139100</v>
      </c>
      <c r="T3" s="101">
        <v>0</v>
      </c>
      <c r="U3" s="97"/>
      <c r="V3" s="102">
        <v>139100</v>
      </c>
      <c r="W3" s="97">
        <v>2201302135</v>
      </c>
      <c r="X3" s="98">
        <v>44832</v>
      </c>
      <c r="Y3" s="103">
        <v>139100</v>
      </c>
      <c r="Z3" s="101">
        <v>0</v>
      </c>
      <c r="AA3" s="97"/>
      <c r="AB3" s="97"/>
      <c r="AC3" s="98">
        <v>45382</v>
      </c>
    </row>
    <row r="4" spans="1:29" x14ac:dyDescent="0.35">
      <c r="A4" s="97">
        <v>806010305</v>
      </c>
      <c r="B4" s="97" t="s">
        <v>11</v>
      </c>
      <c r="C4" s="97"/>
      <c r="D4" s="97">
        <v>471676</v>
      </c>
      <c r="E4" s="97">
        <f t="shared" si="0"/>
        <v>471676</v>
      </c>
      <c r="F4" s="97" t="str">
        <f t="shared" si="1"/>
        <v>806010305_471676</v>
      </c>
      <c r="G4" s="98">
        <v>44694.000000000102</v>
      </c>
      <c r="H4" s="99">
        <v>44694.000000000102</v>
      </c>
      <c r="I4" s="99"/>
      <c r="J4" s="100">
        <v>23600</v>
      </c>
      <c r="K4" s="100">
        <v>23600</v>
      </c>
      <c r="L4" s="97" t="s">
        <v>13</v>
      </c>
      <c r="M4" s="97" t="s">
        <v>14</v>
      </c>
      <c r="N4" s="97"/>
      <c r="O4" s="97" t="s">
        <v>76</v>
      </c>
      <c r="P4" s="101">
        <v>0</v>
      </c>
      <c r="Q4" s="101">
        <v>0</v>
      </c>
      <c r="R4" s="101">
        <v>0</v>
      </c>
      <c r="S4" s="101">
        <v>0</v>
      </c>
      <c r="T4" s="101">
        <v>0</v>
      </c>
      <c r="U4" s="97"/>
      <c r="V4" s="102">
        <v>0</v>
      </c>
      <c r="W4" s="97"/>
      <c r="X4" s="98"/>
      <c r="Y4" s="103">
        <v>0</v>
      </c>
      <c r="Z4" s="101">
        <v>0</v>
      </c>
      <c r="AA4" s="97"/>
      <c r="AB4" s="97"/>
      <c r="AC4" s="98">
        <v>45382</v>
      </c>
    </row>
    <row r="5" spans="1:29" x14ac:dyDescent="0.35">
      <c r="A5" s="97">
        <v>806010305</v>
      </c>
      <c r="B5" s="97" t="s">
        <v>11</v>
      </c>
      <c r="C5" s="97"/>
      <c r="D5" s="97">
        <v>549163</v>
      </c>
      <c r="E5" s="97">
        <f t="shared" si="0"/>
        <v>549163</v>
      </c>
      <c r="F5" s="97" t="str">
        <f t="shared" si="1"/>
        <v>806010305_549163</v>
      </c>
      <c r="G5" s="98">
        <v>45014.000000000102</v>
      </c>
      <c r="H5" s="99">
        <v>45014.000000000102</v>
      </c>
      <c r="I5" s="99">
        <v>45034</v>
      </c>
      <c r="J5" s="100">
        <v>27432</v>
      </c>
      <c r="K5" s="100">
        <v>27432</v>
      </c>
      <c r="L5" s="97" t="s">
        <v>13</v>
      </c>
      <c r="M5" s="97" t="s">
        <v>14</v>
      </c>
      <c r="N5" s="97" t="s">
        <v>19</v>
      </c>
      <c r="O5" s="99" t="s">
        <v>75</v>
      </c>
      <c r="P5" s="101">
        <v>27432</v>
      </c>
      <c r="Q5" s="101">
        <v>27432</v>
      </c>
      <c r="R5" s="101">
        <v>27432</v>
      </c>
      <c r="S5" s="101">
        <v>0</v>
      </c>
      <c r="T5" s="101">
        <v>0</v>
      </c>
      <c r="U5" s="97"/>
      <c r="V5" s="102">
        <v>0</v>
      </c>
      <c r="W5" s="97"/>
      <c r="X5" s="98"/>
      <c r="Y5" s="103">
        <v>0</v>
      </c>
      <c r="Z5" s="101">
        <v>27432</v>
      </c>
      <c r="AA5" s="97" t="s">
        <v>72</v>
      </c>
      <c r="AB5" s="97" t="s">
        <v>71</v>
      </c>
      <c r="AC5" s="98">
        <v>45382</v>
      </c>
    </row>
    <row r="6" spans="1:29" x14ac:dyDescent="0.35">
      <c r="A6" s="97">
        <v>806010305</v>
      </c>
      <c r="B6" s="97" t="s">
        <v>11</v>
      </c>
      <c r="C6" s="97"/>
      <c r="D6" s="104" t="s">
        <v>12</v>
      </c>
      <c r="E6" s="97" t="str">
        <f t="shared" si="0"/>
        <v>EV28304</v>
      </c>
      <c r="F6" s="97" t="str">
        <f t="shared" si="1"/>
        <v>806010305_EV28304</v>
      </c>
      <c r="G6" s="98">
        <v>45208.000000000102</v>
      </c>
      <c r="H6" s="99">
        <v>45208.000000000102</v>
      </c>
      <c r="I6" s="99">
        <v>45208.47224826389</v>
      </c>
      <c r="J6" s="100">
        <v>161300</v>
      </c>
      <c r="K6" s="100">
        <v>161300</v>
      </c>
      <c r="L6" s="97" t="s">
        <v>13</v>
      </c>
      <c r="M6" s="97" t="s">
        <v>14</v>
      </c>
      <c r="N6" s="97" t="s">
        <v>20</v>
      </c>
      <c r="O6" s="97" t="s">
        <v>74</v>
      </c>
      <c r="P6" s="101">
        <v>161300</v>
      </c>
      <c r="Q6" s="101">
        <v>0</v>
      </c>
      <c r="R6" s="101">
        <v>161300</v>
      </c>
      <c r="S6" s="101">
        <v>161300</v>
      </c>
      <c r="T6" s="101">
        <v>0</v>
      </c>
      <c r="U6" s="97"/>
      <c r="V6" s="102">
        <v>161300</v>
      </c>
      <c r="W6" s="97">
        <v>2201481824</v>
      </c>
      <c r="X6" s="98">
        <v>45341</v>
      </c>
      <c r="Y6" s="103">
        <v>161300</v>
      </c>
      <c r="Z6" s="101">
        <v>0</v>
      </c>
      <c r="AA6" s="97"/>
      <c r="AB6" s="97"/>
      <c r="AC6" s="98">
        <v>45382</v>
      </c>
    </row>
  </sheetData>
  <autoFilter ref="A1:AC6" xr:uid="{FB55E464-73EC-416F-A1A0-5E9B961D98C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F7D7D-4B2C-4B3F-83D6-8DCAE5D058B1}">
  <dimension ref="B1:N44"/>
  <sheetViews>
    <sheetView showGridLines="0" tabSelected="1" topLeftCell="A9" zoomScale="80" zoomScaleNormal="80" workbookViewId="0">
      <selection activeCell="J20" sqref="J20"/>
    </sheetView>
  </sheetViews>
  <sheetFormatPr baseColWidth="10" defaultRowHeight="12.5" x14ac:dyDescent="0.25"/>
  <cols>
    <col min="1" max="1" width="1" style="9" customWidth="1"/>
    <col min="2" max="2" width="7.81640625" style="9" customWidth="1"/>
    <col min="3" max="3" width="17.54296875" style="9" customWidth="1"/>
    <col min="4" max="4" width="11.54296875" style="9" customWidth="1"/>
    <col min="5" max="6" width="11.453125" style="9" customWidth="1"/>
    <col min="7" max="7" width="8.1796875" style="9" customWidth="1"/>
    <col min="8" max="8" width="20.81640625" style="9" customWidth="1"/>
    <col min="9" max="9" width="25.453125" style="9" customWidth="1"/>
    <col min="10" max="10" width="12.453125" style="9" customWidth="1"/>
    <col min="11" max="11" width="1.7265625" style="9" customWidth="1"/>
    <col min="12" max="12" width="8.7265625" style="9" customWidth="1"/>
    <col min="13" max="13" width="16.54296875" style="38" bestFit="1" customWidth="1"/>
    <col min="14" max="14" width="13.81640625" style="9" bestFit="1" customWidth="1"/>
    <col min="15" max="15" width="7.453125" style="9" bestFit="1" customWidth="1"/>
    <col min="16" max="16" width="13.26953125" style="9" bestFit="1" customWidth="1"/>
    <col min="17" max="225" width="10.90625" style="9"/>
    <col min="226" max="226" width="4.453125" style="9" customWidth="1"/>
    <col min="227" max="227" width="10.90625" style="9"/>
    <col min="228" max="228" width="17.54296875" style="9" customWidth="1"/>
    <col min="229" max="229" width="11.54296875" style="9" customWidth="1"/>
    <col min="230" max="233" width="10.90625" style="9"/>
    <col min="234" max="234" width="22.54296875" style="9" customWidth="1"/>
    <col min="235" max="235" width="14" style="9" customWidth="1"/>
    <col min="236" max="236" width="1.7265625" style="9" customWidth="1"/>
    <col min="237" max="481" width="10.90625" style="9"/>
    <col min="482" max="482" width="4.453125" style="9" customWidth="1"/>
    <col min="483" max="483" width="10.90625" style="9"/>
    <col min="484" max="484" width="17.54296875" style="9" customWidth="1"/>
    <col min="485" max="485" width="11.54296875" style="9" customWidth="1"/>
    <col min="486" max="489" width="10.90625" style="9"/>
    <col min="490" max="490" width="22.54296875" style="9" customWidth="1"/>
    <col min="491" max="491" width="14" style="9" customWidth="1"/>
    <col min="492" max="492" width="1.7265625" style="9" customWidth="1"/>
    <col min="493" max="737" width="10.90625" style="9"/>
    <col min="738" max="738" width="4.453125" style="9" customWidth="1"/>
    <col min="739" max="739" width="10.90625" style="9"/>
    <col min="740" max="740" width="17.54296875" style="9" customWidth="1"/>
    <col min="741" max="741" width="11.54296875" style="9" customWidth="1"/>
    <col min="742" max="745" width="10.90625" style="9"/>
    <col min="746" max="746" width="22.54296875" style="9" customWidth="1"/>
    <col min="747" max="747" width="14" style="9" customWidth="1"/>
    <col min="748" max="748" width="1.7265625" style="9" customWidth="1"/>
    <col min="749" max="993" width="10.90625" style="9"/>
    <col min="994" max="994" width="4.453125" style="9" customWidth="1"/>
    <col min="995" max="995" width="10.90625" style="9"/>
    <col min="996" max="996" width="17.54296875" style="9" customWidth="1"/>
    <col min="997" max="997" width="11.54296875" style="9" customWidth="1"/>
    <col min="998" max="1001" width="10.90625" style="9"/>
    <col min="1002" max="1002" width="22.54296875" style="9" customWidth="1"/>
    <col min="1003" max="1003" width="14" style="9" customWidth="1"/>
    <col min="1004" max="1004" width="1.7265625" style="9" customWidth="1"/>
    <col min="1005" max="1249" width="10.90625" style="9"/>
    <col min="1250" max="1250" width="4.453125" style="9" customWidth="1"/>
    <col min="1251" max="1251" width="10.90625" style="9"/>
    <col min="1252" max="1252" width="17.54296875" style="9" customWidth="1"/>
    <col min="1253" max="1253" width="11.54296875" style="9" customWidth="1"/>
    <col min="1254" max="1257" width="10.90625" style="9"/>
    <col min="1258" max="1258" width="22.54296875" style="9" customWidth="1"/>
    <col min="1259" max="1259" width="14" style="9" customWidth="1"/>
    <col min="1260" max="1260" width="1.7265625" style="9" customWidth="1"/>
    <col min="1261" max="1505" width="10.90625" style="9"/>
    <col min="1506" max="1506" width="4.453125" style="9" customWidth="1"/>
    <col min="1507" max="1507" width="10.90625" style="9"/>
    <col min="1508" max="1508" width="17.54296875" style="9" customWidth="1"/>
    <col min="1509" max="1509" width="11.54296875" style="9" customWidth="1"/>
    <col min="1510" max="1513" width="10.90625" style="9"/>
    <col min="1514" max="1514" width="22.54296875" style="9" customWidth="1"/>
    <col min="1515" max="1515" width="14" style="9" customWidth="1"/>
    <col min="1516" max="1516" width="1.7265625" style="9" customWidth="1"/>
    <col min="1517" max="1761" width="10.90625" style="9"/>
    <col min="1762" max="1762" width="4.453125" style="9" customWidth="1"/>
    <col min="1763" max="1763" width="10.90625" style="9"/>
    <col min="1764" max="1764" width="17.54296875" style="9" customWidth="1"/>
    <col min="1765" max="1765" width="11.54296875" style="9" customWidth="1"/>
    <col min="1766" max="1769" width="10.90625" style="9"/>
    <col min="1770" max="1770" width="22.54296875" style="9" customWidth="1"/>
    <col min="1771" max="1771" width="14" style="9" customWidth="1"/>
    <col min="1772" max="1772" width="1.7265625" style="9" customWidth="1"/>
    <col min="1773" max="2017" width="10.90625" style="9"/>
    <col min="2018" max="2018" width="4.453125" style="9" customWidth="1"/>
    <col min="2019" max="2019" width="10.90625" style="9"/>
    <col min="2020" max="2020" width="17.54296875" style="9" customWidth="1"/>
    <col min="2021" max="2021" width="11.54296875" style="9" customWidth="1"/>
    <col min="2022" max="2025" width="10.90625" style="9"/>
    <col min="2026" max="2026" width="22.54296875" style="9" customWidth="1"/>
    <col min="2027" max="2027" width="14" style="9" customWidth="1"/>
    <col min="2028" max="2028" width="1.7265625" style="9" customWidth="1"/>
    <col min="2029" max="2273" width="10.90625" style="9"/>
    <col min="2274" max="2274" width="4.453125" style="9" customWidth="1"/>
    <col min="2275" max="2275" width="10.90625" style="9"/>
    <col min="2276" max="2276" width="17.54296875" style="9" customWidth="1"/>
    <col min="2277" max="2277" width="11.54296875" style="9" customWidth="1"/>
    <col min="2278" max="2281" width="10.90625" style="9"/>
    <col min="2282" max="2282" width="22.54296875" style="9" customWidth="1"/>
    <col min="2283" max="2283" width="14" style="9" customWidth="1"/>
    <col min="2284" max="2284" width="1.7265625" style="9" customWidth="1"/>
    <col min="2285" max="2529" width="10.90625" style="9"/>
    <col min="2530" max="2530" width="4.453125" style="9" customWidth="1"/>
    <col min="2531" max="2531" width="10.90625" style="9"/>
    <col min="2532" max="2532" width="17.54296875" style="9" customWidth="1"/>
    <col min="2533" max="2533" width="11.54296875" style="9" customWidth="1"/>
    <col min="2534" max="2537" width="10.90625" style="9"/>
    <col min="2538" max="2538" width="22.54296875" style="9" customWidth="1"/>
    <col min="2539" max="2539" width="14" style="9" customWidth="1"/>
    <col min="2540" max="2540" width="1.7265625" style="9" customWidth="1"/>
    <col min="2541" max="2785" width="10.90625" style="9"/>
    <col min="2786" max="2786" width="4.453125" style="9" customWidth="1"/>
    <col min="2787" max="2787" width="10.90625" style="9"/>
    <col min="2788" max="2788" width="17.54296875" style="9" customWidth="1"/>
    <col min="2789" max="2789" width="11.54296875" style="9" customWidth="1"/>
    <col min="2790" max="2793" width="10.90625" style="9"/>
    <col min="2794" max="2794" width="22.54296875" style="9" customWidth="1"/>
    <col min="2795" max="2795" width="14" style="9" customWidth="1"/>
    <col min="2796" max="2796" width="1.7265625" style="9" customWidth="1"/>
    <col min="2797" max="3041" width="10.90625" style="9"/>
    <col min="3042" max="3042" width="4.453125" style="9" customWidth="1"/>
    <col min="3043" max="3043" width="10.90625" style="9"/>
    <col min="3044" max="3044" width="17.54296875" style="9" customWidth="1"/>
    <col min="3045" max="3045" width="11.54296875" style="9" customWidth="1"/>
    <col min="3046" max="3049" width="10.90625" style="9"/>
    <col min="3050" max="3050" width="22.54296875" style="9" customWidth="1"/>
    <col min="3051" max="3051" width="14" style="9" customWidth="1"/>
    <col min="3052" max="3052" width="1.7265625" style="9" customWidth="1"/>
    <col min="3053" max="3297" width="10.90625" style="9"/>
    <col min="3298" max="3298" width="4.453125" style="9" customWidth="1"/>
    <col min="3299" max="3299" width="10.90625" style="9"/>
    <col min="3300" max="3300" width="17.54296875" style="9" customWidth="1"/>
    <col min="3301" max="3301" width="11.54296875" style="9" customWidth="1"/>
    <col min="3302" max="3305" width="10.90625" style="9"/>
    <col min="3306" max="3306" width="22.54296875" style="9" customWidth="1"/>
    <col min="3307" max="3307" width="14" style="9" customWidth="1"/>
    <col min="3308" max="3308" width="1.7265625" style="9" customWidth="1"/>
    <col min="3309" max="3553" width="10.90625" style="9"/>
    <col min="3554" max="3554" width="4.453125" style="9" customWidth="1"/>
    <col min="3555" max="3555" width="10.90625" style="9"/>
    <col min="3556" max="3556" width="17.54296875" style="9" customWidth="1"/>
    <col min="3557" max="3557" width="11.54296875" style="9" customWidth="1"/>
    <col min="3558" max="3561" width="10.90625" style="9"/>
    <col min="3562" max="3562" width="22.54296875" style="9" customWidth="1"/>
    <col min="3563" max="3563" width="14" style="9" customWidth="1"/>
    <col min="3564" max="3564" width="1.7265625" style="9" customWidth="1"/>
    <col min="3565" max="3809" width="10.90625" style="9"/>
    <col min="3810" max="3810" width="4.453125" style="9" customWidth="1"/>
    <col min="3811" max="3811" width="10.90625" style="9"/>
    <col min="3812" max="3812" width="17.54296875" style="9" customWidth="1"/>
    <col min="3813" max="3813" width="11.54296875" style="9" customWidth="1"/>
    <col min="3814" max="3817" width="10.90625" style="9"/>
    <col min="3818" max="3818" width="22.54296875" style="9" customWidth="1"/>
    <col min="3819" max="3819" width="14" style="9" customWidth="1"/>
    <col min="3820" max="3820" width="1.7265625" style="9" customWidth="1"/>
    <col min="3821" max="4065" width="10.90625" style="9"/>
    <col min="4066" max="4066" width="4.453125" style="9" customWidth="1"/>
    <col min="4067" max="4067" width="10.90625" style="9"/>
    <col min="4068" max="4068" width="17.54296875" style="9" customWidth="1"/>
    <col min="4069" max="4069" width="11.54296875" style="9" customWidth="1"/>
    <col min="4070" max="4073" width="10.90625" style="9"/>
    <col min="4074" max="4074" width="22.54296875" style="9" customWidth="1"/>
    <col min="4075" max="4075" width="14" style="9" customWidth="1"/>
    <col min="4076" max="4076" width="1.7265625" style="9" customWidth="1"/>
    <col min="4077" max="4321" width="10.90625" style="9"/>
    <col min="4322" max="4322" width="4.453125" style="9" customWidth="1"/>
    <col min="4323" max="4323" width="10.90625" style="9"/>
    <col min="4324" max="4324" width="17.54296875" style="9" customWidth="1"/>
    <col min="4325" max="4325" width="11.54296875" style="9" customWidth="1"/>
    <col min="4326" max="4329" width="10.90625" style="9"/>
    <col min="4330" max="4330" width="22.54296875" style="9" customWidth="1"/>
    <col min="4331" max="4331" width="14" style="9" customWidth="1"/>
    <col min="4332" max="4332" width="1.7265625" style="9" customWidth="1"/>
    <col min="4333" max="4577" width="10.90625" style="9"/>
    <col min="4578" max="4578" width="4.453125" style="9" customWidth="1"/>
    <col min="4579" max="4579" width="10.90625" style="9"/>
    <col min="4580" max="4580" width="17.54296875" style="9" customWidth="1"/>
    <col min="4581" max="4581" width="11.54296875" style="9" customWidth="1"/>
    <col min="4582" max="4585" width="10.90625" style="9"/>
    <col min="4586" max="4586" width="22.54296875" style="9" customWidth="1"/>
    <col min="4587" max="4587" width="14" style="9" customWidth="1"/>
    <col min="4588" max="4588" width="1.7265625" style="9" customWidth="1"/>
    <col min="4589" max="4833" width="10.90625" style="9"/>
    <col min="4834" max="4834" width="4.453125" style="9" customWidth="1"/>
    <col min="4835" max="4835" width="10.90625" style="9"/>
    <col min="4836" max="4836" width="17.54296875" style="9" customWidth="1"/>
    <col min="4837" max="4837" width="11.54296875" style="9" customWidth="1"/>
    <col min="4838" max="4841" width="10.90625" style="9"/>
    <col min="4842" max="4842" width="22.54296875" style="9" customWidth="1"/>
    <col min="4843" max="4843" width="14" style="9" customWidth="1"/>
    <col min="4844" max="4844" width="1.7265625" style="9" customWidth="1"/>
    <col min="4845" max="5089" width="10.90625" style="9"/>
    <col min="5090" max="5090" width="4.453125" style="9" customWidth="1"/>
    <col min="5091" max="5091" width="10.90625" style="9"/>
    <col min="5092" max="5092" width="17.54296875" style="9" customWidth="1"/>
    <col min="5093" max="5093" width="11.54296875" style="9" customWidth="1"/>
    <col min="5094" max="5097" width="10.90625" style="9"/>
    <col min="5098" max="5098" width="22.54296875" style="9" customWidth="1"/>
    <col min="5099" max="5099" width="14" style="9" customWidth="1"/>
    <col min="5100" max="5100" width="1.7265625" style="9" customWidth="1"/>
    <col min="5101" max="5345" width="10.90625" style="9"/>
    <col min="5346" max="5346" width="4.453125" style="9" customWidth="1"/>
    <col min="5347" max="5347" width="10.90625" style="9"/>
    <col min="5348" max="5348" width="17.54296875" style="9" customWidth="1"/>
    <col min="5349" max="5349" width="11.54296875" style="9" customWidth="1"/>
    <col min="5350" max="5353" width="10.90625" style="9"/>
    <col min="5354" max="5354" width="22.54296875" style="9" customWidth="1"/>
    <col min="5355" max="5355" width="14" style="9" customWidth="1"/>
    <col min="5356" max="5356" width="1.7265625" style="9" customWidth="1"/>
    <col min="5357" max="5601" width="10.90625" style="9"/>
    <col min="5602" max="5602" width="4.453125" style="9" customWidth="1"/>
    <col min="5603" max="5603" width="10.90625" style="9"/>
    <col min="5604" max="5604" width="17.54296875" style="9" customWidth="1"/>
    <col min="5605" max="5605" width="11.54296875" style="9" customWidth="1"/>
    <col min="5606" max="5609" width="10.90625" style="9"/>
    <col min="5610" max="5610" width="22.54296875" style="9" customWidth="1"/>
    <col min="5611" max="5611" width="14" style="9" customWidth="1"/>
    <col min="5612" max="5612" width="1.7265625" style="9" customWidth="1"/>
    <col min="5613" max="5857" width="10.90625" style="9"/>
    <col min="5858" max="5858" width="4.453125" style="9" customWidth="1"/>
    <col min="5859" max="5859" width="10.90625" style="9"/>
    <col min="5860" max="5860" width="17.54296875" style="9" customWidth="1"/>
    <col min="5861" max="5861" width="11.54296875" style="9" customWidth="1"/>
    <col min="5862" max="5865" width="10.90625" style="9"/>
    <col min="5866" max="5866" width="22.54296875" style="9" customWidth="1"/>
    <col min="5867" max="5867" width="14" style="9" customWidth="1"/>
    <col min="5868" max="5868" width="1.7265625" style="9" customWidth="1"/>
    <col min="5869" max="6113" width="10.90625" style="9"/>
    <col min="6114" max="6114" width="4.453125" style="9" customWidth="1"/>
    <col min="6115" max="6115" width="10.90625" style="9"/>
    <col min="6116" max="6116" width="17.54296875" style="9" customWidth="1"/>
    <col min="6117" max="6117" width="11.54296875" style="9" customWidth="1"/>
    <col min="6118" max="6121" width="10.90625" style="9"/>
    <col min="6122" max="6122" width="22.54296875" style="9" customWidth="1"/>
    <col min="6123" max="6123" width="14" style="9" customWidth="1"/>
    <col min="6124" max="6124" width="1.7265625" style="9" customWidth="1"/>
    <col min="6125" max="6369" width="10.90625" style="9"/>
    <col min="6370" max="6370" width="4.453125" style="9" customWidth="1"/>
    <col min="6371" max="6371" width="10.90625" style="9"/>
    <col min="6372" max="6372" width="17.54296875" style="9" customWidth="1"/>
    <col min="6373" max="6373" width="11.54296875" style="9" customWidth="1"/>
    <col min="6374" max="6377" width="10.90625" style="9"/>
    <col min="6378" max="6378" width="22.54296875" style="9" customWidth="1"/>
    <col min="6379" max="6379" width="14" style="9" customWidth="1"/>
    <col min="6380" max="6380" width="1.7265625" style="9" customWidth="1"/>
    <col min="6381" max="6625" width="10.90625" style="9"/>
    <col min="6626" max="6626" width="4.453125" style="9" customWidth="1"/>
    <col min="6627" max="6627" width="10.90625" style="9"/>
    <col min="6628" max="6628" width="17.54296875" style="9" customWidth="1"/>
    <col min="6629" max="6629" width="11.54296875" style="9" customWidth="1"/>
    <col min="6630" max="6633" width="10.90625" style="9"/>
    <col min="6634" max="6634" width="22.54296875" style="9" customWidth="1"/>
    <col min="6635" max="6635" width="14" style="9" customWidth="1"/>
    <col min="6636" max="6636" width="1.7265625" style="9" customWidth="1"/>
    <col min="6637" max="6881" width="10.90625" style="9"/>
    <col min="6882" max="6882" width="4.453125" style="9" customWidth="1"/>
    <col min="6883" max="6883" width="10.90625" style="9"/>
    <col min="6884" max="6884" width="17.54296875" style="9" customWidth="1"/>
    <col min="6885" max="6885" width="11.54296875" style="9" customWidth="1"/>
    <col min="6886" max="6889" width="10.90625" style="9"/>
    <col min="6890" max="6890" width="22.54296875" style="9" customWidth="1"/>
    <col min="6891" max="6891" width="14" style="9" customWidth="1"/>
    <col min="6892" max="6892" width="1.7265625" style="9" customWidth="1"/>
    <col min="6893" max="7137" width="10.90625" style="9"/>
    <col min="7138" max="7138" width="4.453125" style="9" customWidth="1"/>
    <col min="7139" max="7139" width="10.90625" style="9"/>
    <col min="7140" max="7140" width="17.54296875" style="9" customWidth="1"/>
    <col min="7141" max="7141" width="11.54296875" style="9" customWidth="1"/>
    <col min="7142" max="7145" width="10.90625" style="9"/>
    <col min="7146" max="7146" width="22.54296875" style="9" customWidth="1"/>
    <col min="7147" max="7147" width="14" style="9" customWidth="1"/>
    <col min="7148" max="7148" width="1.7265625" style="9" customWidth="1"/>
    <col min="7149" max="7393" width="10.90625" style="9"/>
    <col min="7394" max="7394" width="4.453125" style="9" customWidth="1"/>
    <col min="7395" max="7395" width="10.90625" style="9"/>
    <col min="7396" max="7396" width="17.54296875" style="9" customWidth="1"/>
    <col min="7397" max="7397" width="11.54296875" style="9" customWidth="1"/>
    <col min="7398" max="7401" width="10.90625" style="9"/>
    <col min="7402" max="7402" width="22.54296875" style="9" customWidth="1"/>
    <col min="7403" max="7403" width="14" style="9" customWidth="1"/>
    <col min="7404" max="7404" width="1.7265625" style="9" customWidth="1"/>
    <col min="7405" max="7649" width="10.90625" style="9"/>
    <col min="7650" max="7650" width="4.453125" style="9" customWidth="1"/>
    <col min="7651" max="7651" width="10.90625" style="9"/>
    <col min="7652" max="7652" width="17.54296875" style="9" customWidth="1"/>
    <col min="7653" max="7653" width="11.54296875" style="9" customWidth="1"/>
    <col min="7654" max="7657" width="10.90625" style="9"/>
    <col min="7658" max="7658" width="22.54296875" style="9" customWidth="1"/>
    <col min="7659" max="7659" width="14" style="9" customWidth="1"/>
    <col min="7660" max="7660" width="1.7265625" style="9" customWidth="1"/>
    <col min="7661" max="7905" width="10.90625" style="9"/>
    <col min="7906" max="7906" width="4.453125" style="9" customWidth="1"/>
    <col min="7907" max="7907" width="10.90625" style="9"/>
    <col min="7908" max="7908" width="17.54296875" style="9" customWidth="1"/>
    <col min="7909" max="7909" width="11.54296875" style="9" customWidth="1"/>
    <col min="7910" max="7913" width="10.90625" style="9"/>
    <col min="7914" max="7914" width="22.54296875" style="9" customWidth="1"/>
    <col min="7915" max="7915" width="14" style="9" customWidth="1"/>
    <col min="7916" max="7916" width="1.7265625" style="9" customWidth="1"/>
    <col min="7917" max="8161" width="10.90625" style="9"/>
    <col min="8162" max="8162" width="4.453125" style="9" customWidth="1"/>
    <col min="8163" max="8163" width="10.90625" style="9"/>
    <col min="8164" max="8164" width="17.54296875" style="9" customWidth="1"/>
    <col min="8165" max="8165" width="11.54296875" style="9" customWidth="1"/>
    <col min="8166" max="8169" width="10.90625" style="9"/>
    <col min="8170" max="8170" width="22.54296875" style="9" customWidth="1"/>
    <col min="8171" max="8171" width="14" style="9" customWidth="1"/>
    <col min="8172" max="8172" width="1.7265625" style="9" customWidth="1"/>
    <col min="8173" max="8417" width="10.90625" style="9"/>
    <col min="8418" max="8418" width="4.453125" style="9" customWidth="1"/>
    <col min="8419" max="8419" width="10.90625" style="9"/>
    <col min="8420" max="8420" width="17.54296875" style="9" customWidth="1"/>
    <col min="8421" max="8421" width="11.54296875" style="9" customWidth="1"/>
    <col min="8422" max="8425" width="10.90625" style="9"/>
    <col min="8426" max="8426" width="22.54296875" style="9" customWidth="1"/>
    <col min="8427" max="8427" width="14" style="9" customWidth="1"/>
    <col min="8428" max="8428" width="1.7265625" style="9" customWidth="1"/>
    <col min="8429" max="8673" width="10.90625" style="9"/>
    <col min="8674" max="8674" width="4.453125" style="9" customWidth="1"/>
    <col min="8675" max="8675" width="10.90625" style="9"/>
    <col min="8676" max="8676" width="17.54296875" style="9" customWidth="1"/>
    <col min="8677" max="8677" width="11.54296875" style="9" customWidth="1"/>
    <col min="8678" max="8681" width="10.90625" style="9"/>
    <col min="8682" max="8682" width="22.54296875" style="9" customWidth="1"/>
    <col min="8683" max="8683" width="14" style="9" customWidth="1"/>
    <col min="8684" max="8684" width="1.7265625" style="9" customWidth="1"/>
    <col min="8685" max="8929" width="10.90625" style="9"/>
    <col min="8930" max="8930" width="4.453125" style="9" customWidth="1"/>
    <col min="8931" max="8931" width="10.90625" style="9"/>
    <col min="8932" max="8932" width="17.54296875" style="9" customWidth="1"/>
    <col min="8933" max="8933" width="11.54296875" style="9" customWidth="1"/>
    <col min="8934" max="8937" width="10.90625" style="9"/>
    <col min="8938" max="8938" width="22.54296875" style="9" customWidth="1"/>
    <col min="8939" max="8939" width="14" style="9" customWidth="1"/>
    <col min="8940" max="8940" width="1.7265625" style="9" customWidth="1"/>
    <col min="8941" max="9185" width="10.90625" style="9"/>
    <col min="9186" max="9186" width="4.453125" style="9" customWidth="1"/>
    <col min="9187" max="9187" width="10.90625" style="9"/>
    <col min="9188" max="9188" width="17.54296875" style="9" customWidth="1"/>
    <col min="9189" max="9189" width="11.54296875" style="9" customWidth="1"/>
    <col min="9190" max="9193" width="10.90625" style="9"/>
    <col min="9194" max="9194" width="22.54296875" style="9" customWidth="1"/>
    <col min="9195" max="9195" width="14" style="9" customWidth="1"/>
    <col min="9196" max="9196" width="1.7265625" style="9" customWidth="1"/>
    <col min="9197" max="9441" width="10.90625" style="9"/>
    <col min="9442" max="9442" width="4.453125" style="9" customWidth="1"/>
    <col min="9443" max="9443" width="10.90625" style="9"/>
    <col min="9444" max="9444" width="17.54296875" style="9" customWidth="1"/>
    <col min="9445" max="9445" width="11.54296875" style="9" customWidth="1"/>
    <col min="9446" max="9449" width="10.90625" style="9"/>
    <col min="9450" max="9450" width="22.54296875" style="9" customWidth="1"/>
    <col min="9451" max="9451" width="14" style="9" customWidth="1"/>
    <col min="9452" max="9452" width="1.7265625" style="9" customWidth="1"/>
    <col min="9453" max="9697" width="10.90625" style="9"/>
    <col min="9698" max="9698" width="4.453125" style="9" customWidth="1"/>
    <col min="9699" max="9699" width="10.90625" style="9"/>
    <col min="9700" max="9700" width="17.54296875" style="9" customWidth="1"/>
    <col min="9701" max="9701" width="11.54296875" style="9" customWidth="1"/>
    <col min="9702" max="9705" width="10.90625" style="9"/>
    <col min="9706" max="9706" width="22.54296875" style="9" customWidth="1"/>
    <col min="9707" max="9707" width="14" style="9" customWidth="1"/>
    <col min="9708" max="9708" width="1.7265625" style="9" customWidth="1"/>
    <col min="9709" max="9953" width="10.90625" style="9"/>
    <col min="9954" max="9954" width="4.453125" style="9" customWidth="1"/>
    <col min="9955" max="9955" width="10.90625" style="9"/>
    <col min="9956" max="9956" width="17.54296875" style="9" customWidth="1"/>
    <col min="9957" max="9957" width="11.54296875" style="9" customWidth="1"/>
    <col min="9958" max="9961" width="10.90625" style="9"/>
    <col min="9962" max="9962" width="22.54296875" style="9" customWidth="1"/>
    <col min="9963" max="9963" width="14" style="9" customWidth="1"/>
    <col min="9964" max="9964" width="1.7265625" style="9" customWidth="1"/>
    <col min="9965" max="10209" width="10.90625" style="9"/>
    <col min="10210" max="10210" width="4.453125" style="9" customWidth="1"/>
    <col min="10211" max="10211" width="10.90625" style="9"/>
    <col min="10212" max="10212" width="17.54296875" style="9" customWidth="1"/>
    <col min="10213" max="10213" width="11.54296875" style="9" customWidth="1"/>
    <col min="10214" max="10217" width="10.90625" style="9"/>
    <col min="10218" max="10218" width="22.54296875" style="9" customWidth="1"/>
    <col min="10219" max="10219" width="14" style="9" customWidth="1"/>
    <col min="10220" max="10220" width="1.7265625" style="9" customWidth="1"/>
    <col min="10221" max="10465" width="10.90625" style="9"/>
    <col min="10466" max="10466" width="4.453125" style="9" customWidth="1"/>
    <col min="10467" max="10467" width="10.90625" style="9"/>
    <col min="10468" max="10468" width="17.54296875" style="9" customWidth="1"/>
    <col min="10469" max="10469" width="11.54296875" style="9" customWidth="1"/>
    <col min="10470" max="10473" width="10.90625" style="9"/>
    <col min="10474" max="10474" width="22.54296875" style="9" customWidth="1"/>
    <col min="10475" max="10475" width="14" style="9" customWidth="1"/>
    <col min="10476" max="10476" width="1.7265625" style="9" customWidth="1"/>
    <col min="10477" max="10721" width="10.90625" style="9"/>
    <col min="10722" max="10722" width="4.453125" style="9" customWidth="1"/>
    <col min="10723" max="10723" width="10.90625" style="9"/>
    <col min="10724" max="10724" width="17.54296875" style="9" customWidth="1"/>
    <col min="10725" max="10725" width="11.54296875" style="9" customWidth="1"/>
    <col min="10726" max="10729" width="10.90625" style="9"/>
    <col min="10730" max="10730" width="22.54296875" style="9" customWidth="1"/>
    <col min="10731" max="10731" width="14" style="9" customWidth="1"/>
    <col min="10732" max="10732" width="1.7265625" style="9" customWidth="1"/>
    <col min="10733" max="10977" width="10.90625" style="9"/>
    <col min="10978" max="10978" width="4.453125" style="9" customWidth="1"/>
    <col min="10979" max="10979" width="10.90625" style="9"/>
    <col min="10980" max="10980" width="17.54296875" style="9" customWidth="1"/>
    <col min="10981" max="10981" width="11.54296875" style="9" customWidth="1"/>
    <col min="10982" max="10985" width="10.90625" style="9"/>
    <col min="10986" max="10986" width="22.54296875" style="9" customWidth="1"/>
    <col min="10987" max="10987" width="14" style="9" customWidth="1"/>
    <col min="10988" max="10988" width="1.7265625" style="9" customWidth="1"/>
    <col min="10989" max="11233" width="10.90625" style="9"/>
    <col min="11234" max="11234" width="4.453125" style="9" customWidth="1"/>
    <col min="11235" max="11235" width="10.90625" style="9"/>
    <col min="11236" max="11236" width="17.54296875" style="9" customWidth="1"/>
    <col min="11237" max="11237" width="11.54296875" style="9" customWidth="1"/>
    <col min="11238" max="11241" width="10.90625" style="9"/>
    <col min="11242" max="11242" width="22.54296875" style="9" customWidth="1"/>
    <col min="11243" max="11243" width="14" style="9" customWidth="1"/>
    <col min="11244" max="11244" width="1.7265625" style="9" customWidth="1"/>
    <col min="11245" max="11489" width="10.90625" style="9"/>
    <col min="11490" max="11490" width="4.453125" style="9" customWidth="1"/>
    <col min="11491" max="11491" width="10.90625" style="9"/>
    <col min="11492" max="11492" width="17.54296875" style="9" customWidth="1"/>
    <col min="11493" max="11493" width="11.54296875" style="9" customWidth="1"/>
    <col min="11494" max="11497" width="10.90625" style="9"/>
    <col min="11498" max="11498" width="22.54296875" style="9" customWidth="1"/>
    <col min="11499" max="11499" width="14" style="9" customWidth="1"/>
    <col min="11500" max="11500" width="1.7265625" style="9" customWidth="1"/>
    <col min="11501" max="11745" width="10.90625" style="9"/>
    <col min="11746" max="11746" width="4.453125" style="9" customWidth="1"/>
    <col min="11747" max="11747" width="10.90625" style="9"/>
    <col min="11748" max="11748" width="17.54296875" style="9" customWidth="1"/>
    <col min="11749" max="11749" width="11.54296875" style="9" customWidth="1"/>
    <col min="11750" max="11753" width="10.90625" style="9"/>
    <col min="11754" max="11754" width="22.54296875" style="9" customWidth="1"/>
    <col min="11755" max="11755" width="14" style="9" customWidth="1"/>
    <col min="11756" max="11756" width="1.7265625" style="9" customWidth="1"/>
    <col min="11757" max="12001" width="10.90625" style="9"/>
    <col min="12002" max="12002" width="4.453125" style="9" customWidth="1"/>
    <col min="12003" max="12003" width="10.90625" style="9"/>
    <col min="12004" max="12004" width="17.54296875" style="9" customWidth="1"/>
    <col min="12005" max="12005" width="11.54296875" style="9" customWidth="1"/>
    <col min="12006" max="12009" width="10.90625" style="9"/>
    <col min="12010" max="12010" width="22.54296875" style="9" customWidth="1"/>
    <col min="12011" max="12011" width="14" style="9" customWidth="1"/>
    <col min="12012" max="12012" width="1.7265625" style="9" customWidth="1"/>
    <col min="12013" max="12257" width="10.90625" style="9"/>
    <col min="12258" max="12258" width="4.453125" style="9" customWidth="1"/>
    <col min="12259" max="12259" width="10.90625" style="9"/>
    <col min="12260" max="12260" width="17.54296875" style="9" customWidth="1"/>
    <col min="12261" max="12261" width="11.54296875" style="9" customWidth="1"/>
    <col min="12262" max="12265" width="10.90625" style="9"/>
    <col min="12266" max="12266" width="22.54296875" style="9" customWidth="1"/>
    <col min="12267" max="12267" width="14" style="9" customWidth="1"/>
    <col min="12268" max="12268" width="1.7265625" style="9" customWidth="1"/>
    <col min="12269" max="12513" width="10.90625" style="9"/>
    <col min="12514" max="12514" width="4.453125" style="9" customWidth="1"/>
    <col min="12515" max="12515" width="10.90625" style="9"/>
    <col min="12516" max="12516" width="17.54296875" style="9" customWidth="1"/>
    <col min="12517" max="12517" width="11.54296875" style="9" customWidth="1"/>
    <col min="12518" max="12521" width="10.90625" style="9"/>
    <col min="12522" max="12522" width="22.54296875" style="9" customWidth="1"/>
    <col min="12523" max="12523" width="14" style="9" customWidth="1"/>
    <col min="12524" max="12524" width="1.7265625" style="9" customWidth="1"/>
    <col min="12525" max="12769" width="10.90625" style="9"/>
    <col min="12770" max="12770" width="4.453125" style="9" customWidth="1"/>
    <col min="12771" max="12771" width="10.90625" style="9"/>
    <col min="12772" max="12772" width="17.54296875" style="9" customWidth="1"/>
    <col min="12773" max="12773" width="11.54296875" style="9" customWidth="1"/>
    <col min="12774" max="12777" width="10.90625" style="9"/>
    <col min="12778" max="12778" width="22.54296875" style="9" customWidth="1"/>
    <col min="12779" max="12779" width="14" style="9" customWidth="1"/>
    <col min="12780" max="12780" width="1.7265625" style="9" customWidth="1"/>
    <col min="12781" max="13025" width="10.90625" style="9"/>
    <col min="13026" max="13026" width="4.453125" style="9" customWidth="1"/>
    <col min="13027" max="13027" width="10.90625" style="9"/>
    <col min="13028" max="13028" width="17.54296875" style="9" customWidth="1"/>
    <col min="13029" max="13029" width="11.54296875" style="9" customWidth="1"/>
    <col min="13030" max="13033" width="10.90625" style="9"/>
    <col min="13034" max="13034" width="22.54296875" style="9" customWidth="1"/>
    <col min="13035" max="13035" width="14" style="9" customWidth="1"/>
    <col min="13036" max="13036" width="1.7265625" style="9" customWidth="1"/>
    <col min="13037" max="13281" width="10.90625" style="9"/>
    <col min="13282" max="13282" width="4.453125" style="9" customWidth="1"/>
    <col min="13283" max="13283" width="10.90625" style="9"/>
    <col min="13284" max="13284" width="17.54296875" style="9" customWidth="1"/>
    <col min="13285" max="13285" width="11.54296875" style="9" customWidth="1"/>
    <col min="13286" max="13289" width="10.90625" style="9"/>
    <col min="13290" max="13290" width="22.54296875" style="9" customWidth="1"/>
    <col min="13291" max="13291" width="14" style="9" customWidth="1"/>
    <col min="13292" max="13292" width="1.7265625" style="9" customWidth="1"/>
    <col min="13293" max="13537" width="10.90625" style="9"/>
    <col min="13538" max="13538" width="4.453125" style="9" customWidth="1"/>
    <col min="13539" max="13539" width="10.90625" style="9"/>
    <col min="13540" max="13540" width="17.54296875" style="9" customWidth="1"/>
    <col min="13541" max="13541" width="11.54296875" style="9" customWidth="1"/>
    <col min="13542" max="13545" width="10.90625" style="9"/>
    <col min="13546" max="13546" width="22.54296875" style="9" customWidth="1"/>
    <col min="13547" max="13547" width="14" style="9" customWidth="1"/>
    <col min="13548" max="13548" width="1.7265625" style="9" customWidth="1"/>
    <col min="13549" max="13793" width="10.90625" style="9"/>
    <col min="13794" max="13794" width="4.453125" style="9" customWidth="1"/>
    <col min="13795" max="13795" width="10.90625" style="9"/>
    <col min="13796" max="13796" width="17.54296875" style="9" customWidth="1"/>
    <col min="13797" max="13797" width="11.54296875" style="9" customWidth="1"/>
    <col min="13798" max="13801" width="10.90625" style="9"/>
    <col min="13802" max="13802" width="22.54296875" style="9" customWidth="1"/>
    <col min="13803" max="13803" width="14" style="9" customWidth="1"/>
    <col min="13804" max="13804" width="1.7265625" style="9" customWidth="1"/>
    <col min="13805" max="14049" width="10.90625" style="9"/>
    <col min="14050" max="14050" width="4.453125" style="9" customWidth="1"/>
    <col min="14051" max="14051" width="10.90625" style="9"/>
    <col min="14052" max="14052" width="17.54296875" style="9" customWidth="1"/>
    <col min="14053" max="14053" width="11.54296875" style="9" customWidth="1"/>
    <col min="14054" max="14057" width="10.90625" style="9"/>
    <col min="14058" max="14058" width="22.54296875" style="9" customWidth="1"/>
    <col min="14059" max="14059" width="14" style="9" customWidth="1"/>
    <col min="14060" max="14060" width="1.7265625" style="9" customWidth="1"/>
    <col min="14061" max="14305" width="10.90625" style="9"/>
    <col min="14306" max="14306" width="4.453125" style="9" customWidth="1"/>
    <col min="14307" max="14307" width="10.90625" style="9"/>
    <col min="14308" max="14308" width="17.54296875" style="9" customWidth="1"/>
    <col min="14309" max="14309" width="11.54296875" style="9" customWidth="1"/>
    <col min="14310" max="14313" width="10.90625" style="9"/>
    <col min="14314" max="14314" width="22.54296875" style="9" customWidth="1"/>
    <col min="14315" max="14315" width="14" style="9" customWidth="1"/>
    <col min="14316" max="14316" width="1.7265625" style="9" customWidth="1"/>
    <col min="14317" max="14561" width="10.90625" style="9"/>
    <col min="14562" max="14562" width="4.453125" style="9" customWidth="1"/>
    <col min="14563" max="14563" width="10.90625" style="9"/>
    <col min="14564" max="14564" width="17.54296875" style="9" customWidth="1"/>
    <col min="14565" max="14565" width="11.54296875" style="9" customWidth="1"/>
    <col min="14566" max="14569" width="10.90625" style="9"/>
    <col min="14570" max="14570" width="22.54296875" style="9" customWidth="1"/>
    <col min="14571" max="14571" width="14" style="9" customWidth="1"/>
    <col min="14572" max="14572" width="1.7265625" style="9" customWidth="1"/>
    <col min="14573" max="14817" width="10.90625" style="9"/>
    <col min="14818" max="14818" width="4.453125" style="9" customWidth="1"/>
    <col min="14819" max="14819" width="10.90625" style="9"/>
    <col min="14820" max="14820" width="17.54296875" style="9" customWidth="1"/>
    <col min="14821" max="14821" width="11.54296875" style="9" customWidth="1"/>
    <col min="14822" max="14825" width="10.90625" style="9"/>
    <col min="14826" max="14826" width="22.54296875" style="9" customWidth="1"/>
    <col min="14827" max="14827" width="14" style="9" customWidth="1"/>
    <col min="14828" max="14828" width="1.7265625" style="9" customWidth="1"/>
    <col min="14829" max="15073" width="10.90625" style="9"/>
    <col min="15074" max="15074" width="4.453125" style="9" customWidth="1"/>
    <col min="15075" max="15075" width="10.90625" style="9"/>
    <col min="15076" max="15076" width="17.54296875" style="9" customWidth="1"/>
    <col min="15077" max="15077" width="11.54296875" style="9" customWidth="1"/>
    <col min="15078" max="15081" width="10.90625" style="9"/>
    <col min="15082" max="15082" width="22.54296875" style="9" customWidth="1"/>
    <col min="15083" max="15083" width="14" style="9" customWidth="1"/>
    <col min="15084" max="15084" width="1.7265625" style="9" customWidth="1"/>
    <col min="15085" max="15329" width="10.90625" style="9"/>
    <col min="15330" max="15330" width="4.453125" style="9" customWidth="1"/>
    <col min="15331" max="15331" width="10.90625" style="9"/>
    <col min="15332" max="15332" width="17.54296875" style="9" customWidth="1"/>
    <col min="15333" max="15333" width="11.54296875" style="9" customWidth="1"/>
    <col min="15334" max="15337" width="10.90625" style="9"/>
    <col min="15338" max="15338" width="22.54296875" style="9" customWidth="1"/>
    <col min="15339" max="15339" width="14" style="9" customWidth="1"/>
    <col min="15340" max="15340" width="1.7265625" style="9" customWidth="1"/>
    <col min="15341" max="15585" width="10.90625" style="9"/>
    <col min="15586" max="15586" width="4.453125" style="9" customWidth="1"/>
    <col min="15587" max="15587" width="10.90625" style="9"/>
    <col min="15588" max="15588" width="17.54296875" style="9" customWidth="1"/>
    <col min="15589" max="15589" width="11.54296875" style="9" customWidth="1"/>
    <col min="15590" max="15593" width="10.90625" style="9"/>
    <col min="15594" max="15594" width="22.54296875" style="9" customWidth="1"/>
    <col min="15595" max="15595" width="14" style="9" customWidth="1"/>
    <col min="15596" max="15596" width="1.7265625" style="9" customWidth="1"/>
    <col min="15597" max="15841" width="10.90625" style="9"/>
    <col min="15842" max="15842" width="4.453125" style="9" customWidth="1"/>
    <col min="15843" max="15843" width="10.90625" style="9"/>
    <col min="15844" max="15844" width="17.54296875" style="9" customWidth="1"/>
    <col min="15845" max="15845" width="11.54296875" style="9" customWidth="1"/>
    <col min="15846" max="15849" width="10.90625" style="9"/>
    <col min="15850" max="15850" width="22.54296875" style="9" customWidth="1"/>
    <col min="15851" max="15851" width="14" style="9" customWidth="1"/>
    <col min="15852" max="15852" width="1.7265625" style="9" customWidth="1"/>
    <col min="15853" max="16097" width="10.90625" style="9"/>
    <col min="16098" max="16098" width="4.453125" style="9" customWidth="1"/>
    <col min="16099" max="16099" width="10.90625" style="9"/>
    <col min="16100" max="16100" width="17.54296875" style="9" customWidth="1"/>
    <col min="16101" max="16101" width="11.54296875" style="9" customWidth="1"/>
    <col min="16102" max="16105" width="10.90625" style="9"/>
    <col min="16106" max="16106" width="22.54296875" style="9" customWidth="1"/>
    <col min="16107" max="16107" width="14" style="9" customWidth="1"/>
    <col min="16108" max="16108" width="1.7265625" style="9" customWidth="1"/>
    <col min="16109" max="16384" width="10.90625" style="9"/>
  </cols>
  <sheetData>
    <row r="1" spans="2:10" ht="6" customHeight="1" thickBot="1" x14ac:dyDescent="0.3"/>
    <row r="2" spans="2:10" ht="19.5" customHeight="1" x14ac:dyDescent="0.25">
      <c r="B2" s="10"/>
      <c r="C2" s="11"/>
      <c r="D2" s="12" t="s">
        <v>31</v>
      </c>
      <c r="E2" s="13"/>
      <c r="F2" s="13"/>
      <c r="G2" s="13"/>
      <c r="H2" s="13"/>
      <c r="I2" s="14"/>
      <c r="J2" s="15" t="s">
        <v>32</v>
      </c>
    </row>
    <row r="3" spans="2:10" ht="4.5" customHeight="1" thickBot="1" x14ac:dyDescent="0.3">
      <c r="B3" s="16"/>
      <c r="C3" s="17"/>
      <c r="D3" s="18"/>
      <c r="E3" s="19"/>
      <c r="F3" s="19"/>
      <c r="G3" s="19"/>
      <c r="H3" s="19"/>
      <c r="I3" s="20"/>
      <c r="J3" s="21"/>
    </row>
    <row r="4" spans="2:10" ht="13" x14ac:dyDescent="0.25">
      <c r="B4" s="16"/>
      <c r="C4" s="17"/>
      <c r="D4" s="12" t="s">
        <v>33</v>
      </c>
      <c r="E4" s="13"/>
      <c r="F4" s="13"/>
      <c r="G4" s="13"/>
      <c r="H4" s="13"/>
      <c r="I4" s="14"/>
      <c r="J4" s="15" t="s">
        <v>34</v>
      </c>
    </row>
    <row r="5" spans="2:10" ht="5.25" customHeight="1" x14ac:dyDescent="0.25">
      <c r="B5" s="16"/>
      <c r="C5" s="17"/>
      <c r="D5" s="22"/>
      <c r="E5" s="23"/>
      <c r="F5" s="23"/>
      <c r="G5" s="23"/>
      <c r="H5" s="23"/>
      <c r="I5" s="24"/>
      <c r="J5" s="25"/>
    </row>
    <row r="6" spans="2:10" ht="4.5" customHeight="1" thickBot="1" x14ac:dyDescent="0.3">
      <c r="B6" s="26"/>
      <c r="C6" s="27"/>
      <c r="D6" s="18"/>
      <c r="E6" s="19"/>
      <c r="F6" s="19"/>
      <c r="G6" s="19"/>
      <c r="H6" s="19"/>
      <c r="I6" s="20"/>
      <c r="J6" s="21"/>
    </row>
    <row r="7" spans="2:10" ht="6" customHeight="1" x14ac:dyDescent="0.25">
      <c r="B7" s="28"/>
      <c r="J7" s="29"/>
    </row>
    <row r="8" spans="2:10" ht="9" customHeight="1" x14ac:dyDescent="0.25">
      <c r="B8" s="28"/>
      <c r="J8" s="29"/>
    </row>
    <row r="9" spans="2:10" ht="13" x14ac:dyDescent="0.3">
      <c r="B9" s="28"/>
      <c r="C9" s="30" t="s">
        <v>77</v>
      </c>
      <c r="E9" s="31"/>
      <c r="H9" s="32"/>
      <c r="J9" s="29"/>
    </row>
    <row r="10" spans="2:10" ht="8.25" customHeight="1" x14ac:dyDescent="0.25">
      <c r="B10" s="28"/>
      <c r="J10" s="29"/>
    </row>
    <row r="11" spans="2:10" ht="13" x14ac:dyDescent="0.3">
      <c r="B11" s="28"/>
      <c r="C11" s="30" t="s">
        <v>79</v>
      </c>
      <c r="J11" s="29"/>
    </row>
    <row r="12" spans="2:10" ht="13" x14ac:dyDescent="0.3">
      <c r="B12" s="28"/>
      <c r="C12" s="30" t="s">
        <v>78</v>
      </c>
      <c r="J12" s="29"/>
    </row>
    <row r="13" spans="2:10" x14ac:dyDescent="0.25">
      <c r="B13" s="28"/>
      <c r="J13" s="29"/>
    </row>
    <row r="14" spans="2:10" x14ac:dyDescent="0.25">
      <c r="B14" s="28"/>
      <c r="C14" s="9" t="s">
        <v>80</v>
      </c>
      <c r="G14" s="33"/>
      <c r="H14" s="33"/>
      <c r="I14" s="33"/>
      <c r="J14" s="29"/>
    </row>
    <row r="15" spans="2:10" ht="9" customHeight="1" x14ac:dyDescent="0.25">
      <c r="B15" s="28"/>
      <c r="C15" s="34"/>
      <c r="G15" s="33"/>
      <c r="H15" s="33"/>
      <c r="I15" s="33"/>
      <c r="J15" s="29"/>
    </row>
    <row r="16" spans="2:10" ht="13" x14ac:dyDescent="0.3">
      <c r="B16" s="28"/>
      <c r="C16" s="9" t="s">
        <v>81</v>
      </c>
      <c r="D16" s="31"/>
      <c r="G16" s="33"/>
      <c r="H16" s="35" t="s">
        <v>35</v>
      </c>
      <c r="I16" s="35" t="s">
        <v>36</v>
      </c>
      <c r="J16" s="29"/>
    </row>
    <row r="17" spans="2:14" ht="13" x14ac:dyDescent="0.3">
      <c r="B17" s="28"/>
      <c r="C17" s="30" t="s">
        <v>37</v>
      </c>
      <c r="D17" s="30"/>
      <c r="E17" s="30"/>
      <c r="F17" s="30"/>
      <c r="G17" s="33"/>
      <c r="H17" s="36">
        <v>5</v>
      </c>
      <c r="I17" s="37">
        <v>357332</v>
      </c>
      <c r="J17" s="29"/>
    </row>
    <row r="18" spans="2:14" x14ac:dyDescent="0.25">
      <c r="B18" s="28"/>
      <c r="C18" s="9" t="s">
        <v>38</v>
      </c>
      <c r="G18" s="33"/>
      <c r="H18" s="39">
        <v>2</v>
      </c>
      <c r="I18" s="40">
        <v>300400</v>
      </c>
      <c r="J18" s="29"/>
    </row>
    <row r="19" spans="2:14" x14ac:dyDescent="0.25">
      <c r="B19" s="28"/>
      <c r="C19" s="9" t="s">
        <v>39</v>
      </c>
      <c r="G19" s="33"/>
      <c r="H19" s="39">
        <v>2</v>
      </c>
      <c r="I19" s="40">
        <v>33332</v>
      </c>
      <c r="J19" s="29"/>
    </row>
    <row r="20" spans="2:14" x14ac:dyDescent="0.25">
      <c r="B20" s="28"/>
      <c r="C20" s="9" t="s">
        <v>40</v>
      </c>
      <c r="H20" s="41">
        <v>1</v>
      </c>
      <c r="I20" s="42">
        <v>23600</v>
      </c>
      <c r="J20" s="29"/>
    </row>
    <row r="21" spans="2:14" x14ac:dyDescent="0.25">
      <c r="B21" s="28"/>
      <c r="C21" s="9" t="s">
        <v>41</v>
      </c>
      <c r="H21" s="41">
        <v>0</v>
      </c>
      <c r="I21" s="42">
        <v>0</v>
      </c>
      <c r="J21" s="29"/>
      <c r="N21" s="43"/>
    </row>
    <row r="22" spans="2:14" ht="13" thickBot="1" x14ac:dyDescent="0.3">
      <c r="B22" s="28"/>
      <c r="C22" s="9" t="s">
        <v>42</v>
      </c>
      <c r="H22" s="44">
        <v>0</v>
      </c>
      <c r="I22" s="45">
        <v>0</v>
      </c>
      <c r="J22" s="29"/>
    </row>
    <row r="23" spans="2:14" ht="13" x14ac:dyDescent="0.3">
      <c r="B23" s="28"/>
      <c r="C23" s="30" t="s">
        <v>43</v>
      </c>
      <c r="D23" s="30"/>
      <c r="E23" s="30"/>
      <c r="F23" s="30"/>
      <c r="H23" s="46">
        <f>H18+H19+H20+H21+H22</f>
        <v>5</v>
      </c>
      <c r="I23" s="47">
        <f>I18+I19+I20+I21+I22</f>
        <v>357332</v>
      </c>
      <c r="J23" s="29"/>
    </row>
    <row r="24" spans="2:14" x14ac:dyDescent="0.25">
      <c r="B24" s="28"/>
      <c r="C24" s="9" t="s">
        <v>44</v>
      </c>
      <c r="H24" s="41">
        <v>0</v>
      </c>
      <c r="I24" s="42">
        <v>0</v>
      </c>
      <c r="J24" s="29"/>
    </row>
    <row r="25" spans="2:14" ht="13" thickBot="1" x14ac:dyDescent="0.3">
      <c r="B25" s="28"/>
      <c r="C25" s="9" t="s">
        <v>45</v>
      </c>
      <c r="H25" s="44">
        <v>0</v>
      </c>
      <c r="I25" s="45">
        <v>0</v>
      </c>
      <c r="J25" s="29"/>
    </row>
    <row r="26" spans="2:14" ht="13" x14ac:dyDescent="0.3">
      <c r="B26" s="28"/>
      <c r="C26" s="30" t="s">
        <v>46</v>
      </c>
      <c r="D26" s="30"/>
      <c r="E26" s="30"/>
      <c r="F26" s="30"/>
      <c r="H26" s="46">
        <f>H24+H25</f>
        <v>0</v>
      </c>
      <c r="I26" s="47">
        <f>I24+I25</f>
        <v>0</v>
      </c>
      <c r="J26" s="29"/>
    </row>
    <row r="27" spans="2:14" ht="13.5" thickBot="1" x14ac:dyDescent="0.35">
      <c r="B27" s="28"/>
      <c r="C27" s="33" t="s">
        <v>47</v>
      </c>
      <c r="D27" s="48"/>
      <c r="E27" s="48"/>
      <c r="F27" s="48"/>
      <c r="G27" s="33"/>
      <c r="H27" s="49">
        <v>0</v>
      </c>
      <c r="I27" s="50">
        <v>0</v>
      </c>
      <c r="J27" s="51"/>
    </row>
    <row r="28" spans="2:14" ht="13" x14ac:dyDescent="0.3">
      <c r="B28" s="28"/>
      <c r="C28" s="48" t="s">
        <v>48</v>
      </c>
      <c r="D28" s="48"/>
      <c r="E28" s="48"/>
      <c r="F28" s="48"/>
      <c r="G28" s="33"/>
      <c r="H28" s="52">
        <f>H27</f>
        <v>0</v>
      </c>
      <c r="I28" s="40">
        <f>I27</f>
        <v>0</v>
      </c>
      <c r="J28" s="51"/>
    </row>
    <row r="29" spans="2:14" ht="13" x14ac:dyDescent="0.3">
      <c r="B29" s="28"/>
      <c r="C29" s="48"/>
      <c r="D29" s="48"/>
      <c r="E29" s="48"/>
      <c r="F29" s="48"/>
      <c r="G29" s="33"/>
      <c r="H29" s="39"/>
      <c r="I29" s="37"/>
      <c r="J29" s="51"/>
    </row>
    <row r="30" spans="2:14" ht="13.5" thickBot="1" x14ac:dyDescent="0.35">
      <c r="B30" s="28"/>
      <c r="C30" s="48" t="s">
        <v>49</v>
      </c>
      <c r="D30" s="48"/>
      <c r="E30" s="33"/>
      <c r="F30" s="33"/>
      <c r="G30" s="33"/>
      <c r="H30" s="53"/>
      <c r="I30" s="54"/>
      <c r="J30" s="51"/>
    </row>
    <row r="31" spans="2:14" ht="13.5" thickTop="1" x14ac:dyDescent="0.3">
      <c r="B31" s="28"/>
      <c r="C31" s="48"/>
      <c r="D31" s="48"/>
      <c r="E31" s="33"/>
      <c r="F31" s="33"/>
      <c r="G31" s="33"/>
      <c r="H31" s="40">
        <f>H23+H26+H28</f>
        <v>5</v>
      </c>
      <c r="I31" s="40">
        <f>I23+I26+I28</f>
        <v>357332</v>
      </c>
      <c r="J31" s="51"/>
    </row>
    <row r="32" spans="2:14" ht="9.75" customHeight="1" x14ac:dyDescent="0.35">
      <c r="B32" s="28"/>
      <c r="C32" s="33"/>
      <c r="D32" s="33"/>
      <c r="E32" s="33"/>
      <c r="F32" s="33"/>
      <c r="G32" s="55"/>
      <c r="H32" s="56"/>
      <c r="I32" s="57"/>
      <c r="J32" s="51"/>
      <c r="L32"/>
    </row>
    <row r="33" spans="2:10" ht="9.75" customHeight="1" x14ac:dyDescent="0.25">
      <c r="B33" s="28"/>
      <c r="C33" s="33"/>
      <c r="D33" s="33"/>
      <c r="E33" s="33"/>
      <c r="F33" s="33"/>
      <c r="G33" s="55"/>
      <c r="H33" s="56"/>
      <c r="I33" s="57"/>
      <c r="J33" s="51"/>
    </row>
    <row r="34" spans="2:10" ht="9.75" customHeight="1" x14ac:dyDescent="0.25">
      <c r="B34" s="28"/>
      <c r="C34" s="33"/>
      <c r="D34" s="33"/>
      <c r="E34" s="33"/>
      <c r="F34" s="33"/>
      <c r="G34" s="55"/>
      <c r="H34" s="56"/>
      <c r="I34" s="57"/>
      <c r="J34" s="51"/>
    </row>
    <row r="35" spans="2:10" ht="9.75" customHeight="1" x14ac:dyDescent="0.25">
      <c r="B35" s="28"/>
      <c r="C35" s="33"/>
      <c r="D35" s="33"/>
      <c r="E35" s="33"/>
      <c r="F35" s="33"/>
      <c r="G35" s="55"/>
      <c r="H35" s="56"/>
      <c r="I35" s="57"/>
      <c r="J35" s="51"/>
    </row>
    <row r="36" spans="2:10" ht="9.75" customHeight="1" x14ac:dyDescent="0.25">
      <c r="B36" s="28"/>
      <c r="C36" s="33"/>
      <c r="D36" s="33"/>
      <c r="E36" s="33"/>
      <c r="F36" s="33"/>
      <c r="G36" s="55"/>
      <c r="H36" s="56"/>
      <c r="I36" s="57"/>
      <c r="J36" s="51"/>
    </row>
    <row r="37" spans="2:10" ht="13.5" thickBot="1" x14ac:dyDescent="0.35">
      <c r="B37" s="28"/>
      <c r="C37" s="58"/>
      <c r="D37" s="59"/>
      <c r="E37" s="33"/>
      <c r="F37" s="33"/>
      <c r="G37" s="33"/>
      <c r="H37" s="60"/>
      <c r="I37" s="61"/>
      <c r="J37" s="51"/>
    </row>
    <row r="38" spans="2:10" ht="13" x14ac:dyDescent="0.3">
      <c r="B38" s="28"/>
      <c r="C38" s="48" t="s">
        <v>86</v>
      </c>
      <c r="D38" s="55"/>
      <c r="E38" s="33"/>
      <c r="F38" s="33"/>
      <c r="G38" s="33"/>
      <c r="H38" s="62" t="s">
        <v>50</v>
      </c>
      <c r="I38" s="55"/>
      <c r="J38" s="51"/>
    </row>
    <row r="39" spans="2:10" ht="13" x14ac:dyDescent="0.3">
      <c r="B39" s="28"/>
      <c r="C39" s="48" t="s">
        <v>87</v>
      </c>
      <c r="D39" s="33"/>
      <c r="E39" s="33"/>
      <c r="F39" s="33"/>
      <c r="G39" s="33"/>
      <c r="H39" s="48" t="s">
        <v>51</v>
      </c>
      <c r="I39" s="55"/>
      <c r="J39" s="51"/>
    </row>
    <row r="40" spans="2:10" ht="13" x14ac:dyDescent="0.3">
      <c r="B40" s="28"/>
      <c r="C40" s="33"/>
      <c r="D40" s="33"/>
      <c r="E40" s="33"/>
      <c r="F40" s="33"/>
      <c r="G40" s="33"/>
      <c r="H40" s="48" t="s">
        <v>52</v>
      </c>
      <c r="I40" s="55"/>
      <c r="J40" s="51"/>
    </row>
    <row r="41" spans="2:10" ht="13" x14ac:dyDescent="0.3">
      <c r="B41" s="28"/>
      <c r="C41" s="33"/>
      <c r="D41" s="33"/>
      <c r="E41" s="33"/>
      <c r="F41" s="33"/>
      <c r="G41" s="48"/>
      <c r="H41" s="55"/>
      <c r="I41" s="55"/>
      <c r="J41" s="51"/>
    </row>
    <row r="42" spans="2:10" x14ac:dyDescent="0.25">
      <c r="B42" s="28"/>
      <c r="C42" s="63" t="s">
        <v>53</v>
      </c>
      <c r="D42" s="63"/>
      <c r="E42" s="63"/>
      <c r="F42" s="63"/>
      <c r="G42" s="63"/>
      <c r="H42" s="63"/>
      <c r="I42" s="63"/>
      <c r="J42" s="51"/>
    </row>
    <row r="43" spans="2:10" x14ac:dyDescent="0.25">
      <c r="B43" s="28"/>
      <c r="C43" s="63"/>
      <c r="D43" s="63"/>
      <c r="E43" s="63"/>
      <c r="F43" s="63"/>
      <c r="G43" s="63"/>
      <c r="H43" s="63"/>
      <c r="I43" s="63"/>
      <c r="J43" s="51"/>
    </row>
    <row r="44" spans="2:10" ht="7.5" customHeight="1" thickBot="1" x14ac:dyDescent="0.3">
      <c r="B44" s="64"/>
      <c r="C44" s="65"/>
      <c r="D44" s="65"/>
      <c r="E44" s="65"/>
      <c r="F44" s="65"/>
      <c r="G44" s="66"/>
      <c r="H44" s="66"/>
      <c r="I44" s="66"/>
      <c r="J44" s="67"/>
    </row>
  </sheetData>
  <mergeCells count="1">
    <mergeCell ref="C42:I43"/>
  </mergeCells>
  <pageMargins left="0.7" right="0.7" top="0.75" bottom="0.75" header="0.3" footer="0.3"/>
  <pageSetup scale="6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19222-9568-41C1-B20C-1FEC2964E8EB}">
  <dimension ref="A1:I29"/>
  <sheetViews>
    <sheetView showGridLines="0" zoomScale="80" zoomScaleNormal="80" workbookViewId="0">
      <selection activeCell="F12" sqref="F12"/>
    </sheetView>
  </sheetViews>
  <sheetFormatPr baseColWidth="10" defaultRowHeight="14.5" x14ac:dyDescent="0.35"/>
  <cols>
    <col min="6" max="6" width="27.08984375" customWidth="1"/>
    <col min="7" max="7" width="8.36328125" customWidth="1"/>
    <col min="8" max="8" width="8.90625" bestFit="1" customWidth="1"/>
    <col min="9" max="9" width="19.1796875" customWidth="1"/>
  </cols>
  <sheetData>
    <row r="1" spans="1:9" ht="19.5" customHeight="1" thickBot="1" x14ac:dyDescent="0.4">
      <c r="A1" s="68"/>
      <c r="B1" s="69"/>
      <c r="C1" s="70" t="s">
        <v>54</v>
      </c>
      <c r="D1" s="71"/>
      <c r="E1" s="71"/>
      <c r="F1" s="71"/>
      <c r="G1" s="71"/>
      <c r="H1" s="72"/>
      <c r="I1" s="73" t="s">
        <v>32</v>
      </c>
    </row>
    <row r="2" spans="1:9" ht="42" customHeight="1" thickBot="1" x14ac:dyDescent="0.4">
      <c r="A2" s="74"/>
      <c r="B2" s="75"/>
      <c r="C2" s="76" t="s">
        <v>55</v>
      </c>
      <c r="D2" s="77"/>
      <c r="E2" s="77"/>
      <c r="F2" s="77"/>
      <c r="G2" s="77"/>
      <c r="H2" s="78"/>
      <c r="I2" s="79" t="s">
        <v>56</v>
      </c>
    </row>
    <row r="3" spans="1:9" x14ac:dyDescent="0.35">
      <c r="A3" s="28"/>
      <c r="B3" s="9"/>
      <c r="C3" s="9"/>
      <c r="D3" s="9"/>
      <c r="E3" s="9"/>
      <c r="F3" s="9"/>
      <c r="G3" s="9"/>
      <c r="H3" s="9"/>
      <c r="I3" s="29"/>
    </row>
    <row r="4" spans="1:9" x14ac:dyDescent="0.35">
      <c r="A4" s="28"/>
      <c r="B4" s="9"/>
      <c r="C4" s="9"/>
      <c r="D4" s="9"/>
      <c r="E4" s="9"/>
      <c r="F4" s="9"/>
      <c r="G4" s="9"/>
      <c r="H4" s="9"/>
      <c r="I4" s="29"/>
    </row>
    <row r="5" spans="1:9" x14ac:dyDescent="0.35">
      <c r="A5" s="28"/>
      <c r="B5" s="30" t="s">
        <v>77</v>
      </c>
      <c r="C5" s="32"/>
      <c r="D5" s="31"/>
      <c r="E5" s="9"/>
      <c r="F5" s="9"/>
      <c r="G5" s="9"/>
      <c r="H5" s="9"/>
      <c r="I5" s="29"/>
    </row>
    <row r="6" spans="1:9" x14ac:dyDescent="0.35">
      <c r="A6" s="28"/>
      <c r="B6" s="9"/>
      <c r="C6" s="9"/>
      <c r="D6" s="9"/>
      <c r="E6" s="9"/>
      <c r="F6" s="9"/>
      <c r="G6" s="9"/>
      <c r="H6" s="9"/>
      <c r="I6" s="29"/>
    </row>
    <row r="7" spans="1:9" x14ac:dyDescent="0.35">
      <c r="A7" s="28"/>
      <c r="B7" s="30" t="s">
        <v>79</v>
      </c>
      <c r="C7" s="9"/>
      <c r="D7" s="9"/>
      <c r="E7" s="9"/>
      <c r="F7" s="9"/>
      <c r="G7" s="9"/>
      <c r="H7" s="9"/>
      <c r="I7" s="29"/>
    </row>
    <row r="8" spans="1:9" x14ac:dyDescent="0.35">
      <c r="A8" s="28"/>
      <c r="B8" s="30" t="s">
        <v>78</v>
      </c>
      <c r="C8" s="9"/>
      <c r="D8" s="9"/>
      <c r="E8" s="9"/>
      <c r="F8" s="9"/>
      <c r="G8" s="9"/>
      <c r="H8" s="9"/>
      <c r="I8" s="29"/>
    </row>
    <row r="9" spans="1:9" x14ac:dyDescent="0.35">
      <c r="A9" s="28"/>
      <c r="B9" s="9"/>
      <c r="C9" s="9"/>
      <c r="D9" s="9"/>
      <c r="E9" s="9"/>
      <c r="F9" s="9"/>
      <c r="G9" s="9"/>
      <c r="H9" s="9"/>
      <c r="I9" s="29"/>
    </row>
    <row r="10" spans="1:9" x14ac:dyDescent="0.35">
      <c r="A10" s="28"/>
      <c r="B10" s="33" t="s">
        <v>57</v>
      </c>
      <c r="C10" s="9"/>
      <c r="D10" s="9"/>
      <c r="E10" s="9"/>
      <c r="F10" s="9"/>
      <c r="G10" s="9"/>
      <c r="H10" s="9"/>
      <c r="I10" s="29"/>
    </row>
    <row r="11" spans="1:9" x14ac:dyDescent="0.35">
      <c r="A11" s="28"/>
      <c r="B11" s="34"/>
      <c r="C11" s="9"/>
      <c r="D11" s="9"/>
      <c r="E11" s="9"/>
      <c r="F11" s="9"/>
      <c r="G11" s="9"/>
      <c r="H11" s="9"/>
      <c r="I11" s="29"/>
    </row>
    <row r="12" spans="1:9" x14ac:dyDescent="0.35">
      <c r="A12" s="28"/>
      <c r="B12" s="80" t="s">
        <v>58</v>
      </c>
      <c r="C12" s="31"/>
      <c r="D12" s="9"/>
      <c r="E12" s="9"/>
      <c r="F12" s="9"/>
      <c r="G12" s="81" t="s">
        <v>59</v>
      </c>
      <c r="H12" s="81" t="s">
        <v>60</v>
      </c>
      <c r="I12" s="29"/>
    </row>
    <row r="13" spans="1:9" x14ac:dyDescent="0.35">
      <c r="A13" s="28"/>
      <c r="B13" s="30" t="s">
        <v>37</v>
      </c>
      <c r="C13" s="30"/>
      <c r="D13" s="30"/>
      <c r="E13" s="30"/>
      <c r="F13" s="9"/>
      <c r="G13" s="82">
        <f>SUM(G14:G18)</f>
        <v>5</v>
      </c>
      <c r="H13" s="82">
        <f>SUM(H14:H18)</f>
        <v>357332</v>
      </c>
      <c r="I13" s="29"/>
    </row>
    <row r="14" spans="1:9" x14ac:dyDescent="0.35">
      <c r="A14" s="28"/>
      <c r="B14" s="9" t="s">
        <v>38</v>
      </c>
      <c r="C14" s="9"/>
      <c r="D14" s="9"/>
      <c r="E14" s="9"/>
      <c r="F14" s="9"/>
      <c r="G14" s="84">
        <f>'FOR-CSA-018 '!H18</f>
        <v>2</v>
      </c>
      <c r="H14" s="85">
        <f>'FOR-CSA-018 '!I18</f>
        <v>300400</v>
      </c>
      <c r="I14" s="29"/>
    </row>
    <row r="15" spans="1:9" x14ac:dyDescent="0.35">
      <c r="A15" s="28"/>
      <c r="B15" s="9" t="s">
        <v>39</v>
      </c>
      <c r="C15" s="9"/>
      <c r="D15" s="9"/>
      <c r="E15" s="9"/>
      <c r="F15" s="9"/>
      <c r="G15" s="84">
        <f>'FOR-CSA-018 '!H19</f>
        <v>2</v>
      </c>
      <c r="H15" s="85">
        <f>'FOR-CSA-018 '!I19</f>
        <v>33332</v>
      </c>
      <c r="I15" s="29"/>
    </row>
    <row r="16" spans="1:9" x14ac:dyDescent="0.35">
      <c r="A16" s="28"/>
      <c r="B16" s="9" t="s">
        <v>40</v>
      </c>
      <c r="C16" s="9"/>
      <c r="D16" s="9"/>
      <c r="E16" s="9"/>
      <c r="F16" s="9"/>
      <c r="G16" s="84">
        <f>'FOR-CSA-018 '!H20</f>
        <v>1</v>
      </c>
      <c r="H16" s="85">
        <f>'FOR-CSA-018 '!I20</f>
        <v>23600</v>
      </c>
      <c r="I16" s="29"/>
    </row>
    <row r="17" spans="1:9" x14ac:dyDescent="0.35">
      <c r="A17" s="28"/>
      <c r="B17" s="9" t="s">
        <v>41</v>
      </c>
      <c r="C17" s="9"/>
      <c r="D17" s="9"/>
      <c r="E17" s="9"/>
      <c r="F17" s="9"/>
      <c r="G17" s="84">
        <v>0</v>
      </c>
      <c r="H17" s="85">
        <v>0</v>
      </c>
      <c r="I17" s="29"/>
    </row>
    <row r="18" spans="1:9" x14ac:dyDescent="0.35">
      <c r="A18" s="28"/>
      <c r="B18" s="9" t="s">
        <v>61</v>
      </c>
      <c r="C18" s="9"/>
      <c r="D18" s="9"/>
      <c r="E18" s="9"/>
      <c r="F18" s="9"/>
      <c r="G18" s="86">
        <v>0</v>
      </c>
      <c r="H18" s="87">
        <v>0</v>
      </c>
      <c r="I18" s="29"/>
    </row>
    <row r="19" spans="1:9" x14ac:dyDescent="0.35">
      <c r="A19" s="28"/>
      <c r="B19" s="30" t="s">
        <v>62</v>
      </c>
      <c r="C19" s="30"/>
      <c r="D19" s="30"/>
      <c r="E19" s="30"/>
      <c r="F19" s="9"/>
      <c r="G19" s="84">
        <f>SUM(G14:G18)</f>
        <v>5</v>
      </c>
      <c r="H19" s="83">
        <f>(H14+H15+H16+H17+H18)</f>
        <v>357332</v>
      </c>
      <c r="I19" s="29"/>
    </row>
    <row r="20" spans="1:9" ht="15" thickBot="1" x14ac:dyDescent="0.4">
      <c r="A20" s="28"/>
      <c r="B20" s="30"/>
      <c r="C20" s="30"/>
      <c r="D20" s="9"/>
      <c r="E20" s="9"/>
      <c r="F20" s="9"/>
      <c r="G20" s="88"/>
      <c r="H20" s="89"/>
      <c r="I20" s="29"/>
    </row>
    <row r="21" spans="1:9" ht="15" thickTop="1" x14ac:dyDescent="0.35">
      <c r="A21" s="28"/>
      <c r="B21" s="30"/>
      <c r="C21" s="30"/>
      <c r="D21" s="9"/>
      <c r="E21" s="9"/>
      <c r="F21" s="9"/>
      <c r="G21" s="90"/>
      <c r="H21" s="91"/>
      <c r="I21" s="29"/>
    </row>
    <row r="22" spans="1:9" x14ac:dyDescent="0.35">
      <c r="A22" s="28"/>
      <c r="B22" s="9"/>
      <c r="C22" s="9"/>
      <c r="D22" s="9"/>
      <c r="E22" s="9"/>
      <c r="F22" s="90"/>
      <c r="G22" s="90"/>
      <c r="H22" s="90"/>
      <c r="I22" s="29"/>
    </row>
    <row r="23" spans="1:9" ht="15" thickBot="1" x14ac:dyDescent="0.4">
      <c r="A23" s="28"/>
      <c r="B23" s="66"/>
      <c r="C23" s="66"/>
      <c r="D23" s="9"/>
      <c r="E23" s="9"/>
      <c r="F23" s="66"/>
      <c r="G23" s="90"/>
      <c r="H23" s="90"/>
      <c r="I23" s="29"/>
    </row>
    <row r="24" spans="1:9" x14ac:dyDescent="0.35">
      <c r="A24" s="28"/>
      <c r="B24" s="55" t="s">
        <v>63</v>
      </c>
      <c r="C24" s="92"/>
      <c r="D24" s="93"/>
      <c r="E24" s="93"/>
      <c r="F24" s="55" t="s">
        <v>63</v>
      </c>
      <c r="G24" s="90"/>
      <c r="H24" s="90"/>
      <c r="I24" s="29"/>
    </row>
    <row r="25" spans="1:9" x14ac:dyDescent="0.35">
      <c r="A25" s="28"/>
      <c r="B25" s="48" t="s">
        <v>86</v>
      </c>
      <c r="C25" s="92"/>
      <c r="D25" s="93"/>
      <c r="E25" s="93"/>
      <c r="F25" s="62" t="s">
        <v>51</v>
      </c>
      <c r="G25" s="90"/>
      <c r="H25" s="90"/>
      <c r="I25" s="29"/>
    </row>
    <row r="26" spans="1:9" x14ac:dyDescent="0.35">
      <c r="A26" s="28"/>
      <c r="B26" s="48" t="s">
        <v>87</v>
      </c>
      <c r="C26" s="90"/>
      <c r="D26" s="9"/>
      <c r="E26" s="9"/>
      <c r="F26" s="62" t="s">
        <v>64</v>
      </c>
      <c r="G26" s="90"/>
      <c r="H26" s="90"/>
      <c r="I26" s="29"/>
    </row>
    <row r="27" spans="1:9" x14ac:dyDescent="0.35">
      <c r="A27" s="28"/>
      <c r="B27" s="92"/>
      <c r="C27" s="90"/>
      <c r="D27" s="9"/>
      <c r="E27" s="9"/>
      <c r="F27" s="92"/>
      <c r="G27" s="90"/>
      <c r="H27" s="90"/>
      <c r="I27" s="29"/>
    </row>
    <row r="28" spans="1:9" ht="28" customHeight="1" x14ac:dyDescent="0.35">
      <c r="A28" s="28"/>
      <c r="B28" s="94" t="s">
        <v>65</v>
      </c>
      <c r="C28" s="94"/>
      <c r="D28" s="94"/>
      <c r="E28" s="94"/>
      <c r="F28" s="94"/>
      <c r="G28" s="94"/>
      <c r="H28" s="94"/>
      <c r="I28" s="29"/>
    </row>
    <row r="29" spans="1:9" ht="15" thickBot="1" x14ac:dyDescent="0.4">
      <c r="A29" s="64"/>
      <c r="B29" s="65"/>
      <c r="C29" s="65"/>
      <c r="D29" s="65"/>
      <c r="E29" s="65"/>
      <c r="F29" s="66"/>
      <c r="G29" s="66"/>
      <c r="H29" s="66"/>
      <c r="I29" s="67"/>
    </row>
  </sheetData>
  <mergeCells count="4">
    <mergeCell ref="A1:B2"/>
    <mergeCell ref="C1:H1"/>
    <mergeCell ref="C2:H2"/>
    <mergeCell ref="B28:H28"/>
  </mergeCells>
  <pageMargins left="0.7" right="0.7" top="0.75" bottom="0.75" header="0.3" footer="0.3"/>
  <pageSetup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18839-FEA8-4AFB-B404-610584F29223}">
  <dimension ref="A3:C7"/>
  <sheetViews>
    <sheetView workbookViewId="0">
      <selection activeCell="C14" sqref="C14"/>
    </sheetView>
  </sheetViews>
  <sheetFormatPr baseColWidth="10" defaultRowHeight="14.5" x14ac:dyDescent="0.35"/>
  <cols>
    <col min="1" max="1" width="17.81640625" bestFit="1" customWidth="1"/>
    <col min="2" max="2" width="22.90625" bestFit="1" customWidth="1"/>
    <col min="3" max="3" width="14.453125" bestFit="1" customWidth="1"/>
  </cols>
  <sheetData>
    <row r="3" spans="1:3" x14ac:dyDescent="0.35">
      <c r="A3" s="110" t="s">
        <v>82</v>
      </c>
      <c r="B3" s="3" t="s">
        <v>85</v>
      </c>
      <c r="C3" s="3" t="s">
        <v>84</v>
      </c>
    </row>
    <row r="4" spans="1:3" x14ac:dyDescent="0.35">
      <c r="A4" s="111" t="s">
        <v>74</v>
      </c>
      <c r="B4" s="8">
        <v>300400</v>
      </c>
      <c r="C4" s="112">
        <v>2</v>
      </c>
    </row>
    <row r="5" spans="1:3" x14ac:dyDescent="0.35">
      <c r="A5" s="111" t="s">
        <v>75</v>
      </c>
      <c r="B5" s="8">
        <v>33332</v>
      </c>
      <c r="C5" s="112">
        <v>2</v>
      </c>
    </row>
    <row r="6" spans="1:3" x14ac:dyDescent="0.35">
      <c r="A6" s="111" t="s">
        <v>76</v>
      </c>
      <c r="B6" s="8">
        <v>23600</v>
      </c>
      <c r="C6" s="112">
        <v>1</v>
      </c>
    </row>
    <row r="7" spans="1:3" x14ac:dyDescent="0.35">
      <c r="A7" s="111" t="s">
        <v>83</v>
      </c>
      <c r="B7" s="8">
        <v>357332</v>
      </c>
      <c r="C7" s="112">
        <v>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 </vt:lpstr>
      <vt:lpstr>ESTADO DE CADA FACTURA </vt:lpstr>
      <vt:lpstr>FOR-CSA-018 </vt:lpstr>
      <vt:lpstr>FOR_CSA_004</vt:lpstr>
      <vt:lpstr>TD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dc:creator>
  <cp:lastModifiedBy>Stephaney Solarte Salinas</cp:lastModifiedBy>
  <cp:lastPrinted>2024-04-12T19:27:38Z</cp:lastPrinted>
  <dcterms:created xsi:type="dcterms:W3CDTF">2024-04-08T12:34:50Z</dcterms:created>
  <dcterms:modified xsi:type="dcterms:W3CDTF">2024-04-12T19:28:52Z</dcterms:modified>
</cp:coreProperties>
</file>