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solartes\Desktop\NIT 830515000 CENTRO MEDICO RESPIRAR\"/>
    </mc:Choice>
  </mc:AlternateContent>
  <xr:revisionPtr revIDLastSave="0" documentId="13_ncr:1_{2622CB55-92C4-4D49-90FC-29479F550F1F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 " sheetId="1" r:id="rId1"/>
    <sheet name="ESTADO DE CADA FACTURA " sheetId="2" r:id="rId2"/>
    <sheet name="TD" sheetId="3" r:id="rId3"/>
    <sheet name="FOR-CSA-018 " sheetId="4" r:id="rId4"/>
    <sheet name="FOR_CSA_004" sheetId="5" r:id="rId5"/>
  </sheets>
  <definedNames>
    <definedName name="_xlnm._FilterDatabase" localSheetId="1" hidden="1">'ESTADO DE CADA FACTURA '!$A$2:$AA$75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5" l="1"/>
  <c r="G14" i="5"/>
  <c r="I18" i="4"/>
  <c r="H19" i="5"/>
  <c r="G19" i="5"/>
  <c r="H13" i="5"/>
  <c r="G13" i="5"/>
  <c r="I28" i="4"/>
  <c r="H28" i="4"/>
  <c r="I26" i="4"/>
  <c r="H26" i="4"/>
  <c r="I23" i="4"/>
  <c r="H23" i="4"/>
  <c r="H31" i="4" s="1"/>
  <c r="I31" i="4" l="1"/>
  <c r="K1" i="2"/>
  <c r="R1" i="2"/>
  <c r="S1" i="2"/>
  <c r="T1" i="2"/>
  <c r="U1" i="2"/>
  <c r="Z1" i="2"/>
  <c r="J1" i="2"/>
  <c r="W8" i="2"/>
  <c r="W1" i="2" s="1"/>
  <c r="E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tc={EA906BC1-9860-4D4F-8B45-8DFE835EC2B1}</author>
    <author>tc={73A96C8A-06F0-42B5-BA0B-B3A160867407}</author>
  </authors>
  <commentList>
    <comment ref="A2" authorId="0" shapeId="0" xr:uid="{49721989-BDF2-4BE9-8AF9-E886C1B87A6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144603BE-AC24-4B21-8683-54B46936516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E5444AF3-4969-4AEA-BDDE-89D29A7FD075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284AFCEC-6790-4E27-846F-08E61E24E3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 xr:uid="{98E46B14-770D-4F64-96C1-2350A2A1C45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 xr:uid="{2E16B3B4-7705-4B38-9250-DBC294CCCF4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X5" authorId="1" shapeId="0" xr:uid="{EA906BC1-9860-4D4F-8B45-8DFE835EC2B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ANTICIPO PACIENTE MARIA MERCEDES VALENCIA MURILLO $404.950 Y SERVICIO SALUD LUZ EDILIA ACEVEDO MEZA VOLUM PULMO $133.500</t>
      </text>
    </comment>
    <comment ref="X9" authorId="2" shapeId="0" xr:uid="{73A96C8A-06F0-42B5-BA0B-B3A16086740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PAGO DIRECTO REGIMEN SUBSIDIADO FEBRERO 2024</t>
      </text>
    </comment>
  </commentList>
</comments>
</file>

<file path=xl/sharedStrings.xml><?xml version="1.0" encoding="utf-8"?>
<sst xmlns="http://schemas.openxmlformats.org/spreadsheetml/2006/main" count="1633" uniqueCount="233">
  <si>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</si>
  <si>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</si>
  <si>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</si>
  <si>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</si>
  <si>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</si>
  <si>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</si>
  <si>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</si>
  <si>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</si>
  <si>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</si>
  <si>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</si>
  <si>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</si>
  <si>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</si>
  <si>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830515000-2</t>
  </si>
  <si>
    <t xml:space="preserve">Centro medico Respirar </t>
  </si>
  <si>
    <t>06/12/2023</t>
  </si>
  <si>
    <t>07/12/2023</t>
  </si>
  <si>
    <t>06/02/2024</t>
  </si>
  <si>
    <t xml:space="preserve">RP        </t>
  </si>
  <si>
    <t xml:space="preserve">evento </t>
  </si>
  <si>
    <t xml:space="preserve">Pereira </t>
  </si>
  <si>
    <t xml:space="preserve">Ambulatorio </t>
  </si>
  <si>
    <t>CNT-2022-925</t>
  </si>
  <si>
    <t xml:space="preserve">FACT </t>
  </si>
  <si>
    <t xml:space="preserve">Llave </t>
  </si>
  <si>
    <t>RP13685</t>
  </si>
  <si>
    <t>RP13686</t>
  </si>
  <si>
    <t>RP13687</t>
  </si>
  <si>
    <t>RP13688</t>
  </si>
  <si>
    <t>RP13689</t>
  </si>
  <si>
    <t>RP13690</t>
  </si>
  <si>
    <t>RP13691</t>
  </si>
  <si>
    <t>RP13692</t>
  </si>
  <si>
    <t>RP13693</t>
  </si>
  <si>
    <t>RP13694</t>
  </si>
  <si>
    <t>RP13695</t>
  </si>
  <si>
    <t>RP13696</t>
  </si>
  <si>
    <t>RP13697</t>
  </si>
  <si>
    <t>RP13698</t>
  </si>
  <si>
    <t>RP13699</t>
  </si>
  <si>
    <t>RP13700</t>
  </si>
  <si>
    <t>RP13701</t>
  </si>
  <si>
    <t>RP13702</t>
  </si>
  <si>
    <t>RP13703</t>
  </si>
  <si>
    <t>RP13704</t>
  </si>
  <si>
    <t>RP13705</t>
  </si>
  <si>
    <t>RP13706</t>
  </si>
  <si>
    <t>RP13707</t>
  </si>
  <si>
    <t>RP13708</t>
  </si>
  <si>
    <t>RP13709</t>
  </si>
  <si>
    <t>RP13710</t>
  </si>
  <si>
    <t>RP13711</t>
  </si>
  <si>
    <t>RP13712</t>
  </si>
  <si>
    <t>RP13713</t>
  </si>
  <si>
    <t>RP13714</t>
  </si>
  <si>
    <t>RP13715</t>
  </si>
  <si>
    <t>RP13716</t>
  </si>
  <si>
    <t>RP13717</t>
  </si>
  <si>
    <t>RP13718</t>
  </si>
  <si>
    <t>RP13719</t>
  </si>
  <si>
    <t>RP13720</t>
  </si>
  <si>
    <t>RP13721</t>
  </si>
  <si>
    <t>RP13722</t>
  </si>
  <si>
    <t>RP13723</t>
  </si>
  <si>
    <t>RP13724</t>
  </si>
  <si>
    <t>RP13725</t>
  </si>
  <si>
    <t>RP13726</t>
  </si>
  <si>
    <t>RP13727</t>
  </si>
  <si>
    <t>RP13728</t>
  </si>
  <si>
    <t>RP13729</t>
  </si>
  <si>
    <t>RP13730</t>
  </si>
  <si>
    <t>RP13731</t>
  </si>
  <si>
    <t>RP13732</t>
  </si>
  <si>
    <t>RP13733</t>
  </si>
  <si>
    <t>RP13734</t>
  </si>
  <si>
    <t>RP13735</t>
  </si>
  <si>
    <t>RP13736</t>
  </si>
  <si>
    <t>RP13737</t>
  </si>
  <si>
    <t>RP13738</t>
  </si>
  <si>
    <t>RP13739</t>
  </si>
  <si>
    <t>RP13740</t>
  </si>
  <si>
    <t>RP13741</t>
  </si>
  <si>
    <t>RP13742</t>
  </si>
  <si>
    <t>RP14253</t>
  </si>
  <si>
    <t>RP14254</t>
  </si>
  <si>
    <t>RP14255</t>
  </si>
  <si>
    <t>RP14256</t>
  </si>
  <si>
    <t>RP14257</t>
  </si>
  <si>
    <t>RP14258</t>
  </si>
  <si>
    <t>RP14259</t>
  </si>
  <si>
    <t>RP14260</t>
  </si>
  <si>
    <t>RP14261</t>
  </si>
  <si>
    <t>RP14262</t>
  </si>
  <si>
    <t>RP14263</t>
  </si>
  <si>
    <t>RP14264</t>
  </si>
  <si>
    <t>RP14265</t>
  </si>
  <si>
    <t>RP14266</t>
  </si>
  <si>
    <t>RP14267</t>
  </si>
  <si>
    <t>830515000_RP13685</t>
  </si>
  <si>
    <t>830515000_RP13686</t>
  </si>
  <si>
    <t>830515000_RP13687</t>
  </si>
  <si>
    <t>830515000_RP13688</t>
  </si>
  <si>
    <t>830515000_RP13689</t>
  </si>
  <si>
    <t>830515000_RP13690</t>
  </si>
  <si>
    <t>830515000_RP13691</t>
  </si>
  <si>
    <t>830515000_RP13692</t>
  </si>
  <si>
    <t>830515000_RP13693</t>
  </si>
  <si>
    <t>830515000_RP13694</t>
  </si>
  <si>
    <t>830515000_RP13695</t>
  </si>
  <si>
    <t>830515000_RP13696</t>
  </si>
  <si>
    <t>830515000_RP13697</t>
  </si>
  <si>
    <t>830515000_RP13698</t>
  </si>
  <si>
    <t>830515000_RP13699</t>
  </si>
  <si>
    <t>830515000_RP13700</t>
  </si>
  <si>
    <t>830515000_RP13701</t>
  </si>
  <si>
    <t>830515000_RP13702</t>
  </si>
  <si>
    <t>830515000_RP13703</t>
  </si>
  <si>
    <t>830515000_RP13704</t>
  </si>
  <si>
    <t>830515000_RP13705</t>
  </si>
  <si>
    <t>830515000_RP13706</t>
  </si>
  <si>
    <t>830515000_RP13707</t>
  </si>
  <si>
    <t>830515000_RP13708</t>
  </si>
  <si>
    <t>830515000_RP13709</t>
  </si>
  <si>
    <t>830515000_RP13710</t>
  </si>
  <si>
    <t>830515000_RP13711</t>
  </si>
  <si>
    <t>830515000_RP13712</t>
  </si>
  <si>
    <t>830515000_RP13713</t>
  </si>
  <si>
    <t>830515000_RP13714</t>
  </si>
  <si>
    <t>830515000_RP13715</t>
  </si>
  <si>
    <t>830515000_RP13716</t>
  </si>
  <si>
    <t>830515000_RP13717</t>
  </si>
  <si>
    <t>830515000_RP13718</t>
  </si>
  <si>
    <t>830515000_RP13719</t>
  </si>
  <si>
    <t>830515000_RP13720</t>
  </si>
  <si>
    <t>830515000_RP13721</t>
  </si>
  <si>
    <t>830515000_RP13722</t>
  </si>
  <si>
    <t>830515000_RP13723</t>
  </si>
  <si>
    <t>830515000_RP13724</t>
  </si>
  <si>
    <t>830515000_RP13725</t>
  </si>
  <si>
    <t>830515000_RP13726</t>
  </si>
  <si>
    <t>830515000_RP13727</t>
  </si>
  <si>
    <t>830515000_RP13728</t>
  </si>
  <si>
    <t>830515000_RP13729</t>
  </si>
  <si>
    <t>830515000_RP13730</t>
  </si>
  <si>
    <t>830515000_RP13731</t>
  </si>
  <si>
    <t>830515000_RP13732</t>
  </si>
  <si>
    <t>830515000_RP13733</t>
  </si>
  <si>
    <t>830515000_RP13734</t>
  </si>
  <si>
    <t>830515000_RP13735</t>
  </si>
  <si>
    <t>830515000_RP13736</t>
  </si>
  <si>
    <t>830515000_RP13737</t>
  </si>
  <si>
    <t>830515000_RP13738</t>
  </si>
  <si>
    <t>830515000_RP13739</t>
  </si>
  <si>
    <t>830515000_RP13740</t>
  </si>
  <si>
    <t>830515000_RP13741</t>
  </si>
  <si>
    <t>830515000_RP13742</t>
  </si>
  <si>
    <t>830515000_RP14253</t>
  </si>
  <si>
    <t>830515000_RP14254</t>
  </si>
  <si>
    <t>830515000_RP14255</t>
  </si>
  <si>
    <t>830515000_RP14256</t>
  </si>
  <si>
    <t>830515000_RP14257</t>
  </si>
  <si>
    <t>830515000_RP14258</t>
  </si>
  <si>
    <t>830515000_RP14259</t>
  </si>
  <si>
    <t>830515000_RP14260</t>
  </si>
  <si>
    <t>830515000_RP14261</t>
  </si>
  <si>
    <t>830515000_RP14262</t>
  </si>
  <si>
    <t>830515000_RP14263</t>
  </si>
  <si>
    <t>830515000_RP14264</t>
  </si>
  <si>
    <t>830515000_RP14265</t>
  </si>
  <si>
    <t>830515000_RP14266</t>
  </si>
  <si>
    <t>830515000_RP14267</t>
  </si>
  <si>
    <t xml:space="preserve">Fecha Radicado EPS </t>
  </si>
  <si>
    <t xml:space="preserve">Box </t>
  </si>
  <si>
    <t>Finalizada</t>
  </si>
  <si>
    <t>Valor Total Bruto</t>
  </si>
  <si>
    <t>Valor Radicado</t>
  </si>
  <si>
    <t>Valor Pagar</t>
  </si>
  <si>
    <t>Por Pagar SAP</t>
  </si>
  <si>
    <t>P.Abiertas Doc</t>
  </si>
  <si>
    <t xml:space="preserve">Vr Compensacion </t>
  </si>
  <si>
    <t xml:space="preserve">Doc Compensacion </t>
  </si>
  <si>
    <t xml:space="preserve">Fecha Compensacion </t>
  </si>
  <si>
    <t xml:space="preserve">Vr Transferencia </t>
  </si>
  <si>
    <t xml:space="preserve">Fecha Corte </t>
  </si>
  <si>
    <t>Estado de Factura EPS 22/04/2024</t>
  </si>
  <si>
    <t xml:space="preserve">Factura cancelada </t>
  </si>
  <si>
    <t xml:space="preserve">Factura cancelada parcialmente, saldo pendiente en programacion de pago </t>
  </si>
  <si>
    <t xml:space="preserve">Factura pendiente en programacion de pago </t>
  </si>
  <si>
    <t>Etiquetas de fila</t>
  </si>
  <si>
    <t>Total general</t>
  </si>
  <si>
    <t xml:space="preserve">Cuenta de Llave </t>
  </si>
  <si>
    <t>Suma de IPS Saldo Factura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</si>
  <si>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</si>
  <si>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</si>
  <si>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</si>
  <si>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</si>
  <si>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</si>
  <si>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</si>
  <si>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</si>
  <si>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</si>
  <si>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</si>
  <si>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</si>
  <si>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</si>
  <si>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</si>
  <si>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</si>
  <si>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</si>
  <si>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</si>
  <si>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</si>
  <si>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</si>
  <si>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</si>
  <si>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</si>
  <si>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</si>
  <si>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</si>
  <si>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</si>
  <si>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</si>
  <si>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</si>
  <si>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</si>
  <si>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</si>
  <si>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</si>
  <si>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</si>
  <si>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</si>
  <si>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</si>
  <si>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</si>
  <si>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</si>
  <si>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</si>
  <si>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22 abril de 2024</t>
  </si>
  <si>
    <t xml:space="preserve">Señores: Centro medico Respirar </t>
  </si>
  <si>
    <t>NIT: 830515000</t>
  </si>
  <si>
    <t>A continuacion me permito remitir nuestra respuesta al estado de cartera presentado en la fecha: 12/04/2024</t>
  </si>
  <si>
    <t>Con Corte al dia: 31/03/2024</t>
  </si>
  <si>
    <t xml:space="preserve">Centro Medico Respirar </t>
  </si>
  <si>
    <t>A continuacion me permito remitir nuestra respuesta al estado de cartera reportada en la Circular 030 con corte a 31/03/2024</t>
  </si>
  <si>
    <t>Corte al dia: 31/03/2024</t>
  </si>
  <si>
    <t xml:space="preserve">Cartera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</si>
</sst>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6" formatCode="_-[$$-240A]\ * #,##0_-;\-[$$-240A]\ * #,##0_-;_-[$$-240A]\ * &quot;-&quot;??_-;_-@_-"/>
    <numFmt numFmtId="168" formatCode="_-&quot;$&quot;\ * #,##0_-;\-&quot;$&quot;\ * #,##0_-;_-&quot;$&quot;\ 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_-* #,##0_-;\-* #,##0_-;_-* &quot;-&quot;??_-;_-@_-"/>
    <numFmt numFmtId="174" formatCode="[$$-240A]\ #,##0;\-[$$-240A]\ #,##0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7" fillId="0" borderId="0"/>
    <xf numFmtId="170" fontId="6" fillId="0" borderId="0" applyFont="0" applyFill="0" applyBorder="0" applyAlignment="0" applyProtection="0"/>
  </cellStyleXfs>
  <cellXfs count="118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49" fontId="3" fillId="0" borderId="1" xfId="0" applyNumberFormat="1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4" fontId="4" fillId="0" borderId="1" xfId="0" applyNumberFormat="1" applyFont="1" applyBorder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49" fontId="4" fillId="0" borderId="1" xfId="0" applyNumberFormat="1" applyFont="1" applyBorder="1"/>
    <xf numFmtId="0" fontId="4" fillId="0" borderId="0" xfId="0" applyFont="1"/>
    <xf numFmtId="0" fontId="5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/>
    <xf numFmtId="0" fontId="5" fillId="4" borderId="1" xfId="0" applyFont="1" applyFill="1" applyBorder="1" applyAlignment="1">
      <alignment horizontal="center" vertical="center" wrapText="1"/>
    </xf>
    <xf numFmtId="166" fontId="0" fillId="0" borderId="1" xfId="0" applyNumberFormat="1" applyBorder="1"/>
    <xf numFmtId="0" fontId="0" fillId="0" borderId="1" xfId="0" applyBorder="1"/>
    <xf numFmtId="166" fontId="4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4" fillId="0" borderId="0" xfId="0" applyNumberFormat="1" applyFont="1"/>
    <xf numFmtId="168" fontId="0" fillId="0" borderId="0" xfId="2" applyNumberFormat="1" applyFont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9" fontId="8" fillId="0" borderId="0" xfId="3" applyNumberFormat="1" applyFont="1"/>
    <xf numFmtId="0" fontId="7" fillId="0" borderId="0" xfId="3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71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8" fillId="0" borderId="0" xfId="2" applyNumberFormat="1" applyFont="1"/>
    <xf numFmtId="171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71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8" fillId="0" borderId="0" xfId="3" applyNumberFormat="1" applyFont="1"/>
    <xf numFmtId="171" fontId="8" fillId="0" borderId="10" xfId="4" applyNumberFormat="1" applyFont="1" applyBorder="1" applyAlignment="1">
      <alignment horizontal="center"/>
    </xf>
    <xf numFmtId="168" fontId="8" fillId="0" borderId="10" xfId="2" applyNumberFormat="1" applyFont="1" applyBorder="1" applyAlignment="1">
      <alignment horizontal="right"/>
    </xf>
    <xf numFmtId="171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0" fontId="10" fillId="0" borderId="0" xfId="3" applyFont="1"/>
    <xf numFmtId="171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0" fontId="7" fillId="0" borderId="8" xfId="3" applyBorder="1"/>
    <xf numFmtId="171" fontId="7" fillId="0" borderId="0" xfId="2" applyNumberFormat="1" applyFont="1" applyAlignment="1">
      <alignment horizontal="right"/>
    </xf>
    <xf numFmtId="171" fontId="10" fillId="0" borderId="14" xfId="4" applyNumberFormat="1" applyFont="1" applyBorder="1" applyAlignment="1">
      <alignment horizontal="center"/>
    </xf>
    <xf numFmtId="168" fontId="10" fillId="0" borderId="14" xfId="2" applyNumberFormat="1" applyFont="1" applyBorder="1" applyAlignment="1">
      <alignment horizontal="right"/>
    </xf>
    <xf numFmtId="172" fontId="7" fillId="0" borderId="0" xfId="3" applyNumberFormat="1"/>
    <xf numFmtId="170" fontId="7" fillId="0" borderId="0" xfId="4" applyFont="1"/>
    <xf numFmtId="168" fontId="7" fillId="0" borderId="0" xfId="2" applyNumberFormat="1" applyFont="1"/>
    <xf numFmtId="172" fontId="10" fillId="0" borderId="10" xfId="3" applyNumberFormat="1" applyFont="1" applyBorder="1"/>
    <xf numFmtId="172" fontId="7" fillId="0" borderId="10" xfId="3" applyNumberFormat="1" applyBorder="1"/>
    <xf numFmtId="170" fontId="10" fillId="0" borderId="10" xfId="4" applyFont="1" applyBorder="1"/>
    <xf numFmtId="168" fontId="7" fillId="0" borderId="10" xfId="2" applyNumberFormat="1" applyFont="1" applyBorder="1"/>
    <xf numFmtId="172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2" fontId="8" fillId="0" borderId="10" xfId="3" applyNumberFormat="1" applyFont="1" applyBorder="1"/>
    <xf numFmtId="0" fontId="8" fillId="0" borderId="11" xfId="3" applyFont="1" applyBorder="1"/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8" fillId="2" borderId="0" xfId="3" applyFont="1" applyFill="1"/>
    <xf numFmtId="0" fontId="9" fillId="0" borderId="0" xfId="3" applyFont="1" applyAlignment="1">
      <alignment horizontal="center"/>
    </xf>
    <xf numFmtId="173" fontId="9" fillId="0" borderId="0" xfId="1" applyNumberFormat="1" applyFont="1"/>
    <xf numFmtId="173" fontId="8" fillId="0" borderId="0" xfId="1" applyNumberFormat="1" applyFont="1" applyAlignment="1">
      <alignment horizontal="center"/>
    </xf>
    <xf numFmtId="174" fontId="8" fillId="0" borderId="0" xfId="1" applyNumberFormat="1" applyFont="1" applyAlignment="1">
      <alignment horizontal="right"/>
    </xf>
    <xf numFmtId="173" fontId="8" fillId="0" borderId="2" xfId="1" applyNumberFormat="1" applyFont="1" applyBorder="1" applyAlignment="1">
      <alignment horizontal="center"/>
    </xf>
    <xf numFmtId="174" fontId="8" fillId="0" borderId="2" xfId="1" applyNumberFormat="1" applyFont="1" applyBorder="1" applyAlignment="1">
      <alignment horizontal="right"/>
    </xf>
    <xf numFmtId="174" fontId="9" fillId="0" borderId="0" xfId="1" applyNumberFormat="1" applyFont="1" applyAlignment="1">
      <alignment horizontal="right"/>
    </xf>
    <xf numFmtId="173" fontId="8" fillId="0" borderId="14" xfId="1" applyNumberFormat="1" applyFont="1" applyBorder="1" applyAlignment="1">
      <alignment horizontal="center"/>
    </xf>
    <xf numFmtId="174" fontId="8" fillId="0" borderId="14" xfId="1" applyNumberFormat="1" applyFont="1" applyBorder="1" applyAlignment="1">
      <alignment horizontal="right"/>
    </xf>
    <xf numFmtId="172" fontId="8" fillId="0" borderId="0" xfId="3" applyNumberFormat="1" applyFont="1"/>
    <xf numFmtId="172" fontId="8" fillId="0" borderId="0" xfId="3" applyNumberFormat="1" applyFont="1" applyAlignment="1">
      <alignment horizontal="right"/>
    </xf>
    <xf numFmtId="172" fontId="12" fillId="0" borderId="0" xfId="3" applyNumberFormat="1" applyFont="1"/>
    <xf numFmtId="0" fontId="12" fillId="0" borderId="0" xfId="3" applyFont="1"/>
    <xf numFmtId="0" fontId="11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 xr:uid="{9CDD5C24-5A72-4831-B6CB-A2232641A166}"/>
    <cellStyle name="Moneda" xfId="2" builtinId="4"/>
    <cellStyle name="Normal" xfId="0" builtinId="0"/>
    <cellStyle name="Normal 2 2" xfId="3" xr:uid="{B0F4DCEE-5F2B-4F19-9AB1-FB5B422C29D9}"/>
  </cellStyles>
  <dxfs count="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5" formatCode="_-[$$-240A]\ * #,##0.0_-;\-[$$-240A]\ * #,##0.0_-;_-[$$-240A]\ * &quot;-&quot;??_-;_-@_-"/>
    </dxf>
    <dxf>
      <numFmt numFmtId="166" formatCode="_-[$$-240A]\ * #,##0_-;\-[$$-240A]\ * #,##0_-;_-[$$-240A]\ * &quot;-&quot;??_-;_-@_-"/>
    </dxf>
    <dxf>
      <numFmt numFmtId="165" formatCode="_-[$$-240A]\ * #,##0.0_-;\-[$$-240A]\ * #,##0.0_-;_-[$$-240A]\ * &quot;-&quot;??_-;_-@_-"/>
    </dxf>
    <dxf>
      <numFmt numFmtId="164" formatCode="_-[$$-240A]\ * #,##0.00_-;\-[$$-240A]\ * #,##0.00_-;_-[$$-240A]\ * &quot;-&quot;??_-;_-@_-"/>
    </dxf>
    <dxf>
      <numFmt numFmtId="164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5A742AA5-09AA-4FC4-9C79-2FA2384F8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DC3FC00-AB96-45E7-B2B9-3CCE3C4281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4474524-5AD0-40D2-9E4B-16EB9FEE1A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2C66250-29C8-41D3-94FD-26BD0BA75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ephaney Solarte Salinas" id="{7EC8C72E-762D-4A46-8701-D2929A98EA3F}" userId="S::ssolartes@epsdelagente.com.co::d8b3813b-8c28-42be-b195-a1a27472fa44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haney Solarte Salinas" refreshedDate="45404.70364039352" createdVersion="8" refreshedVersion="8" minRefreshableVersion="3" recordCount="73" xr:uid="{7988AC38-24F4-463A-8B33-9B929FAFAD5A}">
  <cacheSource type="worksheet">
    <worksheetSource ref="A2:AA75" sheet="ESTADO DE CADA FACTURA "/>
  </cacheSource>
  <cacheFields count="27">
    <cacheField name="NIT IPS" numFmtId="0">
      <sharedItems containsSemiMixedTypes="0" containsString="0" containsNumber="1" containsInteger="1" minValue="830515000" maxValue="83051500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685" maxValue="14267"/>
    </cacheField>
    <cacheField name="FACT " numFmtId="0">
      <sharedItems/>
    </cacheField>
    <cacheField name="Llave " numFmtId="0">
      <sharedItems/>
    </cacheField>
    <cacheField name="IPS Fecha factura" numFmtId="0">
      <sharedItems/>
    </cacheField>
    <cacheField name="IPS Fecha radicado" numFmtId="0">
      <sharedItems/>
    </cacheField>
    <cacheField name="Fecha Radicado EPS " numFmtId="14">
      <sharedItems containsSemiMixedTypes="0" containsNonDate="0" containsDate="1" containsString="0" minDate="2023-12-12T18:15:45" maxDate="2024-02-08T09:59:26"/>
    </cacheField>
    <cacheField name="IPS Valor Factura" numFmtId="4">
      <sharedItems containsSemiMixedTypes="0" containsString="0" containsNumber="1" containsInteger="1" minValue="35028" maxValue="2880000"/>
    </cacheField>
    <cacheField name="IPS Saldo Factura" numFmtId="4">
      <sharedItems containsSemiMixedTypes="0" containsString="0" containsNumber="1" containsInteger="1" minValue="35028" maxValue="288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Box " numFmtId="0">
      <sharedItems/>
    </cacheField>
    <cacheField name="Estado de Factura EPS 22/04/2024" numFmtId="0">
      <sharedItems count="3">
        <s v="Factura pendiente en programacion de pago "/>
        <s v="Factura cancelada "/>
        <s v="Factura cancelada parcialmente, saldo pendiente en programacion de pago "/>
      </sharedItems>
    </cacheField>
    <cacheField name="Valor Total Bruto" numFmtId="166">
      <sharedItems containsSemiMixedTypes="0" containsString="0" containsNumber="1" containsInteger="1" minValue="35028" maxValue="2880000"/>
    </cacheField>
    <cacheField name="Valor Radicado" numFmtId="166">
      <sharedItems containsSemiMixedTypes="0" containsString="0" containsNumber="1" containsInteger="1" minValue="35028" maxValue="2880000"/>
    </cacheField>
    <cacheField name="Valor Pagar" numFmtId="166">
      <sharedItems containsSemiMixedTypes="0" containsString="0" containsNumber="1" containsInteger="1" minValue="35028" maxValue="2880000"/>
    </cacheField>
    <cacheField name="Por Pagar SAP" numFmtId="166">
      <sharedItems containsSemiMixedTypes="0" containsString="0" containsNumber="1" containsInteger="1" minValue="0" maxValue="427917"/>
    </cacheField>
    <cacheField name="P.Abiertas Doc" numFmtId="0">
      <sharedItems containsString="0" containsBlank="1" containsNumber="1" containsInteger="1" minValue="1222369104" maxValue="4800062425"/>
    </cacheField>
    <cacheField name="Vr Compensacion " numFmtId="166">
      <sharedItems containsSemiMixedTypes="0" containsString="0" containsNumber="1" containsInteger="1" minValue="0" maxValue="2822400"/>
    </cacheField>
    <cacheField name="Doc Compensacion " numFmtId="0">
      <sharedItems containsString="0" containsBlank="1" containsNumber="1" containsInteger="1" minValue="4800062425" maxValue="4800063005"/>
    </cacheField>
    <cacheField name="Fecha Compensacion " numFmtId="0">
      <sharedItems containsNonDate="0" containsDate="1" containsString="0" containsBlank="1" minDate="2024-01-29T00:00:00" maxDate="2024-03-15T00:00:00"/>
    </cacheField>
    <cacheField name="Vr Transferencia " numFmtId="166">
      <sharedItems containsSemiMixedTypes="0" containsString="0" containsNumber="1" containsInteger="1" minValue="0" maxValue="9909230"/>
    </cacheField>
    <cacheField name="Fecha Corte 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">
  <r>
    <n v="830515000"/>
    <s v="Centro medico Respirar "/>
    <s v="RP        "/>
    <n v="13685"/>
    <s v="RP13685"/>
    <s v="830515000_RP13685"/>
    <s v="06/12/2023"/>
    <s v="06/12/2023"/>
    <d v="2023-12-12T18:15:45"/>
    <n v="436650"/>
    <n v="436650"/>
    <s v="evento "/>
    <s v="Pereira "/>
    <s v="Ambulatorio "/>
    <s v="CNT-2022-925"/>
    <s v="Finalizada"/>
    <x v="0"/>
    <n v="436650"/>
    <n v="436650"/>
    <n v="436650"/>
    <n v="427917"/>
    <n v="1222369104"/>
    <n v="0"/>
    <m/>
    <m/>
    <n v="0"/>
    <d v="2024-03-31T00:00:00"/>
  </r>
  <r>
    <n v="830515000"/>
    <s v="Centro medico Respirar "/>
    <s v="RP        "/>
    <n v="13686"/>
    <s v="RP13686"/>
    <s v="830515000_RP13686"/>
    <s v="06/12/2023"/>
    <s v="06/12/2023"/>
    <d v="2023-12-12T18:18:13"/>
    <n v="100000"/>
    <n v="100000"/>
    <s v="evento "/>
    <s v="Pereira "/>
    <s v="Ambulatorio "/>
    <s v="CNT-2022-925"/>
    <s v="Finalizada"/>
    <x v="0"/>
    <n v="100000"/>
    <n v="100000"/>
    <n v="100000"/>
    <n v="100000"/>
    <n v="1222369105"/>
    <n v="0"/>
    <m/>
    <m/>
    <n v="0"/>
    <d v="2024-03-31T00:00:00"/>
  </r>
  <r>
    <n v="830515000"/>
    <s v="Centro medico Respirar "/>
    <s v="RP        "/>
    <n v="13687"/>
    <s v="RP13687"/>
    <s v="830515000_RP13687"/>
    <s v="07/12/2023"/>
    <s v="07/12/2023"/>
    <d v="2023-12-12T18:20:34"/>
    <n v="90000"/>
    <n v="90000"/>
    <s v="evento "/>
    <s v="Pereira "/>
    <s v="Ambulatorio "/>
    <s v="CNT-2022-925"/>
    <s v="Finalizada"/>
    <x v="1"/>
    <n v="90000"/>
    <n v="90000"/>
    <n v="90000"/>
    <n v="0"/>
    <m/>
    <n v="90000"/>
    <n v="4800062425"/>
    <d v="2024-01-29T00:00:00"/>
    <n v="538450"/>
    <d v="2024-03-31T00:00:00"/>
  </r>
  <r>
    <n v="830515000"/>
    <s v="Centro medico Respirar "/>
    <s v="RP        "/>
    <n v="13688"/>
    <s v="RP13688"/>
    <s v="830515000_RP13688"/>
    <s v="07/12/2023"/>
    <s v="07/12/2023"/>
    <d v="2023-12-12T18:22:54"/>
    <n v="49267"/>
    <n v="49267"/>
    <s v="evento "/>
    <s v="Pereira "/>
    <s v="Ambulatorio "/>
    <s v="CNT-2022-925"/>
    <s v="Finalizada"/>
    <x v="1"/>
    <n v="49267"/>
    <n v="49267"/>
    <n v="49267"/>
    <n v="0"/>
    <m/>
    <n v="49267"/>
    <n v="4800062425"/>
    <d v="2024-01-29T00:00:00"/>
    <n v="538450"/>
    <d v="2024-03-31T00:00:00"/>
  </r>
  <r>
    <n v="830515000"/>
    <s v="Centro medico Respirar "/>
    <s v="RP        "/>
    <n v="13689"/>
    <s v="RP13689"/>
    <s v="830515000_RP13689"/>
    <s v="07/12/2023"/>
    <s v="07/12/2023"/>
    <d v="2023-12-12T18:24:17"/>
    <n v="107250"/>
    <n v="107250"/>
    <s v="evento "/>
    <s v="Pereira "/>
    <s v="Ambulatorio "/>
    <s v="CNT-2022-925"/>
    <s v="Finalizada"/>
    <x v="1"/>
    <n v="107250"/>
    <n v="107250"/>
    <n v="107250"/>
    <n v="0"/>
    <m/>
    <n v="107250"/>
    <n v="4800062425"/>
    <d v="2024-01-29T00:00:00"/>
    <n v="538450"/>
    <d v="2024-03-31T00:00:00"/>
  </r>
  <r>
    <n v="830515000"/>
    <s v="Centro medico Respirar "/>
    <s v="RP        "/>
    <n v="13690"/>
    <s v="RP13690"/>
    <s v="830515000_RP13690"/>
    <s v="07/12/2023"/>
    <s v="07/12/2023"/>
    <d v="2023-12-12T18:25:56"/>
    <n v="720000"/>
    <n v="720000"/>
    <s v="evento "/>
    <s v="Pereira "/>
    <s v="Ambulatorio "/>
    <s v="CNT-2022-925"/>
    <s v="Finalizada"/>
    <x v="2"/>
    <n v="720000"/>
    <n v="720000"/>
    <n v="720000"/>
    <n v="413667"/>
    <n v="4800062425"/>
    <n v="291933"/>
    <n v="4800062425"/>
    <d v="2024-01-29T00:00:00"/>
    <n v="538450"/>
    <d v="2024-03-31T00:00:00"/>
  </r>
  <r>
    <n v="830515000"/>
    <s v="Centro medico Respirar "/>
    <s v="RP        "/>
    <n v="13691"/>
    <s v="RP13691"/>
    <s v="830515000_RP13691"/>
    <s v="07/12/2023"/>
    <s v="07/12/2023"/>
    <d v="2023-12-12T18:27:26"/>
    <n v="960000"/>
    <n v="960000"/>
    <s v="evento "/>
    <s v="Pereira "/>
    <s v="Ambulatorio "/>
    <s v="CNT-2022-925"/>
    <s v="Finalizada"/>
    <x v="1"/>
    <n v="960000"/>
    <n v="960000"/>
    <n v="960000"/>
    <n v="0"/>
    <m/>
    <n v="940800"/>
    <n v="4800063005"/>
    <d v="2024-03-14T00:00:00"/>
    <n v="9909230"/>
    <d v="2024-03-31T00:00:00"/>
  </r>
  <r>
    <n v="830515000"/>
    <s v="Centro medico Respirar "/>
    <s v="RP        "/>
    <n v="13692"/>
    <s v="RP13692"/>
    <s v="830515000_RP13692"/>
    <s v="07/12/2023"/>
    <s v="07/12/2023"/>
    <d v="2023-12-12T18:29:02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693"/>
    <s v="RP13693"/>
    <s v="830515000_RP13693"/>
    <s v="07/12/2023"/>
    <s v="07/12/2023"/>
    <d v="2023-12-12T18:31:22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694"/>
    <s v="RP13694"/>
    <s v="830515000_RP13694"/>
    <s v="07/12/2023"/>
    <s v="07/12/2023"/>
    <d v="2023-12-12T18:33:10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695"/>
    <s v="RP13695"/>
    <s v="830515000_RP13695"/>
    <s v="07/12/2023"/>
    <s v="07/12/2023"/>
    <d v="2023-12-12T18:35:15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696"/>
    <s v="RP13696"/>
    <s v="830515000_RP13696"/>
    <s v="07/12/2023"/>
    <s v="07/12/2023"/>
    <d v="2023-12-12T18:36:56"/>
    <n v="120000"/>
    <n v="120000"/>
    <s v="evento "/>
    <s v="Pereira "/>
    <s v="Ambulatorio "/>
    <s v="CNT-2022-925"/>
    <s v="Finalizada"/>
    <x v="1"/>
    <n v="120000"/>
    <n v="120000"/>
    <n v="120000"/>
    <n v="0"/>
    <m/>
    <n v="120000"/>
    <n v="4800063005"/>
    <d v="2024-03-14T00:00:00"/>
    <n v="9909230"/>
    <d v="2024-03-31T00:00:00"/>
  </r>
  <r>
    <n v="830515000"/>
    <s v="Centro medico Respirar "/>
    <s v="RP        "/>
    <n v="13697"/>
    <s v="RP13697"/>
    <s v="830515000_RP13697"/>
    <s v="07/12/2023"/>
    <s v="07/12/2023"/>
    <d v="2023-12-12T18:38:44"/>
    <n v="56463"/>
    <n v="56463"/>
    <s v="evento "/>
    <s v="Pereira "/>
    <s v="Ambulatorio "/>
    <s v="CNT-2022-925"/>
    <s v="Finalizada"/>
    <x v="1"/>
    <n v="56463"/>
    <n v="56463"/>
    <n v="56463"/>
    <n v="0"/>
    <m/>
    <n v="56463"/>
    <n v="4800063005"/>
    <d v="2024-03-14T00:00:00"/>
    <n v="9909230"/>
    <d v="2024-03-31T00:00:00"/>
  </r>
  <r>
    <n v="830515000"/>
    <s v="Centro medico Respirar "/>
    <s v="RP        "/>
    <n v="13698"/>
    <s v="RP13698"/>
    <s v="830515000_RP13698"/>
    <s v="07/12/2023"/>
    <s v="07/12/2023"/>
    <d v="2023-12-12T18:40:14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699"/>
    <s v="RP13699"/>
    <s v="830515000_RP13699"/>
    <s v="07/12/2023"/>
    <s v="07/12/2023"/>
    <d v="2023-12-12T18:41:59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0"/>
    <s v="RP13700"/>
    <s v="830515000_RP13700"/>
    <s v="07/12/2023"/>
    <s v="07/12/2023"/>
    <d v="2023-12-12T18:43:40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1"/>
    <s v="RP13701"/>
    <s v="830515000_RP13701"/>
    <s v="07/12/2023"/>
    <s v="07/12/2023"/>
    <d v="2023-12-12T18:45:13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2"/>
    <s v="RP13702"/>
    <s v="830515000_RP13702"/>
    <s v="07/12/2023"/>
    <s v="07/12/2023"/>
    <d v="2023-12-12T18:47:14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3"/>
    <s v="RP13703"/>
    <s v="830515000_RP13703"/>
    <s v="07/12/2023"/>
    <s v="07/12/2023"/>
    <d v="2023-12-12T18:48:50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4"/>
    <s v="RP13704"/>
    <s v="830515000_RP13704"/>
    <s v="07/12/2023"/>
    <s v="07/12/2023"/>
    <d v="2023-12-12T18:50:3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5"/>
    <s v="RP13705"/>
    <s v="830515000_RP13705"/>
    <s v="07/12/2023"/>
    <s v="07/12/2023"/>
    <d v="2023-12-12T18:52:34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6"/>
    <s v="RP13706"/>
    <s v="830515000_RP13706"/>
    <s v="07/12/2023"/>
    <s v="07/12/2023"/>
    <d v="2023-12-12T18:54:59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7"/>
    <s v="RP13707"/>
    <s v="830515000_RP13707"/>
    <s v="07/12/2023"/>
    <s v="07/12/2023"/>
    <d v="2023-12-12T18:56:41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8"/>
    <s v="RP13708"/>
    <s v="830515000_RP13708"/>
    <s v="07/12/2023"/>
    <s v="07/12/2023"/>
    <d v="2023-12-12T18:58:25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09"/>
    <s v="RP13709"/>
    <s v="830515000_RP13709"/>
    <s v="07/12/2023"/>
    <s v="07/12/2023"/>
    <d v="2023-12-12T19:00:00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0"/>
    <s v="RP13710"/>
    <s v="830515000_RP13710"/>
    <s v="07/12/2023"/>
    <s v="07/12/2023"/>
    <d v="2023-12-12T19:01:5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1"/>
    <s v="RP13711"/>
    <s v="830515000_RP13711"/>
    <s v="07/12/2023"/>
    <s v="07/12/2023"/>
    <d v="2023-12-12T19:03:2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2"/>
    <s v="RP13712"/>
    <s v="830515000_RP13712"/>
    <s v="07/12/2023"/>
    <s v="07/12/2023"/>
    <d v="2023-12-12T19:05:09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3"/>
    <s v="RP13713"/>
    <s v="830515000_RP13713"/>
    <s v="07/12/2023"/>
    <s v="07/12/2023"/>
    <d v="2023-12-12T19:07:03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4"/>
    <s v="RP13714"/>
    <s v="830515000_RP13714"/>
    <s v="07/12/2023"/>
    <s v="07/12/2023"/>
    <d v="2023-12-12T19:08:50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5"/>
    <s v="RP13715"/>
    <s v="830515000_RP13715"/>
    <s v="07/12/2023"/>
    <s v="07/12/2023"/>
    <d v="2023-12-12T19:10:2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6"/>
    <s v="RP13716"/>
    <s v="830515000_RP13716"/>
    <s v="07/12/2023"/>
    <s v="07/12/2023"/>
    <d v="2023-12-12T19:11:48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7"/>
    <s v="RP13717"/>
    <s v="830515000_RP13717"/>
    <s v="07/12/2023"/>
    <s v="07/12/2023"/>
    <d v="2023-12-12T19:13:33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8"/>
    <s v="RP13718"/>
    <s v="830515000_RP13718"/>
    <s v="07/12/2023"/>
    <s v="07/12/2023"/>
    <d v="2023-12-12T19:14:57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19"/>
    <s v="RP13719"/>
    <s v="830515000_RP13719"/>
    <s v="07/12/2023"/>
    <s v="07/12/2023"/>
    <d v="2023-12-12T19:16:34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20"/>
    <s v="RP13720"/>
    <s v="830515000_RP13720"/>
    <s v="07/12/2023"/>
    <s v="07/12/2023"/>
    <d v="2023-12-12T19:18:04"/>
    <n v="120000"/>
    <n v="120000"/>
    <s v="evento "/>
    <s v="Pereira "/>
    <s v="Ambulatorio "/>
    <s v="CNT-2022-925"/>
    <s v="Finalizada"/>
    <x v="1"/>
    <n v="120000"/>
    <n v="120000"/>
    <n v="120000"/>
    <n v="0"/>
    <m/>
    <n v="120000"/>
    <n v="4800063005"/>
    <d v="2024-03-14T00:00:00"/>
    <n v="9909230"/>
    <d v="2024-03-31T00:00:00"/>
  </r>
  <r>
    <n v="830515000"/>
    <s v="Centro medico Respirar "/>
    <s v="RP        "/>
    <n v="13721"/>
    <s v="RP13721"/>
    <s v="830515000_RP13721"/>
    <s v="07/12/2023"/>
    <s v="07/12/2023"/>
    <d v="2023-12-12T19:19:41"/>
    <n v="107250"/>
    <n v="107250"/>
    <s v="evento "/>
    <s v="Pereira "/>
    <s v="Ambulatorio "/>
    <s v="CNT-2022-925"/>
    <s v="Finalizada"/>
    <x v="1"/>
    <n v="107250"/>
    <n v="107250"/>
    <n v="107250"/>
    <n v="0"/>
    <m/>
    <n v="107250"/>
    <n v="4800063005"/>
    <d v="2024-03-14T00:00:00"/>
    <n v="9909230"/>
    <d v="2024-03-31T00:00:00"/>
  </r>
  <r>
    <n v="830515000"/>
    <s v="Centro medico Respirar "/>
    <s v="RP        "/>
    <n v="13722"/>
    <s v="RP13722"/>
    <s v="830515000_RP13722"/>
    <s v="07/12/2023"/>
    <s v="07/12/2023"/>
    <d v="2023-12-12T19:21:16"/>
    <n v="150000"/>
    <n v="150000"/>
    <s v="evento "/>
    <s v="Pereira "/>
    <s v="Ambulatorio "/>
    <s v="CNT-2022-925"/>
    <s v="Finalizada"/>
    <x v="1"/>
    <n v="150000"/>
    <n v="150000"/>
    <n v="150000"/>
    <n v="0"/>
    <m/>
    <n v="150000"/>
    <n v="4800063005"/>
    <d v="2024-03-14T00:00:00"/>
    <n v="9909230"/>
    <d v="2024-03-31T00:00:00"/>
  </r>
  <r>
    <n v="830515000"/>
    <s v="Centro medico Respirar "/>
    <s v="RP        "/>
    <n v="13723"/>
    <s v="RP13723"/>
    <s v="830515000_RP13723"/>
    <s v="07/12/2023"/>
    <s v="07/12/2023"/>
    <d v="2023-12-12T19:23:21"/>
    <n v="90000"/>
    <n v="90000"/>
    <s v="evento "/>
    <s v="Pereira "/>
    <s v="Ambulatorio "/>
    <s v="CNT-2022-925"/>
    <s v="Finalizada"/>
    <x v="1"/>
    <n v="90000"/>
    <n v="90000"/>
    <n v="90000"/>
    <n v="0"/>
    <m/>
    <n v="90000"/>
    <n v="4800063005"/>
    <d v="2024-03-14T00:00:00"/>
    <n v="9909230"/>
    <d v="2024-03-31T00:00:00"/>
  </r>
  <r>
    <n v="830515000"/>
    <s v="Centro medico Respirar "/>
    <s v="RP        "/>
    <n v="13724"/>
    <s v="RP13724"/>
    <s v="830515000_RP13724"/>
    <s v="07/12/2023"/>
    <s v="07/12/2023"/>
    <d v="2023-12-12T19:25:10"/>
    <n v="125588"/>
    <n v="125588"/>
    <s v="evento "/>
    <s v="Pereira "/>
    <s v="Ambulatorio "/>
    <s v="CNT-2022-925"/>
    <s v="Finalizada"/>
    <x v="1"/>
    <n v="125588"/>
    <n v="125588"/>
    <n v="125588"/>
    <n v="0"/>
    <m/>
    <n v="125588"/>
    <n v="4800063005"/>
    <d v="2024-03-14T00:00:00"/>
    <n v="9909230"/>
    <d v="2024-03-31T00:00:00"/>
  </r>
  <r>
    <n v="830515000"/>
    <s v="Centro medico Respirar "/>
    <s v="RP        "/>
    <n v="13725"/>
    <s v="RP13725"/>
    <s v="830515000_RP13725"/>
    <s v="07/12/2023"/>
    <s v="07/12/2023"/>
    <d v="2023-12-12T19:27:53"/>
    <n v="720000"/>
    <n v="720000"/>
    <s v="evento "/>
    <s v="Pereira "/>
    <s v="Ambulatorio "/>
    <s v="CNT-2022-925"/>
    <s v="Finalizada"/>
    <x v="1"/>
    <n v="720000"/>
    <n v="720000"/>
    <n v="720000"/>
    <n v="0"/>
    <m/>
    <n v="705600"/>
    <n v="4800063005"/>
    <d v="2024-03-14T00:00:00"/>
    <n v="9909230"/>
    <d v="2024-03-31T00:00:00"/>
  </r>
  <r>
    <n v="830515000"/>
    <s v="Centro medico Respirar "/>
    <s v="RP        "/>
    <n v="13726"/>
    <s v="RP13726"/>
    <s v="830515000_RP13726"/>
    <s v="07/12/2023"/>
    <s v="07/12/2023"/>
    <d v="2023-12-12T19:29:36"/>
    <n v="107250"/>
    <n v="107250"/>
    <s v="evento "/>
    <s v="Pereira "/>
    <s v="Ambulatorio "/>
    <s v="CNT-2022-925"/>
    <s v="Finalizada"/>
    <x v="1"/>
    <n v="107250"/>
    <n v="107250"/>
    <n v="107250"/>
    <n v="0"/>
    <m/>
    <n v="107250"/>
    <n v="4800063005"/>
    <d v="2024-03-14T00:00:00"/>
    <n v="9909230"/>
    <d v="2024-03-31T00:00:00"/>
  </r>
  <r>
    <n v="830515000"/>
    <s v="Centro medico Respirar "/>
    <s v="RP        "/>
    <n v="13727"/>
    <s v="RP13727"/>
    <s v="830515000_RP13727"/>
    <s v="07/12/2023"/>
    <s v="07/12/2023"/>
    <d v="2023-12-12T19:31:26"/>
    <n v="125588"/>
    <n v="125588"/>
    <s v="evento "/>
    <s v="Pereira "/>
    <s v="Ambulatorio "/>
    <s v="CNT-2022-925"/>
    <s v="Finalizada"/>
    <x v="1"/>
    <n v="125588"/>
    <n v="125588"/>
    <n v="125588"/>
    <n v="0"/>
    <m/>
    <n v="125588"/>
    <n v="4800063005"/>
    <d v="2024-03-14T00:00:00"/>
    <n v="9909230"/>
    <d v="2024-03-31T00:00:00"/>
  </r>
  <r>
    <n v="830515000"/>
    <s v="Centro medico Respirar "/>
    <s v="RP        "/>
    <n v="13728"/>
    <s v="RP13728"/>
    <s v="830515000_RP13728"/>
    <s v="07/12/2023"/>
    <s v="07/12/2023"/>
    <d v="2023-12-12T19:33:23"/>
    <n v="720000"/>
    <n v="720000"/>
    <s v="evento "/>
    <s v="Pereira "/>
    <s v="Ambulatorio "/>
    <s v="CNT-2022-925"/>
    <s v="Finalizada"/>
    <x v="1"/>
    <n v="720000"/>
    <n v="720000"/>
    <n v="720000"/>
    <n v="0"/>
    <m/>
    <n v="705600"/>
    <n v="4800063005"/>
    <d v="2024-03-14T00:00:00"/>
    <n v="9909230"/>
    <d v="2024-03-31T00:00:00"/>
  </r>
  <r>
    <n v="830515000"/>
    <s v="Centro medico Respirar "/>
    <s v="RP        "/>
    <n v="13729"/>
    <s v="RP13729"/>
    <s v="830515000_RP13729"/>
    <s v="07/12/2023"/>
    <s v="07/12/2023"/>
    <d v="2023-12-12T19:34:59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0"/>
    <s v="RP13730"/>
    <s v="830515000_RP13730"/>
    <s v="07/12/2023"/>
    <s v="07/12/2023"/>
    <d v="2023-12-12T19:36:2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1"/>
    <s v="RP13731"/>
    <s v="830515000_RP13731"/>
    <s v="07/12/2023"/>
    <s v="07/12/2023"/>
    <d v="2023-12-12T19:38:23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2"/>
    <s v="RP13732"/>
    <s v="830515000_RP13732"/>
    <s v="07/12/2023"/>
    <s v="07/12/2023"/>
    <d v="2023-12-12T19:40:17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3"/>
    <s v="RP13733"/>
    <s v="830515000_RP13733"/>
    <s v="07/12/2023"/>
    <s v="07/12/2023"/>
    <d v="2023-12-12T19:41:55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4"/>
    <s v="RP13734"/>
    <s v="830515000_RP13734"/>
    <s v="07/12/2023"/>
    <s v="07/12/2023"/>
    <d v="2023-12-12T19:43:58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5"/>
    <s v="RP13735"/>
    <s v="830515000_RP13735"/>
    <s v="07/12/2023"/>
    <s v="07/12/2023"/>
    <d v="2023-12-12T19:45:41"/>
    <n v="70000"/>
    <n v="70000"/>
    <s v="evento "/>
    <s v="Pereira "/>
    <s v="Ambulatorio "/>
    <s v="CNT-2022-925"/>
    <s v="Finalizada"/>
    <x v="1"/>
    <n v="70000"/>
    <n v="70000"/>
    <n v="70000"/>
    <n v="0"/>
    <m/>
    <n v="70000"/>
    <n v="4800063005"/>
    <d v="2024-03-14T00:00:00"/>
    <n v="9909230"/>
    <d v="2024-03-31T00:00:00"/>
  </r>
  <r>
    <n v="830515000"/>
    <s v="Centro medico Respirar "/>
    <s v="RP        "/>
    <n v="13736"/>
    <s v="RP13736"/>
    <s v="830515000_RP13736"/>
    <s v="07/12/2023"/>
    <s v="07/12/2023"/>
    <d v="2023-12-12T19:47:27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7"/>
    <s v="RP13737"/>
    <s v="830515000_RP13737"/>
    <s v="07/12/2023"/>
    <s v="07/12/2023"/>
    <d v="2023-12-12T19:49:1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8"/>
    <s v="RP13738"/>
    <s v="830515000_RP13738"/>
    <s v="07/12/2023"/>
    <s v="07/12/2023"/>
    <d v="2023-12-12T19:50:5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39"/>
    <s v="RP13739"/>
    <s v="830515000_RP13739"/>
    <s v="07/12/2023"/>
    <s v="07/12/2023"/>
    <d v="2023-12-12T19:52:35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40"/>
    <s v="RP13740"/>
    <s v="830515000_RP13740"/>
    <s v="07/12/2023"/>
    <s v="07/12/2023"/>
    <d v="2023-12-12T19:54:09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41"/>
    <s v="RP13741"/>
    <s v="830515000_RP13741"/>
    <s v="07/12/2023"/>
    <s v="07/12/2023"/>
    <d v="2023-12-12T19:55:47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3742"/>
    <s v="RP13742"/>
    <s v="830515000_RP13742"/>
    <s v="07/12/2023"/>
    <s v="07/12/2023"/>
    <d v="2023-12-12T19:57:33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53"/>
    <s v="RP14253"/>
    <s v="830515000_RP14253"/>
    <s v="06/02/2024"/>
    <s v="06/02/2024"/>
    <d v="2024-02-08T09:39:46"/>
    <n v="51963"/>
    <n v="51963"/>
    <s v="evento "/>
    <s v="Pereira "/>
    <s v="Ambulatorio "/>
    <s v="CNT-2022-925"/>
    <s v="Finalizada"/>
    <x v="0"/>
    <n v="56463"/>
    <n v="56463"/>
    <n v="56463"/>
    <n v="51963"/>
    <n v="1222393750"/>
    <n v="0"/>
    <m/>
    <m/>
    <n v="0"/>
    <d v="2024-03-31T00:00:00"/>
  </r>
  <r>
    <n v="830515000"/>
    <s v="Centro medico Respirar "/>
    <s v="RP        "/>
    <n v="14254"/>
    <s v="RP14254"/>
    <s v="830515000_RP14254"/>
    <s v="06/02/2024"/>
    <s v="06/02/2024"/>
    <d v="2024-02-08T09:37:35"/>
    <n v="150000"/>
    <n v="150000"/>
    <s v="evento "/>
    <s v="Pereira "/>
    <s v="Ambulatorio "/>
    <s v="CNT-2022-925"/>
    <s v="Finalizada"/>
    <x v="0"/>
    <n v="150000"/>
    <n v="150000"/>
    <n v="150000"/>
    <n v="150000"/>
    <n v="1222393751"/>
    <n v="0"/>
    <m/>
    <m/>
    <n v="0"/>
    <d v="2024-03-31T00:00:00"/>
  </r>
  <r>
    <n v="830515000"/>
    <s v="Centro medico Respirar "/>
    <s v="RP        "/>
    <n v="14255"/>
    <s v="RP14255"/>
    <s v="830515000_RP14255"/>
    <s v="06/02/2024"/>
    <s v="06/02/2024"/>
    <d v="2024-02-08T09:41:3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56"/>
    <s v="RP14256"/>
    <s v="830515000_RP14256"/>
    <s v="06/02/2024"/>
    <s v="06/02/2024"/>
    <d v="2024-02-08T09:42:3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57"/>
    <s v="RP14257"/>
    <s v="830515000_RP14257"/>
    <s v="06/02/2024"/>
    <s v="06/02/2024"/>
    <d v="2024-02-08T09:43:39"/>
    <n v="1440000"/>
    <n v="1440000"/>
    <s v="evento "/>
    <s v="Pereira "/>
    <s v="Ambulatorio "/>
    <s v="CNT-2022-925"/>
    <s v="Finalizada"/>
    <x v="1"/>
    <n v="1440000"/>
    <n v="1440000"/>
    <n v="1440000"/>
    <n v="0"/>
    <m/>
    <n v="1411200"/>
    <n v="4800063005"/>
    <d v="2024-03-14T00:00:00"/>
    <n v="9909230"/>
    <d v="2024-03-31T00:00:00"/>
  </r>
  <r>
    <n v="830515000"/>
    <s v="Centro medico Respirar "/>
    <s v="RP        "/>
    <n v="14258"/>
    <s v="RP14258"/>
    <s v="830515000_RP14258"/>
    <s v="06/02/2024"/>
    <s v="06/02/2024"/>
    <d v="2024-02-08T09:45:28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59"/>
    <s v="RP14259"/>
    <s v="830515000_RP14259"/>
    <s v="06/02/2024"/>
    <s v="06/02/2024"/>
    <d v="2024-02-08T09:48:14"/>
    <n v="56463"/>
    <n v="56463"/>
    <s v="evento "/>
    <s v="Pereira "/>
    <s v="Ambulatorio "/>
    <s v="CNT-2022-925"/>
    <s v="Finalizada"/>
    <x v="1"/>
    <n v="56463"/>
    <n v="56463"/>
    <n v="56463"/>
    <n v="0"/>
    <m/>
    <n v="56463"/>
    <n v="4800063005"/>
    <d v="2024-03-14T00:00:00"/>
    <n v="9909230"/>
    <d v="2024-03-31T00:00:00"/>
  </r>
  <r>
    <n v="830515000"/>
    <s v="Centro medico Respirar "/>
    <s v="RP        "/>
    <n v="14260"/>
    <s v="RP14260"/>
    <s v="830515000_RP14260"/>
    <s v="06/02/2024"/>
    <s v="06/02/2024"/>
    <d v="2024-02-08T09:49:24"/>
    <n v="2880000"/>
    <n v="2880000"/>
    <s v="evento "/>
    <s v="Pereira "/>
    <s v="Ambulatorio "/>
    <s v="CNT-2022-925"/>
    <s v="Finalizada"/>
    <x v="1"/>
    <n v="2880000"/>
    <n v="2880000"/>
    <n v="2880000"/>
    <n v="0"/>
    <m/>
    <n v="2822400"/>
    <n v="4800063005"/>
    <d v="2024-03-14T00:00:00"/>
    <n v="9909230"/>
    <d v="2024-03-31T00:00:00"/>
  </r>
  <r>
    <n v="830515000"/>
    <s v="Centro medico Respirar "/>
    <s v="RP        "/>
    <n v="14261"/>
    <s v="RP14261"/>
    <s v="830515000_RP14261"/>
    <s v="06/02/2024"/>
    <s v="06/02/2024"/>
    <d v="2024-02-08T09:50:16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62"/>
    <s v="RP14262"/>
    <s v="830515000_RP14262"/>
    <s v="06/02/2024"/>
    <s v="06/02/2024"/>
    <d v="2024-02-08T09:52:15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63"/>
    <s v="RP14263"/>
    <s v="830515000_RP14263"/>
    <s v="06/02/2024"/>
    <s v="06/02/2024"/>
    <d v="2024-02-08T09:53:51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64"/>
    <s v="RP14264"/>
    <s v="830515000_RP14264"/>
    <s v="06/02/2024"/>
    <s v="06/02/2024"/>
    <d v="2024-02-08T09:55:49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65"/>
    <s v="RP14265"/>
    <s v="830515000_RP14265"/>
    <s v="06/02/2024"/>
    <s v="06/02/2024"/>
    <d v="2024-02-08T09:57:15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66"/>
    <s v="RP14266"/>
    <s v="830515000_RP14266"/>
    <s v="06/02/2024"/>
    <s v="06/02/2024"/>
    <d v="2024-02-08T09:58:22"/>
    <n v="45000"/>
    <n v="45000"/>
    <s v="evento "/>
    <s v="Pereira "/>
    <s v="Ambulatorio "/>
    <s v="CNT-2022-925"/>
    <s v="Finalizada"/>
    <x v="1"/>
    <n v="45000"/>
    <n v="45000"/>
    <n v="45000"/>
    <n v="0"/>
    <m/>
    <n v="45000"/>
    <n v="4800063005"/>
    <d v="2024-03-14T00:00:00"/>
    <n v="9909230"/>
    <d v="2024-03-31T00:00:00"/>
  </r>
  <r>
    <n v="830515000"/>
    <s v="Centro medico Respirar "/>
    <s v="RP        "/>
    <n v="14267"/>
    <s v="RP14267"/>
    <s v="830515000_RP14267"/>
    <s v="06/02/2024"/>
    <s v="06/02/2024"/>
    <d v="2024-02-08T09:59:26"/>
    <n v="35028"/>
    <n v="35028"/>
    <s v="evento "/>
    <s v="Pereira "/>
    <s v="Ambulatorio "/>
    <s v="CNT-2022-925"/>
    <s v="Finalizada"/>
    <x v="1"/>
    <n v="35028"/>
    <n v="35028"/>
    <n v="35028"/>
    <n v="0"/>
    <m/>
    <n v="35028"/>
    <n v="4800063005"/>
    <d v="2024-03-14T00:00:00"/>
    <n v="9909230"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37BF56-82B2-45D2-902A-6D61DCB6C975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C7" firstHeaderRow="0" firstDataRow="1" firstDataCol="1"/>
  <pivotFields count="27"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4" showAll="0"/>
    <pivotField dataField="1" numFmtId="4" showAll="0"/>
    <pivotField showAll="0"/>
    <pivotField showAll="0"/>
    <pivotField showAll="0"/>
    <pivotField showAll="0"/>
    <pivotField showAll="0"/>
    <pivotField axis="axisRow" showAll="0">
      <items count="4">
        <item x="1"/>
        <item x="2"/>
        <item x="0"/>
        <item t="default"/>
      </items>
    </pivotField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showAll="0"/>
    <pivotField numFmtId="166" showAll="0"/>
    <pivotField numFmtId="14" showAll="0"/>
  </pivotFields>
  <rowFields count="1">
    <field x="16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 " fld="5" subtotal="count" baseField="0" baseItem="0"/>
    <dataField name="Suma de IPS Saldo Factura" fld="10" baseField="0" baseItem="0" numFmtId="166"/>
  </dataFields>
  <formats count="7">
    <format dxfId="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6" type="button" dataOnly="0" labelOnly="1" outline="0" axis="axisRow" fieldPosition="0"/>
    </format>
    <format dxfId="2">
      <pivotArea dataOnly="0" labelOnly="1" fieldPosition="0">
        <references count="1">
          <reference field="16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5" dT="2024-04-22T21:46:11.03" personId="{7EC8C72E-762D-4A46-8701-D2929A98EA3F}" id="{EA906BC1-9860-4D4F-8B45-8DFE835EC2B1}">
    <text>ANTICIPO PACIENTE MARIA MERCEDES VALENCIA MURILLO $404.950 Y SERVICIO SALUD LUZ EDILIA ACEVEDO MEZA VOLUM PULMO $133.500</text>
  </threadedComment>
  <threadedComment ref="X9" dT="2024-04-22T21:47:32.97" personId="{7EC8C72E-762D-4A46-8701-D2929A98EA3F}" id="{73A96C8A-06F0-42B5-BA0B-B3A160867407}">
    <text>PAGO DIRECTO REGIMEN SUBSIDIADO FEBRERO 2024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4"/>
  <sheetViews>
    <sheetView showGridLines="0" topLeftCell="C68" zoomScale="120" zoomScaleNormal="120" workbookViewId="0">
      <selection sqref="A1:L74"/>
    </sheetView>
  </sheetViews>
  <sheetFormatPr baseColWidth="10" defaultColWidth="13.453125" defaultRowHeight="12" x14ac:dyDescent="0.3"/>
  <cols>
    <col min="1" max="1" width="13.453125" style="9"/>
    <col min="2" max="2" width="13.1796875" style="9" customWidth="1"/>
    <col min="3" max="3" width="8.7265625" style="9" customWidth="1"/>
    <col min="4" max="4" width="11" style="9" customWidth="1"/>
    <col min="5" max="16384" width="13.453125" style="9"/>
  </cols>
  <sheetData>
    <row r="1" spans="1:12" s="4" customFormat="1" ht="24" x14ac:dyDescent="0.35">
      <c r="A1" s="3" t="s">
        <v>6</v>
      </c>
      <c r="B1" s="3" t="s">
        <v>8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7</v>
      </c>
      <c r="J1" s="3" t="s">
        <v>9</v>
      </c>
      <c r="K1" s="3" t="s">
        <v>10</v>
      </c>
      <c r="L1" s="3" t="s">
        <v>11</v>
      </c>
    </row>
    <row r="2" spans="1:12" ht="24" x14ac:dyDescent="0.3">
      <c r="A2" s="2" t="s">
        <v>12</v>
      </c>
      <c r="B2" s="5" t="s">
        <v>13</v>
      </c>
      <c r="C2" s="1" t="s">
        <v>17</v>
      </c>
      <c r="D2" s="1">
        <v>13685</v>
      </c>
      <c r="E2" s="1" t="s">
        <v>14</v>
      </c>
      <c r="F2" s="1" t="s">
        <v>14</v>
      </c>
      <c r="G2" s="6">
        <v>436650</v>
      </c>
      <c r="H2" s="6">
        <v>436650</v>
      </c>
      <c r="I2" s="7" t="s">
        <v>18</v>
      </c>
      <c r="J2" s="8" t="s">
        <v>19</v>
      </c>
      <c r="K2" s="7" t="s">
        <v>20</v>
      </c>
      <c r="L2" s="8" t="s">
        <v>21</v>
      </c>
    </row>
    <row r="3" spans="1:12" ht="24" x14ac:dyDescent="0.3">
      <c r="A3" s="2" t="s">
        <v>12</v>
      </c>
      <c r="B3" s="5" t="s">
        <v>13</v>
      </c>
      <c r="C3" s="1" t="s">
        <v>17</v>
      </c>
      <c r="D3" s="1">
        <v>13686</v>
      </c>
      <c r="E3" s="1" t="s">
        <v>14</v>
      </c>
      <c r="F3" s="1" t="s">
        <v>14</v>
      </c>
      <c r="G3" s="6">
        <v>100000</v>
      </c>
      <c r="H3" s="6">
        <v>100000</v>
      </c>
      <c r="I3" s="7" t="s">
        <v>18</v>
      </c>
      <c r="J3" s="8" t="s">
        <v>19</v>
      </c>
      <c r="K3" s="7" t="s">
        <v>20</v>
      </c>
      <c r="L3" s="8" t="s">
        <v>21</v>
      </c>
    </row>
    <row r="4" spans="1:12" ht="24" x14ac:dyDescent="0.3">
      <c r="A4" s="2" t="s">
        <v>12</v>
      </c>
      <c r="B4" s="5" t="s">
        <v>13</v>
      </c>
      <c r="C4" s="1" t="s">
        <v>17</v>
      </c>
      <c r="D4" s="1">
        <v>13687</v>
      </c>
      <c r="E4" s="1" t="s">
        <v>15</v>
      </c>
      <c r="F4" s="1" t="s">
        <v>15</v>
      </c>
      <c r="G4" s="6">
        <v>90000</v>
      </c>
      <c r="H4" s="6">
        <v>90000</v>
      </c>
      <c r="I4" s="7" t="s">
        <v>18</v>
      </c>
      <c r="J4" s="8" t="s">
        <v>19</v>
      </c>
      <c r="K4" s="7" t="s">
        <v>20</v>
      </c>
      <c r="L4" s="8" t="s">
        <v>21</v>
      </c>
    </row>
    <row r="5" spans="1:12" ht="24" x14ac:dyDescent="0.3">
      <c r="A5" s="2" t="s">
        <v>12</v>
      </c>
      <c r="B5" s="5" t="s">
        <v>13</v>
      </c>
      <c r="C5" s="1" t="s">
        <v>17</v>
      </c>
      <c r="D5" s="1">
        <v>13688</v>
      </c>
      <c r="E5" s="1" t="s">
        <v>15</v>
      </c>
      <c r="F5" s="1" t="s">
        <v>15</v>
      </c>
      <c r="G5" s="6">
        <v>49267</v>
      </c>
      <c r="H5" s="6">
        <v>49267</v>
      </c>
      <c r="I5" s="7" t="s">
        <v>18</v>
      </c>
      <c r="J5" s="8" t="s">
        <v>19</v>
      </c>
      <c r="K5" s="7" t="s">
        <v>20</v>
      </c>
      <c r="L5" s="8" t="s">
        <v>21</v>
      </c>
    </row>
    <row r="6" spans="1:12" ht="24" x14ac:dyDescent="0.3">
      <c r="A6" s="2" t="s">
        <v>12</v>
      </c>
      <c r="B6" s="5" t="s">
        <v>13</v>
      </c>
      <c r="C6" s="1" t="s">
        <v>17</v>
      </c>
      <c r="D6" s="1">
        <v>13689</v>
      </c>
      <c r="E6" s="1" t="s">
        <v>15</v>
      </c>
      <c r="F6" s="1" t="s">
        <v>15</v>
      </c>
      <c r="G6" s="6">
        <v>107250</v>
      </c>
      <c r="H6" s="6">
        <v>107250</v>
      </c>
      <c r="I6" s="7" t="s">
        <v>18</v>
      </c>
      <c r="J6" s="8" t="s">
        <v>19</v>
      </c>
      <c r="K6" s="7" t="s">
        <v>20</v>
      </c>
      <c r="L6" s="8" t="s">
        <v>21</v>
      </c>
    </row>
    <row r="7" spans="1:12" ht="24" x14ac:dyDescent="0.3">
      <c r="A7" s="2" t="s">
        <v>12</v>
      </c>
      <c r="B7" s="5" t="s">
        <v>13</v>
      </c>
      <c r="C7" s="1" t="s">
        <v>17</v>
      </c>
      <c r="D7" s="1">
        <v>13690</v>
      </c>
      <c r="E7" s="1" t="s">
        <v>15</v>
      </c>
      <c r="F7" s="1" t="s">
        <v>15</v>
      </c>
      <c r="G7" s="6">
        <v>720000</v>
      </c>
      <c r="H7" s="6">
        <v>720000</v>
      </c>
      <c r="I7" s="7" t="s">
        <v>18</v>
      </c>
      <c r="J7" s="8" t="s">
        <v>19</v>
      </c>
      <c r="K7" s="7" t="s">
        <v>20</v>
      </c>
      <c r="L7" s="8" t="s">
        <v>21</v>
      </c>
    </row>
    <row r="8" spans="1:12" ht="24" x14ac:dyDescent="0.3">
      <c r="A8" s="2" t="s">
        <v>12</v>
      </c>
      <c r="B8" s="5" t="s">
        <v>13</v>
      </c>
      <c r="C8" s="1" t="s">
        <v>17</v>
      </c>
      <c r="D8" s="1">
        <v>13691</v>
      </c>
      <c r="E8" s="1" t="s">
        <v>15</v>
      </c>
      <c r="F8" s="1" t="s">
        <v>15</v>
      </c>
      <c r="G8" s="6">
        <v>960000</v>
      </c>
      <c r="H8" s="6">
        <v>960000</v>
      </c>
      <c r="I8" s="7" t="s">
        <v>18</v>
      </c>
      <c r="J8" s="8" t="s">
        <v>19</v>
      </c>
      <c r="K8" s="7" t="s">
        <v>20</v>
      </c>
      <c r="L8" s="8" t="s">
        <v>21</v>
      </c>
    </row>
    <row r="9" spans="1:12" ht="24" x14ac:dyDescent="0.3">
      <c r="A9" s="2" t="s">
        <v>12</v>
      </c>
      <c r="B9" s="5" t="s">
        <v>13</v>
      </c>
      <c r="C9" s="1" t="s">
        <v>17</v>
      </c>
      <c r="D9" s="1">
        <v>13692</v>
      </c>
      <c r="E9" s="1" t="s">
        <v>15</v>
      </c>
      <c r="F9" s="1" t="s">
        <v>15</v>
      </c>
      <c r="G9" s="6">
        <v>45000</v>
      </c>
      <c r="H9" s="6">
        <v>45000</v>
      </c>
      <c r="I9" s="7" t="s">
        <v>18</v>
      </c>
      <c r="J9" s="8" t="s">
        <v>19</v>
      </c>
      <c r="K9" s="7" t="s">
        <v>20</v>
      </c>
      <c r="L9" s="8" t="s">
        <v>21</v>
      </c>
    </row>
    <row r="10" spans="1:12" ht="24" x14ac:dyDescent="0.3">
      <c r="A10" s="2" t="s">
        <v>12</v>
      </c>
      <c r="B10" s="5" t="s">
        <v>13</v>
      </c>
      <c r="C10" s="1" t="s">
        <v>17</v>
      </c>
      <c r="D10" s="1">
        <v>13693</v>
      </c>
      <c r="E10" s="1" t="s">
        <v>15</v>
      </c>
      <c r="F10" s="1" t="s">
        <v>15</v>
      </c>
      <c r="G10" s="6">
        <v>45000</v>
      </c>
      <c r="H10" s="6">
        <v>45000</v>
      </c>
      <c r="I10" s="7" t="s">
        <v>18</v>
      </c>
      <c r="J10" s="8" t="s">
        <v>19</v>
      </c>
      <c r="K10" s="7" t="s">
        <v>20</v>
      </c>
      <c r="L10" s="8" t="s">
        <v>21</v>
      </c>
    </row>
    <row r="11" spans="1:12" ht="24" x14ac:dyDescent="0.3">
      <c r="A11" s="2" t="s">
        <v>12</v>
      </c>
      <c r="B11" s="5" t="s">
        <v>13</v>
      </c>
      <c r="C11" s="1" t="s">
        <v>17</v>
      </c>
      <c r="D11" s="1">
        <v>13694</v>
      </c>
      <c r="E11" s="1" t="s">
        <v>15</v>
      </c>
      <c r="F11" s="1" t="s">
        <v>15</v>
      </c>
      <c r="G11" s="6">
        <v>45000</v>
      </c>
      <c r="H11" s="6">
        <v>45000</v>
      </c>
      <c r="I11" s="7" t="s">
        <v>18</v>
      </c>
      <c r="J11" s="8" t="s">
        <v>19</v>
      </c>
      <c r="K11" s="7" t="s">
        <v>20</v>
      </c>
      <c r="L11" s="8" t="s">
        <v>21</v>
      </c>
    </row>
    <row r="12" spans="1:12" ht="24" x14ac:dyDescent="0.3">
      <c r="A12" s="2" t="s">
        <v>12</v>
      </c>
      <c r="B12" s="5" t="s">
        <v>13</v>
      </c>
      <c r="C12" s="1" t="s">
        <v>17</v>
      </c>
      <c r="D12" s="1">
        <v>13695</v>
      </c>
      <c r="E12" s="1" t="s">
        <v>15</v>
      </c>
      <c r="F12" s="1" t="s">
        <v>15</v>
      </c>
      <c r="G12" s="6">
        <v>45000</v>
      </c>
      <c r="H12" s="6">
        <v>45000</v>
      </c>
      <c r="I12" s="7" t="s">
        <v>18</v>
      </c>
      <c r="J12" s="8" t="s">
        <v>19</v>
      </c>
      <c r="K12" s="7" t="s">
        <v>20</v>
      </c>
      <c r="L12" s="8" t="s">
        <v>21</v>
      </c>
    </row>
    <row r="13" spans="1:12" ht="24" x14ac:dyDescent="0.3">
      <c r="A13" s="2" t="s">
        <v>12</v>
      </c>
      <c r="B13" s="5" t="s">
        <v>13</v>
      </c>
      <c r="C13" s="1" t="s">
        <v>17</v>
      </c>
      <c r="D13" s="1">
        <v>13696</v>
      </c>
      <c r="E13" s="1" t="s">
        <v>15</v>
      </c>
      <c r="F13" s="1" t="s">
        <v>15</v>
      </c>
      <c r="G13" s="6">
        <v>120000</v>
      </c>
      <c r="H13" s="6">
        <v>120000</v>
      </c>
      <c r="I13" s="7" t="s">
        <v>18</v>
      </c>
      <c r="J13" s="8" t="s">
        <v>19</v>
      </c>
      <c r="K13" s="7" t="s">
        <v>20</v>
      </c>
      <c r="L13" s="8" t="s">
        <v>21</v>
      </c>
    </row>
    <row r="14" spans="1:12" ht="24" x14ac:dyDescent="0.3">
      <c r="A14" s="2" t="s">
        <v>12</v>
      </c>
      <c r="B14" s="5" t="s">
        <v>13</v>
      </c>
      <c r="C14" s="1" t="s">
        <v>17</v>
      </c>
      <c r="D14" s="1">
        <v>13697</v>
      </c>
      <c r="E14" s="1" t="s">
        <v>15</v>
      </c>
      <c r="F14" s="1" t="s">
        <v>15</v>
      </c>
      <c r="G14" s="6">
        <v>56463</v>
      </c>
      <c r="H14" s="6">
        <v>56463</v>
      </c>
      <c r="I14" s="7" t="s">
        <v>18</v>
      </c>
      <c r="J14" s="8" t="s">
        <v>19</v>
      </c>
      <c r="K14" s="7" t="s">
        <v>20</v>
      </c>
      <c r="L14" s="8" t="s">
        <v>21</v>
      </c>
    </row>
    <row r="15" spans="1:12" ht="24" x14ac:dyDescent="0.3">
      <c r="A15" s="2" t="s">
        <v>12</v>
      </c>
      <c r="B15" s="5" t="s">
        <v>13</v>
      </c>
      <c r="C15" s="1" t="s">
        <v>17</v>
      </c>
      <c r="D15" s="1">
        <v>13698</v>
      </c>
      <c r="E15" s="1" t="s">
        <v>15</v>
      </c>
      <c r="F15" s="1" t="s">
        <v>15</v>
      </c>
      <c r="G15" s="6">
        <v>45000</v>
      </c>
      <c r="H15" s="6">
        <v>45000</v>
      </c>
      <c r="I15" s="7" t="s">
        <v>18</v>
      </c>
      <c r="J15" s="8" t="s">
        <v>19</v>
      </c>
      <c r="K15" s="7" t="s">
        <v>20</v>
      </c>
      <c r="L15" s="8" t="s">
        <v>21</v>
      </c>
    </row>
    <row r="16" spans="1:12" ht="24" x14ac:dyDescent="0.3">
      <c r="A16" s="2" t="s">
        <v>12</v>
      </c>
      <c r="B16" s="5" t="s">
        <v>13</v>
      </c>
      <c r="C16" s="1" t="s">
        <v>17</v>
      </c>
      <c r="D16" s="1">
        <v>13699</v>
      </c>
      <c r="E16" s="1" t="s">
        <v>15</v>
      </c>
      <c r="F16" s="1" t="s">
        <v>15</v>
      </c>
      <c r="G16" s="6">
        <v>45000</v>
      </c>
      <c r="H16" s="6">
        <v>45000</v>
      </c>
      <c r="I16" s="7" t="s">
        <v>18</v>
      </c>
      <c r="J16" s="8" t="s">
        <v>19</v>
      </c>
      <c r="K16" s="7" t="s">
        <v>20</v>
      </c>
      <c r="L16" s="8" t="s">
        <v>21</v>
      </c>
    </row>
    <row r="17" spans="1:12" ht="24" x14ac:dyDescent="0.3">
      <c r="A17" s="2" t="s">
        <v>12</v>
      </c>
      <c r="B17" s="5" t="s">
        <v>13</v>
      </c>
      <c r="C17" s="1" t="s">
        <v>17</v>
      </c>
      <c r="D17" s="1">
        <v>13700</v>
      </c>
      <c r="E17" s="1" t="s">
        <v>15</v>
      </c>
      <c r="F17" s="1" t="s">
        <v>15</v>
      </c>
      <c r="G17" s="6">
        <v>45000</v>
      </c>
      <c r="H17" s="6">
        <v>45000</v>
      </c>
      <c r="I17" s="7" t="s">
        <v>18</v>
      </c>
      <c r="J17" s="8" t="s">
        <v>19</v>
      </c>
      <c r="K17" s="7" t="s">
        <v>20</v>
      </c>
      <c r="L17" s="8" t="s">
        <v>21</v>
      </c>
    </row>
    <row r="18" spans="1:12" ht="24" x14ac:dyDescent="0.3">
      <c r="A18" s="2" t="s">
        <v>12</v>
      </c>
      <c r="B18" s="5" t="s">
        <v>13</v>
      </c>
      <c r="C18" s="1" t="s">
        <v>17</v>
      </c>
      <c r="D18" s="1">
        <v>13701</v>
      </c>
      <c r="E18" s="1" t="s">
        <v>15</v>
      </c>
      <c r="F18" s="1" t="s">
        <v>15</v>
      </c>
      <c r="G18" s="6">
        <v>45000</v>
      </c>
      <c r="H18" s="6">
        <v>45000</v>
      </c>
      <c r="I18" s="7" t="s">
        <v>18</v>
      </c>
      <c r="J18" s="8" t="s">
        <v>19</v>
      </c>
      <c r="K18" s="7" t="s">
        <v>20</v>
      </c>
      <c r="L18" s="8" t="s">
        <v>21</v>
      </c>
    </row>
    <row r="19" spans="1:12" ht="24" x14ac:dyDescent="0.3">
      <c r="A19" s="2" t="s">
        <v>12</v>
      </c>
      <c r="B19" s="5" t="s">
        <v>13</v>
      </c>
      <c r="C19" s="1" t="s">
        <v>17</v>
      </c>
      <c r="D19" s="1">
        <v>13702</v>
      </c>
      <c r="E19" s="1" t="s">
        <v>15</v>
      </c>
      <c r="F19" s="1" t="s">
        <v>15</v>
      </c>
      <c r="G19" s="6">
        <v>45000</v>
      </c>
      <c r="H19" s="6">
        <v>45000</v>
      </c>
      <c r="I19" s="7" t="s">
        <v>18</v>
      </c>
      <c r="J19" s="8" t="s">
        <v>19</v>
      </c>
      <c r="K19" s="7" t="s">
        <v>20</v>
      </c>
      <c r="L19" s="8" t="s">
        <v>21</v>
      </c>
    </row>
    <row r="20" spans="1:12" ht="24" x14ac:dyDescent="0.3">
      <c r="A20" s="2" t="s">
        <v>12</v>
      </c>
      <c r="B20" s="5" t="s">
        <v>13</v>
      </c>
      <c r="C20" s="1" t="s">
        <v>17</v>
      </c>
      <c r="D20" s="1">
        <v>13703</v>
      </c>
      <c r="E20" s="1" t="s">
        <v>15</v>
      </c>
      <c r="F20" s="1" t="s">
        <v>15</v>
      </c>
      <c r="G20" s="6">
        <v>45000</v>
      </c>
      <c r="H20" s="6">
        <v>45000</v>
      </c>
      <c r="I20" s="7" t="s">
        <v>18</v>
      </c>
      <c r="J20" s="8" t="s">
        <v>19</v>
      </c>
      <c r="K20" s="7" t="s">
        <v>20</v>
      </c>
      <c r="L20" s="8" t="s">
        <v>21</v>
      </c>
    </row>
    <row r="21" spans="1:12" ht="24" x14ac:dyDescent="0.3">
      <c r="A21" s="2" t="s">
        <v>12</v>
      </c>
      <c r="B21" s="5" t="s">
        <v>13</v>
      </c>
      <c r="C21" s="1" t="s">
        <v>17</v>
      </c>
      <c r="D21" s="1">
        <v>13704</v>
      </c>
      <c r="E21" s="1" t="s">
        <v>15</v>
      </c>
      <c r="F21" s="1" t="s">
        <v>15</v>
      </c>
      <c r="G21" s="6">
        <v>45000</v>
      </c>
      <c r="H21" s="6">
        <v>45000</v>
      </c>
      <c r="I21" s="7" t="s">
        <v>18</v>
      </c>
      <c r="J21" s="8" t="s">
        <v>19</v>
      </c>
      <c r="K21" s="7" t="s">
        <v>20</v>
      </c>
      <c r="L21" s="8" t="s">
        <v>21</v>
      </c>
    </row>
    <row r="22" spans="1:12" ht="24" x14ac:dyDescent="0.3">
      <c r="A22" s="2" t="s">
        <v>12</v>
      </c>
      <c r="B22" s="5" t="s">
        <v>13</v>
      </c>
      <c r="C22" s="1" t="s">
        <v>17</v>
      </c>
      <c r="D22" s="1">
        <v>13705</v>
      </c>
      <c r="E22" s="1" t="s">
        <v>15</v>
      </c>
      <c r="F22" s="1" t="s">
        <v>15</v>
      </c>
      <c r="G22" s="6">
        <v>45000</v>
      </c>
      <c r="H22" s="6">
        <v>45000</v>
      </c>
      <c r="I22" s="7" t="s">
        <v>18</v>
      </c>
      <c r="J22" s="8" t="s">
        <v>19</v>
      </c>
      <c r="K22" s="7" t="s">
        <v>20</v>
      </c>
      <c r="L22" s="8" t="s">
        <v>21</v>
      </c>
    </row>
    <row r="23" spans="1:12" ht="24" x14ac:dyDescent="0.3">
      <c r="A23" s="2" t="s">
        <v>12</v>
      </c>
      <c r="B23" s="5" t="s">
        <v>13</v>
      </c>
      <c r="C23" s="1" t="s">
        <v>17</v>
      </c>
      <c r="D23" s="1">
        <v>13706</v>
      </c>
      <c r="E23" s="1" t="s">
        <v>15</v>
      </c>
      <c r="F23" s="1" t="s">
        <v>15</v>
      </c>
      <c r="G23" s="6">
        <v>45000</v>
      </c>
      <c r="H23" s="6">
        <v>45000</v>
      </c>
      <c r="I23" s="7" t="s">
        <v>18</v>
      </c>
      <c r="J23" s="8" t="s">
        <v>19</v>
      </c>
      <c r="K23" s="7" t="s">
        <v>20</v>
      </c>
      <c r="L23" s="8" t="s">
        <v>21</v>
      </c>
    </row>
    <row r="24" spans="1:12" ht="24" x14ac:dyDescent="0.3">
      <c r="A24" s="2" t="s">
        <v>12</v>
      </c>
      <c r="B24" s="5" t="s">
        <v>13</v>
      </c>
      <c r="C24" s="1" t="s">
        <v>17</v>
      </c>
      <c r="D24" s="1">
        <v>13707</v>
      </c>
      <c r="E24" s="1" t="s">
        <v>15</v>
      </c>
      <c r="F24" s="1" t="s">
        <v>15</v>
      </c>
      <c r="G24" s="6">
        <v>45000</v>
      </c>
      <c r="H24" s="6">
        <v>45000</v>
      </c>
      <c r="I24" s="7" t="s">
        <v>18</v>
      </c>
      <c r="J24" s="8" t="s">
        <v>19</v>
      </c>
      <c r="K24" s="7" t="s">
        <v>20</v>
      </c>
      <c r="L24" s="8" t="s">
        <v>21</v>
      </c>
    </row>
    <row r="25" spans="1:12" ht="24" x14ac:dyDescent="0.3">
      <c r="A25" s="2" t="s">
        <v>12</v>
      </c>
      <c r="B25" s="5" t="s">
        <v>13</v>
      </c>
      <c r="C25" s="1" t="s">
        <v>17</v>
      </c>
      <c r="D25" s="1">
        <v>13708</v>
      </c>
      <c r="E25" s="1" t="s">
        <v>15</v>
      </c>
      <c r="F25" s="1" t="s">
        <v>15</v>
      </c>
      <c r="G25" s="6">
        <v>45000</v>
      </c>
      <c r="H25" s="6">
        <v>45000</v>
      </c>
      <c r="I25" s="7" t="s">
        <v>18</v>
      </c>
      <c r="J25" s="8" t="s">
        <v>19</v>
      </c>
      <c r="K25" s="7" t="s">
        <v>20</v>
      </c>
      <c r="L25" s="8" t="s">
        <v>21</v>
      </c>
    </row>
    <row r="26" spans="1:12" ht="24" x14ac:dyDescent="0.3">
      <c r="A26" s="2" t="s">
        <v>12</v>
      </c>
      <c r="B26" s="5" t="s">
        <v>13</v>
      </c>
      <c r="C26" s="1" t="s">
        <v>17</v>
      </c>
      <c r="D26" s="1">
        <v>13709</v>
      </c>
      <c r="E26" s="1" t="s">
        <v>15</v>
      </c>
      <c r="F26" s="1" t="s">
        <v>15</v>
      </c>
      <c r="G26" s="6">
        <v>45000</v>
      </c>
      <c r="H26" s="6">
        <v>45000</v>
      </c>
      <c r="I26" s="7" t="s">
        <v>18</v>
      </c>
      <c r="J26" s="8" t="s">
        <v>19</v>
      </c>
      <c r="K26" s="7" t="s">
        <v>20</v>
      </c>
      <c r="L26" s="8" t="s">
        <v>21</v>
      </c>
    </row>
    <row r="27" spans="1:12" ht="24" x14ac:dyDescent="0.3">
      <c r="A27" s="2" t="s">
        <v>12</v>
      </c>
      <c r="B27" s="5" t="s">
        <v>13</v>
      </c>
      <c r="C27" s="1" t="s">
        <v>17</v>
      </c>
      <c r="D27" s="1">
        <v>13710</v>
      </c>
      <c r="E27" s="1" t="s">
        <v>15</v>
      </c>
      <c r="F27" s="1" t="s">
        <v>15</v>
      </c>
      <c r="G27" s="6">
        <v>45000</v>
      </c>
      <c r="H27" s="6">
        <v>45000</v>
      </c>
      <c r="I27" s="7" t="s">
        <v>18</v>
      </c>
      <c r="J27" s="8" t="s">
        <v>19</v>
      </c>
      <c r="K27" s="7" t="s">
        <v>20</v>
      </c>
      <c r="L27" s="8" t="s">
        <v>21</v>
      </c>
    </row>
    <row r="28" spans="1:12" ht="24" x14ac:dyDescent="0.3">
      <c r="A28" s="2" t="s">
        <v>12</v>
      </c>
      <c r="B28" s="5" t="s">
        <v>13</v>
      </c>
      <c r="C28" s="1" t="s">
        <v>17</v>
      </c>
      <c r="D28" s="1">
        <v>13711</v>
      </c>
      <c r="E28" s="1" t="s">
        <v>15</v>
      </c>
      <c r="F28" s="1" t="s">
        <v>15</v>
      </c>
      <c r="G28" s="6">
        <v>45000</v>
      </c>
      <c r="H28" s="6">
        <v>45000</v>
      </c>
      <c r="I28" s="7" t="s">
        <v>18</v>
      </c>
      <c r="J28" s="8" t="s">
        <v>19</v>
      </c>
      <c r="K28" s="7" t="s">
        <v>20</v>
      </c>
      <c r="L28" s="8" t="s">
        <v>21</v>
      </c>
    </row>
    <row r="29" spans="1:12" ht="24" x14ac:dyDescent="0.3">
      <c r="A29" s="2" t="s">
        <v>12</v>
      </c>
      <c r="B29" s="5" t="s">
        <v>13</v>
      </c>
      <c r="C29" s="1" t="s">
        <v>17</v>
      </c>
      <c r="D29" s="1">
        <v>13712</v>
      </c>
      <c r="E29" s="1" t="s">
        <v>15</v>
      </c>
      <c r="F29" s="1" t="s">
        <v>15</v>
      </c>
      <c r="G29" s="6">
        <v>45000</v>
      </c>
      <c r="H29" s="6">
        <v>45000</v>
      </c>
      <c r="I29" s="7" t="s">
        <v>18</v>
      </c>
      <c r="J29" s="8" t="s">
        <v>19</v>
      </c>
      <c r="K29" s="7" t="s">
        <v>20</v>
      </c>
      <c r="L29" s="8" t="s">
        <v>21</v>
      </c>
    </row>
    <row r="30" spans="1:12" ht="24" x14ac:dyDescent="0.3">
      <c r="A30" s="2" t="s">
        <v>12</v>
      </c>
      <c r="B30" s="5" t="s">
        <v>13</v>
      </c>
      <c r="C30" s="1" t="s">
        <v>17</v>
      </c>
      <c r="D30" s="1">
        <v>13713</v>
      </c>
      <c r="E30" s="1" t="s">
        <v>15</v>
      </c>
      <c r="F30" s="1" t="s">
        <v>15</v>
      </c>
      <c r="G30" s="6">
        <v>45000</v>
      </c>
      <c r="H30" s="6">
        <v>45000</v>
      </c>
      <c r="I30" s="7" t="s">
        <v>18</v>
      </c>
      <c r="J30" s="8" t="s">
        <v>19</v>
      </c>
      <c r="K30" s="7" t="s">
        <v>20</v>
      </c>
      <c r="L30" s="8" t="s">
        <v>21</v>
      </c>
    </row>
    <row r="31" spans="1:12" ht="24" x14ac:dyDescent="0.3">
      <c r="A31" s="2" t="s">
        <v>12</v>
      </c>
      <c r="B31" s="5" t="s">
        <v>13</v>
      </c>
      <c r="C31" s="1" t="s">
        <v>17</v>
      </c>
      <c r="D31" s="1">
        <v>13714</v>
      </c>
      <c r="E31" s="1" t="s">
        <v>15</v>
      </c>
      <c r="F31" s="1" t="s">
        <v>15</v>
      </c>
      <c r="G31" s="6">
        <v>45000</v>
      </c>
      <c r="H31" s="6">
        <v>45000</v>
      </c>
      <c r="I31" s="7" t="s">
        <v>18</v>
      </c>
      <c r="J31" s="8" t="s">
        <v>19</v>
      </c>
      <c r="K31" s="7" t="s">
        <v>20</v>
      </c>
      <c r="L31" s="8" t="s">
        <v>21</v>
      </c>
    </row>
    <row r="32" spans="1:12" ht="24" x14ac:dyDescent="0.3">
      <c r="A32" s="2" t="s">
        <v>12</v>
      </c>
      <c r="B32" s="5" t="s">
        <v>13</v>
      </c>
      <c r="C32" s="1" t="s">
        <v>17</v>
      </c>
      <c r="D32" s="1">
        <v>13715</v>
      </c>
      <c r="E32" s="1" t="s">
        <v>15</v>
      </c>
      <c r="F32" s="1" t="s">
        <v>15</v>
      </c>
      <c r="G32" s="6">
        <v>45000</v>
      </c>
      <c r="H32" s="6">
        <v>45000</v>
      </c>
      <c r="I32" s="7" t="s">
        <v>18</v>
      </c>
      <c r="J32" s="8" t="s">
        <v>19</v>
      </c>
      <c r="K32" s="7" t="s">
        <v>20</v>
      </c>
      <c r="L32" s="8" t="s">
        <v>21</v>
      </c>
    </row>
    <row r="33" spans="1:12" ht="24" x14ac:dyDescent="0.3">
      <c r="A33" s="2" t="s">
        <v>12</v>
      </c>
      <c r="B33" s="5" t="s">
        <v>13</v>
      </c>
      <c r="C33" s="1" t="s">
        <v>17</v>
      </c>
      <c r="D33" s="1">
        <v>13716</v>
      </c>
      <c r="E33" s="1" t="s">
        <v>15</v>
      </c>
      <c r="F33" s="1" t="s">
        <v>15</v>
      </c>
      <c r="G33" s="6">
        <v>45000</v>
      </c>
      <c r="H33" s="6">
        <v>45000</v>
      </c>
      <c r="I33" s="7" t="s">
        <v>18</v>
      </c>
      <c r="J33" s="8" t="s">
        <v>19</v>
      </c>
      <c r="K33" s="7" t="s">
        <v>20</v>
      </c>
      <c r="L33" s="8" t="s">
        <v>21</v>
      </c>
    </row>
    <row r="34" spans="1:12" ht="24" x14ac:dyDescent="0.3">
      <c r="A34" s="2" t="s">
        <v>12</v>
      </c>
      <c r="B34" s="5" t="s">
        <v>13</v>
      </c>
      <c r="C34" s="1" t="s">
        <v>17</v>
      </c>
      <c r="D34" s="1">
        <v>13717</v>
      </c>
      <c r="E34" s="1" t="s">
        <v>15</v>
      </c>
      <c r="F34" s="1" t="s">
        <v>15</v>
      </c>
      <c r="G34" s="6">
        <v>45000</v>
      </c>
      <c r="H34" s="6">
        <v>45000</v>
      </c>
      <c r="I34" s="7" t="s">
        <v>18</v>
      </c>
      <c r="J34" s="8" t="s">
        <v>19</v>
      </c>
      <c r="K34" s="7" t="s">
        <v>20</v>
      </c>
      <c r="L34" s="8" t="s">
        <v>21</v>
      </c>
    </row>
    <row r="35" spans="1:12" ht="24" x14ac:dyDescent="0.3">
      <c r="A35" s="2" t="s">
        <v>12</v>
      </c>
      <c r="B35" s="5" t="s">
        <v>13</v>
      </c>
      <c r="C35" s="1" t="s">
        <v>17</v>
      </c>
      <c r="D35" s="1">
        <v>13718</v>
      </c>
      <c r="E35" s="1" t="s">
        <v>15</v>
      </c>
      <c r="F35" s="1" t="s">
        <v>15</v>
      </c>
      <c r="G35" s="6">
        <v>45000</v>
      </c>
      <c r="H35" s="6">
        <v>45000</v>
      </c>
      <c r="I35" s="7" t="s">
        <v>18</v>
      </c>
      <c r="J35" s="8" t="s">
        <v>19</v>
      </c>
      <c r="K35" s="7" t="s">
        <v>20</v>
      </c>
      <c r="L35" s="8" t="s">
        <v>21</v>
      </c>
    </row>
    <row r="36" spans="1:12" ht="24" x14ac:dyDescent="0.3">
      <c r="A36" s="2" t="s">
        <v>12</v>
      </c>
      <c r="B36" s="5" t="s">
        <v>13</v>
      </c>
      <c r="C36" s="1" t="s">
        <v>17</v>
      </c>
      <c r="D36" s="1">
        <v>13719</v>
      </c>
      <c r="E36" s="1" t="s">
        <v>15</v>
      </c>
      <c r="F36" s="1" t="s">
        <v>15</v>
      </c>
      <c r="G36" s="6">
        <v>45000</v>
      </c>
      <c r="H36" s="6">
        <v>45000</v>
      </c>
      <c r="I36" s="7" t="s">
        <v>18</v>
      </c>
      <c r="J36" s="8" t="s">
        <v>19</v>
      </c>
      <c r="K36" s="7" t="s">
        <v>20</v>
      </c>
      <c r="L36" s="8" t="s">
        <v>21</v>
      </c>
    </row>
    <row r="37" spans="1:12" ht="24" x14ac:dyDescent="0.3">
      <c r="A37" s="2" t="s">
        <v>12</v>
      </c>
      <c r="B37" s="5" t="s">
        <v>13</v>
      </c>
      <c r="C37" s="1" t="s">
        <v>17</v>
      </c>
      <c r="D37" s="1">
        <v>13720</v>
      </c>
      <c r="E37" s="1" t="s">
        <v>15</v>
      </c>
      <c r="F37" s="1" t="s">
        <v>15</v>
      </c>
      <c r="G37" s="6">
        <v>120000</v>
      </c>
      <c r="H37" s="6">
        <v>120000</v>
      </c>
      <c r="I37" s="7" t="s">
        <v>18</v>
      </c>
      <c r="J37" s="8" t="s">
        <v>19</v>
      </c>
      <c r="K37" s="7" t="s">
        <v>20</v>
      </c>
      <c r="L37" s="8" t="s">
        <v>21</v>
      </c>
    </row>
    <row r="38" spans="1:12" ht="24" x14ac:dyDescent="0.3">
      <c r="A38" s="2" t="s">
        <v>12</v>
      </c>
      <c r="B38" s="5" t="s">
        <v>13</v>
      </c>
      <c r="C38" s="1" t="s">
        <v>17</v>
      </c>
      <c r="D38" s="1">
        <v>13721</v>
      </c>
      <c r="E38" s="1" t="s">
        <v>15</v>
      </c>
      <c r="F38" s="1" t="s">
        <v>15</v>
      </c>
      <c r="G38" s="6">
        <v>107250</v>
      </c>
      <c r="H38" s="6">
        <v>107250</v>
      </c>
      <c r="I38" s="7" t="s">
        <v>18</v>
      </c>
      <c r="J38" s="8" t="s">
        <v>19</v>
      </c>
      <c r="K38" s="7" t="s">
        <v>20</v>
      </c>
      <c r="L38" s="8" t="s">
        <v>21</v>
      </c>
    </row>
    <row r="39" spans="1:12" ht="24" x14ac:dyDescent="0.3">
      <c r="A39" s="2" t="s">
        <v>12</v>
      </c>
      <c r="B39" s="5" t="s">
        <v>13</v>
      </c>
      <c r="C39" s="1" t="s">
        <v>17</v>
      </c>
      <c r="D39" s="1">
        <v>13722</v>
      </c>
      <c r="E39" s="1" t="s">
        <v>15</v>
      </c>
      <c r="F39" s="1" t="s">
        <v>15</v>
      </c>
      <c r="G39" s="6">
        <v>150000</v>
      </c>
      <c r="H39" s="6">
        <v>150000</v>
      </c>
      <c r="I39" s="7" t="s">
        <v>18</v>
      </c>
      <c r="J39" s="8" t="s">
        <v>19</v>
      </c>
      <c r="K39" s="7" t="s">
        <v>20</v>
      </c>
      <c r="L39" s="8" t="s">
        <v>21</v>
      </c>
    </row>
    <row r="40" spans="1:12" ht="24" x14ac:dyDescent="0.3">
      <c r="A40" s="2" t="s">
        <v>12</v>
      </c>
      <c r="B40" s="5" t="s">
        <v>13</v>
      </c>
      <c r="C40" s="1" t="s">
        <v>17</v>
      </c>
      <c r="D40" s="1">
        <v>13723</v>
      </c>
      <c r="E40" s="1" t="s">
        <v>15</v>
      </c>
      <c r="F40" s="1" t="s">
        <v>15</v>
      </c>
      <c r="G40" s="6">
        <v>90000</v>
      </c>
      <c r="H40" s="6">
        <v>90000</v>
      </c>
      <c r="I40" s="7" t="s">
        <v>18</v>
      </c>
      <c r="J40" s="8" t="s">
        <v>19</v>
      </c>
      <c r="K40" s="7" t="s">
        <v>20</v>
      </c>
      <c r="L40" s="8" t="s">
        <v>21</v>
      </c>
    </row>
    <row r="41" spans="1:12" ht="24" x14ac:dyDescent="0.3">
      <c r="A41" s="2" t="s">
        <v>12</v>
      </c>
      <c r="B41" s="5" t="s">
        <v>13</v>
      </c>
      <c r="C41" s="1" t="s">
        <v>17</v>
      </c>
      <c r="D41" s="1">
        <v>13724</v>
      </c>
      <c r="E41" s="1" t="s">
        <v>15</v>
      </c>
      <c r="F41" s="1" t="s">
        <v>15</v>
      </c>
      <c r="G41" s="6">
        <v>125588</v>
      </c>
      <c r="H41" s="6">
        <v>125588</v>
      </c>
      <c r="I41" s="7" t="s">
        <v>18</v>
      </c>
      <c r="J41" s="8" t="s">
        <v>19</v>
      </c>
      <c r="K41" s="7" t="s">
        <v>20</v>
      </c>
      <c r="L41" s="8" t="s">
        <v>21</v>
      </c>
    </row>
    <row r="42" spans="1:12" ht="24" x14ac:dyDescent="0.3">
      <c r="A42" s="2" t="s">
        <v>12</v>
      </c>
      <c r="B42" s="5" t="s">
        <v>13</v>
      </c>
      <c r="C42" s="1" t="s">
        <v>17</v>
      </c>
      <c r="D42" s="1">
        <v>13725</v>
      </c>
      <c r="E42" s="1" t="s">
        <v>15</v>
      </c>
      <c r="F42" s="1" t="s">
        <v>15</v>
      </c>
      <c r="G42" s="6">
        <v>720000</v>
      </c>
      <c r="H42" s="6">
        <v>720000</v>
      </c>
      <c r="I42" s="7" t="s">
        <v>18</v>
      </c>
      <c r="J42" s="8" t="s">
        <v>19</v>
      </c>
      <c r="K42" s="7" t="s">
        <v>20</v>
      </c>
      <c r="L42" s="8" t="s">
        <v>21</v>
      </c>
    </row>
    <row r="43" spans="1:12" ht="24" x14ac:dyDescent="0.3">
      <c r="A43" s="2" t="s">
        <v>12</v>
      </c>
      <c r="B43" s="5" t="s">
        <v>13</v>
      </c>
      <c r="C43" s="1" t="s">
        <v>17</v>
      </c>
      <c r="D43" s="1">
        <v>13726</v>
      </c>
      <c r="E43" s="1" t="s">
        <v>15</v>
      </c>
      <c r="F43" s="1" t="s">
        <v>15</v>
      </c>
      <c r="G43" s="6">
        <v>107250</v>
      </c>
      <c r="H43" s="6">
        <v>107250</v>
      </c>
      <c r="I43" s="7" t="s">
        <v>18</v>
      </c>
      <c r="J43" s="8" t="s">
        <v>19</v>
      </c>
      <c r="K43" s="7" t="s">
        <v>20</v>
      </c>
      <c r="L43" s="8" t="s">
        <v>21</v>
      </c>
    </row>
    <row r="44" spans="1:12" ht="24" x14ac:dyDescent="0.3">
      <c r="A44" s="2" t="s">
        <v>12</v>
      </c>
      <c r="B44" s="5" t="s">
        <v>13</v>
      </c>
      <c r="C44" s="1" t="s">
        <v>17</v>
      </c>
      <c r="D44" s="1">
        <v>13727</v>
      </c>
      <c r="E44" s="1" t="s">
        <v>15</v>
      </c>
      <c r="F44" s="1" t="s">
        <v>15</v>
      </c>
      <c r="G44" s="6">
        <v>125588</v>
      </c>
      <c r="H44" s="6">
        <v>125588</v>
      </c>
      <c r="I44" s="7" t="s">
        <v>18</v>
      </c>
      <c r="J44" s="8" t="s">
        <v>19</v>
      </c>
      <c r="K44" s="7" t="s">
        <v>20</v>
      </c>
      <c r="L44" s="8" t="s">
        <v>21</v>
      </c>
    </row>
    <row r="45" spans="1:12" ht="24" x14ac:dyDescent="0.3">
      <c r="A45" s="2" t="s">
        <v>12</v>
      </c>
      <c r="B45" s="5" t="s">
        <v>13</v>
      </c>
      <c r="C45" s="1" t="s">
        <v>17</v>
      </c>
      <c r="D45" s="1">
        <v>13728</v>
      </c>
      <c r="E45" s="1" t="s">
        <v>15</v>
      </c>
      <c r="F45" s="1" t="s">
        <v>15</v>
      </c>
      <c r="G45" s="6">
        <v>720000</v>
      </c>
      <c r="H45" s="6">
        <v>720000</v>
      </c>
      <c r="I45" s="7" t="s">
        <v>18</v>
      </c>
      <c r="J45" s="8" t="s">
        <v>19</v>
      </c>
      <c r="K45" s="7" t="s">
        <v>20</v>
      </c>
      <c r="L45" s="8" t="s">
        <v>21</v>
      </c>
    </row>
    <row r="46" spans="1:12" ht="24" x14ac:dyDescent="0.3">
      <c r="A46" s="2" t="s">
        <v>12</v>
      </c>
      <c r="B46" s="5" t="s">
        <v>13</v>
      </c>
      <c r="C46" s="1" t="s">
        <v>17</v>
      </c>
      <c r="D46" s="1">
        <v>13729</v>
      </c>
      <c r="E46" s="1" t="s">
        <v>15</v>
      </c>
      <c r="F46" s="1" t="s">
        <v>15</v>
      </c>
      <c r="G46" s="6">
        <v>45000</v>
      </c>
      <c r="H46" s="6">
        <v>45000</v>
      </c>
      <c r="I46" s="7" t="s">
        <v>18</v>
      </c>
      <c r="J46" s="8" t="s">
        <v>19</v>
      </c>
      <c r="K46" s="7" t="s">
        <v>20</v>
      </c>
      <c r="L46" s="8" t="s">
        <v>21</v>
      </c>
    </row>
    <row r="47" spans="1:12" ht="24" x14ac:dyDescent="0.3">
      <c r="A47" s="2" t="s">
        <v>12</v>
      </c>
      <c r="B47" s="5" t="s">
        <v>13</v>
      </c>
      <c r="C47" s="1" t="s">
        <v>17</v>
      </c>
      <c r="D47" s="1">
        <v>13730</v>
      </c>
      <c r="E47" s="1" t="s">
        <v>15</v>
      </c>
      <c r="F47" s="1" t="s">
        <v>15</v>
      </c>
      <c r="G47" s="6">
        <v>45000</v>
      </c>
      <c r="H47" s="6">
        <v>45000</v>
      </c>
      <c r="I47" s="7" t="s">
        <v>18</v>
      </c>
      <c r="J47" s="8" t="s">
        <v>19</v>
      </c>
      <c r="K47" s="7" t="s">
        <v>20</v>
      </c>
      <c r="L47" s="8" t="s">
        <v>21</v>
      </c>
    </row>
    <row r="48" spans="1:12" ht="24" x14ac:dyDescent="0.3">
      <c r="A48" s="2" t="s">
        <v>12</v>
      </c>
      <c r="B48" s="5" t="s">
        <v>13</v>
      </c>
      <c r="C48" s="1" t="s">
        <v>17</v>
      </c>
      <c r="D48" s="1">
        <v>13731</v>
      </c>
      <c r="E48" s="1" t="s">
        <v>15</v>
      </c>
      <c r="F48" s="1" t="s">
        <v>15</v>
      </c>
      <c r="G48" s="6">
        <v>45000</v>
      </c>
      <c r="H48" s="6">
        <v>45000</v>
      </c>
      <c r="I48" s="7" t="s">
        <v>18</v>
      </c>
      <c r="J48" s="8" t="s">
        <v>19</v>
      </c>
      <c r="K48" s="7" t="s">
        <v>20</v>
      </c>
      <c r="L48" s="8" t="s">
        <v>21</v>
      </c>
    </row>
    <row r="49" spans="1:12" ht="24" x14ac:dyDescent="0.3">
      <c r="A49" s="2" t="s">
        <v>12</v>
      </c>
      <c r="B49" s="5" t="s">
        <v>13</v>
      </c>
      <c r="C49" s="1" t="s">
        <v>17</v>
      </c>
      <c r="D49" s="1">
        <v>13732</v>
      </c>
      <c r="E49" s="1" t="s">
        <v>15</v>
      </c>
      <c r="F49" s="1" t="s">
        <v>15</v>
      </c>
      <c r="G49" s="6">
        <v>45000</v>
      </c>
      <c r="H49" s="6">
        <v>45000</v>
      </c>
      <c r="I49" s="7" t="s">
        <v>18</v>
      </c>
      <c r="J49" s="8" t="s">
        <v>19</v>
      </c>
      <c r="K49" s="7" t="s">
        <v>20</v>
      </c>
      <c r="L49" s="8" t="s">
        <v>21</v>
      </c>
    </row>
    <row r="50" spans="1:12" ht="24" x14ac:dyDescent="0.3">
      <c r="A50" s="2" t="s">
        <v>12</v>
      </c>
      <c r="B50" s="5" t="s">
        <v>13</v>
      </c>
      <c r="C50" s="1" t="s">
        <v>17</v>
      </c>
      <c r="D50" s="1">
        <v>13733</v>
      </c>
      <c r="E50" s="1" t="s">
        <v>15</v>
      </c>
      <c r="F50" s="1" t="s">
        <v>15</v>
      </c>
      <c r="G50" s="6">
        <v>45000</v>
      </c>
      <c r="H50" s="6">
        <v>45000</v>
      </c>
      <c r="I50" s="7" t="s">
        <v>18</v>
      </c>
      <c r="J50" s="8" t="s">
        <v>19</v>
      </c>
      <c r="K50" s="7" t="s">
        <v>20</v>
      </c>
      <c r="L50" s="8" t="s">
        <v>21</v>
      </c>
    </row>
    <row r="51" spans="1:12" ht="24" x14ac:dyDescent="0.3">
      <c r="A51" s="2" t="s">
        <v>12</v>
      </c>
      <c r="B51" s="5" t="s">
        <v>13</v>
      </c>
      <c r="C51" s="1" t="s">
        <v>17</v>
      </c>
      <c r="D51" s="1">
        <v>13734</v>
      </c>
      <c r="E51" s="1" t="s">
        <v>15</v>
      </c>
      <c r="F51" s="1" t="s">
        <v>15</v>
      </c>
      <c r="G51" s="6">
        <v>45000</v>
      </c>
      <c r="H51" s="6">
        <v>45000</v>
      </c>
      <c r="I51" s="7" t="s">
        <v>18</v>
      </c>
      <c r="J51" s="8" t="s">
        <v>19</v>
      </c>
      <c r="K51" s="7" t="s">
        <v>20</v>
      </c>
      <c r="L51" s="8" t="s">
        <v>21</v>
      </c>
    </row>
    <row r="52" spans="1:12" ht="24" x14ac:dyDescent="0.3">
      <c r="A52" s="2" t="s">
        <v>12</v>
      </c>
      <c r="B52" s="5" t="s">
        <v>13</v>
      </c>
      <c r="C52" s="1" t="s">
        <v>17</v>
      </c>
      <c r="D52" s="1">
        <v>13735</v>
      </c>
      <c r="E52" s="1" t="s">
        <v>15</v>
      </c>
      <c r="F52" s="1" t="s">
        <v>15</v>
      </c>
      <c r="G52" s="6">
        <v>70000</v>
      </c>
      <c r="H52" s="6">
        <v>70000</v>
      </c>
      <c r="I52" s="7" t="s">
        <v>18</v>
      </c>
      <c r="J52" s="8" t="s">
        <v>19</v>
      </c>
      <c r="K52" s="7" t="s">
        <v>20</v>
      </c>
      <c r="L52" s="8" t="s">
        <v>21</v>
      </c>
    </row>
    <row r="53" spans="1:12" ht="24" x14ac:dyDescent="0.3">
      <c r="A53" s="2" t="s">
        <v>12</v>
      </c>
      <c r="B53" s="5" t="s">
        <v>13</v>
      </c>
      <c r="C53" s="1" t="s">
        <v>17</v>
      </c>
      <c r="D53" s="1">
        <v>13736</v>
      </c>
      <c r="E53" s="1" t="s">
        <v>15</v>
      </c>
      <c r="F53" s="1" t="s">
        <v>15</v>
      </c>
      <c r="G53" s="6">
        <v>45000</v>
      </c>
      <c r="H53" s="6">
        <v>45000</v>
      </c>
      <c r="I53" s="7" t="s">
        <v>18</v>
      </c>
      <c r="J53" s="8" t="s">
        <v>19</v>
      </c>
      <c r="K53" s="7" t="s">
        <v>20</v>
      </c>
      <c r="L53" s="8" t="s">
        <v>21</v>
      </c>
    </row>
    <row r="54" spans="1:12" ht="24" x14ac:dyDescent="0.3">
      <c r="A54" s="2" t="s">
        <v>12</v>
      </c>
      <c r="B54" s="5" t="s">
        <v>13</v>
      </c>
      <c r="C54" s="1" t="s">
        <v>17</v>
      </c>
      <c r="D54" s="1">
        <v>13737</v>
      </c>
      <c r="E54" s="1" t="s">
        <v>15</v>
      </c>
      <c r="F54" s="1" t="s">
        <v>15</v>
      </c>
      <c r="G54" s="6">
        <v>45000</v>
      </c>
      <c r="H54" s="6">
        <v>45000</v>
      </c>
      <c r="I54" s="7" t="s">
        <v>18</v>
      </c>
      <c r="J54" s="8" t="s">
        <v>19</v>
      </c>
      <c r="K54" s="7" t="s">
        <v>20</v>
      </c>
      <c r="L54" s="8" t="s">
        <v>21</v>
      </c>
    </row>
    <row r="55" spans="1:12" ht="24" x14ac:dyDescent="0.3">
      <c r="A55" s="2" t="s">
        <v>12</v>
      </c>
      <c r="B55" s="5" t="s">
        <v>13</v>
      </c>
      <c r="C55" s="1" t="s">
        <v>17</v>
      </c>
      <c r="D55" s="1">
        <v>13738</v>
      </c>
      <c r="E55" s="1" t="s">
        <v>15</v>
      </c>
      <c r="F55" s="1" t="s">
        <v>15</v>
      </c>
      <c r="G55" s="6">
        <v>45000</v>
      </c>
      <c r="H55" s="6">
        <v>45000</v>
      </c>
      <c r="I55" s="7" t="s">
        <v>18</v>
      </c>
      <c r="J55" s="8" t="s">
        <v>19</v>
      </c>
      <c r="K55" s="7" t="s">
        <v>20</v>
      </c>
      <c r="L55" s="8" t="s">
        <v>21</v>
      </c>
    </row>
    <row r="56" spans="1:12" ht="24" x14ac:dyDescent="0.3">
      <c r="A56" s="2" t="s">
        <v>12</v>
      </c>
      <c r="B56" s="5" t="s">
        <v>13</v>
      </c>
      <c r="C56" s="1" t="s">
        <v>17</v>
      </c>
      <c r="D56" s="1">
        <v>13739</v>
      </c>
      <c r="E56" s="1" t="s">
        <v>15</v>
      </c>
      <c r="F56" s="1" t="s">
        <v>15</v>
      </c>
      <c r="G56" s="6">
        <v>45000</v>
      </c>
      <c r="H56" s="6">
        <v>45000</v>
      </c>
      <c r="I56" s="7" t="s">
        <v>18</v>
      </c>
      <c r="J56" s="8" t="s">
        <v>19</v>
      </c>
      <c r="K56" s="7" t="s">
        <v>20</v>
      </c>
      <c r="L56" s="8" t="s">
        <v>21</v>
      </c>
    </row>
    <row r="57" spans="1:12" ht="24" x14ac:dyDescent="0.3">
      <c r="A57" s="2" t="s">
        <v>12</v>
      </c>
      <c r="B57" s="5" t="s">
        <v>13</v>
      </c>
      <c r="C57" s="1" t="s">
        <v>17</v>
      </c>
      <c r="D57" s="1">
        <v>13740</v>
      </c>
      <c r="E57" s="1" t="s">
        <v>15</v>
      </c>
      <c r="F57" s="1" t="s">
        <v>15</v>
      </c>
      <c r="G57" s="6">
        <v>45000</v>
      </c>
      <c r="H57" s="6">
        <v>45000</v>
      </c>
      <c r="I57" s="7" t="s">
        <v>18</v>
      </c>
      <c r="J57" s="8" t="s">
        <v>19</v>
      </c>
      <c r="K57" s="7" t="s">
        <v>20</v>
      </c>
      <c r="L57" s="8" t="s">
        <v>21</v>
      </c>
    </row>
    <row r="58" spans="1:12" ht="24" x14ac:dyDescent="0.3">
      <c r="A58" s="2" t="s">
        <v>12</v>
      </c>
      <c r="B58" s="5" t="s">
        <v>13</v>
      </c>
      <c r="C58" s="1" t="s">
        <v>17</v>
      </c>
      <c r="D58" s="1">
        <v>13741</v>
      </c>
      <c r="E58" s="1" t="s">
        <v>15</v>
      </c>
      <c r="F58" s="1" t="s">
        <v>15</v>
      </c>
      <c r="G58" s="6">
        <v>45000</v>
      </c>
      <c r="H58" s="6">
        <v>45000</v>
      </c>
      <c r="I58" s="7" t="s">
        <v>18</v>
      </c>
      <c r="J58" s="8" t="s">
        <v>19</v>
      </c>
      <c r="K58" s="7" t="s">
        <v>20</v>
      </c>
      <c r="L58" s="8" t="s">
        <v>21</v>
      </c>
    </row>
    <row r="59" spans="1:12" ht="24" x14ac:dyDescent="0.3">
      <c r="A59" s="2" t="s">
        <v>12</v>
      </c>
      <c r="B59" s="5" t="s">
        <v>13</v>
      </c>
      <c r="C59" s="1" t="s">
        <v>17</v>
      </c>
      <c r="D59" s="1">
        <v>13742</v>
      </c>
      <c r="E59" s="1" t="s">
        <v>15</v>
      </c>
      <c r="F59" s="1" t="s">
        <v>15</v>
      </c>
      <c r="G59" s="6">
        <v>45000</v>
      </c>
      <c r="H59" s="6">
        <v>45000</v>
      </c>
      <c r="I59" s="7" t="s">
        <v>18</v>
      </c>
      <c r="J59" s="8" t="s">
        <v>19</v>
      </c>
      <c r="K59" s="7" t="s">
        <v>20</v>
      </c>
      <c r="L59" s="8" t="s">
        <v>21</v>
      </c>
    </row>
    <row r="60" spans="1:12" ht="24" x14ac:dyDescent="0.3">
      <c r="A60" s="2" t="s">
        <v>12</v>
      </c>
      <c r="B60" s="5" t="s">
        <v>13</v>
      </c>
      <c r="C60" s="1" t="s">
        <v>17</v>
      </c>
      <c r="D60" s="10">
        <v>14253</v>
      </c>
      <c r="E60" s="10" t="s">
        <v>16</v>
      </c>
      <c r="F60" s="10" t="s">
        <v>16</v>
      </c>
      <c r="G60" s="6">
        <v>51963</v>
      </c>
      <c r="H60" s="6">
        <v>51963</v>
      </c>
      <c r="I60" s="7" t="s">
        <v>18</v>
      </c>
      <c r="J60" s="8" t="s">
        <v>19</v>
      </c>
      <c r="K60" s="7" t="s">
        <v>20</v>
      </c>
      <c r="L60" s="8" t="s">
        <v>21</v>
      </c>
    </row>
    <row r="61" spans="1:12" ht="24" x14ac:dyDescent="0.3">
      <c r="A61" s="2" t="s">
        <v>12</v>
      </c>
      <c r="B61" s="5" t="s">
        <v>13</v>
      </c>
      <c r="C61" s="1" t="s">
        <v>17</v>
      </c>
      <c r="D61" s="10">
        <v>14254</v>
      </c>
      <c r="E61" s="10" t="s">
        <v>16</v>
      </c>
      <c r="F61" s="10" t="s">
        <v>16</v>
      </c>
      <c r="G61" s="6">
        <v>150000</v>
      </c>
      <c r="H61" s="6">
        <v>150000</v>
      </c>
      <c r="I61" s="7" t="s">
        <v>18</v>
      </c>
      <c r="J61" s="8" t="s">
        <v>19</v>
      </c>
      <c r="K61" s="7" t="s">
        <v>20</v>
      </c>
      <c r="L61" s="8" t="s">
        <v>21</v>
      </c>
    </row>
    <row r="62" spans="1:12" ht="24" x14ac:dyDescent="0.3">
      <c r="A62" s="2" t="s">
        <v>12</v>
      </c>
      <c r="B62" s="5" t="s">
        <v>13</v>
      </c>
      <c r="C62" s="1" t="s">
        <v>17</v>
      </c>
      <c r="D62" s="10">
        <v>14255</v>
      </c>
      <c r="E62" s="10" t="s">
        <v>16</v>
      </c>
      <c r="F62" s="10" t="s">
        <v>16</v>
      </c>
      <c r="G62" s="6">
        <v>45000</v>
      </c>
      <c r="H62" s="6">
        <v>45000</v>
      </c>
      <c r="I62" s="7" t="s">
        <v>18</v>
      </c>
      <c r="J62" s="8" t="s">
        <v>19</v>
      </c>
      <c r="K62" s="7" t="s">
        <v>20</v>
      </c>
      <c r="L62" s="8" t="s">
        <v>21</v>
      </c>
    </row>
    <row r="63" spans="1:12" ht="24" x14ac:dyDescent="0.3">
      <c r="A63" s="2" t="s">
        <v>12</v>
      </c>
      <c r="B63" s="5" t="s">
        <v>13</v>
      </c>
      <c r="C63" s="1" t="s">
        <v>17</v>
      </c>
      <c r="D63" s="10">
        <v>14256</v>
      </c>
      <c r="E63" s="10" t="s">
        <v>16</v>
      </c>
      <c r="F63" s="10" t="s">
        <v>16</v>
      </c>
      <c r="G63" s="6">
        <v>45000</v>
      </c>
      <c r="H63" s="6">
        <v>45000</v>
      </c>
      <c r="I63" s="7" t="s">
        <v>18</v>
      </c>
      <c r="J63" s="8" t="s">
        <v>19</v>
      </c>
      <c r="K63" s="7" t="s">
        <v>20</v>
      </c>
      <c r="L63" s="8" t="s">
        <v>21</v>
      </c>
    </row>
    <row r="64" spans="1:12" ht="24" x14ac:dyDescent="0.3">
      <c r="A64" s="2" t="s">
        <v>12</v>
      </c>
      <c r="B64" s="5" t="s">
        <v>13</v>
      </c>
      <c r="C64" s="1" t="s">
        <v>17</v>
      </c>
      <c r="D64" s="10">
        <v>14257</v>
      </c>
      <c r="E64" s="10" t="s">
        <v>16</v>
      </c>
      <c r="F64" s="10" t="s">
        <v>16</v>
      </c>
      <c r="G64" s="6">
        <v>1440000</v>
      </c>
      <c r="H64" s="6">
        <v>1440000</v>
      </c>
      <c r="I64" s="7" t="s">
        <v>18</v>
      </c>
      <c r="J64" s="8" t="s">
        <v>19</v>
      </c>
      <c r="K64" s="7" t="s">
        <v>20</v>
      </c>
      <c r="L64" s="8" t="s">
        <v>21</v>
      </c>
    </row>
    <row r="65" spans="1:12" ht="24" x14ac:dyDescent="0.3">
      <c r="A65" s="2" t="s">
        <v>12</v>
      </c>
      <c r="B65" s="5" t="s">
        <v>13</v>
      </c>
      <c r="C65" s="1" t="s">
        <v>17</v>
      </c>
      <c r="D65" s="10">
        <v>14258</v>
      </c>
      <c r="E65" s="10" t="s">
        <v>16</v>
      </c>
      <c r="F65" s="10" t="s">
        <v>16</v>
      </c>
      <c r="G65" s="6">
        <v>45000</v>
      </c>
      <c r="H65" s="6">
        <v>45000</v>
      </c>
      <c r="I65" s="7" t="s">
        <v>18</v>
      </c>
      <c r="J65" s="8" t="s">
        <v>19</v>
      </c>
      <c r="K65" s="7" t="s">
        <v>20</v>
      </c>
      <c r="L65" s="8" t="s">
        <v>21</v>
      </c>
    </row>
    <row r="66" spans="1:12" ht="24" x14ac:dyDescent="0.3">
      <c r="A66" s="2" t="s">
        <v>12</v>
      </c>
      <c r="B66" s="5" t="s">
        <v>13</v>
      </c>
      <c r="C66" s="1" t="s">
        <v>17</v>
      </c>
      <c r="D66" s="10">
        <v>14259</v>
      </c>
      <c r="E66" s="10" t="s">
        <v>16</v>
      </c>
      <c r="F66" s="10" t="s">
        <v>16</v>
      </c>
      <c r="G66" s="6">
        <v>56463</v>
      </c>
      <c r="H66" s="6">
        <v>56463</v>
      </c>
      <c r="I66" s="7" t="s">
        <v>18</v>
      </c>
      <c r="J66" s="8" t="s">
        <v>19</v>
      </c>
      <c r="K66" s="7" t="s">
        <v>20</v>
      </c>
      <c r="L66" s="8" t="s">
        <v>21</v>
      </c>
    </row>
    <row r="67" spans="1:12" ht="24" x14ac:dyDescent="0.3">
      <c r="A67" s="2" t="s">
        <v>12</v>
      </c>
      <c r="B67" s="5" t="s">
        <v>13</v>
      </c>
      <c r="C67" s="1" t="s">
        <v>17</v>
      </c>
      <c r="D67" s="10">
        <v>14260</v>
      </c>
      <c r="E67" s="10" t="s">
        <v>16</v>
      </c>
      <c r="F67" s="10" t="s">
        <v>16</v>
      </c>
      <c r="G67" s="6">
        <v>2880000</v>
      </c>
      <c r="H67" s="6">
        <v>2880000</v>
      </c>
      <c r="I67" s="7" t="s">
        <v>18</v>
      </c>
      <c r="J67" s="8" t="s">
        <v>19</v>
      </c>
      <c r="K67" s="7" t="s">
        <v>20</v>
      </c>
      <c r="L67" s="8" t="s">
        <v>21</v>
      </c>
    </row>
    <row r="68" spans="1:12" ht="24" x14ac:dyDescent="0.3">
      <c r="A68" s="2" t="s">
        <v>12</v>
      </c>
      <c r="B68" s="5" t="s">
        <v>13</v>
      </c>
      <c r="C68" s="1" t="s">
        <v>17</v>
      </c>
      <c r="D68" s="10">
        <v>14261</v>
      </c>
      <c r="E68" s="10" t="s">
        <v>16</v>
      </c>
      <c r="F68" s="10" t="s">
        <v>16</v>
      </c>
      <c r="G68" s="6">
        <v>45000</v>
      </c>
      <c r="H68" s="6">
        <v>45000</v>
      </c>
      <c r="I68" s="7" t="s">
        <v>18</v>
      </c>
      <c r="J68" s="8" t="s">
        <v>19</v>
      </c>
      <c r="K68" s="7" t="s">
        <v>20</v>
      </c>
      <c r="L68" s="8" t="s">
        <v>21</v>
      </c>
    </row>
    <row r="69" spans="1:12" ht="24" x14ac:dyDescent="0.3">
      <c r="A69" s="2" t="s">
        <v>12</v>
      </c>
      <c r="B69" s="5" t="s">
        <v>13</v>
      </c>
      <c r="C69" s="1" t="s">
        <v>17</v>
      </c>
      <c r="D69" s="10">
        <v>14262</v>
      </c>
      <c r="E69" s="10" t="s">
        <v>16</v>
      </c>
      <c r="F69" s="10" t="s">
        <v>16</v>
      </c>
      <c r="G69" s="6">
        <v>45000</v>
      </c>
      <c r="H69" s="6">
        <v>45000</v>
      </c>
      <c r="I69" s="7" t="s">
        <v>18</v>
      </c>
      <c r="J69" s="8" t="s">
        <v>19</v>
      </c>
      <c r="K69" s="7" t="s">
        <v>20</v>
      </c>
      <c r="L69" s="8" t="s">
        <v>21</v>
      </c>
    </row>
    <row r="70" spans="1:12" ht="24" x14ac:dyDescent="0.3">
      <c r="A70" s="2" t="s">
        <v>12</v>
      </c>
      <c r="B70" s="5" t="s">
        <v>13</v>
      </c>
      <c r="C70" s="1" t="s">
        <v>17</v>
      </c>
      <c r="D70" s="10">
        <v>14263</v>
      </c>
      <c r="E70" s="10" t="s">
        <v>16</v>
      </c>
      <c r="F70" s="10" t="s">
        <v>16</v>
      </c>
      <c r="G70" s="6">
        <v>45000</v>
      </c>
      <c r="H70" s="6">
        <v>45000</v>
      </c>
      <c r="I70" s="7" t="s">
        <v>18</v>
      </c>
      <c r="J70" s="8" t="s">
        <v>19</v>
      </c>
      <c r="K70" s="7" t="s">
        <v>20</v>
      </c>
      <c r="L70" s="8" t="s">
        <v>21</v>
      </c>
    </row>
    <row r="71" spans="1:12" ht="24" x14ac:dyDescent="0.3">
      <c r="A71" s="2" t="s">
        <v>12</v>
      </c>
      <c r="B71" s="5" t="s">
        <v>13</v>
      </c>
      <c r="C71" s="1" t="s">
        <v>17</v>
      </c>
      <c r="D71" s="10">
        <v>14264</v>
      </c>
      <c r="E71" s="10" t="s">
        <v>16</v>
      </c>
      <c r="F71" s="10" t="s">
        <v>16</v>
      </c>
      <c r="G71" s="6">
        <v>45000</v>
      </c>
      <c r="H71" s="6">
        <v>45000</v>
      </c>
      <c r="I71" s="7" t="s">
        <v>18</v>
      </c>
      <c r="J71" s="8" t="s">
        <v>19</v>
      </c>
      <c r="K71" s="7" t="s">
        <v>20</v>
      </c>
      <c r="L71" s="8" t="s">
        <v>21</v>
      </c>
    </row>
    <row r="72" spans="1:12" ht="24" x14ac:dyDescent="0.3">
      <c r="A72" s="2" t="s">
        <v>12</v>
      </c>
      <c r="B72" s="5" t="s">
        <v>13</v>
      </c>
      <c r="C72" s="1" t="s">
        <v>17</v>
      </c>
      <c r="D72" s="10">
        <v>14265</v>
      </c>
      <c r="E72" s="10" t="s">
        <v>16</v>
      </c>
      <c r="F72" s="10" t="s">
        <v>16</v>
      </c>
      <c r="G72" s="6">
        <v>45000</v>
      </c>
      <c r="H72" s="6">
        <v>45000</v>
      </c>
      <c r="I72" s="7" t="s">
        <v>18</v>
      </c>
      <c r="J72" s="8" t="s">
        <v>19</v>
      </c>
      <c r="K72" s="7" t="s">
        <v>20</v>
      </c>
      <c r="L72" s="8" t="s">
        <v>21</v>
      </c>
    </row>
    <row r="73" spans="1:12" ht="24" x14ac:dyDescent="0.3">
      <c r="A73" s="2" t="s">
        <v>12</v>
      </c>
      <c r="B73" s="5" t="s">
        <v>13</v>
      </c>
      <c r="C73" s="1" t="s">
        <v>17</v>
      </c>
      <c r="D73" s="10">
        <v>14266</v>
      </c>
      <c r="E73" s="10" t="s">
        <v>16</v>
      </c>
      <c r="F73" s="10" t="s">
        <v>16</v>
      </c>
      <c r="G73" s="6">
        <v>45000</v>
      </c>
      <c r="H73" s="6">
        <v>45000</v>
      </c>
      <c r="I73" s="7" t="s">
        <v>18</v>
      </c>
      <c r="J73" s="8" t="s">
        <v>19</v>
      </c>
      <c r="K73" s="7" t="s">
        <v>20</v>
      </c>
      <c r="L73" s="8" t="s">
        <v>21</v>
      </c>
    </row>
    <row r="74" spans="1:12" ht="24" x14ac:dyDescent="0.3">
      <c r="A74" s="2" t="s">
        <v>12</v>
      </c>
      <c r="B74" s="5" t="s">
        <v>13</v>
      </c>
      <c r="C74" s="1" t="s">
        <v>17</v>
      </c>
      <c r="D74" s="10">
        <v>14267</v>
      </c>
      <c r="E74" s="10" t="s">
        <v>16</v>
      </c>
      <c r="F74" s="10" t="s">
        <v>16</v>
      </c>
      <c r="G74" s="6">
        <v>35028</v>
      </c>
      <c r="H74" s="6">
        <v>35028</v>
      </c>
      <c r="I74" s="7" t="s">
        <v>18</v>
      </c>
      <c r="J74" s="8" t="s">
        <v>19</v>
      </c>
      <c r="K74" s="7" t="s">
        <v>20</v>
      </c>
      <c r="L74" s="8" t="s">
        <v>21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EB32D-4EDE-46B5-AE83-7E6279DA4034}">
  <dimension ref="A1:AA75"/>
  <sheetViews>
    <sheetView topLeftCell="A2" workbookViewId="0">
      <selection activeCell="A3" sqref="A3"/>
    </sheetView>
  </sheetViews>
  <sheetFormatPr baseColWidth="10" defaultRowHeight="14.5" x14ac:dyDescent="0.35"/>
  <cols>
    <col min="1" max="1" width="9.54296875" style="18" bestFit="1" customWidth="1"/>
    <col min="2" max="2" width="16" style="18" bestFit="1" customWidth="1"/>
    <col min="3" max="3" width="6.1796875" style="18" bestFit="1" customWidth="1"/>
    <col min="4" max="4" width="6" style="18" bestFit="1" customWidth="1"/>
    <col min="5" max="5" width="6.6328125" style="18" bestFit="1" customWidth="1"/>
    <col min="6" max="6" width="14.81640625" style="18" bestFit="1" customWidth="1"/>
    <col min="7" max="8" width="8.453125" style="18" bestFit="1" customWidth="1"/>
    <col min="9" max="9" width="12.36328125" style="18" bestFit="1" customWidth="1"/>
    <col min="10" max="11" width="10.6328125" style="18" bestFit="1" customWidth="1"/>
    <col min="12" max="12" width="7.36328125" style="18" bestFit="1" customWidth="1"/>
    <col min="13" max="13" width="11.26953125" style="18" bestFit="1" customWidth="1"/>
    <col min="14" max="14" width="8.81640625" style="18" bestFit="1" customWidth="1"/>
    <col min="15" max="15" width="10.453125" style="18" bestFit="1" customWidth="1"/>
    <col min="16" max="16" width="7.08984375" bestFit="1" customWidth="1"/>
    <col min="17" max="17" width="11" bestFit="1" customWidth="1"/>
    <col min="18" max="20" width="14.1796875" bestFit="1" customWidth="1"/>
    <col min="21" max="21" width="11.90625" bestFit="1" customWidth="1"/>
    <col min="22" max="22" width="14.81640625" bestFit="1" customWidth="1"/>
    <col min="23" max="23" width="11.453125" customWidth="1"/>
    <col min="24" max="24" width="11.6328125" customWidth="1"/>
    <col min="25" max="25" width="12" customWidth="1"/>
    <col min="26" max="26" width="13.54296875" bestFit="1" customWidth="1"/>
  </cols>
  <sheetData>
    <row r="1" spans="1:27" x14ac:dyDescent="0.35">
      <c r="J1" s="27">
        <f>SUBTOTAL(9,J3:J75)</f>
        <v>11748760</v>
      </c>
      <c r="K1" s="27">
        <f t="shared" ref="K1:Z1" si="0">SUBTOTAL(9,K3:K75)</f>
        <v>11748760</v>
      </c>
      <c r="L1" s="27"/>
      <c r="M1" s="27"/>
      <c r="N1" s="27"/>
      <c r="O1" s="27"/>
      <c r="P1" s="27"/>
      <c r="Q1" s="27"/>
      <c r="R1" s="27">
        <f t="shared" si="0"/>
        <v>11753260</v>
      </c>
      <c r="S1" s="27">
        <f t="shared" si="0"/>
        <v>11753260</v>
      </c>
      <c r="T1" s="27">
        <f t="shared" si="0"/>
        <v>11753260</v>
      </c>
      <c r="U1" s="27">
        <f t="shared" si="0"/>
        <v>1143547</v>
      </c>
      <c r="V1" s="27"/>
      <c r="W1" s="27">
        <f t="shared" si="0"/>
        <v>10447680</v>
      </c>
      <c r="X1" s="27"/>
      <c r="Y1" s="27"/>
      <c r="Z1" s="27">
        <f t="shared" si="0"/>
        <v>646253750</v>
      </c>
    </row>
    <row r="2" spans="1:27" ht="40" x14ac:dyDescent="0.35">
      <c r="A2" s="25" t="s">
        <v>6</v>
      </c>
      <c r="B2" s="25" t="s">
        <v>8</v>
      </c>
      <c r="C2" s="25" t="s">
        <v>0</v>
      </c>
      <c r="D2" s="25" t="s">
        <v>1</v>
      </c>
      <c r="E2" s="19" t="s">
        <v>22</v>
      </c>
      <c r="F2" s="19" t="s">
        <v>23</v>
      </c>
      <c r="G2" s="25" t="s">
        <v>2</v>
      </c>
      <c r="H2" s="25" t="s">
        <v>3</v>
      </c>
      <c r="I2" s="19" t="s">
        <v>170</v>
      </c>
      <c r="J2" s="25" t="s">
        <v>4</v>
      </c>
      <c r="K2" s="25" t="s">
        <v>5</v>
      </c>
      <c r="L2" s="25" t="s">
        <v>7</v>
      </c>
      <c r="M2" s="25" t="s">
        <v>9</v>
      </c>
      <c r="N2" s="25" t="s">
        <v>10</v>
      </c>
      <c r="O2" s="25" t="s">
        <v>11</v>
      </c>
      <c r="P2" s="19" t="s">
        <v>171</v>
      </c>
      <c r="Q2" s="21" t="s">
        <v>183</v>
      </c>
      <c r="R2" s="25" t="s">
        <v>173</v>
      </c>
      <c r="S2" s="25" t="s">
        <v>174</v>
      </c>
      <c r="T2" s="25" t="s">
        <v>175</v>
      </c>
      <c r="U2" s="19" t="s">
        <v>176</v>
      </c>
      <c r="V2" s="19" t="s">
        <v>177</v>
      </c>
      <c r="W2" s="21" t="s">
        <v>178</v>
      </c>
      <c r="X2" s="21" t="s">
        <v>179</v>
      </c>
      <c r="Y2" s="21" t="s">
        <v>180</v>
      </c>
      <c r="Z2" s="21" t="s">
        <v>181</v>
      </c>
      <c r="AA2" s="26" t="s">
        <v>182</v>
      </c>
    </row>
    <row r="3" spans="1:27" x14ac:dyDescent="0.35">
      <c r="A3" s="11">
        <v>830515000</v>
      </c>
      <c r="B3" s="12" t="s">
        <v>13</v>
      </c>
      <c r="C3" s="13" t="s">
        <v>17</v>
      </c>
      <c r="D3" s="13">
        <v>13685</v>
      </c>
      <c r="E3" s="13" t="s">
        <v>24</v>
      </c>
      <c r="F3" s="13" t="s">
        <v>97</v>
      </c>
      <c r="G3" s="13" t="s">
        <v>14</v>
      </c>
      <c r="H3" s="13" t="s">
        <v>14</v>
      </c>
      <c r="I3" s="20">
        <v>45272.760934108795</v>
      </c>
      <c r="J3" s="14">
        <v>436650</v>
      </c>
      <c r="K3" s="14">
        <v>436650</v>
      </c>
      <c r="L3" s="15" t="s">
        <v>18</v>
      </c>
      <c r="M3" s="16" t="s">
        <v>19</v>
      </c>
      <c r="N3" s="15" t="s">
        <v>20</v>
      </c>
      <c r="O3" s="16" t="s">
        <v>21</v>
      </c>
      <c r="P3" s="13" t="s">
        <v>172</v>
      </c>
      <c r="Q3" s="13" t="s">
        <v>186</v>
      </c>
      <c r="R3" s="24">
        <v>436650</v>
      </c>
      <c r="S3" s="24">
        <v>436650</v>
      </c>
      <c r="T3" s="24">
        <v>436650</v>
      </c>
      <c r="U3" s="24">
        <v>427917</v>
      </c>
      <c r="V3" s="13">
        <v>1222369104</v>
      </c>
      <c r="W3" s="24">
        <v>0</v>
      </c>
      <c r="X3" s="13"/>
      <c r="Y3" s="13"/>
      <c r="Z3" s="24">
        <v>0</v>
      </c>
      <c r="AA3" s="20">
        <v>45382</v>
      </c>
    </row>
    <row r="4" spans="1:27" x14ac:dyDescent="0.35">
      <c r="A4" s="11">
        <v>830515000</v>
      </c>
      <c r="B4" s="12" t="s">
        <v>13</v>
      </c>
      <c r="C4" s="13" t="s">
        <v>17</v>
      </c>
      <c r="D4" s="13">
        <v>13686</v>
      </c>
      <c r="E4" s="13" t="s">
        <v>25</v>
      </c>
      <c r="F4" s="13" t="s">
        <v>98</v>
      </c>
      <c r="G4" s="13" t="s">
        <v>14</v>
      </c>
      <c r="H4" s="13" t="s">
        <v>14</v>
      </c>
      <c r="I4" s="20">
        <v>45272.762647916665</v>
      </c>
      <c r="J4" s="14">
        <v>100000</v>
      </c>
      <c r="K4" s="14">
        <v>100000</v>
      </c>
      <c r="L4" s="15" t="s">
        <v>18</v>
      </c>
      <c r="M4" s="16" t="s">
        <v>19</v>
      </c>
      <c r="N4" s="15" t="s">
        <v>20</v>
      </c>
      <c r="O4" s="16" t="s">
        <v>21</v>
      </c>
      <c r="P4" s="13" t="s">
        <v>172</v>
      </c>
      <c r="Q4" s="13" t="s">
        <v>186</v>
      </c>
      <c r="R4" s="24">
        <v>100000</v>
      </c>
      <c r="S4" s="24">
        <v>100000</v>
      </c>
      <c r="T4" s="24">
        <v>100000</v>
      </c>
      <c r="U4" s="24">
        <v>100000</v>
      </c>
      <c r="V4" s="13">
        <v>1222369105</v>
      </c>
      <c r="W4" s="24">
        <v>0</v>
      </c>
      <c r="X4" s="13"/>
      <c r="Y4" s="13"/>
      <c r="Z4" s="24">
        <v>0</v>
      </c>
      <c r="AA4" s="20">
        <v>45382</v>
      </c>
    </row>
    <row r="5" spans="1:27" x14ac:dyDescent="0.35">
      <c r="A5" s="11">
        <v>830515000</v>
      </c>
      <c r="B5" s="12" t="s">
        <v>13</v>
      </c>
      <c r="C5" s="13" t="s">
        <v>17</v>
      </c>
      <c r="D5" s="13">
        <v>13687</v>
      </c>
      <c r="E5" s="13" t="s">
        <v>26</v>
      </c>
      <c r="F5" s="13" t="s">
        <v>99</v>
      </c>
      <c r="G5" s="13" t="s">
        <v>15</v>
      </c>
      <c r="H5" s="13" t="s">
        <v>15</v>
      </c>
      <c r="I5" s="20">
        <v>45272.764281793985</v>
      </c>
      <c r="J5" s="14">
        <v>90000</v>
      </c>
      <c r="K5" s="14">
        <v>90000</v>
      </c>
      <c r="L5" s="15" t="s">
        <v>18</v>
      </c>
      <c r="M5" s="16" t="s">
        <v>19</v>
      </c>
      <c r="N5" s="15" t="s">
        <v>20</v>
      </c>
      <c r="O5" s="16" t="s">
        <v>21</v>
      </c>
      <c r="P5" s="13" t="s">
        <v>172</v>
      </c>
      <c r="Q5" s="13" t="s">
        <v>184</v>
      </c>
      <c r="R5" s="24">
        <v>90000</v>
      </c>
      <c r="S5" s="24">
        <v>90000</v>
      </c>
      <c r="T5" s="24">
        <v>90000</v>
      </c>
      <c r="U5" s="24">
        <v>0</v>
      </c>
      <c r="V5" s="13"/>
      <c r="W5" s="24">
        <v>90000</v>
      </c>
      <c r="X5" s="13">
        <v>4800062425</v>
      </c>
      <c r="Y5" s="20">
        <v>45320</v>
      </c>
      <c r="Z5" s="24">
        <v>538450</v>
      </c>
      <c r="AA5" s="20">
        <v>45382</v>
      </c>
    </row>
    <row r="6" spans="1:27" x14ac:dyDescent="0.35">
      <c r="A6" s="11">
        <v>830515000</v>
      </c>
      <c r="B6" s="12" t="s">
        <v>13</v>
      </c>
      <c r="C6" s="13" t="s">
        <v>17</v>
      </c>
      <c r="D6" s="13">
        <v>13688</v>
      </c>
      <c r="E6" s="13" t="s">
        <v>27</v>
      </c>
      <c r="F6" s="13" t="s">
        <v>100</v>
      </c>
      <c r="G6" s="13" t="s">
        <v>15</v>
      </c>
      <c r="H6" s="13" t="s">
        <v>15</v>
      </c>
      <c r="I6" s="20">
        <v>45272.765903935186</v>
      </c>
      <c r="J6" s="14">
        <v>49267</v>
      </c>
      <c r="K6" s="14">
        <v>49267</v>
      </c>
      <c r="L6" s="15" t="s">
        <v>18</v>
      </c>
      <c r="M6" s="16" t="s">
        <v>19</v>
      </c>
      <c r="N6" s="15" t="s">
        <v>20</v>
      </c>
      <c r="O6" s="16" t="s">
        <v>21</v>
      </c>
      <c r="P6" s="13" t="s">
        <v>172</v>
      </c>
      <c r="Q6" s="13" t="s">
        <v>184</v>
      </c>
      <c r="R6" s="24">
        <v>49267</v>
      </c>
      <c r="S6" s="24">
        <v>49267</v>
      </c>
      <c r="T6" s="24">
        <v>49267</v>
      </c>
      <c r="U6" s="24">
        <v>0</v>
      </c>
      <c r="V6" s="13"/>
      <c r="W6" s="24">
        <v>49267</v>
      </c>
      <c r="X6" s="13">
        <v>4800062425</v>
      </c>
      <c r="Y6" s="20">
        <v>45320</v>
      </c>
      <c r="Z6" s="24">
        <v>538450</v>
      </c>
      <c r="AA6" s="20">
        <v>45382</v>
      </c>
    </row>
    <row r="7" spans="1:27" x14ac:dyDescent="0.35">
      <c r="A7" s="11">
        <v>830515000</v>
      </c>
      <c r="B7" s="12" t="s">
        <v>13</v>
      </c>
      <c r="C7" s="13" t="s">
        <v>17</v>
      </c>
      <c r="D7" s="13">
        <v>13689</v>
      </c>
      <c r="E7" s="13" t="s">
        <v>28</v>
      </c>
      <c r="F7" s="13" t="s">
        <v>101</v>
      </c>
      <c r="G7" s="13" t="s">
        <v>15</v>
      </c>
      <c r="H7" s="13" t="s">
        <v>15</v>
      </c>
      <c r="I7" s="20">
        <v>45272.766860069445</v>
      </c>
      <c r="J7" s="14">
        <v>107250</v>
      </c>
      <c r="K7" s="14">
        <v>107250</v>
      </c>
      <c r="L7" s="15" t="s">
        <v>18</v>
      </c>
      <c r="M7" s="16" t="s">
        <v>19</v>
      </c>
      <c r="N7" s="15" t="s">
        <v>20</v>
      </c>
      <c r="O7" s="16" t="s">
        <v>21</v>
      </c>
      <c r="P7" s="13" t="s">
        <v>172</v>
      </c>
      <c r="Q7" s="13" t="s">
        <v>184</v>
      </c>
      <c r="R7" s="24">
        <v>107250</v>
      </c>
      <c r="S7" s="24">
        <v>107250</v>
      </c>
      <c r="T7" s="24">
        <v>107250</v>
      </c>
      <c r="U7" s="24">
        <v>0</v>
      </c>
      <c r="V7" s="13"/>
      <c r="W7" s="24">
        <v>107250</v>
      </c>
      <c r="X7" s="13">
        <v>4800062425</v>
      </c>
      <c r="Y7" s="20">
        <v>45320</v>
      </c>
      <c r="Z7" s="24">
        <v>538450</v>
      </c>
      <c r="AA7" s="20">
        <v>45382</v>
      </c>
    </row>
    <row r="8" spans="1:27" x14ac:dyDescent="0.35">
      <c r="A8" s="11">
        <v>830515000</v>
      </c>
      <c r="B8" s="12" t="s">
        <v>13</v>
      </c>
      <c r="C8" s="13" t="s">
        <v>17</v>
      </c>
      <c r="D8" s="13">
        <v>13690</v>
      </c>
      <c r="E8" s="13" t="s">
        <v>29</v>
      </c>
      <c r="F8" s="13" t="s">
        <v>102</v>
      </c>
      <c r="G8" s="13" t="s">
        <v>15</v>
      </c>
      <c r="H8" s="13" t="s">
        <v>15</v>
      </c>
      <c r="I8" s="20">
        <v>45272.768009918982</v>
      </c>
      <c r="J8" s="14">
        <v>720000</v>
      </c>
      <c r="K8" s="14">
        <v>720000</v>
      </c>
      <c r="L8" s="15" t="s">
        <v>18</v>
      </c>
      <c r="M8" s="16" t="s">
        <v>19</v>
      </c>
      <c r="N8" s="15" t="s">
        <v>20</v>
      </c>
      <c r="O8" s="16" t="s">
        <v>21</v>
      </c>
      <c r="P8" s="13" t="s">
        <v>172</v>
      </c>
      <c r="Q8" s="13" t="s">
        <v>185</v>
      </c>
      <c r="R8" s="24">
        <v>720000</v>
      </c>
      <c r="S8" s="24">
        <v>720000</v>
      </c>
      <c r="T8" s="24">
        <v>720000</v>
      </c>
      <c r="U8" s="24">
        <v>413667</v>
      </c>
      <c r="V8" s="13">
        <v>4800062425</v>
      </c>
      <c r="W8" s="24">
        <f>705600-U8</f>
        <v>291933</v>
      </c>
      <c r="X8" s="13">
        <v>4800062425</v>
      </c>
      <c r="Y8" s="20">
        <v>45320</v>
      </c>
      <c r="Z8" s="24">
        <v>538450</v>
      </c>
      <c r="AA8" s="20">
        <v>45382</v>
      </c>
    </row>
    <row r="9" spans="1:27" x14ac:dyDescent="0.35">
      <c r="A9" s="11">
        <v>830515000</v>
      </c>
      <c r="B9" s="12" t="s">
        <v>13</v>
      </c>
      <c r="C9" s="13" t="s">
        <v>17</v>
      </c>
      <c r="D9" s="13">
        <v>13691</v>
      </c>
      <c r="E9" s="13" t="s">
        <v>30</v>
      </c>
      <c r="F9" s="13" t="s">
        <v>103</v>
      </c>
      <c r="G9" s="13" t="s">
        <v>15</v>
      </c>
      <c r="H9" s="13" t="s">
        <v>15</v>
      </c>
      <c r="I9" s="20">
        <v>45272.769049884257</v>
      </c>
      <c r="J9" s="14">
        <v>960000</v>
      </c>
      <c r="K9" s="14">
        <v>960000</v>
      </c>
      <c r="L9" s="15" t="s">
        <v>18</v>
      </c>
      <c r="M9" s="16" t="s">
        <v>19</v>
      </c>
      <c r="N9" s="15" t="s">
        <v>20</v>
      </c>
      <c r="O9" s="16" t="s">
        <v>21</v>
      </c>
      <c r="P9" s="13" t="s">
        <v>172</v>
      </c>
      <c r="Q9" s="13" t="s">
        <v>184</v>
      </c>
      <c r="R9" s="24">
        <v>960000</v>
      </c>
      <c r="S9" s="24">
        <v>960000</v>
      </c>
      <c r="T9" s="24">
        <v>960000</v>
      </c>
      <c r="U9" s="24">
        <v>0</v>
      </c>
      <c r="V9" s="13"/>
      <c r="W9" s="24">
        <v>940800</v>
      </c>
      <c r="X9" s="13">
        <v>4800063005</v>
      </c>
      <c r="Y9" s="20">
        <v>45365</v>
      </c>
      <c r="Z9" s="24">
        <v>9909230</v>
      </c>
      <c r="AA9" s="20">
        <v>45382</v>
      </c>
    </row>
    <row r="10" spans="1:27" x14ac:dyDescent="0.35">
      <c r="A10" s="11">
        <v>830515000</v>
      </c>
      <c r="B10" s="12" t="s">
        <v>13</v>
      </c>
      <c r="C10" s="13" t="s">
        <v>17</v>
      </c>
      <c r="D10" s="13">
        <v>13692</v>
      </c>
      <c r="E10" s="13" t="s">
        <v>31</v>
      </c>
      <c r="F10" s="13" t="s">
        <v>104</v>
      </c>
      <c r="G10" s="13" t="s">
        <v>15</v>
      </c>
      <c r="H10" s="13" t="s">
        <v>15</v>
      </c>
      <c r="I10" s="20">
        <v>45272.770160914355</v>
      </c>
      <c r="J10" s="14">
        <v>45000</v>
      </c>
      <c r="K10" s="14">
        <v>45000</v>
      </c>
      <c r="L10" s="15" t="s">
        <v>18</v>
      </c>
      <c r="M10" s="16" t="s">
        <v>19</v>
      </c>
      <c r="N10" s="15" t="s">
        <v>20</v>
      </c>
      <c r="O10" s="16" t="s">
        <v>21</v>
      </c>
      <c r="P10" s="13" t="s">
        <v>172</v>
      </c>
      <c r="Q10" s="13" t="s">
        <v>184</v>
      </c>
      <c r="R10" s="24">
        <v>45000</v>
      </c>
      <c r="S10" s="24">
        <v>45000</v>
      </c>
      <c r="T10" s="24">
        <v>45000</v>
      </c>
      <c r="U10" s="24">
        <v>0</v>
      </c>
      <c r="V10" s="13"/>
      <c r="W10" s="24">
        <v>45000</v>
      </c>
      <c r="X10" s="13">
        <v>4800063005</v>
      </c>
      <c r="Y10" s="20">
        <v>45365</v>
      </c>
      <c r="Z10" s="24">
        <v>9909230</v>
      </c>
      <c r="AA10" s="20">
        <v>45382</v>
      </c>
    </row>
    <row r="11" spans="1:27" x14ac:dyDescent="0.35">
      <c r="A11" s="11">
        <v>830515000</v>
      </c>
      <c r="B11" s="12" t="s">
        <v>13</v>
      </c>
      <c r="C11" s="13" t="s">
        <v>17</v>
      </c>
      <c r="D11" s="13">
        <v>13693</v>
      </c>
      <c r="E11" s="13" t="s">
        <v>32</v>
      </c>
      <c r="F11" s="13" t="s">
        <v>105</v>
      </c>
      <c r="G11" s="13" t="s">
        <v>15</v>
      </c>
      <c r="H11" s="13" t="s">
        <v>15</v>
      </c>
      <c r="I11" s="20">
        <v>45272.771778738424</v>
      </c>
      <c r="J11" s="14">
        <v>45000</v>
      </c>
      <c r="K11" s="14">
        <v>45000</v>
      </c>
      <c r="L11" s="15" t="s">
        <v>18</v>
      </c>
      <c r="M11" s="16" t="s">
        <v>19</v>
      </c>
      <c r="N11" s="15" t="s">
        <v>20</v>
      </c>
      <c r="O11" s="16" t="s">
        <v>21</v>
      </c>
      <c r="P11" s="13" t="s">
        <v>172</v>
      </c>
      <c r="Q11" s="13" t="s">
        <v>184</v>
      </c>
      <c r="R11" s="24">
        <v>45000</v>
      </c>
      <c r="S11" s="24">
        <v>45000</v>
      </c>
      <c r="T11" s="24">
        <v>45000</v>
      </c>
      <c r="U11" s="24">
        <v>0</v>
      </c>
      <c r="V11" s="13"/>
      <c r="W11" s="24">
        <v>45000</v>
      </c>
      <c r="X11" s="13">
        <v>4800063005</v>
      </c>
      <c r="Y11" s="20">
        <v>45365</v>
      </c>
      <c r="Z11" s="24">
        <v>9909230</v>
      </c>
      <c r="AA11" s="20">
        <v>45382</v>
      </c>
    </row>
    <row r="12" spans="1:27" x14ac:dyDescent="0.35">
      <c r="A12" s="11">
        <v>830515000</v>
      </c>
      <c r="B12" s="12" t="s">
        <v>13</v>
      </c>
      <c r="C12" s="13" t="s">
        <v>17</v>
      </c>
      <c r="D12" s="13">
        <v>13694</v>
      </c>
      <c r="E12" s="13" t="s">
        <v>33</v>
      </c>
      <c r="F12" s="13" t="s">
        <v>106</v>
      </c>
      <c r="G12" s="13" t="s">
        <v>15</v>
      </c>
      <c r="H12" s="13" t="s">
        <v>15</v>
      </c>
      <c r="I12" s="20">
        <v>45272.773029085649</v>
      </c>
      <c r="J12" s="14">
        <v>45000</v>
      </c>
      <c r="K12" s="14">
        <v>45000</v>
      </c>
      <c r="L12" s="15" t="s">
        <v>18</v>
      </c>
      <c r="M12" s="16" t="s">
        <v>19</v>
      </c>
      <c r="N12" s="15" t="s">
        <v>20</v>
      </c>
      <c r="O12" s="16" t="s">
        <v>21</v>
      </c>
      <c r="P12" s="13" t="s">
        <v>172</v>
      </c>
      <c r="Q12" s="13" t="s">
        <v>184</v>
      </c>
      <c r="R12" s="24">
        <v>45000</v>
      </c>
      <c r="S12" s="24">
        <v>45000</v>
      </c>
      <c r="T12" s="24">
        <v>45000</v>
      </c>
      <c r="U12" s="24">
        <v>0</v>
      </c>
      <c r="V12" s="13"/>
      <c r="W12" s="24">
        <v>45000</v>
      </c>
      <c r="X12" s="13">
        <v>4800063005</v>
      </c>
      <c r="Y12" s="20">
        <v>45365</v>
      </c>
      <c r="Z12" s="24">
        <v>9909230</v>
      </c>
      <c r="AA12" s="20">
        <v>45382</v>
      </c>
    </row>
    <row r="13" spans="1:27" x14ac:dyDescent="0.35">
      <c r="A13" s="11">
        <v>830515000</v>
      </c>
      <c r="B13" s="12" t="s">
        <v>13</v>
      </c>
      <c r="C13" s="13" t="s">
        <v>17</v>
      </c>
      <c r="D13" s="13">
        <v>13695</v>
      </c>
      <c r="E13" s="13" t="s">
        <v>34</v>
      </c>
      <c r="F13" s="13" t="s">
        <v>107</v>
      </c>
      <c r="G13" s="13" t="s">
        <v>15</v>
      </c>
      <c r="H13" s="13" t="s">
        <v>15</v>
      </c>
      <c r="I13" s="20">
        <v>45272.77448133102</v>
      </c>
      <c r="J13" s="14">
        <v>45000</v>
      </c>
      <c r="K13" s="14">
        <v>45000</v>
      </c>
      <c r="L13" s="15" t="s">
        <v>18</v>
      </c>
      <c r="M13" s="16" t="s">
        <v>19</v>
      </c>
      <c r="N13" s="15" t="s">
        <v>20</v>
      </c>
      <c r="O13" s="16" t="s">
        <v>21</v>
      </c>
      <c r="P13" s="13" t="s">
        <v>172</v>
      </c>
      <c r="Q13" s="13" t="s">
        <v>184</v>
      </c>
      <c r="R13" s="24">
        <v>45000</v>
      </c>
      <c r="S13" s="24">
        <v>45000</v>
      </c>
      <c r="T13" s="24">
        <v>45000</v>
      </c>
      <c r="U13" s="24">
        <v>0</v>
      </c>
      <c r="V13" s="13"/>
      <c r="W13" s="24">
        <v>45000</v>
      </c>
      <c r="X13" s="13">
        <v>4800063005</v>
      </c>
      <c r="Y13" s="20">
        <v>45365</v>
      </c>
      <c r="Z13" s="24">
        <v>9909230</v>
      </c>
      <c r="AA13" s="20">
        <v>45382</v>
      </c>
    </row>
    <row r="14" spans="1:27" x14ac:dyDescent="0.35">
      <c r="A14" s="11">
        <v>830515000</v>
      </c>
      <c r="B14" s="12" t="s">
        <v>13</v>
      </c>
      <c r="C14" s="13" t="s">
        <v>17</v>
      </c>
      <c r="D14" s="13">
        <v>13696</v>
      </c>
      <c r="E14" s="13" t="s">
        <v>35</v>
      </c>
      <c r="F14" s="13" t="s">
        <v>108</v>
      </c>
      <c r="G14" s="13" t="s">
        <v>15</v>
      </c>
      <c r="H14" s="13" t="s">
        <v>15</v>
      </c>
      <c r="I14" s="20">
        <v>45272.775642708337</v>
      </c>
      <c r="J14" s="14">
        <v>120000</v>
      </c>
      <c r="K14" s="14">
        <v>120000</v>
      </c>
      <c r="L14" s="15" t="s">
        <v>18</v>
      </c>
      <c r="M14" s="16" t="s">
        <v>19</v>
      </c>
      <c r="N14" s="15" t="s">
        <v>20</v>
      </c>
      <c r="O14" s="16" t="s">
        <v>21</v>
      </c>
      <c r="P14" s="13" t="s">
        <v>172</v>
      </c>
      <c r="Q14" s="13" t="s">
        <v>184</v>
      </c>
      <c r="R14" s="24">
        <v>120000</v>
      </c>
      <c r="S14" s="24">
        <v>120000</v>
      </c>
      <c r="T14" s="24">
        <v>120000</v>
      </c>
      <c r="U14" s="24">
        <v>0</v>
      </c>
      <c r="V14" s="13"/>
      <c r="W14" s="24">
        <v>120000</v>
      </c>
      <c r="X14" s="13">
        <v>4800063005</v>
      </c>
      <c r="Y14" s="20">
        <v>45365</v>
      </c>
      <c r="Z14" s="24">
        <v>9909230</v>
      </c>
      <c r="AA14" s="20">
        <v>45382</v>
      </c>
    </row>
    <row r="15" spans="1:27" x14ac:dyDescent="0.35">
      <c r="A15" s="11">
        <v>830515000</v>
      </c>
      <c r="B15" s="12" t="s">
        <v>13</v>
      </c>
      <c r="C15" s="13" t="s">
        <v>17</v>
      </c>
      <c r="D15" s="13">
        <v>13697</v>
      </c>
      <c r="E15" s="13" t="s">
        <v>36</v>
      </c>
      <c r="F15" s="13" t="s">
        <v>109</v>
      </c>
      <c r="G15" s="13" t="s">
        <v>15</v>
      </c>
      <c r="H15" s="13" t="s">
        <v>15</v>
      </c>
      <c r="I15" s="20">
        <v>45272.776895173614</v>
      </c>
      <c r="J15" s="14">
        <v>56463</v>
      </c>
      <c r="K15" s="14">
        <v>56463</v>
      </c>
      <c r="L15" s="15" t="s">
        <v>18</v>
      </c>
      <c r="M15" s="16" t="s">
        <v>19</v>
      </c>
      <c r="N15" s="15" t="s">
        <v>20</v>
      </c>
      <c r="O15" s="16" t="s">
        <v>21</v>
      </c>
      <c r="P15" s="13" t="s">
        <v>172</v>
      </c>
      <c r="Q15" s="13" t="s">
        <v>184</v>
      </c>
      <c r="R15" s="24">
        <v>56463</v>
      </c>
      <c r="S15" s="24">
        <v>56463</v>
      </c>
      <c r="T15" s="24">
        <v>56463</v>
      </c>
      <c r="U15" s="24">
        <v>0</v>
      </c>
      <c r="V15" s="13"/>
      <c r="W15" s="24">
        <v>56463</v>
      </c>
      <c r="X15" s="13">
        <v>4800063005</v>
      </c>
      <c r="Y15" s="20">
        <v>45365</v>
      </c>
      <c r="Z15" s="24">
        <v>9909230</v>
      </c>
      <c r="AA15" s="20">
        <v>45382</v>
      </c>
    </row>
    <row r="16" spans="1:27" x14ac:dyDescent="0.35">
      <c r="A16" s="11">
        <v>830515000</v>
      </c>
      <c r="B16" s="12" t="s">
        <v>13</v>
      </c>
      <c r="C16" s="13" t="s">
        <v>17</v>
      </c>
      <c r="D16" s="13">
        <v>13698</v>
      </c>
      <c r="E16" s="13" t="s">
        <v>37</v>
      </c>
      <c r="F16" s="13" t="s">
        <v>110</v>
      </c>
      <c r="G16" s="13" t="s">
        <v>15</v>
      </c>
      <c r="H16" s="13" t="s">
        <v>15</v>
      </c>
      <c r="I16" s="20">
        <v>45272.777943831017</v>
      </c>
      <c r="J16" s="14">
        <v>45000</v>
      </c>
      <c r="K16" s="14">
        <v>45000</v>
      </c>
      <c r="L16" s="15" t="s">
        <v>18</v>
      </c>
      <c r="M16" s="16" t="s">
        <v>19</v>
      </c>
      <c r="N16" s="15" t="s">
        <v>20</v>
      </c>
      <c r="O16" s="16" t="s">
        <v>21</v>
      </c>
      <c r="P16" s="13" t="s">
        <v>172</v>
      </c>
      <c r="Q16" s="13" t="s">
        <v>184</v>
      </c>
      <c r="R16" s="24">
        <v>45000</v>
      </c>
      <c r="S16" s="24">
        <v>45000</v>
      </c>
      <c r="T16" s="24">
        <v>45000</v>
      </c>
      <c r="U16" s="24">
        <v>0</v>
      </c>
      <c r="V16" s="13"/>
      <c r="W16" s="24">
        <v>45000</v>
      </c>
      <c r="X16" s="13">
        <v>4800063005</v>
      </c>
      <c r="Y16" s="20">
        <v>45365</v>
      </c>
      <c r="Z16" s="24">
        <v>9909230</v>
      </c>
      <c r="AA16" s="20">
        <v>45382</v>
      </c>
    </row>
    <row r="17" spans="1:27" x14ac:dyDescent="0.35">
      <c r="A17" s="11">
        <v>830515000</v>
      </c>
      <c r="B17" s="12" t="s">
        <v>13</v>
      </c>
      <c r="C17" s="13" t="s">
        <v>17</v>
      </c>
      <c r="D17" s="13">
        <v>13699</v>
      </c>
      <c r="E17" s="13" t="s">
        <v>38</v>
      </c>
      <c r="F17" s="13" t="s">
        <v>111</v>
      </c>
      <c r="G17" s="13" t="s">
        <v>15</v>
      </c>
      <c r="H17" s="13" t="s">
        <v>15</v>
      </c>
      <c r="I17" s="20">
        <v>45272.779150578703</v>
      </c>
      <c r="J17" s="14">
        <v>45000</v>
      </c>
      <c r="K17" s="14">
        <v>45000</v>
      </c>
      <c r="L17" s="15" t="s">
        <v>18</v>
      </c>
      <c r="M17" s="16" t="s">
        <v>19</v>
      </c>
      <c r="N17" s="15" t="s">
        <v>20</v>
      </c>
      <c r="O17" s="16" t="s">
        <v>21</v>
      </c>
      <c r="P17" s="13" t="s">
        <v>172</v>
      </c>
      <c r="Q17" s="13" t="s">
        <v>184</v>
      </c>
      <c r="R17" s="24">
        <v>45000</v>
      </c>
      <c r="S17" s="24">
        <v>45000</v>
      </c>
      <c r="T17" s="24">
        <v>45000</v>
      </c>
      <c r="U17" s="24">
        <v>0</v>
      </c>
      <c r="V17" s="13"/>
      <c r="W17" s="24">
        <v>45000</v>
      </c>
      <c r="X17" s="13">
        <v>4800063005</v>
      </c>
      <c r="Y17" s="20">
        <v>45365</v>
      </c>
      <c r="Z17" s="24">
        <v>9909230</v>
      </c>
      <c r="AA17" s="20">
        <v>45382</v>
      </c>
    </row>
    <row r="18" spans="1:27" x14ac:dyDescent="0.35">
      <c r="A18" s="11">
        <v>830515000</v>
      </c>
      <c r="B18" s="12" t="s">
        <v>13</v>
      </c>
      <c r="C18" s="13" t="s">
        <v>17</v>
      </c>
      <c r="D18" s="13">
        <v>13700</v>
      </c>
      <c r="E18" s="13" t="s">
        <v>39</v>
      </c>
      <c r="F18" s="13" t="s">
        <v>112</v>
      </c>
      <c r="G18" s="13" t="s">
        <v>15</v>
      </c>
      <c r="H18" s="13" t="s">
        <v>15</v>
      </c>
      <c r="I18" s="20">
        <v>45272.780327465276</v>
      </c>
      <c r="J18" s="14">
        <v>45000</v>
      </c>
      <c r="K18" s="14">
        <v>45000</v>
      </c>
      <c r="L18" s="15" t="s">
        <v>18</v>
      </c>
      <c r="M18" s="16" t="s">
        <v>19</v>
      </c>
      <c r="N18" s="15" t="s">
        <v>20</v>
      </c>
      <c r="O18" s="16" t="s">
        <v>21</v>
      </c>
      <c r="P18" s="13" t="s">
        <v>172</v>
      </c>
      <c r="Q18" s="13" t="s">
        <v>184</v>
      </c>
      <c r="R18" s="24">
        <v>45000</v>
      </c>
      <c r="S18" s="24">
        <v>45000</v>
      </c>
      <c r="T18" s="24">
        <v>45000</v>
      </c>
      <c r="U18" s="24">
        <v>0</v>
      </c>
      <c r="V18" s="13"/>
      <c r="W18" s="24">
        <v>45000</v>
      </c>
      <c r="X18" s="13">
        <v>4800063005</v>
      </c>
      <c r="Y18" s="20">
        <v>45365</v>
      </c>
      <c r="Z18" s="24">
        <v>9909230</v>
      </c>
      <c r="AA18" s="20">
        <v>45382</v>
      </c>
    </row>
    <row r="19" spans="1:27" x14ac:dyDescent="0.35">
      <c r="A19" s="11">
        <v>830515000</v>
      </c>
      <c r="B19" s="12" t="s">
        <v>13</v>
      </c>
      <c r="C19" s="13" t="s">
        <v>17</v>
      </c>
      <c r="D19" s="13">
        <v>13701</v>
      </c>
      <c r="E19" s="13" t="s">
        <v>40</v>
      </c>
      <c r="F19" s="13" t="s">
        <v>113</v>
      </c>
      <c r="G19" s="13" t="s">
        <v>15</v>
      </c>
      <c r="H19" s="13" t="s">
        <v>15</v>
      </c>
      <c r="I19" s="20">
        <v>45272.781404745372</v>
      </c>
      <c r="J19" s="14">
        <v>45000</v>
      </c>
      <c r="K19" s="14">
        <v>45000</v>
      </c>
      <c r="L19" s="15" t="s">
        <v>18</v>
      </c>
      <c r="M19" s="16" t="s">
        <v>19</v>
      </c>
      <c r="N19" s="15" t="s">
        <v>20</v>
      </c>
      <c r="O19" s="16" t="s">
        <v>21</v>
      </c>
      <c r="P19" s="13" t="s">
        <v>172</v>
      </c>
      <c r="Q19" s="13" t="s">
        <v>184</v>
      </c>
      <c r="R19" s="24">
        <v>45000</v>
      </c>
      <c r="S19" s="24">
        <v>45000</v>
      </c>
      <c r="T19" s="24">
        <v>45000</v>
      </c>
      <c r="U19" s="24">
        <v>0</v>
      </c>
      <c r="V19" s="13"/>
      <c r="W19" s="24">
        <v>45000</v>
      </c>
      <c r="X19" s="13">
        <v>4800063005</v>
      </c>
      <c r="Y19" s="20">
        <v>45365</v>
      </c>
      <c r="Z19" s="24">
        <v>9909230</v>
      </c>
      <c r="AA19" s="20">
        <v>45382</v>
      </c>
    </row>
    <row r="20" spans="1:27" x14ac:dyDescent="0.35">
      <c r="A20" s="11">
        <v>830515000</v>
      </c>
      <c r="B20" s="12" t="s">
        <v>13</v>
      </c>
      <c r="C20" s="13" t="s">
        <v>17</v>
      </c>
      <c r="D20" s="13">
        <v>13702</v>
      </c>
      <c r="E20" s="13" t="s">
        <v>41</v>
      </c>
      <c r="F20" s="13" t="s">
        <v>114</v>
      </c>
      <c r="G20" s="13" t="s">
        <v>15</v>
      </c>
      <c r="H20" s="13" t="s">
        <v>15</v>
      </c>
      <c r="I20" s="20">
        <v>45272.782796180552</v>
      </c>
      <c r="J20" s="14">
        <v>45000</v>
      </c>
      <c r="K20" s="14">
        <v>45000</v>
      </c>
      <c r="L20" s="15" t="s">
        <v>18</v>
      </c>
      <c r="M20" s="16" t="s">
        <v>19</v>
      </c>
      <c r="N20" s="15" t="s">
        <v>20</v>
      </c>
      <c r="O20" s="16" t="s">
        <v>21</v>
      </c>
      <c r="P20" s="13" t="s">
        <v>172</v>
      </c>
      <c r="Q20" s="13" t="s">
        <v>184</v>
      </c>
      <c r="R20" s="24">
        <v>45000</v>
      </c>
      <c r="S20" s="24">
        <v>45000</v>
      </c>
      <c r="T20" s="24">
        <v>45000</v>
      </c>
      <c r="U20" s="24">
        <v>0</v>
      </c>
      <c r="V20" s="13"/>
      <c r="W20" s="24">
        <v>45000</v>
      </c>
      <c r="X20" s="13">
        <v>4800063005</v>
      </c>
      <c r="Y20" s="20">
        <v>45365</v>
      </c>
      <c r="Z20" s="24">
        <v>9909230</v>
      </c>
      <c r="AA20" s="20">
        <v>45382</v>
      </c>
    </row>
    <row r="21" spans="1:27" x14ac:dyDescent="0.35">
      <c r="A21" s="11">
        <v>830515000</v>
      </c>
      <c r="B21" s="12" t="s">
        <v>13</v>
      </c>
      <c r="C21" s="13" t="s">
        <v>17</v>
      </c>
      <c r="D21" s="13">
        <v>13703</v>
      </c>
      <c r="E21" s="13" t="s">
        <v>42</v>
      </c>
      <c r="F21" s="13" t="s">
        <v>115</v>
      </c>
      <c r="G21" s="13" t="s">
        <v>15</v>
      </c>
      <c r="H21" s="13" t="s">
        <v>15</v>
      </c>
      <c r="I21" s="20">
        <v>45272.783908252313</v>
      </c>
      <c r="J21" s="14">
        <v>45000</v>
      </c>
      <c r="K21" s="14">
        <v>45000</v>
      </c>
      <c r="L21" s="15" t="s">
        <v>18</v>
      </c>
      <c r="M21" s="16" t="s">
        <v>19</v>
      </c>
      <c r="N21" s="15" t="s">
        <v>20</v>
      </c>
      <c r="O21" s="16" t="s">
        <v>21</v>
      </c>
      <c r="P21" s="13" t="s">
        <v>172</v>
      </c>
      <c r="Q21" s="13" t="s">
        <v>184</v>
      </c>
      <c r="R21" s="24">
        <v>45000</v>
      </c>
      <c r="S21" s="24">
        <v>45000</v>
      </c>
      <c r="T21" s="24">
        <v>45000</v>
      </c>
      <c r="U21" s="24">
        <v>0</v>
      </c>
      <c r="V21" s="13"/>
      <c r="W21" s="24">
        <v>45000</v>
      </c>
      <c r="X21" s="13">
        <v>4800063005</v>
      </c>
      <c r="Y21" s="20">
        <v>45365</v>
      </c>
      <c r="Z21" s="24">
        <v>9909230</v>
      </c>
      <c r="AA21" s="20">
        <v>45382</v>
      </c>
    </row>
    <row r="22" spans="1:27" x14ac:dyDescent="0.35">
      <c r="A22" s="11">
        <v>830515000</v>
      </c>
      <c r="B22" s="12" t="s">
        <v>13</v>
      </c>
      <c r="C22" s="13" t="s">
        <v>17</v>
      </c>
      <c r="D22" s="13">
        <v>13704</v>
      </c>
      <c r="E22" s="13" t="s">
        <v>43</v>
      </c>
      <c r="F22" s="13" t="s">
        <v>116</v>
      </c>
      <c r="G22" s="13" t="s">
        <v>15</v>
      </c>
      <c r="H22" s="13" t="s">
        <v>15</v>
      </c>
      <c r="I22" s="20">
        <v>45272.785136226848</v>
      </c>
      <c r="J22" s="14">
        <v>45000</v>
      </c>
      <c r="K22" s="14">
        <v>45000</v>
      </c>
      <c r="L22" s="15" t="s">
        <v>18</v>
      </c>
      <c r="M22" s="16" t="s">
        <v>19</v>
      </c>
      <c r="N22" s="15" t="s">
        <v>20</v>
      </c>
      <c r="O22" s="16" t="s">
        <v>21</v>
      </c>
      <c r="P22" s="13" t="s">
        <v>172</v>
      </c>
      <c r="Q22" s="13" t="s">
        <v>184</v>
      </c>
      <c r="R22" s="24">
        <v>45000</v>
      </c>
      <c r="S22" s="24">
        <v>45000</v>
      </c>
      <c r="T22" s="24">
        <v>45000</v>
      </c>
      <c r="U22" s="24">
        <v>0</v>
      </c>
      <c r="V22" s="13"/>
      <c r="W22" s="24">
        <v>45000</v>
      </c>
      <c r="X22" s="13">
        <v>4800063005</v>
      </c>
      <c r="Y22" s="20">
        <v>45365</v>
      </c>
      <c r="Z22" s="24">
        <v>9909230</v>
      </c>
      <c r="AA22" s="20">
        <v>45382</v>
      </c>
    </row>
    <row r="23" spans="1:27" x14ac:dyDescent="0.35">
      <c r="A23" s="11">
        <v>830515000</v>
      </c>
      <c r="B23" s="12" t="s">
        <v>13</v>
      </c>
      <c r="C23" s="13" t="s">
        <v>17</v>
      </c>
      <c r="D23" s="13">
        <v>13705</v>
      </c>
      <c r="E23" s="13" t="s">
        <v>44</v>
      </c>
      <c r="F23" s="13" t="s">
        <v>117</v>
      </c>
      <c r="G23" s="13" t="s">
        <v>15</v>
      </c>
      <c r="H23" s="13" t="s">
        <v>15</v>
      </c>
      <c r="I23" s="20">
        <v>45272.786508182871</v>
      </c>
      <c r="J23" s="14">
        <v>45000</v>
      </c>
      <c r="K23" s="14">
        <v>45000</v>
      </c>
      <c r="L23" s="15" t="s">
        <v>18</v>
      </c>
      <c r="M23" s="16" t="s">
        <v>19</v>
      </c>
      <c r="N23" s="15" t="s">
        <v>20</v>
      </c>
      <c r="O23" s="16" t="s">
        <v>21</v>
      </c>
      <c r="P23" s="13" t="s">
        <v>172</v>
      </c>
      <c r="Q23" s="13" t="s">
        <v>184</v>
      </c>
      <c r="R23" s="24">
        <v>45000</v>
      </c>
      <c r="S23" s="24">
        <v>45000</v>
      </c>
      <c r="T23" s="24">
        <v>45000</v>
      </c>
      <c r="U23" s="24">
        <v>0</v>
      </c>
      <c r="V23" s="13"/>
      <c r="W23" s="24">
        <v>45000</v>
      </c>
      <c r="X23" s="13">
        <v>4800063005</v>
      </c>
      <c r="Y23" s="20">
        <v>45365</v>
      </c>
      <c r="Z23" s="24">
        <v>9909230</v>
      </c>
      <c r="AA23" s="20">
        <v>45382</v>
      </c>
    </row>
    <row r="24" spans="1:27" x14ac:dyDescent="0.35">
      <c r="A24" s="11">
        <v>830515000</v>
      </c>
      <c r="B24" s="12" t="s">
        <v>13</v>
      </c>
      <c r="C24" s="13" t="s">
        <v>17</v>
      </c>
      <c r="D24" s="13">
        <v>13706</v>
      </c>
      <c r="E24" s="13" t="s">
        <v>45</v>
      </c>
      <c r="F24" s="13" t="s">
        <v>118</v>
      </c>
      <c r="G24" s="13" t="s">
        <v>15</v>
      </c>
      <c r="H24" s="13" t="s">
        <v>15</v>
      </c>
      <c r="I24" s="20">
        <v>45272.788186377315</v>
      </c>
      <c r="J24" s="14">
        <v>45000</v>
      </c>
      <c r="K24" s="14">
        <v>45000</v>
      </c>
      <c r="L24" s="15" t="s">
        <v>18</v>
      </c>
      <c r="M24" s="16" t="s">
        <v>19</v>
      </c>
      <c r="N24" s="15" t="s">
        <v>20</v>
      </c>
      <c r="O24" s="16" t="s">
        <v>21</v>
      </c>
      <c r="P24" s="13" t="s">
        <v>172</v>
      </c>
      <c r="Q24" s="13" t="s">
        <v>184</v>
      </c>
      <c r="R24" s="24">
        <v>45000</v>
      </c>
      <c r="S24" s="24">
        <v>45000</v>
      </c>
      <c r="T24" s="24">
        <v>45000</v>
      </c>
      <c r="U24" s="24">
        <v>0</v>
      </c>
      <c r="V24" s="13"/>
      <c r="W24" s="24">
        <v>45000</v>
      </c>
      <c r="X24" s="13">
        <v>4800063005</v>
      </c>
      <c r="Y24" s="20">
        <v>45365</v>
      </c>
      <c r="Z24" s="24">
        <v>9909230</v>
      </c>
      <c r="AA24" s="20">
        <v>45382</v>
      </c>
    </row>
    <row r="25" spans="1:27" x14ac:dyDescent="0.35">
      <c r="A25" s="11">
        <v>830515000</v>
      </c>
      <c r="B25" s="12" t="s">
        <v>13</v>
      </c>
      <c r="C25" s="13" t="s">
        <v>17</v>
      </c>
      <c r="D25" s="13">
        <v>13707</v>
      </c>
      <c r="E25" s="13" t="s">
        <v>46</v>
      </c>
      <c r="F25" s="13" t="s">
        <v>119</v>
      </c>
      <c r="G25" s="13" t="s">
        <v>15</v>
      </c>
      <c r="H25" s="13" t="s">
        <v>15</v>
      </c>
      <c r="I25" s="20">
        <v>45272.789362731484</v>
      </c>
      <c r="J25" s="14">
        <v>45000</v>
      </c>
      <c r="K25" s="14">
        <v>45000</v>
      </c>
      <c r="L25" s="15" t="s">
        <v>18</v>
      </c>
      <c r="M25" s="16" t="s">
        <v>19</v>
      </c>
      <c r="N25" s="15" t="s">
        <v>20</v>
      </c>
      <c r="O25" s="16" t="s">
        <v>21</v>
      </c>
      <c r="P25" s="13" t="s">
        <v>172</v>
      </c>
      <c r="Q25" s="13" t="s">
        <v>184</v>
      </c>
      <c r="R25" s="24">
        <v>45000</v>
      </c>
      <c r="S25" s="24">
        <v>45000</v>
      </c>
      <c r="T25" s="24">
        <v>45000</v>
      </c>
      <c r="U25" s="24">
        <v>0</v>
      </c>
      <c r="V25" s="13"/>
      <c r="W25" s="24">
        <v>45000</v>
      </c>
      <c r="X25" s="13">
        <v>4800063005</v>
      </c>
      <c r="Y25" s="20">
        <v>45365</v>
      </c>
      <c r="Z25" s="24">
        <v>9909230</v>
      </c>
      <c r="AA25" s="20">
        <v>45382</v>
      </c>
    </row>
    <row r="26" spans="1:27" x14ac:dyDescent="0.35">
      <c r="A26" s="11">
        <v>830515000</v>
      </c>
      <c r="B26" s="12" t="s">
        <v>13</v>
      </c>
      <c r="C26" s="13" t="s">
        <v>17</v>
      </c>
      <c r="D26" s="13">
        <v>13708</v>
      </c>
      <c r="E26" s="13" t="s">
        <v>47</v>
      </c>
      <c r="F26" s="13" t="s">
        <v>120</v>
      </c>
      <c r="G26" s="13" t="s">
        <v>15</v>
      </c>
      <c r="H26" s="13" t="s">
        <v>15</v>
      </c>
      <c r="I26" s="20">
        <v>45272.790571180558</v>
      </c>
      <c r="J26" s="14">
        <v>45000</v>
      </c>
      <c r="K26" s="14">
        <v>45000</v>
      </c>
      <c r="L26" s="15" t="s">
        <v>18</v>
      </c>
      <c r="M26" s="16" t="s">
        <v>19</v>
      </c>
      <c r="N26" s="15" t="s">
        <v>20</v>
      </c>
      <c r="O26" s="16" t="s">
        <v>21</v>
      </c>
      <c r="P26" s="13" t="s">
        <v>172</v>
      </c>
      <c r="Q26" s="13" t="s">
        <v>184</v>
      </c>
      <c r="R26" s="24">
        <v>45000</v>
      </c>
      <c r="S26" s="24">
        <v>45000</v>
      </c>
      <c r="T26" s="24">
        <v>45000</v>
      </c>
      <c r="U26" s="24">
        <v>0</v>
      </c>
      <c r="V26" s="13"/>
      <c r="W26" s="24">
        <v>45000</v>
      </c>
      <c r="X26" s="13">
        <v>4800063005</v>
      </c>
      <c r="Y26" s="20">
        <v>45365</v>
      </c>
      <c r="Z26" s="24">
        <v>9909230</v>
      </c>
      <c r="AA26" s="20">
        <v>45382</v>
      </c>
    </row>
    <row r="27" spans="1:27" x14ac:dyDescent="0.35">
      <c r="A27" s="11">
        <v>830515000</v>
      </c>
      <c r="B27" s="12" t="s">
        <v>13</v>
      </c>
      <c r="C27" s="13" t="s">
        <v>17</v>
      </c>
      <c r="D27" s="13">
        <v>13709</v>
      </c>
      <c r="E27" s="13" t="s">
        <v>48</v>
      </c>
      <c r="F27" s="13" t="s">
        <v>121</v>
      </c>
      <c r="G27" s="13" t="s">
        <v>15</v>
      </c>
      <c r="H27" s="13" t="s">
        <v>15</v>
      </c>
      <c r="I27" s="20">
        <v>45272.791663043979</v>
      </c>
      <c r="J27" s="14">
        <v>45000</v>
      </c>
      <c r="K27" s="14">
        <v>45000</v>
      </c>
      <c r="L27" s="15" t="s">
        <v>18</v>
      </c>
      <c r="M27" s="16" t="s">
        <v>19</v>
      </c>
      <c r="N27" s="15" t="s">
        <v>20</v>
      </c>
      <c r="O27" s="16" t="s">
        <v>21</v>
      </c>
      <c r="P27" s="13" t="s">
        <v>172</v>
      </c>
      <c r="Q27" s="13" t="s">
        <v>184</v>
      </c>
      <c r="R27" s="24">
        <v>45000</v>
      </c>
      <c r="S27" s="24">
        <v>45000</v>
      </c>
      <c r="T27" s="24">
        <v>45000</v>
      </c>
      <c r="U27" s="24">
        <v>0</v>
      </c>
      <c r="V27" s="13"/>
      <c r="W27" s="24">
        <v>45000</v>
      </c>
      <c r="X27" s="13">
        <v>4800063005</v>
      </c>
      <c r="Y27" s="20">
        <v>45365</v>
      </c>
      <c r="Z27" s="24">
        <v>9909230</v>
      </c>
      <c r="AA27" s="20">
        <v>45382</v>
      </c>
    </row>
    <row r="28" spans="1:27" x14ac:dyDescent="0.35">
      <c r="A28" s="11">
        <v>830515000</v>
      </c>
      <c r="B28" s="12" t="s">
        <v>13</v>
      </c>
      <c r="C28" s="13" t="s">
        <v>17</v>
      </c>
      <c r="D28" s="13">
        <v>13710</v>
      </c>
      <c r="E28" s="13" t="s">
        <v>49</v>
      </c>
      <c r="F28" s="13" t="s">
        <v>122</v>
      </c>
      <c r="G28" s="13" t="s">
        <v>15</v>
      </c>
      <c r="H28" s="13" t="s">
        <v>15</v>
      </c>
      <c r="I28" s="20">
        <v>45272.793009953704</v>
      </c>
      <c r="J28" s="14">
        <v>45000</v>
      </c>
      <c r="K28" s="14">
        <v>45000</v>
      </c>
      <c r="L28" s="15" t="s">
        <v>18</v>
      </c>
      <c r="M28" s="16" t="s">
        <v>19</v>
      </c>
      <c r="N28" s="15" t="s">
        <v>20</v>
      </c>
      <c r="O28" s="16" t="s">
        <v>21</v>
      </c>
      <c r="P28" s="13" t="s">
        <v>172</v>
      </c>
      <c r="Q28" s="13" t="s">
        <v>184</v>
      </c>
      <c r="R28" s="24">
        <v>45000</v>
      </c>
      <c r="S28" s="24">
        <v>45000</v>
      </c>
      <c r="T28" s="24">
        <v>45000</v>
      </c>
      <c r="U28" s="24">
        <v>0</v>
      </c>
      <c r="V28" s="13"/>
      <c r="W28" s="24">
        <v>45000</v>
      </c>
      <c r="X28" s="13">
        <v>4800063005</v>
      </c>
      <c r="Y28" s="20">
        <v>45365</v>
      </c>
      <c r="Z28" s="24">
        <v>9909230</v>
      </c>
      <c r="AA28" s="20">
        <v>45382</v>
      </c>
    </row>
    <row r="29" spans="1:27" x14ac:dyDescent="0.35">
      <c r="A29" s="11">
        <v>830515000</v>
      </c>
      <c r="B29" s="12" t="s">
        <v>13</v>
      </c>
      <c r="C29" s="13" t="s">
        <v>17</v>
      </c>
      <c r="D29" s="13">
        <v>13711</v>
      </c>
      <c r="E29" s="13" t="s">
        <v>50</v>
      </c>
      <c r="F29" s="13" t="s">
        <v>123</v>
      </c>
      <c r="G29" s="13" t="s">
        <v>15</v>
      </c>
      <c r="H29" s="13" t="s">
        <v>15</v>
      </c>
      <c r="I29" s="20">
        <v>45272.794053854166</v>
      </c>
      <c r="J29" s="14">
        <v>45000</v>
      </c>
      <c r="K29" s="14">
        <v>45000</v>
      </c>
      <c r="L29" s="15" t="s">
        <v>18</v>
      </c>
      <c r="M29" s="16" t="s">
        <v>19</v>
      </c>
      <c r="N29" s="15" t="s">
        <v>20</v>
      </c>
      <c r="O29" s="16" t="s">
        <v>21</v>
      </c>
      <c r="P29" s="13" t="s">
        <v>172</v>
      </c>
      <c r="Q29" s="13" t="s">
        <v>184</v>
      </c>
      <c r="R29" s="24">
        <v>45000</v>
      </c>
      <c r="S29" s="24">
        <v>45000</v>
      </c>
      <c r="T29" s="24">
        <v>45000</v>
      </c>
      <c r="U29" s="24">
        <v>0</v>
      </c>
      <c r="V29" s="13"/>
      <c r="W29" s="24">
        <v>45000</v>
      </c>
      <c r="X29" s="13">
        <v>4800063005</v>
      </c>
      <c r="Y29" s="20">
        <v>45365</v>
      </c>
      <c r="Z29" s="24">
        <v>9909230</v>
      </c>
      <c r="AA29" s="20">
        <v>45382</v>
      </c>
    </row>
    <row r="30" spans="1:27" x14ac:dyDescent="0.35">
      <c r="A30" s="11">
        <v>830515000</v>
      </c>
      <c r="B30" s="12" t="s">
        <v>13</v>
      </c>
      <c r="C30" s="13" t="s">
        <v>17</v>
      </c>
      <c r="D30" s="13">
        <v>13712</v>
      </c>
      <c r="E30" s="13" t="s">
        <v>51</v>
      </c>
      <c r="F30" s="13" t="s">
        <v>124</v>
      </c>
      <c r="G30" s="13" t="s">
        <v>15</v>
      </c>
      <c r="H30" s="13" t="s">
        <v>15</v>
      </c>
      <c r="I30" s="20">
        <v>45272.795242708336</v>
      </c>
      <c r="J30" s="14">
        <v>45000</v>
      </c>
      <c r="K30" s="14">
        <v>45000</v>
      </c>
      <c r="L30" s="15" t="s">
        <v>18</v>
      </c>
      <c r="M30" s="16" t="s">
        <v>19</v>
      </c>
      <c r="N30" s="15" t="s">
        <v>20</v>
      </c>
      <c r="O30" s="16" t="s">
        <v>21</v>
      </c>
      <c r="P30" s="13" t="s">
        <v>172</v>
      </c>
      <c r="Q30" s="13" t="s">
        <v>184</v>
      </c>
      <c r="R30" s="24">
        <v>45000</v>
      </c>
      <c r="S30" s="24">
        <v>45000</v>
      </c>
      <c r="T30" s="24">
        <v>45000</v>
      </c>
      <c r="U30" s="24">
        <v>0</v>
      </c>
      <c r="V30" s="13"/>
      <c r="W30" s="24">
        <v>45000</v>
      </c>
      <c r="X30" s="13">
        <v>4800063005</v>
      </c>
      <c r="Y30" s="20">
        <v>45365</v>
      </c>
      <c r="Z30" s="24">
        <v>9909230</v>
      </c>
      <c r="AA30" s="20">
        <v>45382</v>
      </c>
    </row>
    <row r="31" spans="1:27" x14ac:dyDescent="0.35">
      <c r="A31" s="11">
        <v>830515000</v>
      </c>
      <c r="B31" s="12" t="s">
        <v>13</v>
      </c>
      <c r="C31" s="13" t="s">
        <v>17</v>
      </c>
      <c r="D31" s="13">
        <v>13713</v>
      </c>
      <c r="E31" s="13" t="s">
        <v>52</v>
      </c>
      <c r="F31" s="13" t="s">
        <v>125</v>
      </c>
      <c r="G31" s="13" t="s">
        <v>15</v>
      </c>
      <c r="H31" s="13" t="s">
        <v>15</v>
      </c>
      <c r="I31" s="20">
        <v>45272.796561076386</v>
      </c>
      <c r="J31" s="14">
        <v>45000</v>
      </c>
      <c r="K31" s="14">
        <v>45000</v>
      </c>
      <c r="L31" s="15" t="s">
        <v>18</v>
      </c>
      <c r="M31" s="16" t="s">
        <v>19</v>
      </c>
      <c r="N31" s="15" t="s">
        <v>20</v>
      </c>
      <c r="O31" s="16" t="s">
        <v>21</v>
      </c>
      <c r="P31" s="13" t="s">
        <v>172</v>
      </c>
      <c r="Q31" s="13" t="s">
        <v>184</v>
      </c>
      <c r="R31" s="24">
        <v>45000</v>
      </c>
      <c r="S31" s="24">
        <v>45000</v>
      </c>
      <c r="T31" s="24">
        <v>45000</v>
      </c>
      <c r="U31" s="24">
        <v>0</v>
      </c>
      <c r="V31" s="13"/>
      <c r="W31" s="24">
        <v>45000</v>
      </c>
      <c r="X31" s="13">
        <v>4800063005</v>
      </c>
      <c r="Y31" s="20">
        <v>45365</v>
      </c>
      <c r="Z31" s="24">
        <v>9909230</v>
      </c>
      <c r="AA31" s="20">
        <v>45382</v>
      </c>
    </row>
    <row r="32" spans="1:27" x14ac:dyDescent="0.35">
      <c r="A32" s="11">
        <v>830515000</v>
      </c>
      <c r="B32" s="12" t="s">
        <v>13</v>
      </c>
      <c r="C32" s="13" t="s">
        <v>17</v>
      </c>
      <c r="D32" s="13">
        <v>13714</v>
      </c>
      <c r="E32" s="13" t="s">
        <v>53</v>
      </c>
      <c r="F32" s="13" t="s">
        <v>126</v>
      </c>
      <c r="G32" s="13" t="s">
        <v>15</v>
      </c>
      <c r="H32" s="13" t="s">
        <v>15</v>
      </c>
      <c r="I32" s="20">
        <v>45272.797802349538</v>
      </c>
      <c r="J32" s="14">
        <v>45000</v>
      </c>
      <c r="K32" s="14">
        <v>45000</v>
      </c>
      <c r="L32" s="15" t="s">
        <v>18</v>
      </c>
      <c r="M32" s="16" t="s">
        <v>19</v>
      </c>
      <c r="N32" s="15" t="s">
        <v>20</v>
      </c>
      <c r="O32" s="16" t="s">
        <v>21</v>
      </c>
      <c r="P32" s="13" t="s">
        <v>172</v>
      </c>
      <c r="Q32" s="13" t="s">
        <v>184</v>
      </c>
      <c r="R32" s="24">
        <v>45000</v>
      </c>
      <c r="S32" s="24">
        <v>45000</v>
      </c>
      <c r="T32" s="24">
        <v>45000</v>
      </c>
      <c r="U32" s="24">
        <v>0</v>
      </c>
      <c r="V32" s="13"/>
      <c r="W32" s="24">
        <v>45000</v>
      </c>
      <c r="X32" s="13">
        <v>4800063005</v>
      </c>
      <c r="Y32" s="20">
        <v>45365</v>
      </c>
      <c r="Z32" s="24">
        <v>9909230</v>
      </c>
      <c r="AA32" s="20">
        <v>45382</v>
      </c>
    </row>
    <row r="33" spans="1:27" x14ac:dyDescent="0.35">
      <c r="A33" s="11">
        <v>830515000</v>
      </c>
      <c r="B33" s="12" t="s">
        <v>13</v>
      </c>
      <c r="C33" s="13" t="s">
        <v>17</v>
      </c>
      <c r="D33" s="13">
        <v>13715</v>
      </c>
      <c r="E33" s="13" t="s">
        <v>54</v>
      </c>
      <c r="F33" s="13" t="s">
        <v>127</v>
      </c>
      <c r="G33" s="13" t="s">
        <v>15</v>
      </c>
      <c r="H33" s="13" t="s">
        <v>15</v>
      </c>
      <c r="I33" s="20">
        <v>45272.798909259262</v>
      </c>
      <c r="J33" s="14">
        <v>45000</v>
      </c>
      <c r="K33" s="14">
        <v>45000</v>
      </c>
      <c r="L33" s="15" t="s">
        <v>18</v>
      </c>
      <c r="M33" s="16" t="s">
        <v>19</v>
      </c>
      <c r="N33" s="15" t="s">
        <v>20</v>
      </c>
      <c r="O33" s="16" t="s">
        <v>21</v>
      </c>
      <c r="P33" s="13" t="s">
        <v>172</v>
      </c>
      <c r="Q33" s="13" t="s">
        <v>184</v>
      </c>
      <c r="R33" s="24">
        <v>45000</v>
      </c>
      <c r="S33" s="24">
        <v>45000</v>
      </c>
      <c r="T33" s="24">
        <v>45000</v>
      </c>
      <c r="U33" s="24">
        <v>0</v>
      </c>
      <c r="V33" s="13"/>
      <c r="W33" s="24">
        <v>45000</v>
      </c>
      <c r="X33" s="13">
        <v>4800063005</v>
      </c>
      <c r="Y33" s="20">
        <v>45365</v>
      </c>
      <c r="Z33" s="24">
        <v>9909230</v>
      </c>
      <c r="AA33" s="20">
        <v>45382</v>
      </c>
    </row>
    <row r="34" spans="1:27" x14ac:dyDescent="0.35">
      <c r="A34" s="11">
        <v>830515000</v>
      </c>
      <c r="B34" s="12" t="s">
        <v>13</v>
      </c>
      <c r="C34" s="13" t="s">
        <v>17</v>
      </c>
      <c r="D34" s="13">
        <v>13716</v>
      </c>
      <c r="E34" s="13" t="s">
        <v>55</v>
      </c>
      <c r="F34" s="13" t="s">
        <v>128</v>
      </c>
      <c r="G34" s="13" t="s">
        <v>15</v>
      </c>
      <c r="H34" s="13" t="s">
        <v>15</v>
      </c>
      <c r="I34" s="20">
        <v>45272.799856284721</v>
      </c>
      <c r="J34" s="14">
        <v>45000</v>
      </c>
      <c r="K34" s="14">
        <v>45000</v>
      </c>
      <c r="L34" s="15" t="s">
        <v>18</v>
      </c>
      <c r="M34" s="16" t="s">
        <v>19</v>
      </c>
      <c r="N34" s="15" t="s">
        <v>20</v>
      </c>
      <c r="O34" s="16" t="s">
        <v>21</v>
      </c>
      <c r="P34" s="13" t="s">
        <v>172</v>
      </c>
      <c r="Q34" s="13" t="s">
        <v>184</v>
      </c>
      <c r="R34" s="24">
        <v>45000</v>
      </c>
      <c r="S34" s="24">
        <v>45000</v>
      </c>
      <c r="T34" s="24">
        <v>45000</v>
      </c>
      <c r="U34" s="24">
        <v>0</v>
      </c>
      <c r="V34" s="13"/>
      <c r="W34" s="24">
        <v>45000</v>
      </c>
      <c r="X34" s="13">
        <v>4800063005</v>
      </c>
      <c r="Y34" s="20">
        <v>45365</v>
      </c>
      <c r="Z34" s="24">
        <v>9909230</v>
      </c>
      <c r="AA34" s="20">
        <v>45382</v>
      </c>
    </row>
    <row r="35" spans="1:27" x14ac:dyDescent="0.35">
      <c r="A35" s="11">
        <v>830515000</v>
      </c>
      <c r="B35" s="12" t="s">
        <v>13</v>
      </c>
      <c r="C35" s="13" t="s">
        <v>17</v>
      </c>
      <c r="D35" s="13">
        <v>13717</v>
      </c>
      <c r="E35" s="13" t="s">
        <v>56</v>
      </c>
      <c r="F35" s="13" t="s">
        <v>129</v>
      </c>
      <c r="G35" s="13" t="s">
        <v>15</v>
      </c>
      <c r="H35" s="13" t="s">
        <v>15</v>
      </c>
      <c r="I35" s="20">
        <v>45272.801072916664</v>
      </c>
      <c r="J35" s="14">
        <v>45000</v>
      </c>
      <c r="K35" s="14">
        <v>45000</v>
      </c>
      <c r="L35" s="15" t="s">
        <v>18</v>
      </c>
      <c r="M35" s="16" t="s">
        <v>19</v>
      </c>
      <c r="N35" s="15" t="s">
        <v>20</v>
      </c>
      <c r="O35" s="16" t="s">
        <v>21</v>
      </c>
      <c r="P35" s="13" t="s">
        <v>172</v>
      </c>
      <c r="Q35" s="13" t="s">
        <v>184</v>
      </c>
      <c r="R35" s="24">
        <v>45000</v>
      </c>
      <c r="S35" s="24">
        <v>45000</v>
      </c>
      <c r="T35" s="24">
        <v>45000</v>
      </c>
      <c r="U35" s="24">
        <v>0</v>
      </c>
      <c r="V35" s="13"/>
      <c r="W35" s="24">
        <v>45000</v>
      </c>
      <c r="X35" s="13">
        <v>4800063005</v>
      </c>
      <c r="Y35" s="20">
        <v>45365</v>
      </c>
      <c r="Z35" s="24">
        <v>9909230</v>
      </c>
      <c r="AA35" s="20">
        <v>45382</v>
      </c>
    </row>
    <row r="36" spans="1:27" x14ac:dyDescent="0.35">
      <c r="A36" s="11">
        <v>830515000</v>
      </c>
      <c r="B36" s="12" t="s">
        <v>13</v>
      </c>
      <c r="C36" s="13" t="s">
        <v>17</v>
      </c>
      <c r="D36" s="13">
        <v>13718</v>
      </c>
      <c r="E36" s="13" t="s">
        <v>57</v>
      </c>
      <c r="F36" s="13" t="s">
        <v>130</v>
      </c>
      <c r="G36" s="13" t="s">
        <v>15</v>
      </c>
      <c r="H36" s="13" t="s">
        <v>15</v>
      </c>
      <c r="I36" s="20">
        <v>45272.802045370372</v>
      </c>
      <c r="J36" s="14">
        <v>45000</v>
      </c>
      <c r="K36" s="14">
        <v>45000</v>
      </c>
      <c r="L36" s="15" t="s">
        <v>18</v>
      </c>
      <c r="M36" s="16" t="s">
        <v>19</v>
      </c>
      <c r="N36" s="15" t="s">
        <v>20</v>
      </c>
      <c r="O36" s="16" t="s">
        <v>21</v>
      </c>
      <c r="P36" s="13" t="s">
        <v>172</v>
      </c>
      <c r="Q36" s="13" t="s">
        <v>184</v>
      </c>
      <c r="R36" s="24">
        <v>45000</v>
      </c>
      <c r="S36" s="24">
        <v>45000</v>
      </c>
      <c r="T36" s="24">
        <v>45000</v>
      </c>
      <c r="U36" s="24">
        <v>0</v>
      </c>
      <c r="V36" s="13"/>
      <c r="W36" s="24">
        <v>45000</v>
      </c>
      <c r="X36" s="13">
        <v>4800063005</v>
      </c>
      <c r="Y36" s="20">
        <v>45365</v>
      </c>
      <c r="Z36" s="24">
        <v>9909230</v>
      </c>
      <c r="AA36" s="20">
        <v>45382</v>
      </c>
    </row>
    <row r="37" spans="1:27" x14ac:dyDescent="0.35">
      <c r="A37" s="11">
        <v>830515000</v>
      </c>
      <c r="B37" s="12" t="s">
        <v>13</v>
      </c>
      <c r="C37" s="13" t="s">
        <v>17</v>
      </c>
      <c r="D37" s="13">
        <v>13719</v>
      </c>
      <c r="E37" s="13" t="s">
        <v>58</v>
      </c>
      <c r="F37" s="13" t="s">
        <v>131</v>
      </c>
      <c r="G37" s="13" t="s">
        <v>15</v>
      </c>
      <c r="H37" s="13" t="s">
        <v>15</v>
      </c>
      <c r="I37" s="20">
        <v>45272.803174340275</v>
      </c>
      <c r="J37" s="14">
        <v>45000</v>
      </c>
      <c r="K37" s="14">
        <v>45000</v>
      </c>
      <c r="L37" s="15" t="s">
        <v>18</v>
      </c>
      <c r="M37" s="16" t="s">
        <v>19</v>
      </c>
      <c r="N37" s="15" t="s">
        <v>20</v>
      </c>
      <c r="O37" s="16" t="s">
        <v>21</v>
      </c>
      <c r="P37" s="13" t="s">
        <v>172</v>
      </c>
      <c r="Q37" s="13" t="s">
        <v>184</v>
      </c>
      <c r="R37" s="24">
        <v>45000</v>
      </c>
      <c r="S37" s="24">
        <v>45000</v>
      </c>
      <c r="T37" s="24">
        <v>45000</v>
      </c>
      <c r="U37" s="24">
        <v>0</v>
      </c>
      <c r="V37" s="13"/>
      <c r="W37" s="24">
        <v>45000</v>
      </c>
      <c r="X37" s="13">
        <v>4800063005</v>
      </c>
      <c r="Y37" s="20">
        <v>45365</v>
      </c>
      <c r="Z37" s="24">
        <v>9909230</v>
      </c>
      <c r="AA37" s="20">
        <v>45382</v>
      </c>
    </row>
    <row r="38" spans="1:27" x14ac:dyDescent="0.35">
      <c r="A38" s="11">
        <v>830515000</v>
      </c>
      <c r="B38" s="12" t="s">
        <v>13</v>
      </c>
      <c r="C38" s="13" t="s">
        <v>17</v>
      </c>
      <c r="D38" s="13">
        <v>13720</v>
      </c>
      <c r="E38" s="13" t="s">
        <v>59</v>
      </c>
      <c r="F38" s="13" t="s">
        <v>132</v>
      </c>
      <c r="G38" s="13" t="s">
        <v>15</v>
      </c>
      <c r="H38" s="13" t="s">
        <v>15</v>
      </c>
      <c r="I38" s="20">
        <v>45272.804209374997</v>
      </c>
      <c r="J38" s="14">
        <v>120000</v>
      </c>
      <c r="K38" s="14">
        <v>120000</v>
      </c>
      <c r="L38" s="15" t="s">
        <v>18</v>
      </c>
      <c r="M38" s="16" t="s">
        <v>19</v>
      </c>
      <c r="N38" s="15" t="s">
        <v>20</v>
      </c>
      <c r="O38" s="16" t="s">
        <v>21</v>
      </c>
      <c r="P38" s="13" t="s">
        <v>172</v>
      </c>
      <c r="Q38" s="13" t="s">
        <v>184</v>
      </c>
      <c r="R38" s="24">
        <v>120000</v>
      </c>
      <c r="S38" s="24">
        <v>120000</v>
      </c>
      <c r="T38" s="24">
        <v>120000</v>
      </c>
      <c r="U38" s="24">
        <v>0</v>
      </c>
      <c r="V38" s="13"/>
      <c r="W38" s="24">
        <v>120000</v>
      </c>
      <c r="X38" s="13">
        <v>4800063005</v>
      </c>
      <c r="Y38" s="20">
        <v>45365</v>
      </c>
      <c r="Z38" s="24">
        <v>9909230</v>
      </c>
      <c r="AA38" s="20">
        <v>45382</v>
      </c>
    </row>
    <row r="39" spans="1:27" x14ac:dyDescent="0.35">
      <c r="A39" s="11">
        <v>830515000</v>
      </c>
      <c r="B39" s="12" t="s">
        <v>13</v>
      </c>
      <c r="C39" s="13" t="s">
        <v>17</v>
      </c>
      <c r="D39" s="13">
        <v>13721</v>
      </c>
      <c r="E39" s="13" t="s">
        <v>60</v>
      </c>
      <c r="F39" s="13" t="s">
        <v>133</v>
      </c>
      <c r="G39" s="13" t="s">
        <v>15</v>
      </c>
      <c r="H39" s="13" t="s">
        <v>15</v>
      </c>
      <c r="I39" s="20">
        <v>45272.805339733794</v>
      </c>
      <c r="J39" s="14">
        <v>107250</v>
      </c>
      <c r="K39" s="14">
        <v>107250</v>
      </c>
      <c r="L39" s="15" t="s">
        <v>18</v>
      </c>
      <c r="M39" s="16" t="s">
        <v>19</v>
      </c>
      <c r="N39" s="15" t="s">
        <v>20</v>
      </c>
      <c r="O39" s="16" t="s">
        <v>21</v>
      </c>
      <c r="P39" s="13" t="s">
        <v>172</v>
      </c>
      <c r="Q39" s="13" t="s">
        <v>184</v>
      </c>
      <c r="R39" s="24">
        <v>107250</v>
      </c>
      <c r="S39" s="24">
        <v>107250</v>
      </c>
      <c r="T39" s="24">
        <v>107250</v>
      </c>
      <c r="U39" s="24">
        <v>0</v>
      </c>
      <c r="V39" s="13"/>
      <c r="W39" s="24">
        <v>107250</v>
      </c>
      <c r="X39" s="13">
        <v>4800063005</v>
      </c>
      <c r="Y39" s="20">
        <v>45365</v>
      </c>
      <c r="Z39" s="24">
        <v>9909230</v>
      </c>
      <c r="AA39" s="20">
        <v>45382</v>
      </c>
    </row>
    <row r="40" spans="1:27" x14ac:dyDescent="0.35">
      <c r="A40" s="11">
        <v>830515000</v>
      </c>
      <c r="B40" s="12" t="s">
        <v>13</v>
      </c>
      <c r="C40" s="13" t="s">
        <v>17</v>
      </c>
      <c r="D40" s="13">
        <v>13722</v>
      </c>
      <c r="E40" s="13" t="s">
        <v>61</v>
      </c>
      <c r="F40" s="13" t="s">
        <v>134</v>
      </c>
      <c r="G40" s="13" t="s">
        <v>15</v>
      </c>
      <c r="H40" s="13" t="s">
        <v>15</v>
      </c>
      <c r="I40" s="20">
        <v>45272.806439930559</v>
      </c>
      <c r="J40" s="14">
        <v>150000</v>
      </c>
      <c r="K40" s="14">
        <v>150000</v>
      </c>
      <c r="L40" s="15" t="s">
        <v>18</v>
      </c>
      <c r="M40" s="16" t="s">
        <v>19</v>
      </c>
      <c r="N40" s="15" t="s">
        <v>20</v>
      </c>
      <c r="O40" s="16" t="s">
        <v>21</v>
      </c>
      <c r="P40" s="13" t="s">
        <v>172</v>
      </c>
      <c r="Q40" s="13" t="s">
        <v>184</v>
      </c>
      <c r="R40" s="24">
        <v>150000</v>
      </c>
      <c r="S40" s="24">
        <v>150000</v>
      </c>
      <c r="T40" s="24">
        <v>150000</v>
      </c>
      <c r="U40" s="24">
        <v>0</v>
      </c>
      <c r="V40" s="13"/>
      <c r="W40" s="24">
        <v>150000</v>
      </c>
      <c r="X40" s="13">
        <v>4800063005</v>
      </c>
      <c r="Y40" s="20">
        <v>45365</v>
      </c>
      <c r="Z40" s="24">
        <v>9909230</v>
      </c>
      <c r="AA40" s="20">
        <v>45382</v>
      </c>
    </row>
    <row r="41" spans="1:27" x14ac:dyDescent="0.35">
      <c r="A41" s="11">
        <v>830515000</v>
      </c>
      <c r="B41" s="12" t="s">
        <v>13</v>
      </c>
      <c r="C41" s="13" t="s">
        <v>17</v>
      </c>
      <c r="D41" s="13">
        <v>13723</v>
      </c>
      <c r="E41" s="13" t="s">
        <v>62</v>
      </c>
      <c r="F41" s="13" t="s">
        <v>135</v>
      </c>
      <c r="G41" s="13" t="s">
        <v>15</v>
      </c>
      <c r="H41" s="13" t="s">
        <v>15</v>
      </c>
      <c r="I41" s="20">
        <v>45272.80787971065</v>
      </c>
      <c r="J41" s="14">
        <v>90000</v>
      </c>
      <c r="K41" s="14">
        <v>90000</v>
      </c>
      <c r="L41" s="15" t="s">
        <v>18</v>
      </c>
      <c r="M41" s="16" t="s">
        <v>19</v>
      </c>
      <c r="N41" s="15" t="s">
        <v>20</v>
      </c>
      <c r="O41" s="16" t="s">
        <v>21</v>
      </c>
      <c r="P41" s="13" t="s">
        <v>172</v>
      </c>
      <c r="Q41" s="13" t="s">
        <v>184</v>
      </c>
      <c r="R41" s="24">
        <v>90000</v>
      </c>
      <c r="S41" s="24">
        <v>90000</v>
      </c>
      <c r="T41" s="24">
        <v>90000</v>
      </c>
      <c r="U41" s="24">
        <v>0</v>
      </c>
      <c r="V41" s="13"/>
      <c r="W41" s="24">
        <v>90000</v>
      </c>
      <c r="X41" s="13">
        <v>4800063005</v>
      </c>
      <c r="Y41" s="20">
        <v>45365</v>
      </c>
      <c r="Z41" s="24">
        <v>9909230</v>
      </c>
      <c r="AA41" s="20">
        <v>45382</v>
      </c>
    </row>
    <row r="42" spans="1:27" x14ac:dyDescent="0.35">
      <c r="A42" s="11">
        <v>830515000</v>
      </c>
      <c r="B42" s="12" t="s">
        <v>13</v>
      </c>
      <c r="C42" s="13" t="s">
        <v>17</v>
      </c>
      <c r="D42" s="13">
        <v>13724</v>
      </c>
      <c r="E42" s="13" t="s">
        <v>63</v>
      </c>
      <c r="F42" s="13" t="s">
        <v>136</v>
      </c>
      <c r="G42" s="13" t="s">
        <v>15</v>
      </c>
      <c r="H42" s="13" t="s">
        <v>15</v>
      </c>
      <c r="I42" s="20">
        <v>45272.809139814817</v>
      </c>
      <c r="J42" s="14">
        <v>125588</v>
      </c>
      <c r="K42" s="14">
        <v>125588</v>
      </c>
      <c r="L42" s="15" t="s">
        <v>18</v>
      </c>
      <c r="M42" s="16" t="s">
        <v>19</v>
      </c>
      <c r="N42" s="15" t="s">
        <v>20</v>
      </c>
      <c r="O42" s="16" t="s">
        <v>21</v>
      </c>
      <c r="P42" s="13" t="s">
        <v>172</v>
      </c>
      <c r="Q42" s="13" t="s">
        <v>184</v>
      </c>
      <c r="R42" s="24">
        <v>125588</v>
      </c>
      <c r="S42" s="24">
        <v>125588</v>
      </c>
      <c r="T42" s="24">
        <v>125588</v>
      </c>
      <c r="U42" s="24">
        <v>0</v>
      </c>
      <c r="V42" s="13"/>
      <c r="W42" s="24">
        <v>125588</v>
      </c>
      <c r="X42" s="13">
        <v>4800063005</v>
      </c>
      <c r="Y42" s="20">
        <v>45365</v>
      </c>
      <c r="Z42" s="24">
        <v>9909230</v>
      </c>
      <c r="AA42" s="20">
        <v>45382</v>
      </c>
    </row>
    <row r="43" spans="1:27" x14ac:dyDescent="0.35">
      <c r="A43" s="11">
        <v>830515000</v>
      </c>
      <c r="B43" s="12" t="s">
        <v>13</v>
      </c>
      <c r="C43" s="13" t="s">
        <v>17</v>
      </c>
      <c r="D43" s="13">
        <v>13725</v>
      </c>
      <c r="E43" s="13" t="s">
        <v>64</v>
      </c>
      <c r="F43" s="13" t="s">
        <v>137</v>
      </c>
      <c r="G43" s="13" t="s">
        <v>15</v>
      </c>
      <c r="H43" s="13" t="s">
        <v>15</v>
      </c>
      <c r="I43" s="20">
        <v>45272.811027696756</v>
      </c>
      <c r="J43" s="14">
        <v>720000</v>
      </c>
      <c r="K43" s="14">
        <v>720000</v>
      </c>
      <c r="L43" s="15" t="s">
        <v>18</v>
      </c>
      <c r="M43" s="16" t="s">
        <v>19</v>
      </c>
      <c r="N43" s="15" t="s">
        <v>20</v>
      </c>
      <c r="O43" s="16" t="s">
        <v>21</v>
      </c>
      <c r="P43" s="13" t="s">
        <v>172</v>
      </c>
      <c r="Q43" s="13" t="s">
        <v>184</v>
      </c>
      <c r="R43" s="24">
        <v>720000</v>
      </c>
      <c r="S43" s="24">
        <v>720000</v>
      </c>
      <c r="T43" s="24">
        <v>720000</v>
      </c>
      <c r="U43" s="24">
        <v>0</v>
      </c>
      <c r="V43" s="13"/>
      <c r="W43" s="24">
        <v>705600</v>
      </c>
      <c r="X43" s="13">
        <v>4800063005</v>
      </c>
      <c r="Y43" s="20">
        <v>45365</v>
      </c>
      <c r="Z43" s="24">
        <v>9909230</v>
      </c>
      <c r="AA43" s="20">
        <v>45382</v>
      </c>
    </row>
    <row r="44" spans="1:27" x14ac:dyDescent="0.35">
      <c r="A44" s="11">
        <v>830515000</v>
      </c>
      <c r="B44" s="12" t="s">
        <v>13</v>
      </c>
      <c r="C44" s="13" t="s">
        <v>17</v>
      </c>
      <c r="D44" s="13">
        <v>13726</v>
      </c>
      <c r="E44" s="13" t="s">
        <v>65</v>
      </c>
      <c r="F44" s="13" t="s">
        <v>138</v>
      </c>
      <c r="G44" s="13" t="s">
        <v>15</v>
      </c>
      <c r="H44" s="13" t="s">
        <v>15</v>
      </c>
      <c r="I44" s="20">
        <v>45272.812218368053</v>
      </c>
      <c r="J44" s="14">
        <v>107250</v>
      </c>
      <c r="K44" s="14">
        <v>107250</v>
      </c>
      <c r="L44" s="15" t="s">
        <v>18</v>
      </c>
      <c r="M44" s="16" t="s">
        <v>19</v>
      </c>
      <c r="N44" s="15" t="s">
        <v>20</v>
      </c>
      <c r="O44" s="16" t="s">
        <v>21</v>
      </c>
      <c r="P44" s="13" t="s">
        <v>172</v>
      </c>
      <c r="Q44" s="13" t="s">
        <v>184</v>
      </c>
      <c r="R44" s="24">
        <v>107250</v>
      </c>
      <c r="S44" s="24">
        <v>107250</v>
      </c>
      <c r="T44" s="24">
        <v>107250</v>
      </c>
      <c r="U44" s="24">
        <v>0</v>
      </c>
      <c r="V44" s="13"/>
      <c r="W44" s="24">
        <v>107250</v>
      </c>
      <c r="X44" s="13">
        <v>4800063005</v>
      </c>
      <c r="Y44" s="20">
        <v>45365</v>
      </c>
      <c r="Z44" s="24">
        <v>9909230</v>
      </c>
      <c r="AA44" s="20">
        <v>45382</v>
      </c>
    </row>
    <row r="45" spans="1:27" x14ac:dyDescent="0.35">
      <c r="A45" s="11">
        <v>830515000</v>
      </c>
      <c r="B45" s="12" t="s">
        <v>13</v>
      </c>
      <c r="C45" s="13" t="s">
        <v>17</v>
      </c>
      <c r="D45" s="13">
        <v>13727</v>
      </c>
      <c r="E45" s="13" t="s">
        <v>66</v>
      </c>
      <c r="F45" s="13" t="s">
        <v>139</v>
      </c>
      <c r="G45" s="13" t="s">
        <v>15</v>
      </c>
      <c r="H45" s="13" t="s">
        <v>15</v>
      </c>
      <c r="I45" s="20">
        <v>45272.81349216435</v>
      </c>
      <c r="J45" s="14">
        <v>125588</v>
      </c>
      <c r="K45" s="14">
        <v>125588</v>
      </c>
      <c r="L45" s="15" t="s">
        <v>18</v>
      </c>
      <c r="M45" s="16" t="s">
        <v>19</v>
      </c>
      <c r="N45" s="15" t="s">
        <v>20</v>
      </c>
      <c r="O45" s="16" t="s">
        <v>21</v>
      </c>
      <c r="P45" s="13" t="s">
        <v>172</v>
      </c>
      <c r="Q45" s="13" t="s">
        <v>184</v>
      </c>
      <c r="R45" s="24">
        <v>125588</v>
      </c>
      <c r="S45" s="24">
        <v>125588</v>
      </c>
      <c r="T45" s="24">
        <v>125588</v>
      </c>
      <c r="U45" s="24">
        <v>0</v>
      </c>
      <c r="V45" s="13"/>
      <c r="W45" s="24">
        <v>125588</v>
      </c>
      <c r="X45" s="13">
        <v>4800063005</v>
      </c>
      <c r="Y45" s="20">
        <v>45365</v>
      </c>
      <c r="Z45" s="24">
        <v>9909230</v>
      </c>
      <c r="AA45" s="20">
        <v>45382</v>
      </c>
    </row>
    <row r="46" spans="1:27" x14ac:dyDescent="0.35">
      <c r="A46" s="11">
        <v>830515000</v>
      </c>
      <c r="B46" s="12" t="s">
        <v>13</v>
      </c>
      <c r="C46" s="13" t="s">
        <v>17</v>
      </c>
      <c r="D46" s="13">
        <v>13728</v>
      </c>
      <c r="E46" s="13" t="s">
        <v>67</v>
      </c>
      <c r="F46" s="13" t="s">
        <v>140</v>
      </c>
      <c r="G46" s="13" t="s">
        <v>15</v>
      </c>
      <c r="H46" s="13" t="s">
        <v>15</v>
      </c>
      <c r="I46" s="20">
        <v>45272.814854317126</v>
      </c>
      <c r="J46" s="14">
        <v>720000</v>
      </c>
      <c r="K46" s="14">
        <v>720000</v>
      </c>
      <c r="L46" s="15" t="s">
        <v>18</v>
      </c>
      <c r="M46" s="16" t="s">
        <v>19</v>
      </c>
      <c r="N46" s="15" t="s">
        <v>20</v>
      </c>
      <c r="O46" s="16" t="s">
        <v>21</v>
      </c>
      <c r="P46" s="13" t="s">
        <v>172</v>
      </c>
      <c r="Q46" s="13" t="s">
        <v>184</v>
      </c>
      <c r="R46" s="24">
        <v>720000</v>
      </c>
      <c r="S46" s="24">
        <v>720000</v>
      </c>
      <c r="T46" s="24">
        <v>720000</v>
      </c>
      <c r="U46" s="24">
        <v>0</v>
      </c>
      <c r="V46" s="13"/>
      <c r="W46" s="24">
        <v>705600</v>
      </c>
      <c r="X46" s="13">
        <v>4800063005</v>
      </c>
      <c r="Y46" s="20">
        <v>45365</v>
      </c>
      <c r="Z46" s="24">
        <v>9909230</v>
      </c>
      <c r="AA46" s="20">
        <v>45382</v>
      </c>
    </row>
    <row r="47" spans="1:27" x14ac:dyDescent="0.35">
      <c r="A47" s="11">
        <v>830515000</v>
      </c>
      <c r="B47" s="12" t="s">
        <v>13</v>
      </c>
      <c r="C47" s="13" t="s">
        <v>17</v>
      </c>
      <c r="D47" s="13">
        <v>13729</v>
      </c>
      <c r="E47" s="13" t="s">
        <v>68</v>
      </c>
      <c r="F47" s="13" t="s">
        <v>141</v>
      </c>
      <c r="G47" s="13" t="s">
        <v>15</v>
      </c>
      <c r="H47" s="13" t="s">
        <v>15</v>
      </c>
      <c r="I47" s="20">
        <v>45272.81595783565</v>
      </c>
      <c r="J47" s="14">
        <v>45000</v>
      </c>
      <c r="K47" s="14">
        <v>45000</v>
      </c>
      <c r="L47" s="15" t="s">
        <v>18</v>
      </c>
      <c r="M47" s="16" t="s">
        <v>19</v>
      </c>
      <c r="N47" s="15" t="s">
        <v>20</v>
      </c>
      <c r="O47" s="16" t="s">
        <v>21</v>
      </c>
      <c r="P47" s="13" t="s">
        <v>172</v>
      </c>
      <c r="Q47" s="13" t="s">
        <v>184</v>
      </c>
      <c r="R47" s="24">
        <v>45000</v>
      </c>
      <c r="S47" s="24">
        <v>45000</v>
      </c>
      <c r="T47" s="24">
        <v>45000</v>
      </c>
      <c r="U47" s="24">
        <v>0</v>
      </c>
      <c r="V47" s="13"/>
      <c r="W47" s="24">
        <v>45000</v>
      </c>
      <c r="X47" s="13">
        <v>4800063005</v>
      </c>
      <c r="Y47" s="20">
        <v>45365</v>
      </c>
      <c r="Z47" s="24">
        <v>9909230</v>
      </c>
      <c r="AA47" s="20">
        <v>45382</v>
      </c>
    </row>
    <row r="48" spans="1:27" x14ac:dyDescent="0.35">
      <c r="A48" s="11">
        <v>830515000</v>
      </c>
      <c r="B48" s="12" t="s">
        <v>13</v>
      </c>
      <c r="C48" s="13" t="s">
        <v>17</v>
      </c>
      <c r="D48" s="13">
        <v>13730</v>
      </c>
      <c r="E48" s="13" t="s">
        <v>69</v>
      </c>
      <c r="F48" s="13" t="s">
        <v>142</v>
      </c>
      <c r="G48" s="13" t="s">
        <v>15</v>
      </c>
      <c r="H48" s="13" t="s">
        <v>15</v>
      </c>
      <c r="I48" s="20">
        <v>45272.816963773148</v>
      </c>
      <c r="J48" s="14">
        <v>45000</v>
      </c>
      <c r="K48" s="14">
        <v>45000</v>
      </c>
      <c r="L48" s="15" t="s">
        <v>18</v>
      </c>
      <c r="M48" s="16" t="s">
        <v>19</v>
      </c>
      <c r="N48" s="15" t="s">
        <v>20</v>
      </c>
      <c r="O48" s="16" t="s">
        <v>21</v>
      </c>
      <c r="P48" s="13" t="s">
        <v>172</v>
      </c>
      <c r="Q48" s="13" t="s">
        <v>184</v>
      </c>
      <c r="R48" s="24">
        <v>45000</v>
      </c>
      <c r="S48" s="24">
        <v>45000</v>
      </c>
      <c r="T48" s="24">
        <v>45000</v>
      </c>
      <c r="U48" s="24">
        <v>0</v>
      </c>
      <c r="V48" s="13"/>
      <c r="W48" s="24">
        <v>45000</v>
      </c>
      <c r="X48" s="13">
        <v>4800063005</v>
      </c>
      <c r="Y48" s="20">
        <v>45365</v>
      </c>
      <c r="Z48" s="24">
        <v>9909230</v>
      </c>
      <c r="AA48" s="20">
        <v>45382</v>
      </c>
    </row>
    <row r="49" spans="1:27" x14ac:dyDescent="0.35">
      <c r="A49" s="11">
        <v>830515000</v>
      </c>
      <c r="B49" s="12" t="s">
        <v>13</v>
      </c>
      <c r="C49" s="13" t="s">
        <v>17</v>
      </c>
      <c r="D49" s="13">
        <v>13731</v>
      </c>
      <c r="E49" s="13" t="s">
        <v>70</v>
      </c>
      <c r="F49" s="13" t="s">
        <v>143</v>
      </c>
      <c r="G49" s="13" t="s">
        <v>15</v>
      </c>
      <c r="H49" s="13" t="s">
        <v>15</v>
      </c>
      <c r="I49" s="20">
        <v>45272.818318599537</v>
      </c>
      <c r="J49" s="14">
        <v>45000</v>
      </c>
      <c r="K49" s="14">
        <v>45000</v>
      </c>
      <c r="L49" s="15" t="s">
        <v>18</v>
      </c>
      <c r="M49" s="16" t="s">
        <v>19</v>
      </c>
      <c r="N49" s="15" t="s">
        <v>20</v>
      </c>
      <c r="O49" s="16" t="s">
        <v>21</v>
      </c>
      <c r="P49" s="13" t="s">
        <v>172</v>
      </c>
      <c r="Q49" s="13" t="s">
        <v>184</v>
      </c>
      <c r="R49" s="24">
        <v>45000</v>
      </c>
      <c r="S49" s="24">
        <v>45000</v>
      </c>
      <c r="T49" s="24">
        <v>45000</v>
      </c>
      <c r="U49" s="24">
        <v>0</v>
      </c>
      <c r="V49" s="13"/>
      <c r="W49" s="24">
        <v>45000</v>
      </c>
      <c r="X49" s="13">
        <v>4800063005</v>
      </c>
      <c r="Y49" s="20">
        <v>45365</v>
      </c>
      <c r="Z49" s="24">
        <v>9909230</v>
      </c>
      <c r="AA49" s="20">
        <v>45382</v>
      </c>
    </row>
    <row r="50" spans="1:27" x14ac:dyDescent="0.35">
      <c r="A50" s="11">
        <v>830515000</v>
      </c>
      <c r="B50" s="12" t="s">
        <v>13</v>
      </c>
      <c r="C50" s="13" t="s">
        <v>17</v>
      </c>
      <c r="D50" s="13">
        <v>13732</v>
      </c>
      <c r="E50" s="13" t="s">
        <v>71</v>
      </c>
      <c r="F50" s="13" t="s">
        <v>144</v>
      </c>
      <c r="G50" s="13" t="s">
        <v>15</v>
      </c>
      <c r="H50" s="13" t="s">
        <v>15</v>
      </c>
      <c r="I50" s="20">
        <v>45272.819641238428</v>
      </c>
      <c r="J50" s="14">
        <v>45000</v>
      </c>
      <c r="K50" s="14">
        <v>45000</v>
      </c>
      <c r="L50" s="15" t="s">
        <v>18</v>
      </c>
      <c r="M50" s="16" t="s">
        <v>19</v>
      </c>
      <c r="N50" s="15" t="s">
        <v>20</v>
      </c>
      <c r="O50" s="16" t="s">
        <v>21</v>
      </c>
      <c r="P50" s="13" t="s">
        <v>172</v>
      </c>
      <c r="Q50" s="13" t="s">
        <v>184</v>
      </c>
      <c r="R50" s="24">
        <v>45000</v>
      </c>
      <c r="S50" s="24">
        <v>45000</v>
      </c>
      <c r="T50" s="24">
        <v>45000</v>
      </c>
      <c r="U50" s="24">
        <v>0</v>
      </c>
      <c r="V50" s="13"/>
      <c r="W50" s="24">
        <v>45000</v>
      </c>
      <c r="X50" s="13">
        <v>4800063005</v>
      </c>
      <c r="Y50" s="20">
        <v>45365</v>
      </c>
      <c r="Z50" s="24">
        <v>9909230</v>
      </c>
      <c r="AA50" s="20">
        <v>45382</v>
      </c>
    </row>
    <row r="51" spans="1:27" x14ac:dyDescent="0.35">
      <c r="A51" s="11">
        <v>830515000</v>
      </c>
      <c r="B51" s="12" t="s">
        <v>13</v>
      </c>
      <c r="C51" s="13" t="s">
        <v>17</v>
      </c>
      <c r="D51" s="13">
        <v>13733</v>
      </c>
      <c r="E51" s="13" t="s">
        <v>72</v>
      </c>
      <c r="F51" s="13" t="s">
        <v>145</v>
      </c>
      <c r="G51" s="13" t="s">
        <v>15</v>
      </c>
      <c r="H51" s="13" t="s">
        <v>15</v>
      </c>
      <c r="I51" s="20">
        <v>45272.820776157409</v>
      </c>
      <c r="J51" s="14">
        <v>45000</v>
      </c>
      <c r="K51" s="14">
        <v>45000</v>
      </c>
      <c r="L51" s="15" t="s">
        <v>18</v>
      </c>
      <c r="M51" s="16" t="s">
        <v>19</v>
      </c>
      <c r="N51" s="15" t="s">
        <v>20</v>
      </c>
      <c r="O51" s="16" t="s">
        <v>21</v>
      </c>
      <c r="P51" s="13" t="s">
        <v>172</v>
      </c>
      <c r="Q51" s="13" t="s">
        <v>184</v>
      </c>
      <c r="R51" s="24">
        <v>45000</v>
      </c>
      <c r="S51" s="24">
        <v>45000</v>
      </c>
      <c r="T51" s="24">
        <v>45000</v>
      </c>
      <c r="U51" s="24">
        <v>0</v>
      </c>
      <c r="V51" s="13"/>
      <c r="W51" s="24">
        <v>45000</v>
      </c>
      <c r="X51" s="13">
        <v>4800063005</v>
      </c>
      <c r="Y51" s="20">
        <v>45365</v>
      </c>
      <c r="Z51" s="24">
        <v>9909230</v>
      </c>
      <c r="AA51" s="20">
        <v>45382</v>
      </c>
    </row>
    <row r="52" spans="1:27" x14ac:dyDescent="0.35">
      <c r="A52" s="11">
        <v>830515000</v>
      </c>
      <c r="B52" s="12" t="s">
        <v>13</v>
      </c>
      <c r="C52" s="13" t="s">
        <v>17</v>
      </c>
      <c r="D52" s="13">
        <v>13734</v>
      </c>
      <c r="E52" s="13" t="s">
        <v>73</v>
      </c>
      <c r="F52" s="13" t="s">
        <v>146</v>
      </c>
      <c r="G52" s="13" t="s">
        <v>15</v>
      </c>
      <c r="H52" s="13" t="s">
        <v>15</v>
      </c>
      <c r="I52" s="20">
        <v>45272.822196064815</v>
      </c>
      <c r="J52" s="14">
        <v>45000</v>
      </c>
      <c r="K52" s="14">
        <v>45000</v>
      </c>
      <c r="L52" s="15" t="s">
        <v>18</v>
      </c>
      <c r="M52" s="16" t="s">
        <v>19</v>
      </c>
      <c r="N52" s="15" t="s">
        <v>20</v>
      </c>
      <c r="O52" s="16" t="s">
        <v>21</v>
      </c>
      <c r="P52" s="13" t="s">
        <v>172</v>
      </c>
      <c r="Q52" s="13" t="s">
        <v>184</v>
      </c>
      <c r="R52" s="24">
        <v>45000</v>
      </c>
      <c r="S52" s="24">
        <v>45000</v>
      </c>
      <c r="T52" s="24">
        <v>45000</v>
      </c>
      <c r="U52" s="24">
        <v>0</v>
      </c>
      <c r="V52" s="13"/>
      <c r="W52" s="24">
        <v>45000</v>
      </c>
      <c r="X52" s="13">
        <v>4800063005</v>
      </c>
      <c r="Y52" s="20">
        <v>45365</v>
      </c>
      <c r="Z52" s="24">
        <v>9909230</v>
      </c>
      <c r="AA52" s="20">
        <v>45382</v>
      </c>
    </row>
    <row r="53" spans="1:27" x14ac:dyDescent="0.35">
      <c r="A53" s="11">
        <v>830515000</v>
      </c>
      <c r="B53" s="12" t="s">
        <v>13</v>
      </c>
      <c r="C53" s="13" t="s">
        <v>17</v>
      </c>
      <c r="D53" s="13">
        <v>13735</v>
      </c>
      <c r="E53" s="13" t="s">
        <v>74</v>
      </c>
      <c r="F53" s="13" t="s">
        <v>147</v>
      </c>
      <c r="G53" s="13" t="s">
        <v>15</v>
      </c>
      <c r="H53" s="13" t="s">
        <v>15</v>
      </c>
      <c r="I53" s="20">
        <v>45272.823386226853</v>
      </c>
      <c r="J53" s="14">
        <v>70000</v>
      </c>
      <c r="K53" s="14">
        <v>70000</v>
      </c>
      <c r="L53" s="15" t="s">
        <v>18</v>
      </c>
      <c r="M53" s="16" t="s">
        <v>19</v>
      </c>
      <c r="N53" s="15" t="s">
        <v>20</v>
      </c>
      <c r="O53" s="16" t="s">
        <v>21</v>
      </c>
      <c r="P53" s="13" t="s">
        <v>172</v>
      </c>
      <c r="Q53" s="13" t="s">
        <v>184</v>
      </c>
      <c r="R53" s="24">
        <v>70000</v>
      </c>
      <c r="S53" s="24">
        <v>70000</v>
      </c>
      <c r="T53" s="24">
        <v>70000</v>
      </c>
      <c r="U53" s="24">
        <v>0</v>
      </c>
      <c r="V53" s="13"/>
      <c r="W53" s="24">
        <v>70000</v>
      </c>
      <c r="X53" s="13">
        <v>4800063005</v>
      </c>
      <c r="Y53" s="20">
        <v>45365</v>
      </c>
      <c r="Z53" s="24">
        <v>9909230</v>
      </c>
      <c r="AA53" s="20">
        <v>45382</v>
      </c>
    </row>
    <row r="54" spans="1:27" x14ac:dyDescent="0.35">
      <c r="A54" s="11">
        <v>830515000</v>
      </c>
      <c r="B54" s="12" t="s">
        <v>13</v>
      </c>
      <c r="C54" s="13" t="s">
        <v>17</v>
      </c>
      <c r="D54" s="13">
        <v>13736</v>
      </c>
      <c r="E54" s="13" t="s">
        <v>75</v>
      </c>
      <c r="F54" s="13" t="s">
        <v>148</v>
      </c>
      <c r="G54" s="13" t="s">
        <v>15</v>
      </c>
      <c r="H54" s="13" t="s">
        <v>15</v>
      </c>
      <c r="I54" s="20">
        <v>45272.824619212966</v>
      </c>
      <c r="J54" s="14">
        <v>45000</v>
      </c>
      <c r="K54" s="14">
        <v>45000</v>
      </c>
      <c r="L54" s="15" t="s">
        <v>18</v>
      </c>
      <c r="M54" s="16" t="s">
        <v>19</v>
      </c>
      <c r="N54" s="15" t="s">
        <v>20</v>
      </c>
      <c r="O54" s="16" t="s">
        <v>21</v>
      </c>
      <c r="P54" s="13" t="s">
        <v>172</v>
      </c>
      <c r="Q54" s="13" t="s">
        <v>184</v>
      </c>
      <c r="R54" s="24">
        <v>45000</v>
      </c>
      <c r="S54" s="24">
        <v>45000</v>
      </c>
      <c r="T54" s="24">
        <v>45000</v>
      </c>
      <c r="U54" s="24">
        <v>0</v>
      </c>
      <c r="V54" s="13"/>
      <c r="W54" s="24">
        <v>45000</v>
      </c>
      <c r="X54" s="13">
        <v>4800063005</v>
      </c>
      <c r="Y54" s="20">
        <v>45365</v>
      </c>
      <c r="Z54" s="24">
        <v>9909230</v>
      </c>
      <c r="AA54" s="20">
        <v>45382</v>
      </c>
    </row>
    <row r="55" spans="1:27" x14ac:dyDescent="0.35">
      <c r="A55" s="11">
        <v>830515000</v>
      </c>
      <c r="B55" s="12" t="s">
        <v>13</v>
      </c>
      <c r="C55" s="13" t="s">
        <v>17</v>
      </c>
      <c r="D55" s="13">
        <v>13737</v>
      </c>
      <c r="E55" s="13" t="s">
        <v>76</v>
      </c>
      <c r="F55" s="13" t="s">
        <v>149</v>
      </c>
      <c r="G55" s="13" t="s">
        <v>15</v>
      </c>
      <c r="H55" s="13" t="s">
        <v>15</v>
      </c>
      <c r="I55" s="20">
        <v>45272.825878935182</v>
      </c>
      <c r="J55" s="14">
        <v>45000</v>
      </c>
      <c r="K55" s="14">
        <v>45000</v>
      </c>
      <c r="L55" s="15" t="s">
        <v>18</v>
      </c>
      <c r="M55" s="16" t="s">
        <v>19</v>
      </c>
      <c r="N55" s="15" t="s">
        <v>20</v>
      </c>
      <c r="O55" s="16" t="s">
        <v>21</v>
      </c>
      <c r="P55" s="13" t="s">
        <v>172</v>
      </c>
      <c r="Q55" s="13" t="s">
        <v>184</v>
      </c>
      <c r="R55" s="24">
        <v>45000</v>
      </c>
      <c r="S55" s="24">
        <v>45000</v>
      </c>
      <c r="T55" s="24">
        <v>45000</v>
      </c>
      <c r="U55" s="24">
        <v>0</v>
      </c>
      <c r="V55" s="13"/>
      <c r="W55" s="24">
        <v>45000</v>
      </c>
      <c r="X55" s="13">
        <v>4800063005</v>
      </c>
      <c r="Y55" s="20">
        <v>45365</v>
      </c>
      <c r="Z55" s="24">
        <v>9909230</v>
      </c>
      <c r="AA55" s="20">
        <v>45382</v>
      </c>
    </row>
    <row r="56" spans="1:27" x14ac:dyDescent="0.35">
      <c r="A56" s="11">
        <v>830515000</v>
      </c>
      <c r="B56" s="12" t="s">
        <v>13</v>
      </c>
      <c r="C56" s="13" t="s">
        <v>17</v>
      </c>
      <c r="D56" s="13">
        <v>13738</v>
      </c>
      <c r="E56" s="13" t="s">
        <v>77</v>
      </c>
      <c r="F56" s="13" t="s">
        <v>150</v>
      </c>
      <c r="G56" s="13" t="s">
        <v>15</v>
      </c>
      <c r="H56" s="13" t="s">
        <v>15</v>
      </c>
      <c r="I56" s="20">
        <v>45272.827033715279</v>
      </c>
      <c r="J56" s="14">
        <v>45000</v>
      </c>
      <c r="K56" s="14">
        <v>45000</v>
      </c>
      <c r="L56" s="15" t="s">
        <v>18</v>
      </c>
      <c r="M56" s="16" t="s">
        <v>19</v>
      </c>
      <c r="N56" s="15" t="s">
        <v>20</v>
      </c>
      <c r="O56" s="16" t="s">
        <v>21</v>
      </c>
      <c r="P56" s="13" t="s">
        <v>172</v>
      </c>
      <c r="Q56" s="13" t="s">
        <v>184</v>
      </c>
      <c r="R56" s="24">
        <v>45000</v>
      </c>
      <c r="S56" s="24">
        <v>45000</v>
      </c>
      <c r="T56" s="24">
        <v>45000</v>
      </c>
      <c r="U56" s="24">
        <v>0</v>
      </c>
      <c r="V56" s="13"/>
      <c r="W56" s="24">
        <v>45000</v>
      </c>
      <c r="X56" s="13">
        <v>4800063005</v>
      </c>
      <c r="Y56" s="20">
        <v>45365</v>
      </c>
      <c r="Z56" s="24">
        <v>9909230</v>
      </c>
      <c r="AA56" s="20">
        <v>45382</v>
      </c>
    </row>
    <row r="57" spans="1:27" x14ac:dyDescent="0.35">
      <c r="A57" s="11">
        <v>830515000</v>
      </c>
      <c r="B57" s="12" t="s">
        <v>13</v>
      </c>
      <c r="C57" s="13" t="s">
        <v>17</v>
      </c>
      <c r="D57" s="13">
        <v>13739</v>
      </c>
      <c r="E57" s="13" t="s">
        <v>78</v>
      </c>
      <c r="F57" s="13" t="s">
        <v>151</v>
      </c>
      <c r="G57" s="13" t="s">
        <v>15</v>
      </c>
      <c r="H57" s="13" t="s">
        <v>15</v>
      </c>
      <c r="I57" s="20">
        <v>45272.828184872684</v>
      </c>
      <c r="J57" s="14">
        <v>45000</v>
      </c>
      <c r="K57" s="14">
        <v>45000</v>
      </c>
      <c r="L57" s="15" t="s">
        <v>18</v>
      </c>
      <c r="M57" s="16" t="s">
        <v>19</v>
      </c>
      <c r="N57" s="15" t="s">
        <v>20</v>
      </c>
      <c r="O57" s="16" t="s">
        <v>21</v>
      </c>
      <c r="P57" s="13" t="s">
        <v>172</v>
      </c>
      <c r="Q57" s="13" t="s">
        <v>184</v>
      </c>
      <c r="R57" s="24">
        <v>45000</v>
      </c>
      <c r="S57" s="24">
        <v>45000</v>
      </c>
      <c r="T57" s="24">
        <v>45000</v>
      </c>
      <c r="U57" s="24">
        <v>0</v>
      </c>
      <c r="V57" s="13"/>
      <c r="W57" s="24">
        <v>45000</v>
      </c>
      <c r="X57" s="13">
        <v>4800063005</v>
      </c>
      <c r="Y57" s="20">
        <v>45365</v>
      </c>
      <c r="Z57" s="24">
        <v>9909230</v>
      </c>
      <c r="AA57" s="20">
        <v>45382</v>
      </c>
    </row>
    <row r="58" spans="1:27" x14ac:dyDescent="0.35">
      <c r="A58" s="11">
        <v>830515000</v>
      </c>
      <c r="B58" s="12" t="s">
        <v>13</v>
      </c>
      <c r="C58" s="13" t="s">
        <v>17</v>
      </c>
      <c r="D58" s="13">
        <v>13740</v>
      </c>
      <c r="E58" s="13" t="s">
        <v>79</v>
      </c>
      <c r="F58" s="13" t="s">
        <v>152</v>
      </c>
      <c r="G58" s="13" t="s">
        <v>15</v>
      </c>
      <c r="H58" s="13" t="s">
        <v>15</v>
      </c>
      <c r="I58" s="20">
        <v>45272.829274849537</v>
      </c>
      <c r="J58" s="14">
        <v>45000</v>
      </c>
      <c r="K58" s="14">
        <v>45000</v>
      </c>
      <c r="L58" s="15" t="s">
        <v>18</v>
      </c>
      <c r="M58" s="16" t="s">
        <v>19</v>
      </c>
      <c r="N58" s="15" t="s">
        <v>20</v>
      </c>
      <c r="O58" s="16" t="s">
        <v>21</v>
      </c>
      <c r="P58" s="13" t="s">
        <v>172</v>
      </c>
      <c r="Q58" s="13" t="s">
        <v>184</v>
      </c>
      <c r="R58" s="24">
        <v>45000</v>
      </c>
      <c r="S58" s="24">
        <v>45000</v>
      </c>
      <c r="T58" s="24">
        <v>45000</v>
      </c>
      <c r="U58" s="24">
        <v>0</v>
      </c>
      <c r="V58" s="13"/>
      <c r="W58" s="24">
        <v>45000</v>
      </c>
      <c r="X58" s="13">
        <v>4800063005</v>
      </c>
      <c r="Y58" s="20">
        <v>45365</v>
      </c>
      <c r="Z58" s="24">
        <v>9909230</v>
      </c>
      <c r="AA58" s="20">
        <v>45382</v>
      </c>
    </row>
    <row r="59" spans="1:27" x14ac:dyDescent="0.35">
      <c r="A59" s="11">
        <v>830515000</v>
      </c>
      <c r="B59" s="12" t="s">
        <v>13</v>
      </c>
      <c r="C59" s="13" t="s">
        <v>17</v>
      </c>
      <c r="D59" s="13">
        <v>13741</v>
      </c>
      <c r="E59" s="13" t="s">
        <v>80</v>
      </c>
      <c r="F59" s="13" t="s">
        <v>153</v>
      </c>
      <c r="G59" s="13" t="s">
        <v>15</v>
      </c>
      <c r="H59" s="13" t="s">
        <v>15</v>
      </c>
      <c r="I59" s="20">
        <v>45272.830402164349</v>
      </c>
      <c r="J59" s="14">
        <v>45000</v>
      </c>
      <c r="K59" s="14">
        <v>45000</v>
      </c>
      <c r="L59" s="15" t="s">
        <v>18</v>
      </c>
      <c r="M59" s="16" t="s">
        <v>19</v>
      </c>
      <c r="N59" s="15" t="s">
        <v>20</v>
      </c>
      <c r="O59" s="16" t="s">
        <v>21</v>
      </c>
      <c r="P59" s="13" t="s">
        <v>172</v>
      </c>
      <c r="Q59" s="13" t="s">
        <v>184</v>
      </c>
      <c r="R59" s="24">
        <v>45000</v>
      </c>
      <c r="S59" s="24">
        <v>45000</v>
      </c>
      <c r="T59" s="24">
        <v>45000</v>
      </c>
      <c r="U59" s="24">
        <v>0</v>
      </c>
      <c r="V59" s="13"/>
      <c r="W59" s="24">
        <v>45000</v>
      </c>
      <c r="X59" s="13">
        <v>4800063005</v>
      </c>
      <c r="Y59" s="20">
        <v>45365</v>
      </c>
      <c r="Z59" s="24">
        <v>9909230</v>
      </c>
      <c r="AA59" s="20">
        <v>45382</v>
      </c>
    </row>
    <row r="60" spans="1:27" x14ac:dyDescent="0.35">
      <c r="A60" s="11">
        <v>830515000</v>
      </c>
      <c r="B60" s="12" t="s">
        <v>13</v>
      </c>
      <c r="C60" s="13" t="s">
        <v>17</v>
      </c>
      <c r="D60" s="13">
        <v>13742</v>
      </c>
      <c r="E60" s="13" t="s">
        <v>81</v>
      </c>
      <c r="F60" s="13" t="s">
        <v>154</v>
      </c>
      <c r="G60" s="13" t="s">
        <v>15</v>
      </c>
      <c r="H60" s="13" t="s">
        <v>15</v>
      </c>
      <c r="I60" s="20">
        <v>45272.831626736108</v>
      </c>
      <c r="J60" s="14">
        <v>45000</v>
      </c>
      <c r="K60" s="14">
        <v>45000</v>
      </c>
      <c r="L60" s="15" t="s">
        <v>18</v>
      </c>
      <c r="M60" s="16" t="s">
        <v>19</v>
      </c>
      <c r="N60" s="15" t="s">
        <v>20</v>
      </c>
      <c r="O60" s="16" t="s">
        <v>21</v>
      </c>
      <c r="P60" s="13" t="s">
        <v>172</v>
      </c>
      <c r="Q60" s="13" t="s">
        <v>184</v>
      </c>
      <c r="R60" s="24">
        <v>45000</v>
      </c>
      <c r="S60" s="24">
        <v>45000</v>
      </c>
      <c r="T60" s="24">
        <v>45000</v>
      </c>
      <c r="U60" s="24">
        <v>0</v>
      </c>
      <c r="V60" s="13"/>
      <c r="W60" s="24">
        <v>45000</v>
      </c>
      <c r="X60" s="13">
        <v>4800063005</v>
      </c>
      <c r="Y60" s="20">
        <v>45365</v>
      </c>
      <c r="Z60" s="24">
        <v>9909230</v>
      </c>
      <c r="AA60" s="20">
        <v>45382</v>
      </c>
    </row>
    <row r="61" spans="1:27" x14ac:dyDescent="0.35">
      <c r="A61" s="11">
        <v>830515000</v>
      </c>
      <c r="B61" s="12" t="s">
        <v>13</v>
      </c>
      <c r="C61" s="13" t="s">
        <v>17</v>
      </c>
      <c r="D61" s="17">
        <v>14253</v>
      </c>
      <c r="E61" s="13" t="s">
        <v>82</v>
      </c>
      <c r="F61" s="13" t="s">
        <v>155</v>
      </c>
      <c r="G61" s="17" t="s">
        <v>16</v>
      </c>
      <c r="H61" s="17" t="s">
        <v>16</v>
      </c>
      <c r="I61" s="20">
        <v>45330.40261863426</v>
      </c>
      <c r="J61" s="14">
        <v>51963</v>
      </c>
      <c r="K61" s="14">
        <v>51963</v>
      </c>
      <c r="L61" s="15" t="s">
        <v>18</v>
      </c>
      <c r="M61" s="16" t="s">
        <v>19</v>
      </c>
      <c r="N61" s="15" t="s">
        <v>20</v>
      </c>
      <c r="O61" s="16" t="s">
        <v>21</v>
      </c>
      <c r="P61" s="13" t="s">
        <v>172</v>
      </c>
      <c r="Q61" s="13" t="s">
        <v>186</v>
      </c>
      <c r="R61" s="24">
        <v>56463</v>
      </c>
      <c r="S61" s="24">
        <v>56463</v>
      </c>
      <c r="T61" s="24">
        <v>56463</v>
      </c>
      <c r="U61" s="24">
        <v>51963</v>
      </c>
      <c r="V61" s="13">
        <v>1222393750</v>
      </c>
      <c r="W61" s="24">
        <v>0</v>
      </c>
      <c r="X61" s="13"/>
      <c r="Y61" s="13"/>
      <c r="Z61" s="24">
        <v>0</v>
      </c>
      <c r="AA61" s="20">
        <v>45382</v>
      </c>
    </row>
    <row r="62" spans="1:27" x14ac:dyDescent="0.35">
      <c r="A62" s="11">
        <v>830515000</v>
      </c>
      <c r="B62" s="12" t="s">
        <v>13</v>
      </c>
      <c r="C62" s="13" t="s">
        <v>17</v>
      </c>
      <c r="D62" s="17">
        <v>14254</v>
      </c>
      <c r="E62" s="13" t="s">
        <v>83</v>
      </c>
      <c r="F62" s="13" t="s">
        <v>156</v>
      </c>
      <c r="G62" s="17" t="s">
        <v>16</v>
      </c>
      <c r="H62" s="17" t="s">
        <v>16</v>
      </c>
      <c r="I62" s="20">
        <v>45330.401098113427</v>
      </c>
      <c r="J62" s="14">
        <v>150000</v>
      </c>
      <c r="K62" s="14">
        <v>150000</v>
      </c>
      <c r="L62" s="15" t="s">
        <v>18</v>
      </c>
      <c r="M62" s="16" t="s">
        <v>19</v>
      </c>
      <c r="N62" s="15" t="s">
        <v>20</v>
      </c>
      <c r="O62" s="16" t="s">
        <v>21</v>
      </c>
      <c r="P62" s="13" t="s">
        <v>172</v>
      </c>
      <c r="Q62" s="13" t="s">
        <v>186</v>
      </c>
      <c r="R62" s="24">
        <v>150000</v>
      </c>
      <c r="S62" s="24">
        <v>150000</v>
      </c>
      <c r="T62" s="24">
        <v>150000</v>
      </c>
      <c r="U62" s="24">
        <v>150000</v>
      </c>
      <c r="V62" s="13">
        <v>1222393751</v>
      </c>
      <c r="W62" s="24">
        <v>0</v>
      </c>
      <c r="X62" s="13"/>
      <c r="Y62" s="13"/>
      <c r="Z62" s="24">
        <v>0</v>
      </c>
      <c r="AA62" s="20">
        <v>45382</v>
      </c>
    </row>
    <row r="63" spans="1:27" x14ac:dyDescent="0.35">
      <c r="A63" s="11">
        <v>830515000</v>
      </c>
      <c r="B63" s="12" t="s">
        <v>13</v>
      </c>
      <c r="C63" s="13" t="s">
        <v>17</v>
      </c>
      <c r="D63" s="17">
        <v>14255</v>
      </c>
      <c r="E63" s="13" t="s">
        <v>84</v>
      </c>
      <c r="F63" s="13" t="s">
        <v>157</v>
      </c>
      <c r="G63" s="17" t="s">
        <v>16</v>
      </c>
      <c r="H63" s="17" t="s">
        <v>16</v>
      </c>
      <c r="I63" s="20">
        <v>45330.403885995373</v>
      </c>
      <c r="J63" s="14">
        <v>45000</v>
      </c>
      <c r="K63" s="14">
        <v>45000</v>
      </c>
      <c r="L63" s="15" t="s">
        <v>18</v>
      </c>
      <c r="M63" s="16" t="s">
        <v>19</v>
      </c>
      <c r="N63" s="15" t="s">
        <v>20</v>
      </c>
      <c r="O63" s="16" t="s">
        <v>21</v>
      </c>
      <c r="P63" s="13" t="s">
        <v>172</v>
      </c>
      <c r="Q63" s="13" t="s">
        <v>184</v>
      </c>
      <c r="R63" s="24">
        <v>45000</v>
      </c>
      <c r="S63" s="24">
        <v>45000</v>
      </c>
      <c r="T63" s="24">
        <v>45000</v>
      </c>
      <c r="U63" s="24">
        <v>0</v>
      </c>
      <c r="V63" s="13"/>
      <c r="W63" s="24">
        <v>45000</v>
      </c>
      <c r="X63" s="13">
        <v>4800063005</v>
      </c>
      <c r="Y63" s="20">
        <v>45365</v>
      </c>
      <c r="Z63" s="24">
        <v>9909230</v>
      </c>
      <c r="AA63" s="20">
        <v>45382</v>
      </c>
    </row>
    <row r="64" spans="1:27" x14ac:dyDescent="0.35">
      <c r="A64" s="11">
        <v>830515000</v>
      </c>
      <c r="B64" s="12" t="s">
        <v>13</v>
      </c>
      <c r="C64" s="13" t="s">
        <v>17</v>
      </c>
      <c r="D64" s="17">
        <v>14256</v>
      </c>
      <c r="E64" s="13" t="s">
        <v>85</v>
      </c>
      <c r="F64" s="13" t="s">
        <v>158</v>
      </c>
      <c r="G64" s="17" t="s">
        <v>16</v>
      </c>
      <c r="H64" s="17" t="s">
        <v>16</v>
      </c>
      <c r="I64" s="20">
        <v>45330.404579895832</v>
      </c>
      <c r="J64" s="14">
        <v>45000</v>
      </c>
      <c r="K64" s="14">
        <v>45000</v>
      </c>
      <c r="L64" s="15" t="s">
        <v>18</v>
      </c>
      <c r="M64" s="16" t="s">
        <v>19</v>
      </c>
      <c r="N64" s="15" t="s">
        <v>20</v>
      </c>
      <c r="O64" s="16" t="s">
        <v>21</v>
      </c>
      <c r="P64" s="13" t="s">
        <v>172</v>
      </c>
      <c r="Q64" s="13" t="s">
        <v>184</v>
      </c>
      <c r="R64" s="24">
        <v>45000</v>
      </c>
      <c r="S64" s="24">
        <v>45000</v>
      </c>
      <c r="T64" s="24">
        <v>45000</v>
      </c>
      <c r="U64" s="24">
        <v>0</v>
      </c>
      <c r="V64" s="13"/>
      <c r="W64" s="24">
        <v>45000</v>
      </c>
      <c r="X64" s="13">
        <v>4800063005</v>
      </c>
      <c r="Y64" s="20">
        <v>45365</v>
      </c>
      <c r="Z64" s="24">
        <v>9909230</v>
      </c>
      <c r="AA64" s="20">
        <v>45382</v>
      </c>
    </row>
    <row r="65" spans="1:27" x14ac:dyDescent="0.35">
      <c r="A65" s="11">
        <v>830515000</v>
      </c>
      <c r="B65" s="12" t="s">
        <v>13</v>
      </c>
      <c r="C65" s="13" t="s">
        <v>17</v>
      </c>
      <c r="D65" s="17">
        <v>14257</v>
      </c>
      <c r="E65" s="13" t="s">
        <v>86</v>
      </c>
      <c r="F65" s="13" t="s">
        <v>159</v>
      </c>
      <c r="G65" s="17" t="s">
        <v>16</v>
      </c>
      <c r="H65" s="17" t="s">
        <v>16</v>
      </c>
      <c r="I65" s="20">
        <v>45330.405308912035</v>
      </c>
      <c r="J65" s="14">
        <v>1440000</v>
      </c>
      <c r="K65" s="14">
        <v>1440000</v>
      </c>
      <c r="L65" s="15" t="s">
        <v>18</v>
      </c>
      <c r="M65" s="16" t="s">
        <v>19</v>
      </c>
      <c r="N65" s="15" t="s">
        <v>20</v>
      </c>
      <c r="O65" s="16" t="s">
        <v>21</v>
      </c>
      <c r="P65" s="13" t="s">
        <v>172</v>
      </c>
      <c r="Q65" s="13" t="s">
        <v>184</v>
      </c>
      <c r="R65" s="24">
        <v>1440000</v>
      </c>
      <c r="S65" s="24">
        <v>1440000</v>
      </c>
      <c r="T65" s="24">
        <v>1440000</v>
      </c>
      <c r="U65" s="24">
        <v>0</v>
      </c>
      <c r="V65" s="24"/>
      <c r="W65" s="24">
        <v>1411200</v>
      </c>
      <c r="X65" s="13">
        <v>4800063005</v>
      </c>
      <c r="Y65" s="20">
        <v>45365</v>
      </c>
      <c r="Z65" s="24">
        <v>9909230</v>
      </c>
      <c r="AA65" s="20">
        <v>45382</v>
      </c>
    </row>
    <row r="66" spans="1:27" x14ac:dyDescent="0.35">
      <c r="A66" s="11">
        <v>830515000</v>
      </c>
      <c r="B66" s="12" t="s">
        <v>13</v>
      </c>
      <c r="C66" s="13" t="s">
        <v>17</v>
      </c>
      <c r="D66" s="17">
        <v>14258</v>
      </c>
      <c r="E66" s="13" t="s">
        <v>87</v>
      </c>
      <c r="F66" s="13" t="s">
        <v>160</v>
      </c>
      <c r="G66" s="17" t="s">
        <v>16</v>
      </c>
      <c r="H66" s="17" t="s">
        <v>16</v>
      </c>
      <c r="I66" s="20">
        <v>45330.406576620371</v>
      </c>
      <c r="J66" s="14">
        <v>45000</v>
      </c>
      <c r="K66" s="14">
        <v>45000</v>
      </c>
      <c r="L66" s="15" t="s">
        <v>18</v>
      </c>
      <c r="M66" s="16" t="s">
        <v>19</v>
      </c>
      <c r="N66" s="15" t="s">
        <v>20</v>
      </c>
      <c r="O66" s="16" t="s">
        <v>21</v>
      </c>
      <c r="P66" s="13" t="s">
        <v>172</v>
      </c>
      <c r="Q66" s="13" t="s">
        <v>184</v>
      </c>
      <c r="R66" s="24">
        <v>45000</v>
      </c>
      <c r="S66" s="24">
        <v>45000</v>
      </c>
      <c r="T66" s="24">
        <v>45000</v>
      </c>
      <c r="U66" s="24">
        <v>0</v>
      </c>
      <c r="V66" s="13"/>
      <c r="W66" s="24">
        <v>45000</v>
      </c>
      <c r="X66" s="13">
        <v>4800063005</v>
      </c>
      <c r="Y66" s="20">
        <v>45365</v>
      </c>
      <c r="Z66" s="24">
        <v>9909230</v>
      </c>
      <c r="AA66" s="20">
        <v>45382</v>
      </c>
    </row>
    <row r="67" spans="1:27" x14ac:dyDescent="0.35">
      <c r="A67" s="11">
        <v>830515000</v>
      </c>
      <c r="B67" s="12" t="s">
        <v>13</v>
      </c>
      <c r="C67" s="13" t="s">
        <v>17</v>
      </c>
      <c r="D67" s="17">
        <v>14259</v>
      </c>
      <c r="E67" s="13" t="s">
        <v>88</v>
      </c>
      <c r="F67" s="13" t="s">
        <v>161</v>
      </c>
      <c r="G67" s="17" t="s">
        <v>16</v>
      </c>
      <c r="H67" s="17" t="s">
        <v>16</v>
      </c>
      <c r="I67" s="20">
        <v>45330.40849710648</v>
      </c>
      <c r="J67" s="14">
        <v>56463</v>
      </c>
      <c r="K67" s="14">
        <v>56463</v>
      </c>
      <c r="L67" s="15" t="s">
        <v>18</v>
      </c>
      <c r="M67" s="16" t="s">
        <v>19</v>
      </c>
      <c r="N67" s="15" t="s">
        <v>20</v>
      </c>
      <c r="O67" s="16" t="s">
        <v>21</v>
      </c>
      <c r="P67" s="13" t="s">
        <v>172</v>
      </c>
      <c r="Q67" s="13" t="s">
        <v>184</v>
      </c>
      <c r="R67" s="24">
        <v>56463</v>
      </c>
      <c r="S67" s="24">
        <v>56463</v>
      </c>
      <c r="T67" s="24">
        <v>56463</v>
      </c>
      <c r="U67" s="24">
        <v>0</v>
      </c>
      <c r="V67" s="13"/>
      <c r="W67" s="24">
        <v>56463</v>
      </c>
      <c r="X67" s="13">
        <v>4800063005</v>
      </c>
      <c r="Y67" s="20">
        <v>45365</v>
      </c>
      <c r="Z67" s="24">
        <v>9909230</v>
      </c>
      <c r="AA67" s="20">
        <v>45382</v>
      </c>
    </row>
    <row r="68" spans="1:27" x14ac:dyDescent="0.35">
      <c r="A68" s="11">
        <v>830515000</v>
      </c>
      <c r="B68" s="12" t="s">
        <v>13</v>
      </c>
      <c r="C68" s="13" t="s">
        <v>17</v>
      </c>
      <c r="D68" s="17">
        <v>14260</v>
      </c>
      <c r="E68" s="13" t="s">
        <v>89</v>
      </c>
      <c r="F68" s="13" t="s">
        <v>162</v>
      </c>
      <c r="G68" s="17" t="s">
        <v>16</v>
      </c>
      <c r="H68" s="17" t="s">
        <v>16</v>
      </c>
      <c r="I68" s="20">
        <v>45330.409309340277</v>
      </c>
      <c r="J68" s="14">
        <v>2880000</v>
      </c>
      <c r="K68" s="14">
        <v>2880000</v>
      </c>
      <c r="L68" s="15" t="s">
        <v>18</v>
      </c>
      <c r="M68" s="16" t="s">
        <v>19</v>
      </c>
      <c r="N68" s="15" t="s">
        <v>20</v>
      </c>
      <c r="O68" s="16" t="s">
        <v>21</v>
      </c>
      <c r="P68" s="13" t="s">
        <v>172</v>
      </c>
      <c r="Q68" s="13" t="s">
        <v>184</v>
      </c>
      <c r="R68" s="24">
        <v>2880000</v>
      </c>
      <c r="S68" s="24">
        <v>2880000</v>
      </c>
      <c r="T68" s="24">
        <v>2880000</v>
      </c>
      <c r="U68" s="24">
        <v>0</v>
      </c>
      <c r="V68" s="24"/>
      <c r="W68" s="24">
        <v>2822400</v>
      </c>
      <c r="X68" s="13">
        <v>4800063005</v>
      </c>
      <c r="Y68" s="20">
        <v>45365</v>
      </c>
      <c r="Z68" s="24">
        <v>9909230</v>
      </c>
      <c r="AA68" s="20">
        <v>45382</v>
      </c>
    </row>
    <row r="69" spans="1:27" x14ac:dyDescent="0.35">
      <c r="A69" s="11">
        <v>830515000</v>
      </c>
      <c r="B69" s="12" t="s">
        <v>13</v>
      </c>
      <c r="C69" s="13" t="s">
        <v>17</v>
      </c>
      <c r="D69" s="17">
        <v>14261</v>
      </c>
      <c r="E69" s="13" t="s">
        <v>90</v>
      </c>
      <c r="F69" s="13" t="s">
        <v>163</v>
      </c>
      <c r="G69" s="17" t="s">
        <v>16</v>
      </c>
      <c r="H69" s="17" t="s">
        <v>16</v>
      </c>
      <c r="I69" s="20">
        <v>45330.409912037037</v>
      </c>
      <c r="J69" s="14">
        <v>45000</v>
      </c>
      <c r="K69" s="14">
        <v>45000</v>
      </c>
      <c r="L69" s="15" t="s">
        <v>18</v>
      </c>
      <c r="M69" s="16" t="s">
        <v>19</v>
      </c>
      <c r="N69" s="15" t="s">
        <v>20</v>
      </c>
      <c r="O69" s="16" t="s">
        <v>21</v>
      </c>
      <c r="P69" s="13" t="s">
        <v>172</v>
      </c>
      <c r="Q69" s="13" t="s">
        <v>184</v>
      </c>
      <c r="R69" s="24">
        <v>45000</v>
      </c>
      <c r="S69" s="24">
        <v>45000</v>
      </c>
      <c r="T69" s="24">
        <v>45000</v>
      </c>
      <c r="U69" s="24">
        <v>0</v>
      </c>
      <c r="V69" s="13"/>
      <c r="W69" s="24">
        <v>45000</v>
      </c>
      <c r="X69" s="13">
        <v>4800063005</v>
      </c>
      <c r="Y69" s="20">
        <v>45365</v>
      </c>
      <c r="Z69" s="24">
        <v>9909230</v>
      </c>
      <c r="AA69" s="20">
        <v>45382</v>
      </c>
    </row>
    <row r="70" spans="1:27" x14ac:dyDescent="0.35">
      <c r="A70" s="11">
        <v>830515000</v>
      </c>
      <c r="B70" s="12" t="s">
        <v>13</v>
      </c>
      <c r="C70" s="13" t="s">
        <v>17</v>
      </c>
      <c r="D70" s="17">
        <v>14262</v>
      </c>
      <c r="E70" s="13" t="s">
        <v>91</v>
      </c>
      <c r="F70" s="13" t="s">
        <v>164</v>
      </c>
      <c r="G70" s="17" t="s">
        <v>16</v>
      </c>
      <c r="H70" s="17" t="s">
        <v>16</v>
      </c>
      <c r="I70" s="20">
        <v>45330.411282407411</v>
      </c>
      <c r="J70" s="14">
        <v>45000</v>
      </c>
      <c r="K70" s="14">
        <v>45000</v>
      </c>
      <c r="L70" s="15" t="s">
        <v>18</v>
      </c>
      <c r="M70" s="16" t="s">
        <v>19</v>
      </c>
      <c r="N70" s="15" t="s">
        <v>20</v>
      </c>
      <c r="O70" s="16" t="s">
        <v>21</v>
      </c>
      <c r="P70" s="13" t="s">
        <v>172</v>
      </c>
      <c r="Q70" s="13" t="s">
        <v>184</v>
      </c>
      <c r="R70" s="24">
        <v>45000</v>
      </c>
      <c r="S70" s="24">
        <v>45000</v>
      </c>
      <c r="T70" s="24">
        <v>45000</v>
      </c>
      <c r="U70" s="24">
        <v>0</v>
      </c>
      <c r="V70" s="13"/>
      <c r="W70" s="24">
        <v>45000</v>
      </c>
      <c r="X70" s="13">
        <v>4800063005</v>
      </c>
      <c r="Y70" s="20">
        <v>45365</v>
      </c>
      <c r="Z70" s="24">
        <v>9909230</v>
      </c>
      <c r="AA70" s="20">
        <v>45382</v>
      </c>
    </row>
    <row r="71" spans="1:27" x14ac:dyDescent="0.35">
      <c r="A71" s="11">
        <v>830515000</v>
      </c>
      <c r="B71" s="12" t="s">
        <v>13</v>
      </c>
      <c r="C71" s="13" t="s">
        <v>17</v>
      </c>
      <c r="D71" s="17">
        <v>14263</v>
      </c>
      <c r="E71" s="13" t="s">
        <v>92</v>
      </c>
      <c r="F71" s="13" t="s">
        <v>165</v>
      </c>
      <c r="G71" s="17" t="s">
        <v>16</v>
      </c>
      <c r="H71" s="17" t="s">
        <v>16</v>
      </c>
      <c r="I71" s="20">
        <v>45330.412395335647</v>
      </c>
      <c r="J71" s="14">
        <v>45000</v>
      </c>
      <c r="K71" s="14">
        <v>45000</v>
      </c>
      <c r="L71" s="15" t="s">
        <v>18</v>
      </c>
      <c r="M71" s="16" t="s">
        <v>19</v>
      </c>
      <c r="N71" s="15" t="s">
        <v>20</v>
      </c>
      <c r="O71" s="16" t="s">
        <v>21</v>
      </c>
      <c r="P71" s="13" t="s">
        <v>172</v>
      </c>
      <c r="Q71" s="13" t="s">
        <v>184</v>
      </c>
      <c r="R71" s="24">
        <v>45000</v>
      </c>
      <c r="S71" s="24">
        <v>45000</v>
      </c>
      <c r="T71" s="24">
        <v>45000</v>
      </c>
      <c r="U71" s="24">
        <v>0</v>
      </c>
      <c r="V71" s="13"/>
      <c r="W71" s="24">
        <v>45000</v>
      </c>
      <c r="X71" s="13">
        <v>4800063005</v>
      </c>
      <c r="Y71" s="20">
        <v>45365</v>
      </c>
      <c r="Z71" s="24">
        <v>9909230</v>
      </c>
      <c r="AA71" s="20">
        <v>45382</v>
      </c>
    </row>
    <row r="72" spans="1:27" x14ac:dyDescent="0.35">
      <c r="A72" s="11">
        <v>830515000</v>
      </c>
      <c r="B72" s="12" t="s">
        <v>13</v>
      </c>
      <c r="C72" s="13" t="s">
        <v>17</v>
      </c>
      <c r="D72" s="17">
        <v>14264</v>
      </c>
      <c r="E72" s="13" t="s">
        <v>93</v>
      </c>
      <c r="F72" s="13" t="s">
        <v>166</v>
      </c>
      <c r="G72" s="17" t="s">
        <v>16</v>
      </c>
      <c r="H72" s="17" t="s">
        <v>16</v>
      </c>
      <c r="I72" s="20">
        <v>45330.413763773147</v>
      </c>
      <c r="J72" s="14">
        <v>45000</v>
      </c>
      <c r="K72" s="14">
        <v>45000</v>
      </c>
      <c r="L72" s="15" t="s">
        <v>18</v>
      </c>
      <c r="M72" s="16" t="s">
        <v>19</v>
      </c>
      <c r="N72" s="15" t="s">
        <v>20</v>
      </c>
      <c r="O72" s="16" t="s">
        <v>21</v>
      </c>
      <c r="P72" s="13" t="s">
        <v>172</v>
      </c>
      <c r="Q72" s="13" t="s">
        <v>184</v>
      </c>
      <c r="R72" s="24">
        <v>45000</v>
      </c>
      <c r="S72" s="24">
        <v>45000</v>
      </c>
      <c r="T72" s="24">
        <v>45000</v>
      </c>
      <c r="U72" s="24">
        <v>0</v>
      </c>
      <c r="V72" s="13"/>
      <c r="W72" s="24">
        <v>45000</v>
      </c>
      <c r="X72" s="13">
        <v>4800063005</v>
      </c>
      <c r="Y72" s="20">
        <v>45365</v>
      </c>
      <c r="Z72" s="24">
        <v>9909230</v>
      </c>
      <c r="AA72" s="20">
        <v>45382</v>
      </c>
    </row>
    <row r="73" spans="1:27" x14ac:dyDescent="0.35">
      <c r="A73" s="11">
        <v>830515000</v>
      </c>
      <c r="B73" s="12" t="s">
        <v>13</v>
      </c>
      <c r="C73" s="13" t="s">
        <v>17</v>
      </c>
      <c r="D73" s="17">
        <v>14265</v>
      </c>
      <c r="E73" s="13" t="s">
        <v>94</v>
      </c>
      <c r="F73" s="13" t="s">
        <v>167</v>
      </c>
      <c r="G73" s="17" t="s">
        <v>16</v>
      </c>
      <c r="H73" s="17" t="s">
        <v>16</v>
      </c>
      <c r="I73" s="20">
        <v>45330.414758680556</v>
      </c>
      <c r="J73" s="14">
        <v>45000</v>
      </c>
      <c r="K73" s="14">
        <v>45000</v>
      </c>
      <c r="L73" s="15" t="s">
        <v>18</v>
      </c>
      <c r="M73" s="16" t="s">
        <v>19</v>
      </c>
      <c r="N73" s="15" t="s">
        <v>20</v>
      </c>
      <c r="O73" s="16" t="s">
        <v>21</v>
      </c>
      <c r="P73" s="13" t="s">
        <v>172</v>
      </c>
      <c r="Q73" s="13" t="s">
        <v>184</v>
      </c>
      <c r="R73" s="24">
        <v>45000</v>
      </c>
      <c r="S73" s="24">
        <v>45000</v>
      </c>
      <c r="T73" s="24">
        <v>45000</v>
      </c>
      <c r="U73" s="24">
        <v>0</v>
      </c>
      <c r="V73" s="13"/>
      <c r="W73" s="24">
        <v>45000</v>
      </c>
      <c r="X73" s="13">
        <v>4800063005</v>
      </c>
      <c r="Y73" s="20">
        <v>45365</v>
      </c>
      <c r="Z73" s="24">
        <v>9909230</v>
      </c>
      <c r="AA73" s="20">
        <v>45382</v>
      </c>
    </row>
    <row r="74" spans="1:27" x14ac:dyDescent="0.35">
      <c r="A74" s="11">
        <v>830515000</v>
      </c>
      <c r="B74" s="12" t="s">
        <v>13</v>
      </c>
      <c r="C74" s="13" t="s">
        <v>17</v>
      </c>
      <c r="D74" s="17">
        <v>14266</v>
      </c>
      <c r="E74" s="13" t="s">
        <v>95</v>
      </c>
      <c r="F74" s="13" t="s">
        <v>168</v>
      </c>
      <c r="G74" s="17" t="s">
        <v>16</v>
      </c>
      <c r="H74" s="17" t="s">
        <v>16</v>
      </c>
      <c r="I74" s="20">
        <v>45330.415527662037</v>
      </c>
      <c r="J74" s="14">
        <v>45000</v>
      </c>
      <c r="K74" s="14">
        <v>45000</v>
      </c>
      <c r="L74" s="15" t="s">
        <v>18</v>
      </c>
      <c r="M74" s="16" t="s">
        <v>19</v>
      </c>
      <c r="N74" s="15" t="s">
        <v>20</v>
      </c>
      <c r="O74" s="16" t="s">
        <v>21</v>
      </c>
      <c r="P74" s="13" t="s">
        <v>172</v>
      </c>
      <c r="Q74" s="13" t="s">
        <v>184</v>
      </c>
      <c r="R74" s="24">
        <v>45000</v>
      </c>
      <c r="S74" s="24">
        <v>45000</v>
      </c>
      <c r="T74" s="24">
        <v>45000</v>
      </c>
      <c r="U74" s="24">
        <v>0</v>
      </c>
      <c r="V74" s="13"/>
      <c r="W74" s="24">
        <v>45000</v>
      </c>
      <c r="X74" s="13">
        <v>4800063005</v>
      </c>
      <c r="Y74" s="20">
        <v>45365</v>
      </c>
      <c r="Z74" s="24">
        <v>9909230</v>
      </c>
      <c r="AA74" s="20">
        <v>45382</v>
      </c>
    </row>
    <row r="75" spans="1:27" x14ac:dyDescent="0.35">
      <c r="A75" s="11">
        <v>830515000</v>
      </c>
      <c r="B75" s="12" t="s">
        <v>13</v>
      </c>
      <c r="C75" s="13" t="s">
        <v>17</v>
      </c>
      <c r="D75" s="17">
        <v>14267</v>
      </c>
      <c r="E75" s="13" t="s">
        <v>96</v>
      </c>
      <c r="F75" s="13" t="s">
        <v>169</v>
      </c>
      <c r="G75" s="17" t="s">
        <v>16</v>
      </c>
      <c r="H75" s="17" t="s">
        <v>16</v>
      </c>
      <c r="I75" s="20">
        <v>45330.416273113427</v>
      </c>
      <c r="J75" s="14">
        <v>35028</v>
      </c>
      <c r="K75" s="14">
        <v>35028</v>
      </c>
      <c r="L75" s="15" t="s">
        <v>18</v>
      </c>
      <c r="M75" s="16" t="s">
        <v>19</v>
      </c>
      <c r="N75" s="15" t="s">
        <v>20</v>
      </c>
      <c r="O75" s="16" t="s">
        <v>21</v>
      </c>
      <c r="P75" s="13" t="s">
        <v>172</v>
      </c>
      <c r="Q75" s="13" t="s">
        <v>184</v>
      </c>
      <c r="R75" s="24">
        <v>35028</v>
      </c>
      <c r="S75" s="24">
        <v>35028</v>
      </c>
      <c r="T75" s="24">
        <v>35028</v>
      </c>
      <c r="U75" s="24">
        <v>0</v>
      </c>
      <c r="V75" s="13"/>
      <c r="W75" s="24">
        <v>35028</v>
      </c>
      <c r="X75" s="13">
        <v>4800063005</v>
      </c>
      <c r="Y75" s="20">
        <v>45365</v>
      </c>
      <c r="Z75" s="24">
        <v>9909230</v>
      </c>
      <c r="AA75" s="20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2:K75" xr:uid="{FC5B35C2-99FB-4AC2-A79F-C75BD87C4E65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EA65F-9F80-45C4-BDD2-FC41DB12D2AB}">
  <dimension ref="A3:E7"/>
  <sheetViews>
    <sheetView workbookViewId="0">
      <selection activeCell="E5" activeCellId="1" sqref="C6 E5"/>
    </sheetView>
  </sheetViews>
  <sheetFormatPr baseColWidth="10" defaultRowHeight="14.5" x14ac:dyDescent="0.35"/>
  <cols>
    <col min="1" max="1" width="64.453125" bestFit="1" customWidth="1"/>
    <col min="2" max="2" width="14.453125" bestFit="1" customWidth="1"/>
    <col min="3" max="3" width="22.90625" bestFit="1" customWidth="1"/>
    <col min="5" max="5" width="12.54296875" bestFit="1" customWidth="1"/>
  </cols>
  <sheetData>
    <row r="3" spans="1:5" x14ac:dyDescent="0.35">
      <c r="A3" s="29" t="s">
        <v>187</v>
      </c>
      <c r="B3" s="23" t="s">
        <v>189</v>
      </c>
      <c r="C3" s="23" t="s">
        <v>190</v>
      </c>
    </row>
    <row r="4" spans="1:5" x14ac:dyDescent="0.35">
      <c r="A4" s="30" t="s">
        <v>184</v>
      </c>
      <c r="B4" s="31">
        <v>68</v>
      </c>
      <c r="C4" s="22">
        <v>10290147</v>
      </c>
    </row>
    <row r="5" spans="1:5" x14ac:dyDescent="0.35">
      <c r="A5" s="30" t="s">
        <v>185</v>
      </c>
      <c r="B5" s="31">
        <v>1</v>
      </c>
      <c r="C5" s="22">
        <v>720000</v>
      </c>
      <c r="D5">
        <v>291933</v>
      </c>
      <c r="E5" s="28">
        <f>GETPIVOTDATA("Suma de IPS Saldo Factura",$A$3,"Estado de Factura EPS 22/04/2024","Factura cancelada parcialmente, saldo pendiente en programacion de pago ")-D5</f>
        <v>428067</v>
      </c>
    </row>
    <row r="6" spans="1:5" x14ac:dyDescent="0.35">
      <c r="A6" s="30" t="s">
        <v>186</v>
      </c>
      <c r="B6" s="31">
        <v>4</v>
      </c>
      <c r="C6" s="22">
        <v>738613</v>
      </c>
    </row>
    <row r="7" spans="1:5" x14ac:dyDescent="0.35">
      <c r="A7" s="30" t="s">
        <v>188</v>
      </c>
      <c r="B7" s="31">
        <v>73</v>
      </c>
      <c r="C7" s="22">
        <v>11748760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A6276-56AF-492C-AB86-0E80C8A574F2}">
  <dimension ref="B1:N44"/>
  <sheetViews>
    <sheetView showGridLines="0" tabSelected="1" topLeftCell="A4" zoomScale="80" zoomScaleNormal="80" workbookViewId="0">
      <selection activeCell="C11" sqref="C11"/>
    </sheetView>
  </sheetViews>
  <sheetFormatPr baseColWidth="10" defaultRowHeight="12.5" x14ac:dyDescent="0.25"/>
  <cols>
    <col min="1" max="1" width="1" style="32" customWidth="1"/>
    <col min="2" max="2" width="7.81640625" style="32" customWidth="1"/>
    <col min="3" max="3" width="17.54296875" style="32" customWidth="1"/>
    <col min="4" max="4" width="11.54296875" style="32" customWidth="1"/>
    <col min="5" max="6" width="11.453125" style="32" customWidth="1"/>
    <col min="7" max="7" width="8.1796875" style="32" customWidth="1"/>
    <col min="8" max="8" width="20.81640625" style="32" customWidth="1"/>
    <col min="9" max="9" width="25.453125" style="32" customWidth="1"/>
    <col min="10" max="10" width="12.453125" style="32" customWidth="1"/>
    <col min="11" max="11" width="1.7265625" style="32" customWidth="1"/>
    <col min="12" max="12" width="8.7265625" style="32" customWidth="1"/>
    <col min="13" max="13" width="16.54296875" style="61" bestFit="1" customWidth="1"/>
    <col min="14" max="14" width="13.81640625" style="32" bestFit="1" customWidth="1"/>
    <col min="15" max="15" width="7.453125" style="32" bestFit="1" customWidth="1"/>
    <col min="16" max="16" width="13.26953125" style="32" bestFit="1" customWidth="1"/>
    <col min="17" max="225" width="10.90625" style="32"/>
    <col min="226" max="226" width="4.453125" style="32" customWidth="1"/>
    <col min="227" max="227" width="10.90625" style="32"/>
    <col min="228" max="228" width="17.54296875" style="32" customWidth="1"/>
    <col min="229" max="229" width="11.54296875" style="32" customWidth="1"/>
    <col min="230" max="233" width="10.90625" style="32"/>
    <col min="234" max="234" width="22.54296875" style="32" customWidth="1"/>
    <col min="235" max="235" width="14" style="32" customWidth="1"/>
    <col min="236" max="236" width="1.7265625" style="32" customWidth="1"/>
    <col min="237" max="481" width="10.90625" style="32"/>
    <col min="482" max="482" width="4.453125" style="32" customWidth="1"/>
    <col min="483" max="483" width="10.90625" style="32"/>
    <col min="484" max="484" width="17.54296875" style="32" customWidth="1"/>
    <col min="485" max="485" width="11.54296875" style="32" customWidth="1"/>
    <col min="486" max="489" width="10.90625" style="32"/>
    <col min="490" max="490" width="22.54296875" style="32" customWidth="1"/>
    <col min="491" max="491" width="14" style="32" customWidth="1"/>
    <col min="492" max="492" width="1.7265625" style="32" customWidth="1"/>
    <col min="493" max="737" width="10.90625" style="32"/>
    <col min="738" max="738" width="4.453125" style="32" customWidth="1"/>
    <col min="739" max="739" width="10.90625" style="32"/>
    <col min="740" max="740" width="17.54296875" style="32" customWidth="1"/>
    <col min="741" max="741" width="11.54296875" style="32" customWidth="1"/>
    <col min="742" max="745" width="10.90625" style="32"/>
    <col min="746" max="746" width="22.54296875" style="32" customWidth="1"/>
    <col min="747" max="747" width="14" style="32" customWidth="1"/>
    <col min="748" max="748" width="1.7265625" style="32" customWidth="1"/>
    <col min="749" max="993" width="10.90625" style="32"/>
    <col min="994" max="994" width="4.453125" style="32" customWidth="1"/>
    <col min="995" max="995" width="10.90625" style="32"/>
    <col min="996" max="996" width="17.54296875" style="32" customWidth="1"/>
    <col min="997" max="997" width="11.54296875" style="32" customWidth="1"/>
    <col min="998" max="1001" width="10.90625" style="32"/>
    <col min="1002" max="1002" width="22.54296875" style="32" customWidth="1"/>
    <col min="1003" max="1003" width="14" style="32" customWidth="1"/>
    <col min="1004" max="1004" width="1.7265625" style="32" customWidth="1"/>
    <col min="1005" max="1249" width="10.90625" style="32"/>
    <col min="1250" max="1250" width="4.453125" style="32" customWidth="1"/>
    <col min="1251" max="1251" width="10.90625" style="32"/>
    <col min="1252" max="1252" width="17.54296875" style="32" customWidth="1"/>
    <col min="1253" max="1253" width="11.54296875" style="32" customWidth="1"/>
    <col min="1254" max="1257" width="10.90625" style="32"/>
    <col min="1258" max="1258" width="22.54296875" style="32" customWidth="1"/>
    <col min="1259" max="1259" width="14" style="32" customWidth="1"/>
    <col min="1260" max="1260" width="1.7265625" style="32" customWidth="1"/>
    <col min="1261" max="1505" width="10.90625" style="32"/>
    <col min="1506" max="1506" width="4.453125" style="32" customWidth="1"/>
    <col min="1507" max="1507" width="10.90625" style="32"/>
    <col min="1508" max="1508" width="17.54296875" style="32" customWidth="1"/>
    <col min="1509" max="1509" width="11.54296875" style="32" customWidth="1"/>
    <col min="1510" max="1513" width="10.90625" style="32"/>
    <col min="1514" max="1514" width="22.54296875" style="32" customWidth="1"/>
    <col min="1515" max="1515" width="14" style="32" customWidth="1"/>
    <col min="1516" max="1516" width="1.7265625" style="32" customWidth="1"/>
    <col min="1517" max="1761" width="10.90625" style="32"/>
    <col min="1762" max="1762" width="4.453125" style="32" customWidth="1"/>
    <col min="1763" max="1763" width="10.90625" style="32"/>
    <col min="1764" max="1764" width="17.54296875" style="32" customWidth="1"/>
    <col min="1765" max="1765" width="11.54296875" style="32" customWidth="1"/>
    <col min="1766" max="1769" width="10.90625" style="32"/>
    <col min="1770" max="1770" width="22.54296875" style="32" customWidth="1"/>
    <col min="1771" max="1771" width="14" style="32" customWidth="1"/>
    <col min="1772" max="1772" width="1.7265625" style="32" customWidth="1"/>
    <col min="1773" max="2017" width="10.90625" style="32"/>
    <col min="2018" max="2018" width="4.453125" style="32" customWidth="1"/>
    <col min="2019" max="2019" width="10.90625" style="32"/>
    <col min="2020" max="2020" width="17.54296875" style="32" customWidth="1"/>
    <col min="2021" max="2021" width="11.54296875" style="32" customWidth="1"/>
    <col min="2022" max="2025" width="10.90625" style="32"/>
    <col min="2026" max="2026" width="22.54296875" style="32" customWidth="1"/>
    <col min="2027" max="2027" width="14" style="32" customWidth="1"/>
    <col min="2028" max="2028" width="1.7265625" style="32" customWidth="1"/>
    <col min="2029" max="2273" width="10.90625" style="32"/>
    <col min="2274" max="2274" width="4.453125" style="32" customWidth="1"/>
    <col min="2275" max="2275" width="10.90625" style="32"/>
    <col min="2276" max="2276" width="17.54296875" style="32" customWidth="1"/>
    <col min="2277" max="2277" width="11.54296875" style="32" customWidth="1"/>
    <col min="2278" max="2281" width="10.90625" style="32"/>
    <col min="2282" max="2282" width="22.54296875" style="32" customWidth="1"/>
    <col min="2283" max="2283" width="14" style="32" customWidth="1"/>
    <col min="2284" max="2284" width="1.7265625" style="32" customWidth="1"/>
    <col min="2285" max="2529" width="10.90625" style="32"/>
    <col min="2530" max="2530" width="4.453125" style="32" customWidth="1"/>
    <col min="2531" max="2531" width="10.90625" style="32"/>
    <col min="2532" max="2532" width="17.54296875" style="32" customWidth="1"/>
    <col min="2533" max="2533" width="11.54296875" style="32" customWidth="1"/>
    <col min="2534" max="2537" width="10.90625" style="32"/>
    <col min="2538" max="2538" width="22.54296875" style="32" customWidth="1"/>
    <col min="2539" max="2539" width="14" style="32" customWidth="1"/>
    <col min="2540" max="2540" width="1.7265625" style="32" customWidth="1"/>
    <col min="2541" max="2785" width="10.90625" style="32"/>
    <col min="2786" max="2786" width="4.453125" style="32" customWidth="1"/>
    <col min="2787" max="2787" width="10.90625" style="32"/>
    <col min="2788" max="2788" width="17.54296875" style="32" customWidth="1"/>
    <col min="2789" max="2789" width="11.54296875" style="32" customWidth="1"/>
    <col min="2790" max="2793" width="10.90625" style="32"/>
    <col min="2794" max="2794" width="22.54296875" style="32" customWidth="1"/>
    <col min="2795" max="2795" width="14" style="32" customWidth="1"/>
    <col min="2796" max="2796" width="1.7265625" style="32" customWidth="1"/>
    <col min="2797" max="3041" width="10.90625" style="32"/>
    <col min="3042" max="3042" width="4.453125" style="32" customWidth="1"/>
    <col min="3043" max="3043" width="10.90625" style="32"/>
    <col min="3044" max="3044" width="17.54296875" style="32" customWidth="1"/>
    <col min="3045" max="3045" width="11.54296875" style="32" customWidth="1"/>
    <col min="3046" max="3049" width="10.90625" style="32"/>
    <col min="3050" max="3050" width="22.54296875" style="32" customWidth="1"/>
    <col min="3051" max="3051" width="14" style="32" customWidth="1"/>
    <col min="3052" max="3052" width="1.7265625" style="32" customWidth="1"/>
    <col min="3053" max="3297" width="10.90625" style="32"/>
    <col min="3298" max="3298" width="4.453125" style="32" customWidth="1"/>
    <col min="3299" max="3299" width="10.90625" style="32"/>
    <col min="3300" max="3300" width="17.54296875" style="32" customWidth="1"/>
    <col min="3301" max="3301" width="11.54296875" style="32" customWidth="1"/>
    <col min="3302" max="3305" width="10.90625" style="32"/>
    <col min="3306" max="3306" width="22.54296875" style="32" customWidth="1"/>
    <col min="3307" max="3307" width="14" style="32" customWidth="1"/>
    <col min="3308" max="3308" width="1.7265625" style="32" customWidth="1"/>
    <col min="3309" max="3553" width="10.90625" style="32"/>
    <col min="3554" max="3554" width="4.453125" style="32" customWidth="1"/>
    <col min="3555" max="3555" width="10.90625" style="32"/>
    <col min="3556" max="3556" width="17.54296875" style="32" customWidth="1"/>
    <col min="3557" max="3557" width="11.54296875" style="32" customWidth="1"/>
    <col min="3558" max="3561" width="10.90625" style="32"/>
    <col min="3562" max="3562" width="22.54296875" style="32" customWidth="1"/>
    <col min="3563" max="3563" width="14" style="32" customWidth="1"/>
    <col min="3564" max="3564" width="1.7265625" style="32" customWidth="1"/>
    <col min="3565" max="3809" width="10.90625" style="32"/>
    <col min="3810" max="3810" width="4.453125" style="32" customWidth="1"/>
    <col min="3811" max="3811" width="10.90625" style="32"/>
    <col min="3812" max="3812" width="17.54296875" style="32" customWidth="1"/>
    <col min="3813" max="3813" width="11.54296875" style="32" customWidth="1"/>
    <col min="3814" max="3817" width="10.90625" style="32"/>
    <col min="3818" max="3818" width="22.54296875" style="32" customWidth="1"/>
    <col min="3819" max="3819" width="14" style="32" customWidth="1"/>
    <col min="3820" max="3820" width="1.7265625" style="32" customWidth="1"/>
    <col min="3821" max="4065" width="10.90625" style="32"/>
    <col min="4066" max="4066" width="4.453125" style="32" customWidth="1"/>
    <col min="4067" max="4067" width="10.90625" style="32"/>
    <col min="4068" max="4068" width="17.54296875" style="32" customWidth="1"/>
    <col min="4069" max="4069" width="11.54296875" style="32" customWidth="1"/>
    <col min="4070" max="4073" width="10.90625" style="32"/>
    <col min="4074" max="4074" width="22.54296875" style="32" customWidth="1"/>
    <col min="4075" max="4075" width="14" style="32" customWidth="1"/>
    <col min="4076" max="4076" width="1.7265625" style="32" customWidth="1"/>
    <col min="4077" max="4321" width="10.90625" style="32"/>
    <col min="4322" max="4322" width="4.453125" style="32" customWidth="1"/>
    <col min="4323" max="4323" width="10.90625" style="32"/>
    <col min="4324" max="4324" width="17.54296875" style="32" customWidth="1"/>
    <col min="4325" max="4325" width="11.54296875" style="32" customWidth="1"/>
    <col min="4326" max="4329" width="10.90625" style="32"/>
    <col min="4330" max="4330" width="22.54296875" style="32" customWidth="1"/>
    <col min="4331" max="4331" width="14" style="32" customWidth="1"/>
    <col min="4332" max="4332" width="1.7265625" style="32" customWidth="1"/>
    <col min="4333" max="4577" width="10.90625" style="32"/>
    <col min="4578" max="4578" width="4.453125" style="32" customWidth="1"/>
    <col min="4579" max="4579" width="10.90625" style="32"/>
    <col min="4580" max="4580" width="17.54296875" style="32" customWidth="1"/>
    <col min="4581" max="4581" width="11.54296875" style="32" customWidth="1"/>
    <col min="4582" max="4585" width="10.90625" style="32"/>
    <col min="4586" max="4586" width="22.54296875" style="32" customWidth="1"/>
    <col min="4587" max="4587" width="14" style="32" customWidth="1"/>
    <col min="4588" max="4588" width="1.7265625" style="32" customWidth="1"/>
    <col min="4589" max="4833" width="10.90625" style="32"/>
    <col min="4834" max="4834" width="4.453125" style="32" customWidth="1"/>
    <col min="4835" max="4835" width="10.90625" style="32"/>
    <col min="4836" max="4836" width="17.54296875" style="32" customWidth="1"/>
    <col min="4837" max="4837" width="11.54296875" style="32" customWidth="1"/>
    <col min="4838" max="4841" width="10.90625" style="32"/>
    <col min="4842" max="4842" width="22.54296875" style="32" customWidth="1"/>
    <col min="4843" max="4843" width="14" style="32" customWidth="1"/>
    <col min="4844" max="4844" width="1.7265625" style="32" customWidth="1"/>
    <col min="4845" max="5089" width="10.90625" style="32"/>
    <col min="5090" max="5090" width="4.453125" style="32" customWidth="1"/>
    <col min="5091" max="5091" width="10.90625" style="32"/>
    <col min="5092" max="5092" width="17.54296875" style="32" customWidth="1"/>
    <col min="5093" max="5093" width="11.54296875" style="32" customWidth="1"/>
    <col min="5094" max="5097" width="10.90625" style="32"/>
    <col min="5098" max="5098" width="22.54296875" style="32" customWidth="1"/>
    <col min="5099" max="5099" width="14" style="32" customWidth="1"/>
    <col min="5100" max="5100" width="1.7265625" style="32" customWidth="1"/>
    <col min="5101" max="5345" width="10.90625" style="32"/>
    <col min="5346" max="5346" width="4.453125" style="32" customWidth="1"/>
    <col min="5347" max="5347" width="10.90625" style="32"/>
    <col min="5348" max="5348" width="17.54296875" style="32" customWidth="1"/>
    <col min="5349" max="5349" width="11.54296875" style="32" customWidth="1"/>
    <col min="5350" max="5353" width="10.90625" style="32"/>
    <col min="5354" max="5354" width="22.54296875" style="32" customWidth="1"/>
    <col min="5355" max="5355" width="14" style="32" customWidth="1"/>
    <col min="5356" max="5356" width="1.7265625" style="32" customWidth="1"/>
    <col min="5357" max="5601" width="10.90625" style="32"/>
    <col min="5602" max="5602" width="4.453125" style="32" customWidth="1"/>
    <col min="5603" max="5603" width="10.90625" style="32"/>
    <col min="5604" max="5604" width="17.54296875" style="32" customWidth="1"/>
    <col min="5605" max="5605" width="11.54296875" style="32" customWidth="1"/>
    <col min="5606" max="5609" width="10.90625" style="32"/>
    <col min="5610" max="5610" width="22.54296875" style="32" customWidth="1"/>
    <col min="5611" max="5611" width="14" style="32" customWidth="1"/>
    <col min="5612" max="5612" width="1.7265625" style="32" customWidth="1"/>
    <col min="5613" max="5857" width="10.90625" style="32"/>
    <col min="5858" max="5858" width="4.453125" style="32" customWidth="1"/>
    <col min="5859" max="5859" width="10.90625" style="32"/>
    <col min="5860" max="5860" width="17.54296875" style="32" customWidth="1"/>
    <col min="5861" max="5861" width="11.54296875" style="32" customWidth="1"/>
    <col min="5862" max="5865" width="10.90625" style="32"/>
    <col min="5866" max="5866" width="22.54296875" style="32" customWidth="1"/>
    <col min="5867" max="5867" width="14" style="32" customWidth="1"/>
    <col min="5868" max="5868" width="1.7265625" style="32" customWidth="1"/>
    <col min="5869" max="6113" width="10.90625" style="32"/>
    <col min="6114" max="6114" width="4.453125" style="32" customWidth="1"/>
    <col min="6115" max="6115" width="10.90625" style="32"/>
    <col min="6116" max="6116" width="17.54296875" style="32" customWidth="1"/>
    <col min="6117" max="6117" width="11.54296875" style="32" customWidth="1"/>
    <col min="6118" max="6121" width="10.90625" style="32"/>
    <col min="6122" max="6122" width="22.54296875" style="32" customWidth="1"/>
    <col min="6123" max="6123" width="14" style="32" customWidth="1"/>
    <col min="6124" max="6124" width="1.7265625" style="32" customWidth="1"/>
    <col min="6125" max="6369" width="10.90625" style="32"/>
    <col min="6370" max="6370" width="4.453125" style="32" customWidth="1"/>
    <col min="6371" max="6371" width="10.90625" style="32"/>
    <col min="6372" max="6372" width="17.54296875" style="32" customWidth="1"/>
    <col min="6373" max="6373" width="11.54296875" style="32" customWidth="1"/>
    <col min="6374" max="6377" width="10.90625" style="32"/>
    <col min="6378" max="6378" width="22.54296875" style="32" customWidth="1"/>
    <col min="6379" max="6379" width="14" style="32" customWidth="1"/>
    <col min="6380" max="6380" width="1.7265625" style="32" customWidth="1"/>
    <col min="6381" max="6625" width="10.90625" style="32"/>
    <col min="6626" max="6626" width="4.453125" style="32" customWidth="1"/>
    <col min="6627" max="6627" width="10.90625" style="32"/>
    <col min="6628" max="6628" width="17.54296875" style="32" customWidth="1"/>
    <col min="6629" max="6629" width="11.54296875" style="32" customWidth="1"/>
    <col min="6630" max="6633" width="10.90625" style="32"/>
    <col min="6634" max="6634" width="22.54296875" style="32" customWidth="1"/>
    <col min="6635" max="6635" width="14" style="32" customWidth="1"/>
    <col min="6636" max="6636" width="1.7265625" style="32" customWidth="1"/>
    <col min="6637" max="6881" width="10.90625" style="32"/>
    <col min="6882" max="6882" width="4.453125" style="32" customWidth="1"/>
    <col min="6883" max="6883" width="10.90625" style="32"/>
    <col min="6884" max="6884" width="17.54296875" style="32" customWidth="1"/>
    <col min="6885" max="6885" width="11.54296875" style="32" customWidth="1"/>
    <col min="6886" max="6889" width="10.90625" style="32"/>
    <col min="6890" max="6890" width="22.54296875" style="32" customWidth="1"/>
    <col min="6891" max="6891" width="14" style="32" customWidth="1"/>
    <col min="6892" max="6892" width="1.7265625" style="32" customWidth="1"/>
    <col min="6893" max="7137" width="10.90625" style="32"/>
    <col min="7138" max="7138" width="4.453125" style="32" customWidth="1"/>
    <col min="7139" max="7139" width="10.90625" style="32"/>
    <col min="7140" max="7140" width="17.54296875" style="32" customWidth="1"/>
    <col min="7141" max="7141" width="11.54296875" style="32" customWidth="1"/>
    <col min="7142" max="7145" width="10.90625" style="32"/>
    <col min="7146" max="7146" width="22.54296875" style="32" customWidth="1"/>
    <col min="7147" max="7147" width="14" style="32" customWidth="1"/>
    <col min="7148" max="7148" width="1.7265625" style="32" customWidth="1"/>
    <col min="7149" max="7393" width="10.90625" style="32"/>
    <col min="7394" max="7394" width="4.453125" style="32" customWidth="1"/>
    <col min="7395" max="7395" width="10.90625" style="32"/>
    <col min="7396" max="7396" width="17.54296875" style="32" customWidth="1"/>
    <col min="7397" max="7397" width="11.54296875" style="32" customWidth="1"/>
    <col min="7398" max="7401" width="10.90625" style="32"/>
    <col min="7402" max="7402" width="22.54296875" style="32" customWidth="1"/>
    <col min="7403" max="7403" width="14" style="32" customWidth="1"/>
    <col min="7404" max="7404" width="1.7265625" style="32" customWidth="1"/>
    <col min="7405" max="7649" width="10.90625" style="32"/>
    <col min="7650" max="7650" width="4.453125" style="32" customWidth="1"/>
    <col min="7651" max="7651" width="10.90625" style="32"/>
    <col min="7652" max="7652" width="17.54296875" style="32" customWidth="1"/>
    <col min="7653" max="7653" width="11.54296875" style="32" customWidth="1"/>
    <col min="7654" max="7657" width="10.90625" style="32"/>
    <col min="7658" max="7658" width="22.54296875" style="32" customWidth="1"/>
    <col min="7659" max="7659" width="14" style="32" customWidth="1"/>
    <col min="7660" max="7660" width="1.7265625" style="32" customWidth="1"/>
    <col min="7661" max="7905" width="10.90625" style="32"/>
    <col min="7906" max="7906" width="4.453125" style="32" customWidth="1"/>
    <col min="7907" max="7907" width="10.90625" style="32"/>
    <col min="7908" max="7908" width="17.54296875" style="32" customWidth="1"/>
    <col min="7909" max="7909" width="11.54296875" style="32" customWidth="1"/>
    <col min="7910" max="7913" width="10.90625" style="32"/>
    <col min="7914" max="7914" width="22.54296875" style="32" customWidth="1"/>
    <col min="7915" max="7915" width="14" style="32" customWidth="1"/>
    <col min="7916" max="7916" width="1.7265625" style="32" customWidth="1"/>
    <col min="7917" max="8161" width="10.90625" style="32"/>
    <col min="8162" max="8162" width="4.453125" style="32" customWidth="1"/>
    <col min="8163" max="8163" width="10.90625" style="32"/>
    <col min="8164" max="8164" width="17.54296875" style="32" customWidth="1"/>
    <col min="8165" max="8165" width="11.54296875" style="32" customWidth="1"/>
    <col min="8166" max="8169" width="10.90625" style="32"/>
    <col min="8170" max="8170" width="22.54296875" style="32" customWidth="1"/>
    <col min="8171" max="8171" width="14" style="32" customWidth="1"/>
    <col min="8172" max="8172" width="1.7265625" style="32" customWidth="1"/>
    <col min="8173" max="8417" width="10.90625" style="32"/>
    <col min="8418" max="8418" width="4.453125" style="32" customWidth="1"/>
    <col min="8419" max="8419" width="10.90625" style="32"/>
    <col min="8420" max="8420" width="17.54296875" style="32" customWidth="1"/>
    <col min="8421" max="8421" width="11.54296875" style="32" customWidth="1"/>
    <col min="8422" max="8425" width="10.90625" style="32"/>
    <col min="8426" max="8426" width="22.54296875" style="32" customWidth="1"/>
    <col min="8427" max="8427" width="14" style="32" customWidth="1"/>
    <col min="8428" max="8428" width="1.7265625" style="32" customWidth="1"/>
    <col min="8429" max="8673" width="10.90625" style="32"/>
    <col min="8674" max="8674" width="4.453125" style="32" customWidth="1"/>
    <col min="8675" max="8675" width="10.90625" style="32"/>
    <col min="8676" max="8676" width="17.54296875" style="32" customWidth="1"/>
    <col min="8677" max="8677" width="11.54296875" style="32" customWidth="1"/>
    <col min="8678" max="8681" width="10.90625" style="32"/>
    <col min="8682" max="8682" width="22.54296875" style="32" customWidth="1"/>
    <col min="8683" max="8683" width="14" style="32" customWidth="1"/>
    <col min="8684" max="8684" width="1.7265625" style="32" customWidth="1"/>
    <col min="8685" max="8929" width="10.90625" style="32"/>
    <col min="8930" max="8930" width="4.453125" style="32" customWidth="1"/>
    <col min="8931" max="8931" width="10.90625" style="32"/>
    <col min="8932" max="8932" width="17.54296875" style="32" customWidth="1"/>
    <col min="8933" max="8933" width="11.54296875" style="32" customWidth="1"/>
    <col min="8934" max="8937" width="10.90625" style="32"/>
    <col min="8938" max="8938" width="22.54296875" style="32" customWidth="1"/>
    <col min="8939" max="8939" width="14" style="32" customWidth="1"/>
    <col min="8940" max="8940" width="1.7265625" style="32" customWidth="1"/>
    <col min="8941" max="9185" width="10.90625" style="32"/>
    <col min="9186" max="9186" width="4.453125" style="32" customWidth="1"/>
    <col min="9187" max="9187" width="10.90625" style="32"/>
    <col min="9188" max="9188" width="17.54296875" style="32" customWidth="1"/>
    <col min="9189" max="9189" width="11.54296875" style="32" customWidth="1"/>
    <col min="9190" max="9193" width="10.90625" style="32"/>
    <col min="9194" max="9194" width="22.54296875" style="32" customWidth="1"/>
    <col min="9195" max="9195" width="14" style="32" customWidth="1"/>
    <col min="9196" max="9196" width="1.7265625" style="32" customWidth="1"/>
    <col min="9197" max="9441" width="10.90625" style="32"/>
    <col min="9442" max="9442" width="4.453125" style="32" customWidth="1"/>
    <col min="9443" max="9443" width="10.90625" style="32"/>
    <col min="9444" max="9444" width="17.54296875" style="32" customWidth="1"/>
    <col min="9445" max="9445" width="11.54296875" style="32" customWidth="1"/>
    <col min="9446" max="9449" width="10.90625" style="32"/>
    <col min="9450" max="9450" width="22.54296875" style="32" customWidth="1"/>
    <col min="9451" max="9451" width="14" style="32" customWidth="1"/>
    <col min="9452" max="9452" width="1.7265625" style="32" customWidth="1"/>
    <col min="9453" max="9697" width="10.90625" style="32"/>
    <col min="9698" max="9698" width="4.453125" style="32" customWidth="1"/>
    <col min="9699" max="9699" width="10.90625" style="32"/>
    <col min="9700" max="9700" width="17.54296875" style="32" customWidth="1"/>
    <col min="9701" max="9701" width="11.54296875" style="32" customWidth="1"/>
    <col min="9702" max="9705" width="10.90625" style="32"/>
    <col min="9706" max="9706" width="22.54296875" style="32" customWidth="1"/>
    <col min="9707" max="9707" width="14" style="32" customWidth="1"/>
    <col min="9708" max="9708" width="1.7265625" style="32" customWidth="1"/>
    <col min="9709" max="9953" width="10.90625" style="32"/>
    <col min="9954" max="9954" width="4.453125" style="32" customWidth="1"/>
    <col min="9955" max="9955" width="10.90625" style="32"/>
    <col min="9956" max="9956" width="17.54296875" style="32" customWidth="1"/>
    <col min="9957" max="9957" width="11.54296875" style="32" customWidth="1"/>
    <col min="9958" max="9961" width="10.90625" style="32"/>
    <col min="9962" max="9962" width="22.54296875" style="32" customWidth="1"/>
    <col min="9963" max="9963" width="14" style="32" customWidth="1"/>
    <col min="9964" max="9964" width="1.7265625" style="32" customWidth="1"/>
    <col min="9965" max="10209" width="10.90625" style="32"/>
    <col min="10210" max="10210" width="4.453125" style="32" customWidth="1"/>
    <col min="10211" max="10211" width="10.90625" style="32"/>
    <col min="10212" max="10212" width="17.54296875" style="32" customWidth="1"/>
    <col min="10213" max="10213" width="11.54296875" style="32" customWidth="1"/>
    <col min="10214" max="10217" width="10.90625" style="32"/>
    <col min="10218" max="10218" width="22.54296875" style="32" customWidth="1"/>
    <col min="10219" max="10219" width="14" style="32" customWidth="1"/>
    <col min="10220" max="10220" width="1.7265625" style="32" customWidth="1"/>
    <col min="10221" max="10465" width="10.90625" style="32"/>
    <col min="10466" max="10466" width="4.453125" style="32" customWidth="1"/>
    <col min="10467" max="10467" width="10.90625" style="32"/>
    <col min="10468" max="10468" width="17.54296875" style="32" customWidth="1"/>
    <col min="10469" max="10469" width="11.54296875" style="32" customWidth="1"/>
    <col min="10470" max="10473" width="10.90625" style="32"/>
    <col min="10474" max="10474" width="22.54296875" style="32" customWidth="1"/>
    <col min="10475" max="10475" width="14" style="32" customWidth="1"/>
    <col min="10476" max="10476" width="1.7265625" style="32" customWidth="1"/>
    <col min="10477" max="10721" width="10.90625" style="32"/>
    <col min="10722" max="10722" width="4.453125" style="32" customWidth="1"/>
    <col min="10723" max="10723" width="10.90625" style="32"/>
    <col min="10724" max="10724" width="17.54296875" style="32" customWidth="1"/>
    <col min="10725" max="10725" width="11.54296875" style="32" customWidth="1"/>
    <col min="10726" max="10729" width="10.90625" style="32"/>
    <col min="10730" max="10730" width="22.54296875" style="32" customWidth="1"/>
    <col min="10731" max="10731" width="14" style="32" customWidth="1"/>
    <col min="10732" max="10732" width="1.7265625" style="32" customWidth="1"/>
    <col min="10733" max="10977" width="10.90625" style="32"/>
    <col min="10978" max="10978" width="4.453125" style="32" customWidth="1"/>
    <col min="10979" max="10979" width="10.90625" style="32"/>
    <col min="10980" max="10980" width="17.54296875" style="32" customWidth="1"/>
    <col min="10981" max="10981" width="11.54296875" style="32" customWidth="1"/>
    <col min="10982" max="10985" width="10.90625" style="32"/>
    <col min="10986" max="10986" width="22.54296875" style="32" customWidth="1"/>
    <col min="10987" max="10987" width="14" style="32" customWidth="1"/>
    <col min="10988" max="10988" width="1.7265625" style="32" customWidth="1"/>
    <col min="10989" max="11233" width="10.90625" style="32"/>
    <col min="11234" max="11234" width="4.453125" style="32" customWidth="1"/>
    <col min="11235" max="11235" width="10.90625" style="32"/>
    <col min="11236" max="11236" width="17.54296875" style="32" customWidth="1"/>
    <col min="11237" max="11237" width="11.54296875" style="32" customWidth="1"/>
    <col min="11238" max="11241" width="10.90625" style="32"/>
    <col min="11242" max="11242" width="22.54296875" style="32" customWidth="1"/>
    <col min="11243" max="11243" width="14" style="32" customWidth="1"/>
    <col min="11244" max="11244" width="1.7265625" style="32" customWidth="1"/>
    <col min="11245" max="11489" width="10.90625" style="32"/>
    <col min="11490" max="11490" width="4.453125" style="32" customWidth="1"/>
    <col min="11491" max="11491" width="10.90625" style="32"/>
    <col min="11492" max="11492" width="17.54296875" style="32" customWidth="1"/>
    <col min="11493" max="11493" width="11.54296875" style="32" customWidth="1"/>
    <col min="11494" max="11497" width="10.90625" style="32"/>
    <col min="11498" max="11498" width="22.54296875" style="32" customWidth="1"/>
    <col min="11499" max="11499" width="14" style="32" customWidth="1"/>
    <col min="11500" max="11500" width="1.7265625" style="32" customWidth="1"/>
    <col min="11501" max="11745" width="10.90625" style="32"/>
    <col min="11746" max="11746" width="4.453125" style="32" customWidth="1"/>
    <col min="11747" max="11747" width="10.90625" style="32"/>
    <col min="11748" max="11748" width="17.54296875" style="32" customWidth="1"/>
    <col min="11749" max="11749" width="11.54296875" style="32" customWidth="1"/>
    <col min="11750" max="11753" width="10.90625" style="32"/>
    <col min="11754" max="11754" width="22.54296875" style="32" customWidth="1"/>
    <col min="11755" max="11755" width="14" style="32" customWidth="1"/>
    <col min="11756" max="11756" width="1.7265625" style="32" customWidth="1"/>
    <col min="11757" max="12001" width="10.90625" style="32"/>
    <col min="12002" max="12002" width="4.453125" style="32" customWidth="1"/>
    <col min="12003" max="12003" width="10.90625" style="32"/>
    <col min="12004" max="12004" width="17.54296875" style="32" customWidth="1"/>
    <col min="12005" max="12005" width="11.54296875" style="32" customWidth="1"/>
    <col min="12006" max="12009" width="10.90625" style="32"/>
    <col min="12010" max="12010" width="22.54296875" style="32" customWidth="1"/>
    <col min="12011" max="12011" width="14" style="32" customWidth="1"/>
    <col min="12012" max="12012" width="1.7265625" style="32" customWidth="1"/>
    <col min="12013" max="12257" width="10.90625" style="32"/>
    <col min="12258" max="12258" width="4.453125" style="32" customWidth="1"/>
    <col min="12259" max="12259" width="10.90625" style="32"/>
    <col min="12260" max="12260" width="17.54296875" style="32" customWidth="1"/>
    <col min="12261" max="12261" width="11.54296875" style="32" customWidth="1"/>
    <col min="12262" max="12265" width="10.90625" style="32"/>
    <col min="12266" max="12266" width="22.54296875" style="32" customWidth="1"/>
    <col min="12267" max="12267" width="14" style="32" customWidth="1"/>
    <col min="12268" max="12268" width="1.7265625" style="32" customWidth="1"/>
    <col min="12269" max="12513" width="10.90625" style="32"/>
    <col min="12514" max="12514" width="4.453125" style="32" customWidth="1"/>
    <col min="12515" max="12515" width="10.90625" style="32"/>
    <col min="12516" max="12516" width="17.54296875" style="32" customWidth="1"/>
    <col min="12517" max="12517" width="11.54296875" style="32" customWidth="1"/>
    <col min="12518" max="12521" width="10.90625" style="32"/>
    <col min="12522" max="12522" width="22.54296875" style="32" customWidth="1"/>
    <col min="12523" max="12523" width="14" style="32" customWidth="1"/>
    <col min="12524" max="12524" width="1.7265625" style="32" customWidth="1"/>
    <col min="12525" max="12769" width="10.90625" style="32"/>
    <col min="12770" max="12770" width="4.453125" style="32" customWidth="1"/>
    <col min="12771" max="12771" width="10.90625" style="32"/>
    <col min="12772" max="12772" width="17.54296875" style="32" customWidth="1"/>
    <col min="12773" max="12773" width="11.54296875" style="32" customWidth="1"/>
    <col min="12774" max="12777" width="10.90625" style="32"/>
    <col min="12778" max="12778" width="22.54296875" style="32" customWidth="1"/>
    <col min="12779" max="12779" width="14" style="32" customWidth="1"/>
    <col min="12780" max="12780" width="1.7265625" style="32" customWidth="1"/>
    <col min="12781" max="13025" width="10.90625" style="32"/>
    <col min="13026" max="13026" width="4.453125" style="32" customWidth="1"/>
    <col min="13027" max="13027" width="10.90625" style="32"/>
    <col min="13028" max="13028" width="17.54296875" style="32" customWidth="1"/>
    <col min="13029" max="13029" width="11.54296875" style="32" customWidth="1"/>
    <col min="13030" max="13033" width="10.90625" style="32"/>
    <col min="13034" max="13034" width="22.54296875" style="32" customWidth="1"/>
    <col min="13035" max="13035" width="14" style="32" customWidth="1"/>
    <col min="13036" max="13036" width="1.7265625" style="32" customWidth="1"/>
    <col min="13037" max="13281" width="10.90625" style="32"/>
    <col min="13282" max="13282" width="4.453125" style="32" customWidth="1"/>
    <col min="13283" max="13283" width="10.90625" style="32"/>
    <col min="13284" max="13284" width="17.54296875" style="32" customWidth="1"/>
    <col min="13285" max="13285" width="11.54296875" style="32" customWidth="1"/>
    <col min="13286" max="13289" width="10.90625" style="32"/>
    <col min="13290" max="13290" width="22.54296875" style="32" customWidth="1"/>
    <col min="13291" max="13291" width="14" style="32" customWidth="1"/>
    <col min="13292" max="13292" width="1.7265625" style="32" customWidth="1"/>
    <col min="13293" max="13537" width="10.90625" style="32"/>
    <col min="13538" max="13538" width="4.453125" style="32" customWidth="1"/>
    <col min="13539" max="13539" width="10.90625" style="32"/>
    <col min="13540" max="13540" width="17.54296875" style="32" customWidth="1"/>
    <col min="13541" max="13541" width="11.54296875" style="32" customWidth="1"/>
    <col min="13542" max="13545" width="10.90625" style="32"/>
    <col min="13546" max="13546" width="22.54296875" style="32" customWidth="1"/>
    <col min="13547" max="13547" width="14" style="32" customWidth="1"/>
    <col min="13548" max="13548" width="1.7265625" style="32" customWidth="1"/>
    <col min="13549" max="13793" width="10.90625" style="32"/>
    <col min="13794" max="13794" width="4.453125" style="32" customWidth="1"/>
    <col min="13795" max="13795" width="10.90625" style="32"/>
    <col min="13796" max="13796" width="17.54296875" style="32" customWidth="1"/>
    <col min="13797" max="13797" width="11.54296875" style="32" customWidth="1"/>
    <col min="13798" max="13801" width="10.90625" style="32"/>
    <col min="13802" max="13802" width="22.54296875" style="32" customWidth="1"/>
    <col min="13803" max="13803" width="14" style="32" customWidth="1"/>
    <col min="13804" max="13804" width="1.7265625" style="32" customWidth="1"/>
    <col min="13805" max="14049" width="10.90625" style="32"/>
    <col min="14050" max="14050" width="4.453125" style="32" customWidth="1"/>
    <col min="14051" max="14051" width="10.90625" style="32"/>
    <col min="14052" max="14052" width="17.54296875" style="32" customWidth="1"/>
    <col min="14053" max="14053" width="11.54296875" style="32" customWidth="1"/>
    <col min="14054" max="14057" width="10.90625" style="32"/>
    <col min="14058" max="14058" width="22.54296875" style="32" customWidth="1"/>
    <col min="14059" max="14059" width="14" style="32" customWidth="1"/>
    <col min="14060" max="14060" width="1.7265625" style="32" customWidth="1"/>
    <col min="14061" max="14305" width="10.90625" style="32"/>
    <col min="14306" max="14306" width="4.453125" style="32" customWidth="1"/>
    <col min="14307" max="14307" width="10.90625" style="32"/>
    <col min="14308" max="14308" width="17.54296875" style="32" customWidth="1"/>
    <col min="14309" max="14309" width="11.54296875" style="32" customWidth="1"/>
    <col min="14310" max="14313" width="10.90625" style="32"/>
    <col min="14314" max="14314" width="22.54296875" style="32" customWidth="1"/>
    <col min="14315" max="14315" width="14" style="32" customWidth="1"/>
    <col min="14316" max="14316" width="1.7265625" style="32" customWidth="1"/>
    <col min="14317" max="14561" width="10.90625" style="32"/>
    <col min="14562" max="14562" width="4.453125" style="32" customWidth="1"/>
    <col min="14563" max="14563" width="10.90625" style="32"/>
    <col min="14564" max="14564" width="17.54296875" style="32" customWidth="1"/>
    <col min="14565" max="14565" width="11.54296875" style="32" customWidth="1"/>
    <col min="14566" max="14569" width="10.90625" style="32"/>
    <col min="14570" max="14570" width="22.54296875" style="32" customWidth="1"/>
    <col min="14571" max="14571" width="14" style="32" customWidth="1"/>
    <col min="14572" max="14572" width="1.7265625" style="32" customWidth="1"/>
    <col min="14573" max="14817" width="10.90625" style="32"/>
    <col min="14818" max="14818" width="4.453125" style="32" customWidth="1"/>
    <col min="14819" max="14819" width="10.90625" style="32"/>
    <col min="14820" max="14820" width="17.54296875" style="32" customWidth="1"/>
    <col min="14821" max="14821" width="11.54296875" style="32" customWidth="1"/>
    <col min="14822" max="14825" width="10.90625" style="32"/>
    <col min="14826" max="14826" width="22.54296875" style="32" customWidth="1"/>
    <col min="14827" max="14827" width="14" style="32" customWidth="1"/>
    <col min="14828" max="14828" width="1.7265625" style="32" customWidth="1"/>
    <col min="14829" max="15073" width="10.90625" style="32"/>
    <col min="15074" max="15074" width="4.453125" style="32" customWidth="1"/>
    <col min="15075" max="15075" width="10.90625" style="32"/>
    <col min="15076" max="15076" width="17.54296875" style="32" customWidth="1"/>
    <col min="15077" max="15077" width="11.54296875" style="32" customWidth="1"/>
    <col min="15078" max="15081" width="10.90625" style="32"/>
    <col min="15082" max="15082" width="22.54296875" style="32" customWidth="1"/>
    <col min="15083" max="15083" width="14" style="32" customWidth="1"/>
    <col min="15084" max="15084" width="1.7265625" style="32" customWidth="1"/>
    <col min="15085" max="15329" width="10.90625" style="32"/>
    <col min="15330" max="15330" width="4.453125" style="32" customWidth="1"/>
    <col min="15331" max="15331" width="10.90625" style="32"/>
    <col min="15332" max="15332" width="17.54296875" style="32" customWidth="1"/>
    <col min="15333" max="15333" width="11.54296875" style="32" customWidth="1"/>
    <col min="15334" max="15337" width="10.90625" style="32"/>
    <col min="15338" max="15338" width="22.54296875" style="32" customWidth="1"/>
    <col min="15339" max="15339" width="14" style="32" customWidth="1"/>
    <col min="15340" max="15340" width="1.7265625" style="32" customWidth="1"/>
    <col min="15341" max="15585" width="10.90625" style="32"/>
    <col min="15586" max="15586" width="4.453125" style="32" customWidth="1"/>
    <col min="15587" max="15587" width="10.90625" style="32"/>
    <col min="15588" max="15588" width="17.54296875" style="32" customWidth="1"/>
    <col min="15589" max="15589" width="11.54296875" style="32" customWidth="1"/>
    <col min="15590" max="15593" width="10.90625" style="32"/>
    <col min="15594" max="15594" width="22.54296875" style="32" customWidth="1"/>
    <col min="15595" max="15595" width="14" style="32" customWidth="1"/>
    <col min="15596" max="15596" width="1.7265625" style="32" customWidth="1"/>
    <col min="15597" max="15841" width="10.90625" style="32"/>
    <col min="15842" max="15842" width="4.453125" style="32" customWidth="1"/>
    <col min="15843" max="15843" width="10.90625" style="32"/>
    <col min="15844" max="15844" width="17.54296875" style="32" customWidth="1"/>
    <col min="15845" max="15845" width="11.54296875" style="32" customWidth="1"/>
    <col min="15846" max="15849" width="10.90625" style="32"/>
    <col min="15850" max="15850" width="22.54296875" style="32" customWidth="1"/>
    <col min="15851" max="15851" width="14" style="32" customWidth="1"/>
    <col min="15852" max="15852" width="1.7265625" style="32" customWidth="1"/>
    <col min="15853" max="16097" width="10.90625" style="32"/>
    <col min="16098" max="16098" width="4.453125" style="32" customWidth="1"/>
    <col min="16099" max="16099" width="10.90625" style="32"/>
    <col min="16100" max="16100" width="17.54296875" style="32" customWidth="1"/>
    <col min="16101" max="16101" width="11.54296875" style="32" customWidth="1"/>
    <col min="16102" max="16105" width="10.90625" style="32"/>
    <col min="16106" max="16106" width="22.54296875" style="32" customWidth="1"/>
    <col min="16107" max="16107" width="14" style="32" customWidth="1"/>
    <col min="16108" max="16108" width="1.7265625" style="32" customWidth="1"/>
    <col min="16109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35" t="s">
        <v>191</v>
      </c>
      <c r="E2" s="36"/>
      <c r="F2" s="36"/>
      <c r="G2" s="36"/>
      <c r="H2" s="36"/>
      <c r="I2" s="37"/>
      <c r="J2" s="38" t="s">
        <v>192</v>
      </c>
    </row>
    <row r="3" spans="2:10" ht="4.5" customHeight="1" thickBot="1" x14ac:dyDescent="0.3">
      <c r="B3" s="39"/>
      <c r="C3" s="40"/>
      <c r="D3" s="41"/>
      <c r="E3" s="42"/>
      <c r="F3" s="42"/>
      <c r="G3" s="42"/>
      <c r="H3" s="42"/>
      <c r="I3" s="43"/>
      <c r="J3" s="44"/>
    </row>
    <row r="4" spans="2:10" ht="13" x14ac:dyDescent="0.25">
      <c r="B4" s="39"/>
      <c r="C4" s="40"/>
      <c r="D4" s="35" t="s">
        <v>193</v>
      </c>
      <c r="E4" s="36"/>
      <c r="F4" s="36"/>
      <c r="G4" s="36"/>
      <c r="H4" s="36"/>
      <c r="I4" s="37"/>
      <c r="J4" s="38" t="s">
        <v>194</v>
      </c>
    </row>
    <row r="5" spans="2:10" ht="5.25" customHeight="1" x14ac:dyDescent="0.25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 x14ac:dyDescent="0.3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 x14ac:dyDescent="0.25">
      <c r="B7" s="51"/>
      <c r="J7" s="52"/>
    </row>
    <row r="8" spans="2:10" ht="9" customHeight="1" x14ac:dyDescent="0.25">
      <c r="B8" s="51"/>
      <c r="J8" s="52"/>
    </row>
    <row r="9" spans="2:10" ht="13" x14ac:dyDescent="0.3">
      <c r="B9" s="51"/>
      <c r="C9" s="53" t="s">
        <v>224</v>
      </c>
      <c r="E9" s="54"/>
      <c r="H9" s="55"/>
      <c r="J9" s="52"/>
    </row>
    <row r="10" spans="2:10" ht="8.25" customHeight="1" x14ac:dyDescent="0.25">
      <c r="B10" s="51"/>
      <c r="J10" s="52"/>
    </row>
    <row r="11" spans="2:10" ht="13" x14ac:dyDescent="0.3">
      <c r="B11" s="51"/>
      <c r="C11" s="53" t="s">
        <v>225</v>
      </c>
      <c r="J11" s="52"/>
    </row>
    <row r="12" spans="2:10" ht="13" x14ac:dyDescent="0.3">
      <c r="B12" s="51"/>
      <c r="C12" s="53" t="s">
        <v>226</v>
      </c>
      <c r="J12" s="52"/>
    </row>
    <row r="13" spans="2:10" x14ac:dyDescent="0.25">
      <c r="B13" s="51"/>
      <c r="J13" s="52"/>
    </row>
    <row r="14" spans="2:10" x14ac:dyDescent="0.25">
      <c r="B14" s="51"/>
      <c r="C14" s="32" t="s">
        <v>227</v>
      </c>
      <c r="G14" s="56"/>
      <c r="H14" s="56"/>
      <c r="I14" s="56"/>
      <c r="J14" s="52"/>
    </row>
    <row r="15" spans="2:10" ht="9" customHeight="1" x14ac:dyDescent="0.25">
      <c r="B15" s="51"/>
      <c r="C15" s="57"/>
      <c r="G15" s="56"/>
      <c r="H15" s="56"/>
      <c r="I15" s="56"/>
      <c r="J15" s="52"/>
    </row>
    <row r="16" spans="2:10" ht="13" x14ac:dyDescent="0.3">
      <c r="B16" s="51"/>
      <c r="C16" s="32" t="s">
        <v>228</v>
      </c>
      <c r="D16" s="54"/>
      <c r="G16" s="56"/>
      <c r="H16" s="58" t="s">
        <v>195</v>
      </c>
      <c r="I16" s="58" t="s">
        <v>196</v>
      </c>
      <c r="J16" s="52"/>
    </row>
    <row r="17" spans="2:14" ht="13" x14ac:dyDescent="0.3">
      <c r="B17" s="51"/>
      <c r="C17" s="53" t="s">
        <v>197</v>
      </c>
      <c r="D17" s="53"/>
      <c r="E17" s="53"/>
      <c r="F17" s="53"/>
      <c r="G17" s="56"/>
      <c r="H17" s="59">
        <v>73</v>
      </c>
      <c r="I17" s="60">
        <v>11748760</v>
      </c>
      <c r="J17" s="52"/>
    </row>
    <row r="18" spans="2:14" x14ac:dyDescent="0.25">
      <c r="B18" s="51"/>
      <c r="C18" s="32" t="s">
        <v>198</v>
      </c>
      <c r="G18" s="56"/>
      <c r="H18" s="62">
        <v>68</v>
      </c>
      <c r="I18" s="63">
        <f>10290147+291933</f>
        <v>10582080</v>
      </c>
      <c r="J18" s="52"/>
    </row>
    <row r="19" spans="2:14" x14ac:dyDescent="0.25">
      <c r="B19" s="51"/>
      <c r="C19" s="32" t="s">
        <v>199</v>
      </c>
      <c r="G19" s="56"/>
      <c r="H19" s="62">
        <v>0</v>
      </c>
      <c r="I19" s="63">
        <v>0</v>
      </c>
      <c r="J19" s="52"/>
    </row>
    <row r="20" spans="2:14" x14ac:dyDescent="0.25">
      <c r="B20" s="51"/>
      <c r="C20" s="32" t="s">
        <v>200</v>
      </c>
      <c r="H20" s="64">
        <v>0</v>
      </c>
      <c r="I20" s="65">
        <v>0</v>
      </c>
      <c r="J20" s="52"/>
    </row>
    <row r="21" spans="2:14" x14ac:dyDescent="0.25">
      <c r="B21" s="51"/>
      <c r="C21" s="32" t="s">
        <v>201</v>
      </c>
      <c r="H21" s="64">
        <v>0</v>
      </c>
      <c r="I21" s="65">
        <v>0</v>
      </c>
      <c r="J21" s="52"/>
      <c r="N21" s="66"/>
    </row>
    <row r="22" spans="2:14" ht="13" thickBot="1" x14ac:dyDescent="0.3">
      <c r="B22" s="51"/>
      <c r="C22" s="32" t="s">
        <v>202</v>
      </c>
      <c r="H22" s="67">
        <v>0</v>
      </c>
      <c r="I22" s="68">
        <v>0</v>
      </c>
      <c r="J22" s="52"/>
    </row>
    <row r="23" spans="2:14" ht="13" x14ac:dyDescent="0.3">
      <c r="B23" s="51"/>
      <c r="C23" s="53" t="s">
        <v>203</v>
      </c>
      <c r="D23" s="53"/>
      <c r="E23" s="53"/>
      <c r="F23" s="53"/>
      <c r="H23" s="69">
        <f>H18+H19+H20+H21+H22</f>
        <v>68</v>
      </c>
      <c r="I23" s="70">
        <f>I18+I19+I20+I21+I22</f>
        <v>10582080</v>
      </c>
      <c r="J23" s="52"/>
    </row>
    <row r="24" spans="2:14" x14ac:dyDescent="0.25">
      <c r="B24" s="51"/>
      <c r="C24" s="32" t="s">
        <v>204</v>
      </c>
      <c r="H24" s="64">
        <v>5</v>
      </c>
      <c r="I24" s="65">
        <v>1166680</v>
      </c>
      <c r="J24" s="52"/>
    </row>
    <row r="25" spans="2:14" ht="13" thickBot="1" x14ac:dyDescent="0.3">
      <c r="B25" s="51"/>
      <c r="C25" s="32" t="s">
        <v>205</v>
      </c>
      <c r="H25" s="67">
        <v>0</v>
      </c>
      <c r="I25" s="68">
        <v>0</v>
      </c>
      <c r="J25" s="52"/>
    </row>
    <row r="26" spans="2:14" ht="13" x14ac:dyDescent="0.3">
      <c r="B26" s="51"/>
      <c r="C26" s="53" t="s">
        <v>206</v>
      </c>
      <c r="D26" s="53"/>
      <c r="E26" s="53"/>
      <c r="F26" s="53"/>
      <c r="H26" s="69">
        <f>H24+H25</f>
        <v>5</v>
      </c>
      <c r="I26" s="70">
        <f>I24+I25</f>
        <v>1166680</v>
      </c>
      <c r="J26" s="52"/>
    </row>
    <row r="27" spans="2:14" ht="13.5" thickBot="1" x14ac:dyDescent="0.35">
      <c r="B27" s="51"/>
      <c r="C27" s="56" t="s">
        <v>207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 x14ac:dyDescent="0.3">
      <c r="B28" s="51"/>
      <c r="C28" s="71" t="s">
        <v>208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 x14ac:dyDescent="0.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 x14ac:dyDescent="0.35">
      <c r="B30" s="51"/>
      <c r="C30" s="71" t="s">
        <v>209</v>
      </c>
      <c r="D30" s="71"/>
      <c r="E30" s="56"/>
      <c r="F30" s="56"/>
      <c r="G30" s="56"/>
      <c r="H30" s="76"/>
      <c r="I30" s="77"/>
      <c r="J30" s="74"/>
    </row>
    <row r="31" spans="2:14" ht="13.5" thickTop="1" x14ac:dyDescent="0.3">
      <c r="B31" s="51"/>
      <c r="C31" s="71"/>
      <c r="D31" s="71"/>
      <c r="E31" s="56"/>
      <c r="F31" s="56"/>
      <c r="G31" s="56"/>
      <c r="H31" s="63">
        <f>H23+H26+H28</f>
        <v>73</v>
      </c>
      <c r="I31" s="63">
        <f>I23+I26+I28</f>
        <v>11748760</v>
      </c>
      <c r="J31" s="74"/>
    </row>
    <row r="32" spans="2:14" ht="9.75" customHeight="1" x14ac:dyDescent="0.35">
      <c r="B32" s="51"/>
      <c r="C32" s="56"/>
      <c r="D32" s="56"/>
      <c r="E32" s="56"/>
      <c r="F32" s="56"/>
      <c r="G32" s="78"/>
      <c r="H32" s="79"/>
      <c r="I32" s="80"/>
      <c r="J32" s="74"/>
      <c r="L32"/>
    </row>
    <row r="33" spans="2:10" ht="9.75" customHeight="1" x14ac:dyDescent="0.25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 x14ac:dyDescent="0.25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 x14ac:dyDescent="0.25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 x14ac:dyDescent="0.25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 x14ac:dyDescent="0.35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 x14ac:dyDescent="0.3">
      <c r="B38" s="51"/>
      <c r="C38" s="71" t="s">
        <v>229</v>
      </c>
      <c r="D38" s="78"/>
      <c r="E38" s="56"/>
      <c r="F38" s="56"/>
      <c r="G38" s="56"/>
      <c r="H38" s="85" t="s">
        <v>210</v>
      </c>
      <c r="I38" s="78"/>
      <c r="J38" s="74"/>
    </row>
    <row r="39" spans="2:10" ht="13" x14ac:dyDescent="0.3">
      <c r="B39" s="51"/>
      <c r="C39" s="71"/>
      <c r="D39" s="56"/>
      <c r="E39" s="56"/>
      <c r="F39" s="56"/>
      <c r="G39" s="56"/>
      <c r="H39" s="71" t="s">
        <v>211</v>
      </c>
      <c r="I39" s="78"/>
      <c r="J39" s="74"/>
    </row>
    <row r="40" spans="2:10" ht="13" x14ac:dyDescent="0.3">
      <c r="B40" s="51"/>
      <c r="C40" s="56"/>
      <c r="D40" s="56"/>
      <c r="E40" s="56"/>
      <c r="F40" s="56"/>
      <c r="G40" s="56"/>
      <c r="H40" s="71" t="s">
        <v>212</v>
      </c>
      <c r="I40" s="78"/>
      <c r="J40" s="74"/>
    </row>
    <row r="41" spans="2:10" ht="13" x14ac:dyDescent="0.3">
      <c r="B41" s="51"/>
      <c r="C41" s="56"/>
      <c r="D41" s="56"/>
      <c r="E41" s="56"/>
      <c r="F41" s="56"/>
      <c r="G41" s="71"/>
      <c r="H41" s="78"/>
      <c r="I41" s="78"/>
      <c r="J41" s="74"/>
    </row>
    <row r="42" spans="2:10" x14ac:dyDescent="0.25">
      <c r="B42" s="51"/>
      <c r="C42" s="86" t="s">
        <v>213</v>
      </c>
      <c r="D42" s="86"/>
      <c r="E42" s="86"/>
      <c r="F42" s="86"/>
      <c r="G42" s="86"/>
      <c r="H42" s="86"/>
      <c r="I42" s="86"/>
      <c r="J42" s="74"/>
    </row>
    <row r="43" spans="2:10" x14ac:dyDescent="0.25">
      <c r="B43" s="51"/>
      <c r="C43" s="86"/>
      <c r="D43" s="86"/>
      <c r="E43" s="86"/>
      <c r="F43" s="86"/>
      <c r="G43" s="86"/>
      <c r="H43" s="86"/>
      <c r="I43" s="86"/>
      <c r="J43" s="74"/>
    </row>
    <row r="44" spans="2:10" ht="7.5" customHeight="1" thickBot="1" x14ac:dyDescent="0.3">
      <c r="B44" s="87"/>
      <c r="C44" s="88"/>
      <c r="D44" s="88"/>
      <c r="E44" s="88"/>
      <c r="F44" s="88"/>
      <c r="G44" s="89"/>
      <c r="H44" s="89"/>
      <c r="I44" s="89"/>
      <c r="J44" s="90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71946-3F64-46F0-A3F4-496D16C2F925}">
  <dimension ref="A1:I29"/>
  <sheetViews>
    <sheetView showGridLines="0" zoomScale="80" zoomScaleNormal="80" workbookViewId="0">
      <selection activeCell="F6" sqref="F6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1.54296875" bestFit="1" customWidth="1"/>
    <col min="9" max="9" width="19.1796875" customWidth="1"/>
  </cols>
  <sheetData>
    <row r="1" spans="1:9" ht="19.5" customHeight="1" thickBot="1" x14ac:dyDescent="0.4">
      <c r="A1" s="91"/>
      <c r="B1" s="92"/>
      <c r="C1" s="93" t="s">
        <v>214</v>
      </c>
      <c r="D1" s="94"/>
      <c r="E1" s="94"/>
      <c r="F1" s="94"/>
      <c r="G1" s="94"/>
      <c r="H1" s="95"/>
      <c r="I1" s="96" t="s">
        <v>192</v>
      </c>
    </row>
    <row r="2" spans="1:9" ht="42" customHeight="1" thickBot="1" x14ac:dyDescent="0.4">
      <c r="A2" s="97"/>
      <c r="B2" s="98"/>
      <c r="C2" s="99" t="s">
        <v>215</v>
      </c>
      <c r="D2" s="100"/>
      <c r="E2" s="100"/>
      <c r="F2" s="100"/>
      <c r="G2" s="100"/>
      <c r="H2" s="101"/>
      <c r="I2" s="102" t="s">
        <v>216</v>
      </c>
    </row>
    <row r="3" spans="1:9" x14ac:dyDescent="0.35">
      <c r="A3" s="51"/>
      <c r="B3" s="32"/>
      <c r="C3" s="32"/>
      <c r="D3" s="32"/>
      <c r="E3" s="32"/>
      <c r="F3" s="32"/>
      <c r="G3" s="32"/>
      <c r="H3" s="32"/>
      <c r="I3" s="52"/>
    </row>
    <row r="4" spans="1:9" x14ac:dyDescent="0.35">
      <c r="A4" s="51"/>
      <c r="B4" s="32"/>
      <c r="C4" s="32"/>
      <c r="D4" s="32"/>
      <c r="E4" s="32"/>
      <c r="F4" s="32"/>
      <c r="G4" s="32"/>
      <c r="H4" s="32"/>
      <c r="I4" s="52"/>
    </row>
    <row r="5" spans="1:9" x14ac:dyDescent="0.35">
      <c r="A5" s="51"/>
      <c r="B5" s="53" t="s">
        <v>224</v>
      </c>
      <c r="C5" s="55"/>
      <c r="D5" s="54"/>
      <c r="E5" s="32"/>
      <c r="F5" s="32"/>
      <c r="G5" s="32"/>
      <c r="H5" s="32"/>
      <c r="I5" s="52"/>
    </row>
    <row r="6" spans="1:9" x14ac:dyDescent="0.35">
      <c r="A6" s="51"/>
      <c r="B6" s="32"/>
      <c r="C6" s="32"/>
      <c r="D6" s="32"/>
      <c r="E6" s="32"/>
      <c r="F6" s="32"/>
      <c r="G6" s="32"/>
      <c r="H6" s="32"/>
      <c r="I6" s="52"/>
    </row>
    <row r="7" spans="1:9" x14ac:dyDescent="0.35">
      <c r="A7" s="51"/>
      <c r="B7" s="53" t="s">
        <v>225</v>
      </c>
      <c r="C7" s="32"/>
      <c r="D7" s="32"/>
      <c r="E7" s="32"/>
      <c r="F7" s="32"/>
      <c r="G7" s="32"/>
      <c r="H7" s="32"/>
      <c r="I7" s="52"/>
    </row>
    <row r="8" spans="1:9" x14ac:dyDescent="0.35">
      <c r="A8" s="51"/>
      <c r="B8" s="53" t="s">
        <v>226</v>
      </c>
      <c r="C8" s="32"/>
      <c r="D8" s="32"/>
      <c r="E8" s="32"/>
      <c r="F8" s="32"/>
      <c r="G8" s="32"/>
      <c r="H8" s="32"/>
      <c r="I8" s="52"/>
    </row>
    <row r="9" spans="1:9" x14ac:dyDescent="0.35">
      <c r="A9" s="51"/>
      <c r="B9" s="32"/>
      <c r="C9" s="32"/>
      <c r="D9" s="32"/>
      <c r="E9" s="32"/>
      <c r="F9" s="32"/>
      <c r="G9" s="32"/>
      <c r="H9" s="32"/>
      <c r="I9" s="52"/>
    </row>
    <row r="10" spans="1:9" x14ac:dyDescent="0.35">
      <c r="A10" s="51"/>
      <c r="B10" s="56" t="s">
        <v>230</v>
      </c>
      <c r="C10" s="32"/>
      <c r="D10" s="32"/>
      <c r="E10" s="32"/>
      <c r="F10" s="32"/>
      <c r="G10" s="32"/>
      <c r="H10" s="32"/>
      <c r="I10" s="52"/>
    </row>
    <row r="11" spans="1:9" x14ac:dyDescent="0.35">
      <c r="A11" s="51"/>
      <c r="B11" s="57"/>
      <c r="C11" s="32"/>
      <c r="D11" s="32"/>
      <c r="E11" s="32"/>
      <c r="F11" s="32"/>
      <c r="G11" s="32"/>
      <c r="H11" s="32"/>
      <c r="I11" s="52"/>
    </row>
    <row r="12" spans="1:9" x14ac:dyDescent="0.35">
      <c r="A12" s="51"/>
      <c r="B12" s="103" t="s">
        <v>231</v>
      </c>
      <c r="C12" s="54"/>
      <c r="D12" s="32"/>
      <c r="E12" s="32"/>
      <c r="F12" s="32"/>
      <c r="G12" s="104" t="s">
        <v>217</v>
      </c>
      <c r="H12" s="104" t="s">
        <v>218</v>
      </c>
      <c r="I12" s="52"/>
    </row>
    <row r="13" spans="1:9" x14ac:dyDescent="0.35">
      <c r="A13" s="51"/>
      <c r="B13" s="53" t="s">
        <v>197</v>
      </c>
      <c r="C13" s="53"/>
      <c r="D13" s="53"/>
      <c r="E13" s="53"/>
      <c r="F13" s="32"/>
      <c r="G13" s="105">
        <f>SUM(G14:G18)</f>
        <v>68</v>
      </c>
      <c r="H13" s="105">
        <f>SUM(H14:H18)</f>
        <v>10582080</v>
      </c>
      <c r="I13" s="52"/>
    </row>
    <row r="14" spans="1:9" x14ac:dyDescent="0.35">
      <c r="A14" s="51"/>
      <c r="B14" s="32" t="s">
        <v>198</v>
      </c>
      <c r="C14" s="32"/>
      <c r="D14" s="32"/>
      <c r="E14" s="32"/>
      <c r="F14" s="32"/>
      <c r="G14" s="106">
        <f>'FOR-CSA-018 '!H18</f>
        <v>68</v>
      </c>
      <c r="H14" s="107">
        <f>'FOR-CSA-018 '!I18</f>
        <v>10582080</v>
      </c>
      <c r="I14" s="52"/>
    </row>
    <row r="15" spans="1:9" x14ac:dyDescent="0.35">
      <c r="A15" s="51"/>
      <c r="B15" s="32" t="s">
        <v>199</v>
      </c>
      <c r="C15" s="32"/>
      <c r="D15" s="32"/>
      <c r="E15" s="32"/>
      <c r="F15" s="32"/>
      <c r="G15" s="106">
        <v>0</v>
      </c>
      <c r="H15" s="107">
        <v>0</v>
      </c>
      <c r="I15" s="52"/>
    </row>
    <row r="16" spans="1:9" x14ac:dyDescent="0.35">
      <c r="A16" s="51"/>
      <c r="B16" s="32" t="s">
        <v>200</v>
      </c>
      <c r="C16" s="32"/>
      <c r="D16" s="32"/>
      <c r="E16" s="32"/>
      <c r="F16" s="32"/>
      <c r="G16" s="106">
        <v>0</v>
      </c>
      <c r="H16" s="107">
        <v>0</v>
      </c>
      <c r="I16" s="52"/>
    </row>
    <row r="17" spans="1:9" x14ac:dyDescent="0.35">
      <c r="A17" s="51"/>
      <c r="B17" s="32" t="s">
        <v>201</v>
      </c>
      <c r="C17" s="32"/>
      <c r="D17" s="32"/>
      <c r="E17" s="32"/>
      <c r="F17" s="32"/>
      <c r="G17" s="106">
        <v>0</v>
      </c>
      <c r="H17" s="107">
        <v>0</v>
      </c>
      <c r="I17" s="52"/>
    </row>
    <row r="18" spans="1:9" x14ac:dyDescent="0.35">
      <c r="A18" s="51"/>
      <c r="B18" s="32" t="s">
        <v>219</v>
      </c>
      <c r="C18" s="32"/>
      <c r="D18" s="32"/>
      <c r="E18" s="32"/>
      <c r="F18" s="32"/>
      <c r="G18" s="108">
        <v>0</v>
      </c>
      <c r="H18" s="109">
        <v>0</v>
      </c>
      <c r="I18" s="52"/>
    </row>
    <row r="19" spans="1:9" x14ac:dyDescent="0.35">
      <c r="A19" s="51"/>
      <c r="B19" s="53" t="s">
        <v>220</v>
      </c>
      <c r="C19" s="53"/>
      <c r="D19" s="53"/>
      <c r="E19" s="53"/>
      <c r="F19" s="32"/>
      <c r="G19" s="106">
        <f>SUM(G14:G18)</f>
        <v>68</v>
      </c>
      <c r="H19" s="110">
        <f>(H14+H15+H16+H17+H18)</f>
        <v>10582080</v>
      </c>
      <c r="I19" s="52"/>
    </row>
    <row r="20" spans="1:9" ht="15" thickBot="1" x14ac:dyDescent="0.4">
      <c r="A20" s="51"/>
      <c r="B20" s="53"/>
      <c r="C20" s="53"/>
      <c r="D20" s="32"/>
      <c r="E20" s="32"/>
      <c r="F20" s="32"/>
      <c r="G20" s="111"/>
      <c r="H20" s="112"/>
      <c r="I20" s="52"/>
    </row>
    <row r="21" spans="1:9" ht="15" thickTop="1" x14ac:dyDescent="0.35">
      <c r="A21" s="51"/>
      <c r="B21" s="53"/>
      <c r="C21" s="53"/>
      <c r="D21" s="32"/>
      <c r="E21" s="32"/>
      <c r="F21" s="32"/>
      <c r="G21" s="113"/>
      <c r="H21" s="114"/>
      <c r="I21" s="52"/>
    </row>
    <row r="22" spans="1:9" x14ac:dyDescent="0.35">
      <c r="A22" s="51"/>
      <c r="B22" s="32"/>
      <c r="C22" s="32"/>
      <c r="D22" s="32"/>
      <c r="E22" s="32"/>
      <c r="F22" s="113"/>
      <c r="G22" s="113"/>
      <c r="H22" s="113"/>
      <c r="I22" s="52"/>
    </row>
    <row r="23" spans="1:9" ht="15" thickBot="1" x14ac:dyDescent="0.4">
      <c r="A23" s="51"/>
      <c r="B23" s="89"/>
      <c r="C23" s="89"/>
      <c r="D23" s="32"/>
      <c r="E23" s="32"/>
      <c r="F23" s="89"/>
      <c r="G23" s="113"/>
      <c r="H23" s="113"/>
      <c r="I23" s="52"/>
    </row>
    <row r="24" spans="1:9" x14ac:dyDescent="0.35">
      <c r="A24" s="51"/>
      <c r="B24" s="78" t="s">
        <v>221</v>
      </c>
      <c r="C24" s="115"/>
      <c r="D24" s="116"/>
      <c r="E24" s="116"/>
      <c r="F24" s="78" t="s">
        <v>221</v>
      </c>
      <c r="G24" s="113"/>
      <c r="H24" s="113"/>
      <c r="I24" s="52"/>
    </row>
    <row r="25" spans="1:9" x14ac:dyDescent="0.35">
      <c r="A25" s="51"/>
      <c r="B25" s="85" t="s">
        <v>13</v>
      </c>
      <c r="C25" s="115"/>
      <c r="D25" s="116"/>
      <c r="E25" s="116"/>
      <c r="F25" s="85" t="s">
        <v>211</v>
      </c>
      <c r="G25" s="113"/>
      <c r="H25" s="113"/>
      <c r="I25" s="52"/>
    </row>
    <row r="26" spans="1:9" x14ac:dyDescent="0.35">
      <c r="A26" s="51"/>
      <c r="B26" s="85" t="s">
        <v>232</v>
      </c>
      <c r="C26" s="113"/>
      <c r="D26" s="32"/>
      <c r="E26" s="32"/>
      <c r="F26" s="85" t="s">
        <v>222</v>
      </c>
      <c r="G26" s="113"/>
      <c r="H26" s="113"/>
      <c r="I26" s="52"/>
    </row>
    <row r="27" spans="1:9" x14ac:dyDescent="0.35">
      <c r="A27" s="51"/>
      <c r="B27" s="115"/>
      <c r="C27" s="113"/>
      <c r="D27" s="32"/>
      <c r="E27" s="32"/>
      <c r="F27" s="115"/>
      <c r="G27" s="113"/>
      <c r="H27" s="113"/>
      <c r="I27" s="52"/>
    </row>
    <row r="28" spans="1:9" ht="28" customHeight="1" x14ac:dyDescent="0.35">
      <c r="A28" s="51"/>
      <c r="B28" s="117" t="s">
        <v>223</v>
      </c>
      <c r="C28" s="117"/>
      <c r="D28" s="117"/>
      <c r="E28" s="117"/>
      <c r="F28" s="117"/>
      <c r="G28" s="117"/>
      <c r="H28" s="117"/>
      <c r="I28" s="52"/>
    </row>
    <row r="29" spans="1:9" ht="15" thickBot="1" x14ac:dyDescent="0.4">
      <c r="A29" s="87"/>
      <c r="B29" s="88"/>
      <c r="C29" s="88"/>
      <c r="D29" s="88"/>
      <c r="E29" s="88"/>
      <c r="F29" s="89"/>
      <c r="G29" s="89"/>
      <c r="H29" s="89"/>
      <c r="I29" s="9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 </vt:lpstr>
      <vt:lpstr>ESTADO DE CADA FACTURA </vt:lpstr>
      <vt:lpstr>TD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Stephaney Solarte Salinas</cp:lastModifiedBy>
  <cp:lastPrinted>2024-04-22T22:00:20Z</cp:lastPrinted>
  <dcterms:created xsi:type="dcterms:W3CDTF">2022-06-01T14:39:12Z</dcterms:created>
  <dcterms:modified xsi:type="dcterms:W3CDTF">2024-04-22T22:04:31Z</dcterms:modified>
</cp:coreProperties>
</file>