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30027158 RIESGO DE FRACTURA S.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FACTURA'!$A$2:$Z$84</definedName>
    <definedName name="_xlnm._FilterDatabase" localSheetId="0" hidden="1">'INFO IPS'!$A$6:$G$49</definedName>
  </definedNames>
  <calcPr calcId="152511"/>
  <pivotCaches>
    <pivotCache cacheId="1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I17" i="5" s="1"/>
  <c r="H23" i="5"/>
  <c r="H17" i="5" s="1"/>
  <c r="WUK6" i="5"/>
  <c r="I28" i="4" l="1"/>
  <c r="H28" i="4"/>
  <c r="I26" i="4"/>
  <c r="H26" i="4"/>
  <c r="I23" i="4"/>
  <c r="H23" i="4"/>
  <c r="I31" i="4" l="1"/>
  <c r="H31" i="4"/>
  <c r="V1" i="2"/>
  <c r="T1" i="2"/>
  <c r="S1" i="2"/>
  <c r="P1" i="2"/>
  <c r="N1" i="2"/>
  <c r="M1" i="2"/>
  <c r="J1" i="2"/>
  <c r="G89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W7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SAMUEL A GONZALES BELTRAN</t>
        </r>
      </text>
    </comment>
    <comment ref="W23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ANT. SERVICIOS DE SALUD ALBA C COLLAZOS DE VASQUEZ</t>
        </r>
      </text>
    </comment>
    <comment ref="X3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PAGO DIRECTO REGIMEN SUBSIDIADO MARZO 2024</t>
        </r>
      </text>
    </comment>
  </commentList>
</comments>
</file>

<file path=xl/sharedStrings.xml><?xml version="1.0" encoding="utf-8"?>
<sst xmlns="http://schemas.openxmlformats.org/spreadsheetml/2006/main" count="1015" uniqueCount="392">
  <si>
    <t>CUENTAS POR COBRAR</t>
  </si>
  <si>
    <t>NIT</t>
  </si>
  <si>
    <t>ENTIDAD</t>
  </si>
  <si>
    <t>FACTURA</t>
  </si>
  <si>
    <t>FECHA</t>
  </si>
  <si>
    <t>VALOR</t>
  </si>
  <si>
    <t>830027158-3</t>
  </si>
  <si>
    <t>RIESGO DE FRACTURA CAYRE</t>
  </si>
  <si>
    <t>830027158-5</t>
  </si>
  <si>
    <t>830027158-6</t>
  </si>
  <si>
    <t>830027158-7</t>
  </si>
  <si>
    <t>830027158-8</t>
  </si>
  <si>
    <t>830027158-9</t>
  </si>
  <si>
    <t>830027158-10</t>
  </si>
  <si>
    <t>830027158-11</t>
  </si>
  <si>
    <t>830027158-12</t>
  </si>
  <si>
    <t>830027158-13</t>
  </si>
  <si>
    <t>830027158-14</t>
  </si>
  <si>
    <t>830027158-15</t>
  </si>
  <si>
    <t>830027158-16</t>
  </si>
  <si>
    <t>830027158-17</t>
  </si>
  <si>
    <t>830027158-18</t>
  </si>
  <si>
    <t>830027158-19</t>
  </si>
  <si>
    <t>830027158-20</t>
  </si>
  <si>
    <t>830027158-21</t>
  </si>
  <si>
    <t>830027158-22</t>
  </si>
  <si>
    <t>830027158-23</t>
  </si>
  <si>
    <t>830027158-24</t>
  </si>
  <si>
    <t>830027158-25</t>
  </si>
  <si>
    <t>830027158-26</t>
  </si>
  <si>
    <t>830027158-27</t>
  </si>
  <si>
    <t>830027158-28</t>
  </si>
  <si>
    <t>830027158-29</t>
  </si>
  <si>
    <t>830027158-30</t>
  </si>
  <si>
    <t>830027158-31</t>
  </si>
  <si>
    <t>830027158-32</t>
  </si>
  <si>
    <t>830027158-33</t>
  </si>
  <si>
    <t>830027158-34</t>
  </si>
  <si>
    <t>830027158-35</t>
  </si>
  <si>
    <t>830027158-36</t>
  </si>
  <si>
    <t>830027158-37</t>
  </si>
  <si>
    <t>830027158-38</t>
  </si>
  <si>
    <t>830027158-39</t>
  </si>
  <si>
    <t>830027158-40</t>
  </si>
  <si>
    <t>830027158-41</t>
  </si>
  <si>
    <t>830027158-42</t>
  </si>
  <si>
    <t>830027158-43</t>
  </si>
  <si>
    <t>830027158-44</t>
  </si>
  <si>
    <t>830027158-45</t>
  </si>
  <si>
    <t>CAJA DE COMPENSACION FAMILIAR DEL VALLE DEL CAUCA - COMFENALCO VALLE DELAGENTE</t>
  </si>
  <si>
    <t>FENA0000003898</t>
  </si>
  <si>
    <t>FENA0000003907</t>
  </si>
  <si>
    <t>FEPE0000021561</t>
  </si>
  <si>
    <t>FENA0000003924</t>
  </si>
  <si>
    <t>FENA0000003957</t>
  </si>
  <si>
    <t>FENA0000003979</t>
  </si>
  <si>
    <t>FENA0000003980</t>
  </si>
  <si>
    <t>FENA0000003981</t>
  </si>
  <si>
    <t>FENA0000004005</t>
  </si>
  <si>
    <t>FENA0000004007</t>
  </si>
  <si>
    <t>FENA0000004009</t>
  </si>
  <si>
    <t>FEPE0000023895</t>
  </si>
  <si>
    <t>FENA0000004058</t>
  </si>
  <si>
    <t>FENA0000004060</t>
  </si>
  <si>
    <t>FEPE0000024125</t>
  </si>
  <si>
    <t>FENA0000004066</t>
  </si>
  <si>
    <t>FEPE0000024163</t>
  </si>
  <si>
    <t>FEPE0000024171</t>
  </si>
  <si>
    <t>FEPE0000024172</t>
  </si>
  <si>
    <t>FENA0000004078</t>
  </si>
  <si>
    <t>FENA0000004079</t>
  </si>
  <si>
    <t>FEPE0000024554</t>
  </si>
  <si>
    <t>FENA0000004090</t>
  </si>
  <si>
    <t>FENA0000004091</t>
  </si>
  <si>
    <t>FEPE0000024862</t>
  </si>
  <si>
    <t>FENA0000004112</t>
  </si>
  <si>
    <t>FENA0000004120</t>
  </si>
  <si>
    <t>FENA0000004122</t>
  </si>
  <si>
    <t>FEPE0000025326</t>
  </si>
  <si>
    <t>FENA0000004148</t>
  </si>
  <si>
    <t>FENA0000004151</t>
  </si>
  <si>
    <t>FEPE0000025886</t>
  </si>
  <si>
    <t>FEPE0000026068</t>
  </si>
  <si>
    <t>FENA0000004159</t>
  </si>
  <si>
    <t>FENA0000004160</t>
  </si>
  <si>
    <t>FENA0000004214</t>
  </si>
  <si>
    <t>FENA0000004215</t>
  </si>
  <si>
    <t>FENA0000004232</t>
  </si>
  <si>
    <t>FEPE0000026929</t>
  </si>
  <si>
    <t>FENA0000004274</t>
  </si>
  <si>
    <t>FENA0000004275</t>
  </si>
  <si>
    <t>FEPE0000027268</t>
  </si>
  <si>
    <t>FEPE0000027272</t>
  </si>
  <si>
    <t>FENA0000004310</t>
  </si>
  <si>
    <t>FENA0000004312</t>
  </si>
  <si>
    <t>FEPE0000027510</t>
  </si>
  <si>
    <t>FENA0000004319</t>
  </si>
  <si>
    <t>FENA0000004320</t>
  </si>
  <si>
    <t>FENA0000004329</t>
  </si>
  <si>
    <t>FENA0000004330</t>
  </si>
  <si>
    <t>FENA0000004339</t>
  </si>
  <si>
    <t>FENA0000004340</t>
  </si>
  <si>
    <t>FENA0000004346</t>
  </si>
  <si>
    <t>FENA0000004347</t>
  </si>
  <si>
    <t>FENA0000004352</t>
  </si>
  <si>
    <t>FENA0000004353</t>
  </si>
  <si>
    <t>FEPE0000028246</t>
  </si>
  <si>
    <t>FEPE0000028352</t>
  </si>
  <si>
    <t>FEPE0000028366</t>
  </si>
  <si>
    <t>FEPE0000028393</t>
  </si>
  <si>
    <t>ESTADO DE CARTERA CAJA DE COMPENSACION FAMILIAR DEL VALLE DEL CAUCA - COMFENALCO VALLE DELAGENTE 31/03/2024</t>
  </si>
  <si>
    <t>FEPE0000028525</t>
  </si>
  <si>
    <t>FENA0000004396</t>
  </si>
  <si>
    <t>FENA0000004397</t>
  </si>
  <si>
    <t>FENA0000004398</t>
  </si>
  <si>
    <t>FEPE0000028660</t>
  </si>
  <si>
    <t>FEPE0000028788</t>
  </si>
  <si>
    <t>FENA0000004403</t>
  </si>
  <si>
    <t>FENA0000004404</t>
  </si>
  <si>
    <t>FENA0000004405</t>
  </si>
  <si>
    <t>FEPE0000028985</t>
  </si>
  <si>
    <t>FEPE0000029070</t>
  </si>
  <si>
    <t>FEPE0000029184</t>
  </si>
  <si>
    <t>FEPE0000029195</t>
  </si>
  <si>
    <t>FEPE0000029199</t>
  </si>
  <si>
    <t>FEPE0000029200</t>
  </si>
  <si>
    <t>FEPE0000029203</t>
  </si>
  <si>
    <t>FEPE0000029205</t>
  </si>
  <si>
    <t>FEPE0000029209</t>
  </si>
  <si>
    <t>FEPE0000029210</t>
  </si>
  <si>
    <t>FENA0000004430</t>
  </si>
  <si>
    <t>FENA0000004431</t>
  </si>
  <si>
    <t>FENA0000004432</t>
  </si>
  <si>
    <t>ALF</t>
  </si>
  <si>
    <t>FAC</t>
  </si>
  <si>
    <t>FENA</t>
  </si>
  <si>
    <t>FEPE</t>
  </si>
  <si>
    <t>Alf+fac</t>
  </si>
  <si>
    <t>FENA3898</t>
  </si>
  <si>
    <t>FENA3907</t>
  </si>
  <si>
    <t>FEPE21561</t>
  </si>
  <si>
    <t>FENA3924</t>
  </si>
  <si>
    <t>FENA3957</t>
  </si>
  <si>
    <t>FENA3979</t>
  </si>
  <si>
    <t>FENA3980</t>
  </si>
  <si>
    <t>FENA3981</t>
  </si>
  <si>
    <t>FENA4005</t>
  </si>
  <si>
    <t>FENA4007</t>
  </si>
  <si>
    <t>FENA4009</t>
  </si>
  <si>
    <t>FEPE23895</t>
  </si>
  <si>
    <t>FENA4058</t>
  </si>
  <si>
    <t>FENA4060</t>
  </si>
  <si>
    <t>FEPE24125</t>
  </si>
  <si>
    <t>FENA4066</t>
  </si>
  <si>
    <t>FEPE24163</t>
  </si>
  <si>
    <t>FEPE24171</t>
  </si>
  <si>
    <t>FEPE24172</t>
  </si>
  <si>
    <t>FENA4078</t>
  </si>
  <si>
    <t>FENA4079</t>
  </si>
  <si>
    <t>FEPE24554</t>
  </si>
  <si>
    <t>FENA4090</t>
  </si>
  <si>
    <t>FENA4091</t>
  </si>
  <si>
    <t>FEPE24862</t>
  </si>
  <si>
    <t>FENA4112</t>
  </si>
  <si>
    <t>FENA4120</t>
  </si>
  <si>
    <t>FENA4122</t>
  </si>
  <si>
    <t>FEPE25326</t>
  </si>
  <si>
    <t>FENA4148</t>
  </si>
  <si>
    <t>FENA4151</t>
  </si>
  <si>
    <t>FEPE25886</t>
  </si>
  <si>
    <t>FEPE26068</t>
  </si>
  <si>
    <t>FENA4159</t>
  </si>
  <si>
    <t>FENA4160</t>
  </si>
  <si>
    <t>FENA4214</t>
  </si>
  <si>
    <t>FENA4215</t>
  </si>
  <si>
    <t>FENA4232</t>
  </si>
  <si>
    <t>FEPE26929</t>
  </si>
  <si>
    <t>FENA4274</t>
  </si>
  <si>
    <t>FENA4275</t>
  </si>
  <si>
    <t>FEPE27268</t>
  </si>
  <si>
    <t>FEPE27272</t>
  </si>
  <si>
    <t>FENA4310</t>
  </si>
  <si>
    <t>FENA4312</t>
  </si>
  <si>
    <t>FEPE27510</t>
  </si>
  <si>
    <t>FENA4319</t>
  </si>
  <si>
    <t>FENA4320</t>
  </si>
  <si>
    <t>FENA4329</t>
  </si>
  <si>
    <t>FENA4330</t>
  </si>
  <si>
    <t>FENA4339</t>
  </si>
  <si>
    <t>FENA4340</t>
  </si>
  <si>
    <t>FENA4346</t>
  </si>
  <si>
    <t>FENA4347</t>
  </si>
  <si>
    <t>FENA4352</t>
  </si>
  <si>
    <t>FENA4353</t>
  </si>
  <si>
    <t>FEPE28246</t>
  </si>
  <si>
    <t>FEPE28352</t>
  </si>
  <si>
    <t>FEPE28366</t>
  </si>
  <si>
    <t>FEPE28393</t>
  </si>
  <si>
    <t>FEPE28525</t>
  </si>
  <si>
    <t>FENA4396</t>
  </si>
  <si>
    <t>FENA4397</t>
  </si>
  <si>
    <t>FENA4398</t>
  </si>
  <si>
    <t>FEPE28660</t>
  </si>
  <si>
    <t>FEPE28788</t>
  </si>
  <si>
    <t>FENA4403</t>
  </si>
  <si>
    <t>FENA4404</t>
  </si>
  <si>
    <t>FENA4405</t>
  </si>
  <si>
    <t>FEPE28985</t>
  </si>
  <si>
    <t>FEPE29070</t>
  </si>
  <si>
    <t>FEPE29184</t>
  </si>
  <si>
    <t>FEPE29195</t>
  </si>
  <si>
    <t>FEPE29199</t>
  </si>
  <si>
    <t>FEPE29200</t>
  </si>
  <si>
    <t>FEPE29203</t>
  </si>
  <si>
    <t>FEPE29205</t>
  </si>
  <si>
    <t>FEPE29209</t>
  </si>
  <si>
    <t>FEPE29210</t>
  </si>
  <si>
    <t>FENA4430</t>
  </si>
  <si>
    <t>FENA4431</t>
  </si>
  <si>
    <t>FENA4432</t>
  </si>
  <si>
    <t>Llave</t>
  </si>
  <si>
    <t>FECHA IPS</t>
  </si>
  <si>
    <t>VALOR IPS</t>
  </si>
  <si>
    <t>Estado de Factura EPS Abril 18</t>
  </si>
  <si>
    <t>Boxalud</t>
  </si>
  <si>
    <t>830027158_FENA3898</t>
  </si>
  <si>
    <t>830027158_FENA3907</t>
  </si>
  <si>
    <t>830027158_FEPE21561</t>
  </si>
  <si>
    <t>830027158_FENA3924</t>
  </si>
  <si>
    <t>830027158_FENA3957</t>
  </si>
  <si>
    <t>830027158_FENA3979</t>
  </si>
  <si>
    <t>830027158_FENA3980</t>
  </si>
  <si>
    <t>830027158_FENA3981</t>
  </si>
  <si>
    <t>830027158_FENA4005</t>
  </si>
  <si>
    <t>830027158_FENA4007</t>
  </si>
  <si>
    <t>830027158_FENA4009</t>
  </si>
  <si>
    <t>830027158_FEPE23895</t>
  </si>
  <si>
    <t>830027158_FENA4058</t>
  </si>
  <si>
    <t>830027158_FENA4060</t>
  </si>
  <si>
    <t>830027158_FEPE24125</t>
  </si>
  <si>
    <t>830027158_FENA4066</t>
  </si>
  <si>
    <t>830027158_FEPE24163</t>
  </si>
  <si>
    <t>830027158_FEPE24171</t>
  </si>
  <si>
    <t>830027158_FEPE24172</t>
  </si>
  <si>
    <t>830027158_FENA4078</t>
  </si>
  <si>
    <t>830027158_FENA4079</t>
  </si>
  <si>
    <t>830027158_FEPE24554</t>
  </si>
  <si>
    <t>830027158_FENA4090</t>
  </si>
  <si>
    <t>830027158_FENA4091</t>
  </si>
  <si>
    <t>830027158_FEPE24862</t>
  </si>
  <si>
    <t>830027158_FENA4112</t>
  </si>
  <si>
    <t>830027158_FENA4120</t>
  </si>
  <si>
    <t>830027158_FENA4122</t>
  </si>
  <si>
    <t>830027158_FEPE25326</t>
  </si>
  <si>
    <t>830027158_FENA4148</t>
  </si>
  <si>
    <t>830027158_FENA4151</t>
  </si>
  <si>
    <t>830027158_FEPE25886</t>
  </si>
  <si>
    <t>830027158_FEPE26068</t>
  </si>
  <si>
    <t>830027158_FENA4159</t>
  </si>
  <si>
    <t>830027158_FENA4160</t>
  </si>
  <si>
    <t>830027158_FENA4214</t>
  </si>
  <si>
    <t>830027158_FENA4215</t>
  </si>
  <si>
    <t>830027158_FENA4232</t>
  </si>
  <si>
    <t>830027158_FEPE26929</t>
  </si>
  <si>
    <t>830027158_FENA4274</t>
  </si>
  <si>
    <t>830027158_FENA4275</t>
  </si>
  <si>
    <t>830027158_FEPE27268</t>
  </si>
  <si>
    <t>830027158_FEPE27272</t>
  </si>
  <si>
    <t>830027158_FENA4310</t>
  </si>
  <si>
    <t>830027158_FENA4312</t>
  </si>
  <si>
    <t>830027158_FEPE27510</t>
  </si>
  <si>
    <t>830027158_FENA4319</t>
  </si>
  <si>
    <t>830027158_FENA4320</t>
  </si>
  <si>
    <t>830027158_FENA4329</t>
  </si>
  <si>
    <t>830027158_FENA4330</t>
  </si>
  <si>
    <t>830027158_FENA4339</t>
  </si>
  <si>
    <t>830027158_FENA4340</t>
  </si>
  <si>
    <t>830027158_FENA4346</t>
  </si>
  <si>
    <t>830027158_FENA4347</t>
  </si>
  <si>
    <t>830027158_FENA4352</t>
  </si>
  <si>
    <t>830027158_FENA4353</t>
  </si>
  <si>
    <t>830027158_FEPE28246</t>
  </si>
  <si>
    <t>830027158_FEPE28352</t>
  </si>
  <si>
    <t>830027158_FEPE28366</t>
  </si>
  <si>
    <t>830027158_FEPE28393</t>
  </si>
  <si>
    <t>830027158_FEPE28525</t>
  </si>
  <si>
    <t>830027158_FENA4396</t>
  </si>
  <si>
    <t>830027158_FENA4397</t>
  </si>
  <si>
    <t>830027158_FENA4398</t>
  </si>
  <si>
    <t>830027158_FEPE28660</t>
  </si>
  <si>
    <t>830027158_FEPE28788</t>
  </si>
  <si>
    <t>830027158_FENA4403</t>
  </si>
  <si>
    <t>830027158_FENA4404</t>
  </si>
  <si>
    <t>830027158_FENA4405</t>
  </si>
  <si>
    <t>830027158_FEPE28985</t>
  </si>
  <si>
    <t>830027158_FEPE29070</t>
  </si>
  <si>
    <t>830027158_FEPE29184</t>
  </si>
  <si>
    <t>830027158_FEPE29195</t>
  </si>
  <si>
    <t>830027158_FEPE29199</t>
  </si>
  <si>
    <t>830027158_FEPE29200</t>
  </si>
  <si>
    <t>830027158_FEPE29203</t>
  </si>
  <si>
    <t>830027158_FEPE29205</t>
  </si>
  <si>
    <t>830027158_FEPE29209</t>
  </si>
  <si>
    <t>830027158_FEPE29210</t>
  </si>
  <si>
    <t>830027158_FENA4430</t>
  </si>
  <si>
    <t>830027158_FENA4431</t>
  </si>
  <si>
    <t>830027158_FENA4432</t>
  </si>
  <si>
    <t xml:space="preserve">Fecha de radicacion EPS </t>
  </si>
  <si>
    <t>Finalizada</t>
  </si>
  <si>
    <t>Para auditoria de pertinencia</t>
  </si>
  <si>
    <t>Valor Total Bruto</t>
  </si>
  <si>
    <t>Valor Radicado</t>
  </si>
  <si>
    <t>Valor Glosa Pendiente</t>
  </si>
  <si>
    <t>Valor Pagar</t>
  </si>
  <si>
    <t>Por pagar SAP</t>
  </si>
  <si>
    <t>P. abiertas doc</t>
  </si>
  <si>
    <t>valor compensacion SAP</t>
  </si>
  <si>
    <t>Doc compensacion</t>
  </si>
  <si>
    <t xml:space="preserve">Valor TF </t>
  </si>
  <si>
    <t xml:space="preserve">Fecha de compensacion </t>
  </si>
  <si>
    <t>Fecha de corte</t>
  </si>
  <si>
    <t>Observacion objeccion</t>
  </si>
  <si>
    <t>28.12.2023</t>
  </si>
  <si>
    <t>24.11.2023</t>
  </si>
  <si>
    <t>22.03.2024</t>
  </si>
  <si>
    <t>29.02.2024</t>
  </si>
  <si>
    <t>16.04.2024</t>
  </si>
  <si>
    <t>Devuelta</t>
  </si>
  <si>
    <t>Para respuesta prestador</t>
  </si>
  <si>
    <t>Para revision respuesta</t>
  </si>
  <si>
    <t>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</t>
  </si>
  <si>
    <t>Valor devolucion</t>
  </si>
  <si>
    <t>SOPORTES:  SE DEVUELVE FACTURA FEPE24554 , LOS SOPORTES RADICADOS PERTENECEN A LA FACTURA FEPE25326,  Y NO CORRESPONDEN  A LO SOPORTADO.</t>
  </si>
  <si>
    <t>FACTURA DEVUELTA</t>
  </si>
  <si>
    <t>FACTURA EN PROCESO INTERNO</t>
  </si>
  <si>
    <t>FACTURA NO RADICADA</t>
  </si>
  <si>
    <t>FACTURA PENDIENTE EN PROGRAMACION DE PAGO - GLOSA EN PROCESO INTERNO</t>
  </si>
  <si>
    <t>Se glosa servicio,, la Autorizacion 231433360517448 pertenece a otro prestador</t>
  </si>
  <si>
    <t>se sostiene glosa por autorización No. 223063360288777 se presento con la cuenta No, FENA3542, se pide validar soportes, ya que en los rips si se encuentra en la factura FENA3542.</t>
  </si>
  <si>
    <t>SE SOSTIENE GLOSA  LA AUTORIZACION No. 212023114630013 SE PRESENTO CON LA FACTURA No. FENA2297 NO PROCEDENTE PARA PAGO POR LA EPS.SE PIDE A LA IPS REVISAR SOPORTES DE LA FACTURA FENA2297 Y EN LA CUAL SE EVIDENCIA QUE LA AUTORIZACION SI SE ENCUENTRA EN LA FACTURA EN MENCION CON FECHA DE VALIDEZ DEL 21-07-2021 HASTA EL 21-01-2022 Y EL SERVICIO FACTURADO ES DEL PERIODO 2023, ESTA AUTORIZACION NO CORRESPONDERIA.</t>
  </si>
  <si>
    <t xml:space="preserve">FACTURACION: se aplica glosa por valor $5894. que obedece al no cobro al paciente MARIA CONCEPCION GUERRERO de copago y/o cuota moderadora y no se evidencia descontado de la factura. No se evidencia soporte de exoneración de la cuota moderadora del paciente. </t>
  </si>
  <si>
    <t>GLOSA CERRADA POR EXTEMPORANEIDAD</t>
  </si>
  <si>
    <t>FACTURA PENDIENTE EN PROGRAMACION DE PAGO</t>
  </si>
  <si>
    <t>FACTURA CANCELADA PARCIALMENTE - GLOSA CERRADA POR EXTEMPORANEIDAD</t>
  </si>
  <si>
    <t>Total general</t>
  </si>
  <si>
    <t>Tipificación</t>
  </si>
  <si>
    <t>Cant. Facturas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</si>
  <si>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</si>
  <si>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</si>
  <si>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</si>
  <si>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</si>
  <si>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</si>
  <si>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</si>
  <si>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</si>
  <si>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</si>
  <si>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</si>
  <si>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</si>
  <si>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</si>
  <si>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</si>
  <si>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</si>
  <si>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</si>
  <si>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</si>
  <si>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</si>
  <si>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</si>
  <si>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</si>
  <si>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</si>
  <si>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</si>
  <si>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</si>
  <si>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</si>
  <si>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</si>
  <si>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Valor Glosa Pendiente </t>
  </si>
  <si>
    <t>FACTURA PENDIENTE EN PROGRAMACION DE PAGO - GLOSA CERRADA POR EXTEMPORANEIDAD</t>
  </si>
  <si>
    <t>Señores: RIESGO DE FRACTURA CAYRE</t>
  </si>
  <si>
    <t>NIT: 830027158</t>
  </si>
  <si>
    <t>Santiago de Cali, Abril 18 del 2024</t>
  </si>
  <si>
    <t xml:space="preserve">Mayra Alejandra Contreras </t>
  </si>
  <si>
    <t>Lider de cartera y cuentas medicas</t>
  </si>
  <si>
    <t>A continuacion me permito remitir nuestra respuesta al estado de cartera presentado en la fecha:09/04/2024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</si>
  <si>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</si>
  <si>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</si>
  <si>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</si>
  <si>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</si>
  <si>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</si>
  <si>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</si>
  <si>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Corte al dia: 30 DE NOVIEMBRE DEL 2023</t>
  </si>
  <si>
    <t>Cant Fact</t>
  </si>
  <si>
    <t>Valor</t>
  </si>
  <si>
    <t>GLOSA POR CONCILIAR</t>
  </si>
  <si>
    <t>TOTAL CARTERA REVISADA CIRCULAR 030</t>
  </si>
  <si>
    <t>Cartera - EPS Comfenalco Valle Delagente</t>
  </si>
  <si>
    <t>Con Corte al dia: 31/03/2024</t>
  </si>
  <si>
    <t>Glosa aceptada por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</si>
</sst>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167" fontId="1" fillId="0" borderId="0" applyFont="0" applyFill="0" applyBorder="0" applyAlignment="0" applyProtection="0"/>
  </cellStyleXfs>
  <cellXfs count="142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1" fontId="0" fillId="0" borderId="0" xfId="0" applyNumberFormat="1"/>
    <xf numFmtId="1" fontId="2" fillId="2" borderId="3" xfId="0" applyNumberFormat="1" applyFont="1" applyFill="1" applyBorder="1"/>
    <xf numFmtId="1" fontId="0" fillId="0" borderId="1" xfId="0" applyNumberFormat="1" applyBorder="1"/>
    <xf numFmtId="0" fontId="0" fillId="0" borderId="1" xfId="0" applyBorder="1"/>
    <xf numFmtId="0" fontId="0" fillId="0" borderId="0" xfId="0" applyFill="1"/>
    <xf numFmtId="0" fontId="0" fillId="0" borderId="0" xfId="0" applyFont="1"/>
    <xf numFmtId="14" fontId="0" fillId="0" borderId="0" xfId="0" applyNumberFormat="1" applyFont="1"/>
    <xf numFmtId="14" fontId="0" fillId="0" borderId="1" xfId="0" applyNumberFormat="1" applyFont="1" applyBorder="1"/>
    <xf numFmtId="0" fontId="0" fillId="0" borderId="1" xfId="0" applyFont="1" applyBorder="1"/>
    <xf numFmtId="0" fontId="0" fillId="0" borderId="0" xfId="0" applyNumberFormat="1" applyFont="1"/>
    <xf numFmtId="0" fontId="0" fillId="0" borderId="1" xfId="0" applyNumberFormat="1" applyFont="1" applyBorder="1"/>
    <xf numFmtId="165" fontId="0" fillId="0" borderId="0" xfId="2" applyNumberFormat="1" applyFont="1"/>
    <xf numFmtId="165" fontId="0" fillId="0" borderId="1" xfId="2" applyNumberFormat="1" applyFont="1" applyBorder="1"/>
    <xf numFmtId="0" fontId="6" fillId="0" borderId="0" xfId="0" applyFont="1" applyFill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6" borderId="1" xfId="2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NumberFormat="1" applyFont="1"/>
    <xf numFmtId="14" fontId="5" fillId="0" borderId="0" xfId="0" applyNumberFormat="1" applyFont="1"/>
    <xf numFmtId="165" fontId="5" fillId="0" borderId="0" xfId="2" applyNumberFormat="1" applyFont="1"/>
    <xf numFmtId="0" fontId="7" fillId="0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8" fillId="8" borderId="1" xfId="2" applyNumberFormat="1" applyFont="1" applyFill="1" applyBorder="1" applyAlignment="1">
      <alignment horizontal="center" vertical="center" wrapText="1"/>
    </xf>
    <xf numFmtId="165" fontId="7" fillId="5" borderId="1" xfId="2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0" fontId="0" fillId="0" borderId="7" xfId="0" pivotButton="1" applyBorder="1"/>
    <xf numFmtId="165" fontId="0" fillId="0" borderId="0" xfId="2" applyNumberFormat="1" applyFont="1" applyAlignment="1">
      <alignment horizontal="center" vertical="center" wrapText="1"/>
    </xf>
    <xf numFmtId="0" fontId="12" fillId="0" borderId="0" xfId="3" applyFont="1"/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/>
    </xf>
    <xf numFmtId="0" fontId="13" fillId="0" borderId="13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3" fillId="0" borderId="18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7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/>
    </xf>
    <xf numFmtId="0" fontId="12" fillId="0" borderId="15" xfId="3" applyFont="1" applyBorder="1" applyAlignment="1">
      <alignment horizontal="centerContinuous"/>
    </xf>
    <xf numFmtId="0" fontId="12" fillId="0" borderId="11" xfId="3" applyFont="1" applyBorder="1"/>
    <xf numFmtId="0" fontId="12" fillId="0" borderId="12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4" fontId="14" fillId="0" borderId="0" xfId="1" applyNumberFormat="1" applyFont="1" applyAlignment="1">
      <alignment horizontal="right"/>
    </xf>
    <xf numFmtId="164" fontId="12" fillId="0" borderId="0" xfId="1" applyNumberFormat="1" applyFont="1"/>
    <xf numFmtId="168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2" fillId="0" borderId="0" xfId="3" applyNumberFormat="1" applyFont="1"/>
    <xf numFmtId="168" fontId="12" fillId="0" borderId="14" xfId="4" applyNumberFormat="1" applyFont="1" applyBorder="1" applyAlignment="1">
      <alignment horizontal="center"/>
    </xf>
    <xf numFmtId="164" fontId="12" fillId="0" borderId="14" xfId="1" applyNumberFormat="1" applyFont="1" applyBorder="1" applyAlignment="1">
      <alignment horizontal="right"/>
    </xf>
    <xf numFmtId="168" fontId="13" fillId="0" borderId="0" xfId="1" applyNumberFormat="1" applyFont="1" applyAlignment="1">
      <alignment horizontal="right"/>
    </xf>
    <xf numFmtId="164" fontId="13" fillId="0" borderId="0" xfId="1" applyNumberFormat="1" applyFont="1" applyAlignment="1">
      <alignment horizontal="right"/>
    </xf>
    <xf numFmtId="0" fontId="14" fillId="0" borderId="0" xfId="3" applyFont="1"/>
    <xf numFmtId="168" fontId="11" fillId="0" borderId="14" xfId="4" applyNumberFormat="1" applyFont="1" applyBorder="1" applyAlignment="1">
      <alignment horizontal="center"/>
    </xf>
    <xf numFmtId="164" fontId="11" fillId="0" borderId="14" xfId="1" applyNumberFormat="1" applyFont="1" applyBorder="1" applyAlignment="1">
      <alignment horizontal="right"/>
    </xf>
    <xf numFmtId="0" fontId="11" fillId="0" borderId="12" xfId="3" applyFont="1" applyBorder="1"/>
    <xf numFmtId="168" fontId="11" fillId="0" borderId="0" xfId="1" applyNumberFormat="1" applyFont="1" applyAlignment="1">
      <alignment horizontal="right"/>
    </xf>
    <xf numFmtId="168" fontId="14" fillId="0" borderId="20" xfId="4" applyNumberFormat="1" applyFont="1" applyBorder="1" applyAlignment="1">
      <alignment horizontal="center"/>
    </xf>
    <xf numFmtId="164" fontId="14" fillId="0" borderId="20" xfId="1" applyNumberFormat="1" applyFont="1" applyBorder="1" applyAlignment="1">
      <alignment horizontal="right"/>
    </xf>
    <xf numFmtId="169" fontId="11" fillId="0" borderId="0" xfId="3" applyNumberFormat="1" applyFont="1"/>
    <xf numFmtId="167" fontId="11" fillId="0" borderId="0" xfId="4" applyFont="1"/>
    <xf numFmtId="164" fontId="11" fillId="0" borderId="0" xfId="1" applyNumberFormat="1" applyFont="1"/>
    <xf numFmtId="169" fontId="14" fillId="0" borderId="14" xfId="3" applyNumberFormat="1" applyFont="1" applyBorder="1"/>
    <xf numFmtId="169" fontId="11" fillId="0" borderId="14" xfId="3" applyNumberFormat="1" applyFont="1" applyBorder="1"/>
    <xf numFmtId="167" fontId="14" fillId="0" borderId="14" xfId="4" applyFont="1" applyBorder="1"/>
    <xf numFmtId="164" fontId="11" fillId="0" borderId="14" xfId="1" applyNumberFormat="1" applyFont="1" applyBorder="1"/>
    <xf numFmtId="169" fontId="14" fillId="0" borderId="0" xfId="3" applyNumberFormat="1" applyFont="1"/>
    <xf numFmtId="0" fontId="12" fillId="0" borderId="13" xfId="3" applyFont="1" applyBorder="1"/>
    <xf numFmtId="0" fontId="12" fillId="0" borderId="14" xfId="3" applyFont="1" applyBorder="1"/>
    <xf numFmtId="169" fontId="12" fillId="0" borderId="14" xfId="3" applyNumberFormat="1" applyFont="1" applyBorder="1"/>
    <xf numFmtId="0" fontId="12" fillId="0" borderId="15" xfId="3" applyFont="1" applyBorder="1"/>
    <xf numFmtId="0" fontId="5" fillId="0" borderId="7" xfId="0" applyFont="1" applyBorder="1" applyAlignment="1">
      <alignment horizontal="left"/>
    </xf>
    <xf numFmtId="165" fontId="0" fillId="0" borderId="7" xfId="0" applyNumberFormat="1" applyBorder="1" applyAlignment="1">
      <alignment horizontal="center" vertical="center" wrapText="1"/>
    </xf>
    <xf numFmtId="165" fontId="0" fillId="0" borderId="19" xfId="0" applyNumberFormat="1" applyBorder="1" applyAlignment="1">
      <alignment horizontal="center" vertical="center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19" xfId="0" applyNumberFormat="1" applyFont="1" applyBorder="1"/>
    <xf numFmtId="165" fontId="5" fillId="0" borderId="21" xfId="0" applyNumberFormat="1" applyFont="1" applyBorder="1"/>
    <xf numFmtId="165" fontId="5" fillId="0" borderId="7" xfId="0" applyNumberFormat="1" applyFont="1" applyBorder="1"/>
    <xf numFmtId="165" fontId="0" fillId="0" borderId="16" xfId="0" applyNumberFormat="1" applyBorder="1" applyAlignment="1">
      <alignment horizontal="center" vertical="center"/>
    </xf>
    <xf numFmtId="0" fontId="0" fillId="0" borderId="16" xfId="0" applyFill="1" applyBorder="1" applyAlignment="1">
      <alignment horizontal="left"/>
    </xf>
    <xf numFmtId="165" fontId="0" fillId="0" borderId="16" xfId="0" applyNumberFormat="1" applyFill="1" applyBorder="1" applyAlignment="1">
      <alignment horizontal="center" vertical="center" wrapText="1"/>
    </xf>
    <xf numFmtId="165" fontId="0" fillId="0" borderId="10" xfId="0" applyNumberFormat="1" applyFill="1" applyBorder="1"/>
    <xf numFmtId="165" fontId="0" fillId="0" borderId="9" xfId="0" applyNumberFormat="1" applyFill="1" applyBorder="1"/>
    <xf numFmtId="165" fontId="0" fillId="0" borderId="16" xfId="0" applyNumberFormat="1" applyFill="1" applyBorder="1"/>
    <xf numFmtId="0" fontId="0" fillId="0" borderId="17" xfId="0" applyFill="1" applyBorder="1" applyAlignment="1">
      <alignment horizontal="left"/>
    </xf>
    <xf numFmtId="165" fontId="0" fillId="0" borderId="17" xfId="0" applyNumberFormat="1" applyFill="1" applyBorder="1" applyAlignment="1">
      <alignment horizontal="center" vertical="center" wrapText="1"/>
    </xf>
    <xf numFmtId="165" fontId="0" fillId="0" borderId="12" xfId="0" applyNumberFormat="1" applyFill="1" applyBorder="1"/>
    <xf numFmtId="165" fontId="0" fillId="0" borderId="0" xfId="0" applyNumberFormat="1" applyFill="1" applyBorder="1"/>
    <xf numFmtId="165" fontId="0" fillId="0" borderId="17" xfId="0" applyNumberFormat="1" applyFill="1" applyBorder="1"/>
    <xf numFmtId="0" fontId="0" fillId="0" borderId="18" xfId="0" applyFill="1" applyBorder="1" applyAlignment="1">
      <alignment horizontal="left"/>
    </xf>
    <xf numFmtId="0" fontId="12" fillId="9" borderId="0" xfId="3" applyFont="1" applyFill="1"/>
    <xf numFmtId="0" fontId="13" fillId="0" borderId="0" xfId="3" applyFont="1" applyAlignment="1">
      <alignment horizontal="center"/>
    </xf>
    <xf numFmtId="0" fontId="13" fillId="0" borderId="0" xfId="2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0" fontId="12" fillId="0" borderId="0" xfId="2" applyNumberFormat="1" applyFont="1" applyAlignment="1">
      <alignment horizontal="center"/>
    </xf>
    <xf numFmtId="170" fontId="12" fillId="0" borderId="0" xfId="2" applyNumberFormat="1" applyFont="1" applyAlignment="1">
      <alignment horizontal="right"/>
    </xf>
    <xf numFmtId="0" fontId="12" fillId="0" borderId="6" xfId="2" applyNumberFormat="1" applyFont="1" applyBorder="1" applyAlignment="1">
      <alignment horizontal="center"/>
    </xf>
    <xf numFmtId="170" fontId="12" fillId="0" borderId="6" xfId="2" applyNumberFormat="1" applyFont="1" applyBorder="1" applyAlignment="1">
      <alignment horizontal="right"/>
    </xf>
    <xf numFmtId="165" fontId="12" fillId="0" borderId="20" xfId="2" applyNumberFormat="1" applyFont="1" applyBorder="1" applyAlignment="1">
      <alignment horizontal="center"/>
    </xf>
    <xf numFmtId="170" fontId="12" fillId="0" borderId="20" xfId="2" applyNumberFormat="1" applyFont="1" applyBorder="1" applyAlignment="1">
      <alignment horizontal="right"/>
    </xf>
    <xf numFmtId="0" fontId="0" fillId="0" borderId="0" xfId="3" applyFont="1"/>
    <xf numFmtId="169" fontId="12" fillId="0" borderId="0" xfId="3" applyNumberFormat="1" applyFont="1"/>
    <xf numFmtId="169" fontId="12" fillId="0" borderId="0" xfId="3" applyNumberFormat="1" applyFont="1" applyAlignment="1">
      <alignment horizontal="right"/>
    </xf>
    <xf numFmtId="169" fontId="13" fillId="0" borderId="14" xfId="3" applyNumberFormat="1" applyFont="1" applyBorder="1"/>
    <xf numFmtId="169" fontId="13" fillId="0" borderId="0" xfId="3" applyNumberFormat="1" applyFont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5" fillId="0" borderId="0" xfId="3" applyFont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4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alignment vertical="center" readingOrder="0"/>
    </dxf>
    <dxf>
      <alignment horizontal="center" readingOrder="0"/>
    </dxf>
    <dxf>
      <numFmt numFmtId="171" formatCode="_-* #,##0.0_-;\-* #,##0.0_-;_-* &quot;-&quot;??_-;_-@_-"/>
    </dxf>
    <dxf>
      <numFmt numFmtId="171" formatCode="_-* #,##0.0_-;\-* #,##0.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alignment vertical="center" readingOrder="0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font>
        <b/>
      </font>
    </dxf>
    <dxf>
      <font>
        <b/>
      </font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1.291303124999" createdVersion="5" refreshedVersion="5" minRefreshableVersion="3" recordCount="82">
  <cacheSource type="worksheet">
    <worksheetSource ref="A2:Z84" sheet="ESTADO DE CADA FACTURA"/>
  </cacheSource>
  <cacheFields count="26">
    <cacheField name="NIT" numFmtId="0">
      <sharedItems containsSemiMixedTypes="0" containsString="0" containsNumber="1" containsInteger="1" minValue="830027158" maxValue="830027158"/>
    </cacheField>
    <cacheField name="ENTIDAD" numFmtId="14">
      <sharedItems/>
    </cacheField>
    <cacheField name="FACTURA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3898" maxValue="29210"/>
    </cacheField>
    <cacheField name="Alf+fac" numFmtId="0">
      <sharedItems/>
    </cacheField>
    <cacheField name="Llave" numFmtId="0">
      <sharedItems/>
    </cacheField>
    <cacheField name="FECHA IPS" numFmtId="14">
      <sharedItems containsSemiMixedTypes="0" containsNonDate="0" containsDate="1" containsString="0" minDate="2023-06-29T09:45:00" maxDate="2024-03-21T15:33:00"/>
    </cacheField>
    <cacheField name="Fecha de radicacion EPS " numFmtId="14">
      <sharedItems containsDate="1" containsMixedTypes="1" minDate="2023-09-01T07:00:00" maxDate="2024-04-02T14:27:52"/>
    </cacheField>
    <cacheField name="VALOR IPS" numFmtId="165">
      <sharedItems containsSemiMixedTypes="0" containsString="0" containsNumber="1" containsInteger="1" minValue="44100" maxValue="6093500"/>
    </cacheField>
    <cacheField name="Estado de Factura EPS Abril 18" numFmtId="0">
      <sharedItems count="8">
        <s v="FACTURA PENDIENTE EN PROGRAMACION DE PAGO"/>
        <s v="FACTURA DEVUELTA"/>
        <s v="GLOSA CERRADA POR EXTEMPORANEIDAD"/>
        <s v="FACTURA CANCELADA PARCIALMENTE - GLOSA CERRADA POR EXTEMPORANEIDAD"/>
        <s v="FACTURA PENDIENTE EN PROGRAMACION DE PAGO - GLOSA EN PROCESO INTERNO"/>
        <s v="FACTURA PENDIENTE EN PROGRAMACION DE PAGO - GLOSA CERRADA POR EXTEMPORANEIDAD"/>
        <s v="FACTURA NO RADICADA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6176000"/>
    </cacheField>
    <cacheField name="Valor Radicado" numFmtId="165">
      <sharedItems containsSemiMixedTypes="0" containsString="0" containsNumber="1" containsInteger="1" minValue="0" maxValue="6176000"/>
    </cacheField>
    <cacheField name="Valor devolucion" numFmtId="165">
      <sharedItems containsNonDate="0" containsString="0" containsBlank="1"/>
    </cacheField>
    <cacheField name="Valor Glosa Pendiente" numFmtId="165">
      <sharedItems containsString="0" containsBlank="1" containsNumber="1" containsInteger="1" minValue="0" maxValue="852000"/>
    </cacheField>
    <cacheField name="Glosa aceptada por IPS" numFmtId="165">
      <sharedItems containsString="0" containsBlank="1" containsNumber="1" containsInteger="1" minValue="5894" maxValue="50000"/>
    </cacheField>
    <cacheField name="Observacion objeccion" numFmtId="165">
      <sharedItems containsBlank="1" longText="1"/>
    </cacheField>
    <cacheField name="Valor Pagar" numFmtId="165">
      <sharedItems containsSemiMixedTypes="0" containsString="0" containsNumber="1" containsInteger="1" minValue="0" maxValue="6126000"/>
    </cacheField>
    <cacheField name="Por pagar SAP" numFmtId="165">
      <sharedItems containsSemiMixedTypes="0" containsString="0" containsNumber="1" containsInteger="1" minValue="0" maxValue="2775800"/>
    </cacheField>
    <cacheField name="P. abiertas doc" numFmtId="0">
      <sharedItems containsString="0" containsBlank="1" containsNumber="1" containsInteger="1" minValue="1222371428" maxValue="4800062921"/>
    </cacheField>
    <cacheField name="valor compensacion SAP" numFmtId="165">
      <sharedItems containsSemiMixedTypes="0" containsString="0" containsNumber="1" containsInteger="1" minValue="0" maxValue="426000"/>
    </cacheField>
    <cacheField name="Doc compensacion" numFmtId="0">
      <sharedItems containsString="0" containsBlank="1" containsNumber="1" containsInteger="1" minValue="2201469396" maxValue="4800063278"/>
    </cacheField>
    <cacheField name="Valor TF " numFmtId="0">
      <sharedItems containsString="0" containsBlank="1" containsNumber="1" containsInteger="1" minValue="299518" maxValue="10802050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3-31T00:00:00" maxDate="2024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2">
  <r>
    <n v="830027158"/>
    <s v="RIESGO DE FRACTURA CAYRE"/>
    <s v="FENA0000003898"/>
    <s v="FENA"/>
    <n v="3898"/>
    <s v="FENA3898"/>
    <s v="830027158_FENA3898"/>
    <d v="2023-06-29T09:45:00"/>
    <d v="2023-10-02T07:00:00"/>
    <n v="232700"/>
    <x v="0"/>
    <s v="Finalizada"/>
    <n v="250000"/>
    <n v="250000"/>
    <m/>
    <n v="0"/>
    <m/>
    <m/>
    <n v="250000"/>
    <n v="0"/>
    <m/>
    <n v="0"/>
    <m/>
    <m/>
    <m/>
    <d v="2024-03-31T00:00:00"/>
  </r>
  <r>
    <n v="830027158"/>
    <s v="RIESGO DE FRACTURA CAYRE"/>
    <s v="FENA0000003907"/>
    <s v="FENA"/>
    <n v="3907"/>
    <s v="FENA3907"/>
    <s v="830027158_FENA3907"/>
    <d v="2023-07-06T11:58:00"/>
    <d v="2023-10-02T07:00:00"/>
    <n v="852000"/>
    <x v="1"/>
    <s v="Devuelta"/>
    <n v="0"/>
    <n v="0"/>
    <m/>
    <n v="852000"/>
    <m/>
    <s v="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"/>
    <n v="0"/>
    <n v="0"/>
    <m/>
    <n v="0"/>
    <m/>
    <m/>
    <m/>
    <d v="2024-03-31T00:00:00"/>
  </r>
  <r>
    <n v="830027158"/>
    <s v="RIESGO DE FRACTURA CAYRE"/>
    <s v="FEPE0000021561"/>
    <s v="FEPE"/>
    <n v="21561"/>
    <s v="FEPE21561"/>
    <s v="830027158_FEPE21561"/>
    <d v="2023-07-13T08:10:00"/>
    <d v="2023-11-01T07:00:00"/>
    <n v="44100"/>
    <x v="0"/>
    <s v="Finalizada"/>
    <n v="50000"/>
    <n v="50000"/>
    <m/>
    <n v="0"/>
    <m/>
    <m/>
    <n v="50000"/>
    <n v="44099"/>
    <n v="1222375056"/>
    <n v="0"/>
    <m/>
    <m/>
    <m/>
    <d v="2024-03-31T00:00:00"/>
  </r>
  <r>
    <n v="830027158"/>
    <s v="RIESGO DE FRACTURA CAYRE"/>
    <s v="FENA0000003924"/>
    <s v="FENA"/>
    <n v="3924"/>
    <s v="FENA3924"/>
    <s v="830027158_FENA3924"/>
    <d v="2023-07-24T11:36:00"/>
    <d v="2023-09-01T07:00:00"/>
    <n v="50000"/>
    <x v="2"/>
    <s v="Para respuesta prestador"/>
    <n v="1076000"/>
    <n v="1076000"/>
    <m/>
    <m/>
    <n v="50000"/>
    <s v="Se glosa servicio,, la Autorizacion 231433360517448 pertenece a otro prestador"/>
    <n v="1026000"/>
    <n v="0"/>
    <m/>
    <n v="426000"/>
    <n v="2201469396"/>
    <n v="10802050"/>
    <s v="28.12.2023"/>
    <d v="2024-03-31T00:00:00"/>
  </r>
  <r>
    <n v="830027158"/>
    <s v="RIESGO DE FRACTURA CAYRE"/>
    <s v="FENA0000003957"/>
    <s v="FENA"/>
    <n v="3957"/>
    <s v="FENA3957"/>
    <s v="830027158_FENA3957"/>
    <d v="2023-08-09T11:38:00"/>
    <d v="2023-10-02T07:00:00"/>
    <n v="214850"/>
    <x v="3"/>
    <s v="Para respuesta prestador"/>
    <n v="1000000"/>
    <n v="1000000"/>
    <m/>
    <m/>
    <n v="50000"/>
    <s v="se sostiene glosa por autorización No. 223063360288777 se presento con la cuenta No, FENA3542, se pide validar soportes, ya que en los rips si se encuentra en la factura FENA3542."/>
    <n v="950000"/>
    <n v="0"/>
    <m/>
    <n v="164850"/>
    <n v="4800061831"/>
    <m/>
    <s v="24.11.2023"/>
    <d v="2024-03-31T00:00:00"/>
  </r>
  <r>
    <n v="830027158"/>
    <s v="RIESGO DE FRACTURA CAYRE"/>
    <s v="FENA0000003979"/>
    <s v="FENA"/>
    <n v="3979"/>
    <s v="FENA3979"/>
    <s v="830027158_FENA3979"/>
    <d v="2023-08-31T15:15:00"/>
    <d v="2023-10-02T07:00:00"/>
    <n v="503338"/>
    <x v="0"/>
    <s v="Finalizada"/>
    <n v="776000"/>
    <n v="776000"/>
    <m/>
    <n v="0"/>
    <m/>
    <m/>
    <n v="776000"/>
    <n v="0"/>
    <m/>
    <n v="263762"/>
    <n v="2201491719"/>
    <m/>
    <s v="22.03.2024"/>
    <d v="2024-03-31T00:00:00"/>
  </r>
  <r>
    <n v="830027158"/>
    <s v="RIESGO DE FRACTURA CAYRE"/>
    <s v="FENA0000003980"/>
    <s v="FENA"/>
    <n v="3980"/>
    <s v="FENA3980"/>
    <s v="830027158_FENA3980"/>
    <d v="2023-08-31T15:18:00"/>
    <d v="2023-10-02T07:00:00"/>
    <n v="2372100"/>
    <x v="4"/>
    <s v="Para revision respuesta"/>
    <n v="2552200"/>
    <n v="2552200"/>
    <m/>
    <n v="100200"/>
    <m/>
    <m/>
    <n v="2452000"/>
    <n v="0"/>
    <m/>
    <n v="0"/>
    <m/>
    <m/>
    <m/>
    <d v="2024-03-31T00:00:00"/>
  </r>
  <r>
    <n v="830027158"/>
    <s v="RIESGO DE FRACTURA CAYRE"/>
    <s v="FENA0000003981"/>
    <s v="FENA"/>
    <n v="3981"/>
    <s v="FENA3981"/>
    <s v="830027158_FENA3981"/>
    <d v="2023-08-31T15:27:00"/>
    <d v="2023-10-02T07:00:00"/>
    <n v="2017400"/>
    <x v="0"/>
    <s v="Finalizada"/>
    <n v="2152000"/>
    <n v="2152000"/>
    <m/>
    <n v="0"/>
    <m/>
    <m/>
    <n v="2152000"/>
    <n v="0"/>
    <m/>
    <n v="0"/>
    <m/>
    <m/>
    <m/>
    <d v="2024-03-31T00:00:00"/>
  </r>
  <r>
    <n v="830027158"/>
    <s v="RIESGO DE FRACTURA CAYRE"/>
    <s v="FENA0000004005"/>
    <s v="FENA"/>
    <n v="4005"/>
    <s v="FENA4005"/>
    <s v="830027158_FENA4005"/>
    <d v="2023-09-01T16:25:00"/>
    <d v="2023-10-02T07:00:00"/>
    <n v="194100"/>
    <x v="0"/>
    <s v="Finalizada"/>
    <n v="200000"/>
    <n v="200000"/>
    <m/>
    <n v="0"/>
    <m/>
    <m/>
    <n v="200000"/>
    <n v="0"/>
    <m/>
    <n v="0"/>
    <m/>
    <m/>
    <m/>
    <d v="2024-03-31T00:00:00"/>
  </r>
  <r>
    <n v="830027158"/>
    <s v="RIESGO DE FRACTURA CAYRE"/>
    <s v="FENA0000004007"/>
    <s v="FENA"/>
    <n v="4007"/>
    <s v="FENA4007"/>
    <s v="830027158_FENA4007"/>
    <d v="2023-09-06T14:32:00"/>
    <d v="2023-10-02T07:00:00"/>
    <n v="1008700"/>
    <x v="0"/>
    <s v="Finalizada"/>
    <n v="1050000"/>
    <n v="1050000"/>
    <m/>
    <n v="0"/>
    <m/>
    <m/>
    <n v="1050000"/>
    <n v="0"/>
    <m/>
    <n v="0"/>
    <m/>
    <m/>
    <m/>
    <d v="2024-03-31T00:00:00"/>
  </r>
  <r>
    <n v="830027158"/>
    <s v="RIESGO DE FRACTURA CAYRE"/>
    <s v="FENA0000004009"/>
    <s v="FENA"/>
    <n v="4009"/>
    <s v="FENA4009"/>
    <s v="830027158_FENA4009"/>
    <d v="2023-09-06T14:42:00"/>
    <d v="2023-10-02T07:00:00"/>
    <n v="150000"/>
    <x v="0"/>
    <s v="Finalizada"/>
    <n v="150000"/>
    <n v="150000"/>
    <m/>
    <n v="0"/>
    <m/>
    <m/>
    <n v="150000"/>
    <n v="0"/>
    <m/>
    <n v="0"/>
    <m/>
    <m/>
    <m/>
    <d v="2024-03-31T00:00:00"/>
  </r>
  <r>
    <n v="830027158"/>
    <s v="RIESGO DE FRACTURA CAYRE"/>
    <s v="FEPE0000023895"/>
    <s v="FEPE"/>
    <n v="23895"/>
    <s v="FEPE23895"/>
    <s v="830027158_FEPE23895"/>
    <d v="2023-09-22T17:58:00"/>
    <d v="2023-11-01T07:00:00"/>
    <n v="426000"/>
    <x v="0"/>
    <s v="Finalizada"/>
    <n v="426000"/>
    <n v="426000"/>
    <m/>
    <n v="0"/>
    <m/>
    <m/>
    <n v="426000"/>
    <n v="426000"/>
    <n v="1222375048"/>
    <n v="0"/>
    <m/>
    <m/>
    <m/>
    <d v="2024-03-31T00:00:00"/>
  </r>
  <r>
    <n v="830027158"/>
    <s v="RIESGO DE FRACTURA CAYRE"/>
    <s v="FENA0000004058"/>
    <s v="FENA"/>
    <n v="4058"/>
    <s v="FENA4058"/>
    <s v="830027158_FENA4058"/>
    <d v="2023-09-29T14:21:00"/>
    <d v="2023-10-11T14:29:31"/>
    <n v="6093500"/>
    <x v="5"/>
    <s v="Para respuesta prestador"/>
    <n v="6176000"/>
    <n v="6176000"/>
    <m/>
    <m/>
    <n v="50000"/>
    <s v="SE SOSTIENE GLOSA  LA AUTORIZACION No. 212023114630013 SE PRESENTO CON LA FACTURA No. FENA2297 NO PROCEDENTE PARA PAGO POR LA EPS.SE PIDE A LA IPS REVISAR SOPORTES DE LA FACTURA FENA2297 Y EN LA CUAL SE EVIDENCIA QUE LA AUTORIZACION SI SE ENCUENTRA EN LA FACTURA EN MENCION CON FECHA DE VALIDEZ DEL 21-07-2021 HASTA EL 21-01-2022 Y EL SERVICIO FACTURADO ES DEL PERIODO 2023, ESTA AUTORIZACION NO CORRESPONDERIA."/>
    <n v="6126000"/>
    <n v="0"/>
    <m/>
    <n v="0"/>
    <m/>
    <m/>
    <m/>
    <d v="2024-03-31T00:00:00"/>
  </r>
  <r>
    <n v="830027158"/>
    <s v="RIESGO DE FRACTURA CAYRE"/>
    <s v="FENA0000004060"/>
    <s v="FENA"/>
    <n v="4060"/>
    <s v="FENA4060"/>
    <s v="830027158_FENA4060"/>
    <d v="2023-09-29T15:04:00"/>
    <d v="2023-10-11T14:29:57"/>
    <n v="517500"/>
    <x v="0"/>
    <s v="Finalizada"/>
    <n v="550000"/>
    <n v="550000"/>
    <m/>
    <n v="0"/>
    <m/>
    <m/>
    <n v="550000"/>
    <n v="0"/>
    <m/>
    <n v="0"/>
    <m/>
    <m/>
    <m/>
    <d v="2024-03-31T00:00:00"/>
  </r>
  <r>
    <n v="830027158"/>
    <s v="RIESGO DE FRACTURA CAYRE"/>
    <s v="FEPE0000024125"/>
    <s v="FEPE"/>
    <n v="24125"/>
    <s v="FEPE24125"/>
    <s v="830027158_FEPE24125"/>
    <d v="2023-10-02T08:42:00"/>
    <d v="2023-11-01T07:00:00"/>
    <n v="426000"/>
    <x v="0"/>
    <s v="Finalizada"/>
    <n v="426000"/>
    <n v="426000"/>
    <m/>
    <n v="0"/>
    <m/>
    <m/>
    <n v="426000"/>
    <n v="426000"/>
    <n v="1222375047"/>
    <n v="0"/>
    <m/>
    <m/>
    <m/>
    <d v="2024-03-31T00:00:00"/>
  </r>
  <r>
    <n v="830027158"/>
    <s v="RIESGO DE FRACTURA CAYRE"/>
    <s v="FENA0000004066"/>
    <s v="FENA"/>
    <n v="4066"/>
    <s v="FENA4066"/>
    <s v="830027158_FENA4066"/>
    <d v="2023-10-04T11:49:00"/>
    <d v="2023-10-11T08:30:49"/>
    <n v="2888200"/>
    <x v="0"/>
    <s v="Finalizada"/>
    <n v="2906000"/>
    <n v="2906000"/>
    <m/>
    <n v="0"/>
    <m/>
    <m/>
    <n v="2906000"/>
    <n v="0"/>
    <m/>
    <n v="0"/>
    <m/>
    <m/>
    <m/>
    <d v="2024-03-31T00:00:00"/>
  </r>
  <r>
    <n v="830027158"/>
    <s v="RIESGO DE FRACTURA CAYRE"/>
    <s v="FEPE0000024163"/>
    <s v="FEPE"/>
    <n v="24163"/>
    <s v="FEPE24163"/>
    <s v="830027158_FEPE24163"/>
    <d v="2023-10-04T12:47:00"/>
    <d v="2023-11-01T07:00:00"/>
    <n v="426000"/>
    <x v="0"/>
    <s v="Finalizada"/>
    <n v="426000"/>
    <n v="426000"/>
    <m/>
    <n v="0"/>
    <m/>
    <m/>
    <n v="426000"/>
    <n v="426000"/>
    <n v="1222375046"/>
    <n v="0"/>
    <m/>
    <m/>
    <m/>
    <d v="2024-03-31T00:00:00"/>
  </r>
  <r>
    <n v="830027158"/>
    <s v="RIESGO DE FRACTURA CAYRE"/>
    <s v="FEPE0000024171"/>
    <s v="FEPE"/>
    <n v="24171"/>
    <s v="FEPE24171"/>
    <s v="830027158_FEPE24171"/>
    <d v="2023-10-04T14:10:00"/>
    <d v="2023-11-01T07:00:00"/>
    <n v="350400"/>
    <x v="0"/>
    <s v="Finalizada"/>
    <n v="426000"/>
    <n v="426000"/>
    <m/>
    <n v="0"/>
    <m/>
    <m/>
    <n v="426000"/>
    <n v="350400"/>
    <n v="1222375050"/>
    <n v="0"/>
    <m/>
    <m/>
    <m/>
    <d v="2024-03-31T00:00:00"/>
  </r>
  <r>
    <n v="830027158"/>
    <s v="RIESGO DE FRACTURA CAYRE"/>
    <s v="FEPE0000024172"/>
    <s v="FEPE"/>
    <n v="24172"/>
    <s v="FEPE24172"/>
    <s v="830027158_FEPE24172"/>
    <d v="2023-10-04T14:24:00"/>
    <d v="2023-11-01T07:00:00"/>
    <n v="50000"/>
    <x v="0"/>
    <s v="Finalizada"/>
    <n v="50000"/>
    <n v="50000"/>
    <m/>
    <n v="0"/>
    <m/>
    <m/>
    <n v="50000"/>
    <n v="50000"/>
    <n v="1222375054"/>
    <n v="0"/>
    <m/>
    <m/>
    <m/>
    <d v="2024-03-31T00:00:00"/>
  </r>
  <r>
    <n v="830027158"/>
    <s v="RIESGO DE FRACTURA CAYRE"/>
    <s v="FENA0000004078"/>
    <s v="FENA"/>
    <n v="4078"/>
    <s v="FENA4078"/>
    <s v="830027158_FENA4078"/>
    <d v="2023-10-10T11:13:00"/>
    <d v="2023-11-01T07:00:00"/>
    <n v="176400"/>
    <x v="0"/>
    <s v="Finalizada"/>
    <n v="200000"/>
    <n v="200000"/>
    <m/>
    <n v="0"/>
    <m/>
    <m/>
    <n v="200000"/>
    <n v="176400"/>
    <n v="1222375051"/>
    <n v="0"/>
    <m/>
    <m/>
    <m/>
    <d v="2024-03-31T00:00:00"/>
  </r>
  <r>
    <n v="830027158"/>
    <s v="RIESGO DE FRACTURA CAYRE"/>
    <s v="FENA0000004079"/>
    <s v="FENA"/>
    <n v="4079"/>
    <s v="FENA4079"/>
    <s v="830027158_FENA4079"/>
    <d v="2023-10-10T11:15:00"/>
    <d v="2023-11-01T07:00:00"/>
    <n v="2396100"/>
    <x v="0"/>
    <s v="Finalizada"/>
    <n v="2402000"/>
    <n v="2402000"/>
    <m/>
    <n v="0"/>
    <m/>
    <m/>
    <n v="2402000"/>
    <n v="2232900"/>
    <n v="4800062921"/>
    <n v="145500"/>
    <n v="4800062921"/>
    <n v="299518"/>
    <s v="29.02.2024"/>
    <d v="2024-03-31T00:00:00"/>
  </r>
  <r>
    <n v="830027158"/>
    <s v="RIESGO DE FRACTURA CAYRE"/>
    <s v="FEPE0000024554"/>
    <s v="FEPE"/>
    <n v="24554"/>
    <s v="FEPE24554"/>
    <s v="830027158_FEPE24554"/>
    <d v="2023-10-21T18:06:00"/>
    <d v="2023-12-01T07:00:00"/>
    <n v="426000"/>
    <x v="1"/>
    <s v="Devuelta"/>
    <n v="0"/>
    <n v="0"/>
    <m/>
    <n v="426000"/>
    <m/>
    <s v="SOPORTES:  SE DEVUELVE FACTURA FEPE24554 , LOS SOPORTES RADICADOS PERTENECEN A LA FACTURA FEPE25326,  Y NO CORRESPONDEN  A LO SOPORTADO."/>
    <n v="0"/>
    <n v="0"/>
    <m/>
    <n v="0"/>
    <m/>
    <m/>
    <m/>
    <d v="2024-03-31T00:00:00"/>
  </r>
  <r>
    <n v="830027158"/>
    <s v="RIESGO DE FRACTURA CAYRE"/>
    <s v="FENA0000004090"/>
    <s v="FENA"/>
    <n v="4090"/>
    <s v="FENA4090"/>
    <s v="830027158_FENA4090"/>
    <d v="2023-10-24T15:13:00"/>
    <d v="2023-11-01T07:00:00"/>
    <n v="2825800"/>
    <x v="4"/>
    <s v="Para revision respuesta"/>
    <n v="2876000"/>
    <n v="2876000"/>
    <m/>
    <n v="50000"/>
    <m/>
    <m/>
    <n v="2826000"/>
    <n v="2775800"/>
    <n v="1222375038"/>
    <n v="0"/>
    <m/>
    <m/>
    <m/>
    <d v="2024-03-31T00:00:00"/>
  </r>
  <r>
    <n v="830027158"/>
    <s v="RIESGO DE FRACTURA CAYRE"/>
    <s v="FENA0000004091"/>
    <s v="FENA"/>
    <n v="4091"/>
    <s v="FENA4091"/>
    <s v="830027158_FENA4091"/>
    <d v="2023-10-24T15:25:00"/>
    <d v="2023-11-01T07:00:00"/>
    <n v="690244"/>
    <x v="0"/>
    <s v="Finalizada"/>
    <n v="726000"/>
    <n v="726000"/>
    <m/>
    <n v="0"/>
    <m/>
    <m/>
    <n v="726000"/>
    <n v="690244"/>
    <n v="1222375045"/>
    <n v="35756"/>
    <n v="2201491719"/>
    <n v="299518"/>
    <s v="22.03.2024"/>
    <d v="2024-03-31T00:00:00"/>
  </r>
  <r>
    <n v="830027158"/>
    <s v="RIESGO DE FRACTURA CAYRE"/>
    <s v="FEPE0000024862"/>
    <s v="FEPE"/>
    <n v="24862"/>
    <s v="FEPE24862"/>
    <s v="830027158_FEPE24862"/>
    <d v="2023-10-28T15:56:00"/>
    <d v="2023-12-01T07:00:00"/>
    <n v="50000"/>
    <x v="0"/>
    <s v="Finalizada"/>
    <n v="50000"/>
    <n v="50000"/>
    <m/>
    <n v="0"/>
    <m/>
    <m/>
    <n v="50000"/>
    <n v="50000"/>
    <n v="1222371428"/>
    <n v="0"/>
    <m/>
    <m/>
    <m/>
    <d v="2024-03-31T00:00:00"/>
  </r>
  <r>
    <n v="830027158"/>
    <s v="RIESGO DE FRACTURA CAYRE"/>
    <s v="FENA0000004112"/>
    <s v="FENA"/>
    <n v="4112"/>
    <s v="FENA4112"/>
    <s v="830027158_FENA4112"/>
    <d v="2023-10-31T09:20:00"/>
    <d v="2023-11-10T15:10:51"/>
    <n v="2372100"/>
    <x v="0"/>
    <s v="Finalizada"/>
    <n v="2378000"/>
    <n v="2378000"/>
    <m/>
    <n v="0"/>
    <m/>
    <m/>
    <n v="2378000"/>
    <n v="2351400"/>
    <n v="1222375041"/>
    <n v="0"/>
    <m/>
    <m/>
    <m/>
    <d v="2024-03-31T00:00:00"/>
  </r>
  <r>
    <n v="830027158"/>
    <s v="RIESGO DE FRACTURA CAYRE"/>
    <s v="FENA0000004120"/>
    <s v="FENA"/>
    <n v="4120"/>
    <s v="FENA4120"/>
    <s v="830027158_FENA4120"/>
    <d v="2023-11-07T09:22:00"/>
    <d v="2023-12-01T07:00:00"/>
    <n v="138200"/>
    <x v="0"/>
    <s v="Finalizada"/>
    <n v="150000"/>
    <n v="150000"/>
    <m/>
    <n v="0"/>
    <m/>
    <m/>
    <n v="150000"/>
    <n v="138200"/>
    <n v="1222377118"/>
    <n v="0"/>
    <m/>
    <m/>
    <m/>
    <d v="2024-03-31T00:00:00"/>
  </r>
  <r>
    <n v="830027158"/>
    <s v="RIESGO DE FRACTURA CAYRE"/>
    <s v="FENA0000004122"/>
    <s v="FENA"/>
    <n v="4122"/>
    <s v="FENA4122"/>
    <s v="830027158_FENA4122"/>
    <d v="2023-11-07T09:27:00"/>
    <d v="2023-12-01T07:00:00"/>
    <n v="1649400"/>
    <x v="0"/>
    <s v="Finalizada"/>
    <n v="1676000"/>
    <n v="1676000"/>
    <m/>
    <n v="0"/>
    <m/>
    <m/>
    <n v="1676000"/>
    <n v="1649400"/>
    <n v="1222376949"/>
    <n v="0"/>
    <m/>
    <m/>
    <m/>
    <d v="2024-03-31T00:00:00"/>
  </r>
  <r>
    <n v="830027158"/>
    <s v="RIESGO DE FRACTURA CAYRE"/>
    <s v="FEPE0000025326"/>
    <s v="FEPE"/>
    <n v="25326"/>
    <s v="FEPE25326"/>
    <s v="830027158_FEPE25326"/>
    <d v="2023-11-08T17:25:00"/>
    <d v="2023-12-01T07:00:00"/>
    <n v="426000"/>
    <x v="0"/>
    <s v="Finalizada"/>
    <n v="426000"/>
    <n v="426000"/>
    <m/>
    <n v="0"/>
    <m/>
    <m/>
    <n v="426000"/>
    <n v="426000"/>
    <n v="1222371473"/>
    <n v="0"/>
    <m/>
    <m/>
    <m/>
    <d v="2024-03-31T00:00:00"/>
  </r>
  <r>
    <n v="830027158"/>
    <s v="RIESGO DE FRACTURA CAYRE"/>
    <s v="FENA0000004148"/>
    <s v="FENA"/>
    <n v="4148"/>
    <s v="FENA4148"/>
    <s v="830027158_FENA4148"/>
    <d v="2023-11-17T11:35:00"/>
    <d v="2023-12-01T07:00:00"/>
    <n v="150000"/>
    <x v="0"/>
    <s v="Finalizada"/>
    <n v="150000"/>
    <n v="150000"/>
    <m/>
    <n v="0"/>
    <m/>
    <m/>
    <n v="150000"/>
    <n v="150000"/>
    <n v="1222376199"/>
    <n v="0"/>
    <m/>
    <m/>
    <m/>
    <d v="2024-03-31T00:00:00"/>
  </r>
  <r>
    <n v="830027158"/>
    <s v="RIESGO DE FRACTURA CAYRE"/>
    <s v="FENA0000004151"/>
    <s v="FENA"/>
    <n v="4151"/>
    <s v="FENA4151"/>
    <s v="830027158_FENA4151"/>
    <d v="2023-11-17T11:37:00"/>
    <d v="2023-12-01T07:00:00"/>
    <n v="2378100"/>
    <x v="0"/>
    <s v="Finalizada"/>
    <n v="2452000"/>
    <n v="2452000"/>
    <m/>
    <n v="0"/>
    <m/>
    <m/>
    <n v="2452000"/>
    <n v="2378100"/>
    <n v="1222375333"/>
    <n v="0"/>
    <m/>
    <m/>
    <m/>
    <d v="2024-03-31T00:00:00"/>
  </r>
  <r>
    <n v="830027158"/>
    <s v="RIESGO DE FRACTURA CAYRE"/>
    <s v="FEPE0000025886"/>
    <s v="FEPE"/>
    <n v="25886"/>
    <s v="FEPE25886"/>
    <s v="830027158_FEPE25886"/>
    <d v="2023-11-22T19:10:00"/>
    <d v="2023-12-13T15:22:49"/>
    <n v="50000"/>
    <x v="0"/>
    <s v="Finalizada"/>
    <n v="50000"/>
    <n v="50000"/>
    <m/>
    <n v="0"/>
    <m/>
    <m/>
    <n v="50000"/>
    <n v="50000"/>
    <n v="1222377115"/>
    <n v="0"/>
    <m/>
    <m/>
    <m/>
    <d v="2024-03-31T00:00:00"/>
  </r>
  <r>
    <n v="830027158"/>
    <s v="RIESGO DE FRACTURA CAYRE"/>
    <s v="FEPE0000026068"/>
    <s v="FEPE"/>
    <n v="26068"/>
    <s v="FEPE26068"/>
    <s v="830027158_FEPE26068"/>
    <d v="2023-11-28T15:02:00"/>
    <d v="2023-12-13T15:20:33"/>
    <n v="50000"/>
    <x v="0"/>
    <s v="Finalizada"/>
    <n v="50000"/>
    <n v="50000"/>
    <m/>
    <n v="0"/>
    <m/>
    <m/>
    <n v="50000"/>
    <n v="50000"/>
    <n v="1222377113"/>
    <n v="0"/>
    <m/>
    <m/>
    <m/>
    <d v="2024-03-31T00:00:00"/>
  </r>
  <r>
    <n v="830027158"/>
    <s v="RIESGO DE FRACTURA CAYRE"/>
    <s v="FENA0000004159"/>
    <s v="FENA"/>
    <n v="4159"/>
    <s v="FENA4159"/>
    <s v="830027158_FENA4159"/>
    <d v="2023-11-29T15:58:00"/>
    <d v="2024-01-02T07:00:00"/>
    <n v="250000"/>
    <x v="0"/>
    <s v="Finalizada"/>
    <n v="250000"/>
    <n v="250000"/>
    <m/>
    <n v="0"/>
    <m/>
    <m/>
    <n v="250000"/>
    <n v="250000"/>
    <n v="1222377097"/>
    <n v="0"/>
    <m/>
    <m/>
    <m/>
    <d v="2024-03-31T00:00:00"/>
  </r>
  <r>
    <n v="830027158"/>
    <s v="RIESGO DE FRACTURA CAYRE"/>
    <s v="FENA0000004160"/>
    <s v="FENA"/>
    <n v="4160"/>
    <s v="FENA4160"/>
    <s v="830027158_FENA4160"/>
    <d v="2023-11-29T16:03:00"/>
    <d v="2024-01-02T07:00:00"/>
    <n v="2469500"/>
    <x v="0"/>
    <s v="Finalizada"/>
    <n v="2502000"/>
    <n v="2502000"/>
    <m/>
    <n v="0"/>
    <m/>
    <m/>
    <n v="2502000"/>
    <n v="2469500"/>
    <n v="1222377104"/>
    <n v="0"/>
    <m/>
    <m/>
    <m/>
    <d v="2024-03-31T00:00:00"/>
  </r>
  <r>
    <n v="830027158"/>
    <s v="RIESGO DE FRACTURA CAYRE"/>
    <s v="FENA0000004214"/>
    <s v="FENA"/>
    <n v="4214"/>
    <s v="FENA4214"/>
    <s v="830027158_FENA4214"/>
    <d v="2023-12-12T15:44:00"/>
    <d v="2024-01-02T07:00:00"/>
    <n v="150000"/>
    <x v="0"/>
    <s v="Finalizada"/>
    <n v="150000"/>
    <n v="150000"/>
    <m/>
    <n v="0"/>
    <m/>
    <m/>
    <n v="150000"/>
    <n v="150000"/>
    <n v="1222377095"/>
    <n v="0"/>
    <m/>
    <m/>
    <m/>
    <d v="2024-03-31T00:00:00"/>
  </r>
  <r>
    <n v="830027158"/>
    <s v="RIESGO DE FRACTURA CAYRE"/>
    <s v="FENA0000004215"/>
    <s v="FENA"/>
    <n v="4215"/>
    <s v="FENA4215"/>
    <s v="830027158_FENA4215"/>
    <d v="2023-12-12T15:47:00"/>
    <d v="2024-01-02T07:00:00"/>
    <n v="2313200"/>
    <x v="0"/>
    <s v="Finalizada"/>
    <n v="2378000"/>
    <n v="2378000"/>
    <m/>
    <n v="0"/>
    <m/>
    <m/>
    <n v="2378000"/>
    <n v="2313200"/>
    <n v="1222377093"/>
    <n v="50000"/>
    <n v="4800063278"/>
    <n v="1376000"/>
    <s v="16.04.2024"/>
    <d v="2024-03-31T00:00:00"/>
  </r>
  <r>
    <n v="830027158"/>
    <s v="RIESGO DE FRACTURA CAYRE"/>
    <s v="FENA0000004232"/>
    <s v="FENA"/>
    <n v="4232"/>
    <s v="FENA4232"/>
    <s v="830027158_FENA4232"/>
    <d v="2023-12-19T14:35:00"/>
    <d v="2024-01-02T07:00:00"/>
    <n v="1446100"/>
    <x v="5"/>
    <s v="Para respuesta prestador"/>
    <n v="1452000"/>
    <n v="1452000"/>
    <m/>
    <m/>
    <n v="5894"/>
    <s v="FACTURACION: se aplica glosa por valor $5894. que obedece al no cobro al paciente MARIA CONCEPCION GUERRERO de copago y/o cuota moderadora y no se evidencia descontado de la factura. No se evidencia soporte de exoneración de la cuota moderadora del paciente. "/>
    <n v="1446106"/>
    <n v="1440206"/>
    <n v="1222377085"/>
    <n v="0"/>
    <m/>
    <m/>
    <m/>
    <d v="2024-03-31T00:00:00"/>
  </r>
  <r>
    <n v="830027158"/>
    <s v="RIESGO DE FRACTURA CAYRE"/>
    <s v="FEPE0000026929"/>
    <s v="FEPE"/>
    <n v="26929"/>
    <s v="FEPE26929"/>
    <s v="830027158_FEPE26929"/>
    <d v="2024-01-09T15:01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NA0000004274"/>
    <s v="FENA"/>
    <n v="4274"/>
    <s v="FENA4274"/>
    <s v="830027158_FENA4274"/>
    <d v="2024-01-10T14:41:00"/>
    <d v="2024-02-01T07:00:00"/>
    <n v="144100"/>
    <x v="0"/>
    <s v="Finalizada"/>
    <n v="150000"/>
    <n v="150000"/>
    <m/>
    <n v="0"/>
    <m/>
    <m/>
    <n v="150000"/>
    <n v="144100"/>
    <n v="1222390079"/>
    <n v="0"/>
    <m/>
    <m/>
    <m/>
    <d v="2024-03-31T00:00:00"/>
  </r>
  <r>
    <n v="830027158"/>
    <s v="RIESGO DE FRACTURA CAYRE"/>
    <s v="FENA0000004275"/>
    <s v="FENA"/>
    <n v="4275"/>
    <s v="FENA4275"/>
    <s v="830027158_FENA4275"/>
    <d v="2024-01-10T14:45:00"/>
    <d v="2024-02-01T07:00:00"/>
    <n v="1928400"/>
    <x v="0"/>
    <s v="Finalizada"/>
    <n v="1952000"/>
    <n v="1952000"/>
    <m/>
    <n v="0"/>
    <m/>
    <m/>
    <n v="1952000"/>
    <n v="1928400"/>
    <n v="1222387177"/>
    <n v="0"/>
    <m/>
    <m/>
    <m/>
    <d v="2024-03-31T00:00:00"/>
  </r>
  <r>
    <n v="830027158"/>
    <s v="RIESGO DE FRACTURA CAYRE"/>
    <s v="FEPE0000027268"/>
    <s v="FEPE"/>
    <n v="27268"/>
    <s v="FEPE27268"/>
    <s v="830027158_FEPE27268"/>
    <d v="2024-01-18T12:03:00"/>
    <d v="2024-02-12T14:34:50"/>
    <n v="50000"/>
    <x v="0"/>
    <s v="Finalizada"/>
    <n v="50000"/>
    <n v="50000"/>
    <m/>
    <n v="0"/>
    <m/>
    <m/>
    <n v="50000"/>
    <n v="50000"/>
    <n v="1222397368"/>
    <n v="0"/>
    <m/>
    <m/>
    <m/>
    <d v="2024-03-31T00:00:00"/>
  </r>
  <r>
    <n v="830027158"/>
    <s v="RIESGO DE FRACTURA CAYRE"/>
    <s v="FEPE0000027272"/>
    <s v="FEPE"/>
    <n v="27272"/>
    <s v="FEPE27272"/>
    <s v="830027158_FEPE27272"/>
    <d v="2024-01-18T13:06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NA0000004310"/>
    <s v="FENA"/>
    <n v="4310"/>
    <s v="FENA4310"/>
    <s v="830027158_FENA4310"/>
    <d v="2024-01-24T11:40:00"/>
    <d v="2024-02-01T07:00:00"/>
    <n v="1346800"/>
    <x v="0"/>
    <s v="Finalizada"/>
    <n v="1400000"/>
    <n v="1400000"/>
    <m/>
    <n v="0"/>
    <m/>
    <m/>
    <n v="1400000"/>
    <n v="1346800"/>
    <n v="1222387186"/>
    <n v="0"/>
    <m/>
    <m/>
    <m/>
    <d v="2024-03-31T00:00:00"/>
  </r>
  <r>
    <n v="830027158"/>
    <s v="RIESGO DE FRACTURA CAYRE"/>
    <s v="FENA0000004312"/>
    <s v="FENA"/>
    <n v="4312"/>
    <s v="FENA4312"/>
    <s v="830027158_FENA4312"/>
    <d v="2024-01-24T11:46:00"/>
    <d v="2024-02-01T07:00:00"/>
    <n v="250000"/>
    <x v="0"/>
    <s v="Finalizada"/>
    <n v="250000"/>
    <n v="250000"/>
    <m/>
    <n v="0"/>
    <m/>
    <m/>
    <n v="250000"/>
    <n v="250000"/>
    <n v="1222390078"/>
    <n v="0"/>
    <m/>
    <m/>
    <m/>
    <d v="2024-03-31T00:00:00"/>
  </r>
  <r>
    <n v="830027158"/>
    <s v="RIESGO DE FRACTURA CAYRE"/>
    <s v="FEPE0000027510"/>
    <s v="FEPE"/>
    <n v="27510"/>
    <s v="FEPE27510"/>
    <s v="830027158_FEPE27510"/>
    <d v="2024-01-25T11:52:00"/>
    <d v="2024-02-12T14:38:15"/>
    <n v="50000"/>
    <x v="0"/>
    <s v="Finalizada"/>
    <n v="50000"/>
    <n v="50000"/>
    <m/>
    <n v="0"/>
    <m/>
    <m/>
    <n v="50000"/>
    <n v="50000"/>
    <n v="1222397369"/>
    <n v="0"/>
    <m/>
    <m/>
    <m/>
    <d v="2024-03-31T00:00:00"/>
  </r>
  <r>
    <n v="830027158"/>
    <s v="RIESGO DE FRACTURA CAYRE"/>
    <s v="FENA0000004319"/>
    <s v="FENA"/>
    <n v="4319"/>
    <s v="FENA4319"/>
    <s v="830027158_FENA4319"/>
    <d v="2024-01-29T09:51:00"/>
    <d v="2024-02-08T14:22:01"/>
    <n v="2280300"/>
    <x v="0"/>
    <s v="Finalizada"/>
    <n v="2304000"/>
    <n v="2304000"/>
    <m/>
    <n v="0"/>
    <m/>
    <m/>
    <n v="2304000"/>
    <n v="2280300"/>
    <n v="1222393415"/>
    <n v="0"/>
    <m/>
    <m/>
    <m/>
    <d v="2024-03-31T00:00:00"/>
  </r>
  <r>
    <n v="830027158"/>
    <s v="RIESGO DE FRACTURA CAYRE"/>
    <s v="FENA0000004320"/>
    <s v="FENA"/>
    <n v="4320"/>
    <s v="FENA4320"/>
    <s v="830027158_FENA4320"/>
    <d v="2024-01-29T09:56:00"/>
    <d v="2024-02-08T14:23:16"/>
    <n v="50000"/>
    <x v="0"/>
    <s v="Finalizada"/>
    <n v="50000"/>
    <n v="50000"/>
    <m/>
    <n v="0"/>
    <m/>
    <m/>
    <n v="50000"/>
    <n v="50000"/>
    <n v="1222393416"/>
    <n v="0"/>
    <m/>
    <m/>
    <m/>
    <d v="2024-03-31T00:00:00"/>
  </r>
  <r>
    <n v="830027158"/>
    <s v="RIESGO DE FRACTURA CAYRE"/>
    <s v="FENA0000004329"/>
    <s v="FENA"/>
    <n v="4329"/>
    <s v="FENA4329"/>
    <s v="830027158_FENA4329"/>
    <d v="2024-02-01T07:37:00"/>
    <d v="2024-02-08T15:08:19"/>
    <n v="582300"/>
    <x v="0"/>
    <s v="Finalizada"/>
    <n v="600000"/>
    <n v="600000"/>
    <m/>
    <n v="0"/>
    <m/>
    <m/>
    <n v="600000"/>
    <n v="582300"/>
    <n v="1222393746"/>
    <n v="0"/>
    <m/>
    <m/>
    <m/>
    <d v="2024-03-31T00:00:00"/>
  </r>
  <r>
    <n v="830027158"/>
    <s v="RIESGO DE FRACTURA CAYRE"/>
    <s v="FENA0000004330"/>
    <s v="FENA"/>
    <n v="4330"/>
    <s v="FENA4330"/>
    <s v="830027158_FENA4330"/>
    <d v="2024-02-01T07:48:00"/>
    <d v="2024-02-08T15:10:05"/>
    <n v="150000"/>
    <x v="0"/>
    <s v="Finalizada"/>
    <n v="150000"/>
    <n v="150000"/>
    <m/>
    <n v="0"/>
    <m/>
    <m/>
    <n v="150000"/>
    <n v="150000"/>
    <n v="1222393747"/>
    <n v="0"/>
    <m/>
    <m/>
    <m/>
    <d v="2024-03-31T00:00:00"/>
  </r>
  <r>
    <n v="830027158"/>
    <s v="RIESGO DE FRACTURA CAYRE"/>
    <s v="FENA0000004339"/>
    <s v="FENA"/>
    <n v="4339"/>
    <s v="FENA4339"/>
    <s v="830027158_FENA4339"/>
    <d v="2024-02-09T08:44:00"/>
    <d v="2024-02-13T13:59:55"/>
    <n v="1299400"/>
    <x v="0"/>
    <s v="Finalizada"/>
    <n v="1326000"/>
    <n v="1326000"/>
    <m/>
    <n v="0"/>
    <m/>
    <m/>
    <n v="1326000"/>
    <n v="1299400"/>
    <n v="1222397390"/>
    <n v="0"/>
    <m/>
    <m/>
    <m/>
    <d v="2024-03-31T00:00:00"/>
  </r>
  <r>
    <n v="830027158"/>
    <s v="RIESGO DE FRACTURA CAYRE"/>
    <s v="FENA0000004340"/>
    <s v="FENA"/>
    <n v="4340"/>
    <s v="FENA4340"/>
    <s v="830027158_FENA4340"/>
    <d v="2024-02-09T08:49:00"/>
    <d v="2024-02-13T14:11:08"/>
    <n v="191100"/>
    <x v="0"/>
    <s v="Finalizada"/>
    <n v="200000"/>
    <n v="200000"/>
    <m/>
    <n v="0"/>
    <m/>
    <m/>
    <n v="200000"/>
    <n v="191100"/>
    <n v="1222393873"/>
    <n v="0"/>
    <m/>
    <m/>
    <m/>
    <d v="2024-03-31T00:00:00"/>
  </r>
  <r>
    <n v="830027158"/>
    <s v="RIESGO DE FRACTURA CAYRE"/>
    <s v="FENA0000004346"/>
    <s v="FENA"/>
    <n v="4346"/>
    <s v="FENA4346"/>
    <s v="830027158_FENA4346"/>
    <d v="2024-02-13T08:39:00"/>
    <d v="2024-03-01T07:00:00"/>
    <n v="150000"/>
    <x v="0"/>
    <s v="Finalizada"/>
    <n v="150000"/>
    <n v="150000"/>
    <m/>
    <n v="0"/>
    <m/>
    <m/>
    <n v="150000"/>
    <n v="150000"/>
    <n v="1222419842"/>
    <n v="0"/>
    <m/>
    <m/>
    <m/>
    <d v="2024-03-31T00:00:00"/>
  </r>
  <r>
    <n v="830027158"/>
    <s v="RIESGO DE FRACTURA CAYRE"/>
    <s v="FENA0000004347"/>
    <s v="FENA"/>
    <n v="4347"/>
    <s v="FENA4347"/>
    <s v="830027158_FENA4347"/>
    <d v="2024-02-13T08:43:00"/>
    <d v="2024-03-01T07:00:00"/>
    <n v="614200"/>
    <x v="0"/>
    <s v="Finalizada"/>
    <n v="626000"/>
    <n v="626000"/>
    <m/>
    <n v="0"/>
    <m/>
    <m/>
    <n v="626000"/>
    <n v="614200"/>
    <n v="1222419843"/>
    <n v="0"/>
    <m/>
    <m/>
    <m/>
    <d v="2024-03-31T00:00:00"/>
  </r>
  <r>
    <n v="830027158"/>
    <s v="RIESGO DE FRACTURA CAYRE"/>
    <s v="FENA0000004352"/>
    <s v="FENA"/>
    <n v="4352"/>
    <s v="FENA4352"/>
    <s v="830027158_FENA4352"/>
    <d v="2024-02-20T10:43:00"/>
    <d v="2024-03-01T07:00:00"/>
    <n v="282300"/>
    <x v="0"/>
    <s v="Finalizada"/>
    <n v="300000"/>
    <n v="300000"/>
    <m/>
    <n v="0"/>
    <m/>
    <m/>
    <n v="300000"/>
    <n v="282300"/>
    <n v="1222419823"/>
    <n v="0"/>
    <m/>
    <m/>
    <m/>
    <d v="2024-03-31T00:00:00"/>
  </r>
  <r>
    <n v="830027158"/>
    <s v="RIESGO DE FRACTURA CAYRE"/>
    <s v="FENA0000004353"/>
    <s v="FENA"/>
    <n v="4353"/>
    <s v="FENA4353"/>
    <s v="830027158_FENA4353"/>
    <d v="2024-02-20T10:46:00"/>
    <d v="2024-03-01T07:00:00"/>
    <n v="50000"/>
    <x v="0"/>
    <s v="Finalizada"/>
    <n v="50000"/>
    <n v="50000"/>
    <m/>
    <n v="0"/>
    <m/>
    <m/>
    <n v="50000"/>
    <n v="50000"/>
    <n v="1222419826"/>
    <n v="0"/>
    <m/>
    <m/>
    <m/>
    <d v="2024-03-31T00:00:00"/>
  </r>
  <r>
    <n v="830027158"/>
    <s v="RIESGO DE FRACTURA CAYRE"/>
    <s v="FEPE0000028246"/>
    <s v="FEPE"/>
    <n v="28246"/>
    <s v="FEPE28246"/>
    <s v="830027158_FEPE28246"/>
    <d v="2024-02-24T10:37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8352"/>
    <s v="FEPE"/>
    <n v="28352"/>
    <s v="FEPE28352"/>
    <s v="830027158_FEPE28352"/>
    <d v="2024-02-28T09:24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8366"/>
    <s v="FEPE"/>
    <n v="28366"/>
    <s v="FEPE28366"/>
    <s v="830027158_FEPE28366"/>
    <d v="2024-02-28T13:03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8393"/>
    <s v="FEPE"/>
    <n v="28393"/>
    <s v="FEPE28393"/>
    <s v="830027158_FEPE28393"/>
    <d v="2024-02-29T08:12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8525"/>
    <s v="FEPE"/>
    <n v="28525"/>
    <s v="FEPE28525"/>
    <s v="830027158_FEPE28525"/>
    <d v="2024-03-01T14:53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NA0000004396"/>
    <s v="FENA"/>
    <n v="4396"/>
    <s v="FENA4396"/>
    <s v="830027158_FENA4396"/>
    <d v="2024-03-05T08:50:00"/>
    <d v="2024-03-12T14:15:13"/>
    <n v="150000"/>
    <x v="0"/>
    <s v="Finalizada"/>
    <n v="150000"/>
    <n v="150000"/>
    <m/>
    <n v="0"/>
    <m/>
    <m/>
    <n v="150000"/>
    <n v="150000"/>
    <n v="1222420929"/>
    <n v="0"/>
    <m/>
    <m/>
    <m/>
    <d v="2024-03-31T00:00:00"/>
  </r>
  <r>
    <n v="830027158"/>
    <s v="RIESGO DE FRACTURA CAYRE"/>
    <s v="FENA0000004397"/>
    <s v="FENA"/>
    <n v="4397"/>
    <s v="FENA4397"/>
    <s v="830027158_FENA4397"/>
    <d v="2024-03-05T08:59:00"/>
    <d v="2024-03-12T14:16:52"/>
    <n v="899400"/>
    <x v="0"/>
    <s v="Finalizada"/>
    <n v="926000"/>
    <n v="926000"/>
    <m/>
    <n v="0"/>
    <m/>
    <m/>
    <n v="926000"/>
    <n v="899400"/>
    <n v="1222420546"/>
    <n v="0"/>
    <m/>
    <m/>
    <m/>
    <d v="2024-03-31T00:00:00"/>
  </r>
  <r>
    <n v="830027158"/>
    <s v="RIESGO DE FRACTURA CAYRE"/>
    <s v="FENA0000004398"/>
    <s v="FENA"/>
    <n v="4398"/>
    <s v="FENA4398"/>
    <s v="830027158_FENA4398"/>
    <d v="2024-03-05T09:13:00"/>
    <d v="2024-03-12T14:18:24"/>
    <n v="761200"/>
    <x v="0"/>
    <s v="Finalizada"/>
    <n v="776000"/>
    <n v="776000"/>
    <m/>
    <n v="0"/>
    <m/>
    <m/>
    <n v="776000"/>
    <n v="761200"/>
    <n v="1222420926"/>
    <n v="0"/>
    <m/>
    <m/>
    <m/>
    <d v="2024-03-31T00:00:00"/>
  </r>
  <r>
    <n v="830027158"/>
    <s v="RIESGO DE FRACTURA CAYRE"/>
    <s v="FEPE0000028660"/>
    <s v="FEPE"/>
    <n v="28660"/>
    <s v="FEPE28660"/>
    <s v="830027158_FEPE28660"/>
    <d v="2024-03-06T07:55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8788"/>
    <s v="FEPE"/>
    <n v="28788"/>
    <s v="FEPE28788"/>
    <s v="830027158_FEPE28788"/>
    <d v="2024-03-09T09:23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NA0000004403"/>
    <s v="FENA"/>
    <n v="4403"/>
    <s v="FENA4403"/>
    <s v="830027158_FENA4403"/>
    <d v="2024-03-12T14:49:00"/>
    <d v="2024-04-01T07:00:00"/>
    <n v="811200"/>
    <x v="0"/>
    <s v="Finalizada"/>
    <n v="826000"/>
    <n v="826000"/>
    <m/>
    <n v="0"/>
    <m/>
    <m/>
    <n v="826000"/>
    <n v="0"/>
    <m/>
    <n v="0"/>
    <m/>
    <m/>
    <m/>
    <d v="2024-03-31T00:00:00"/>
  </r>
  <r>
    <n v="830027158"/>
    <s v="RIESGO DE FRACTURA CAYRE"/>
    <s v="FENA0000004404"/>
    <s v="FENA"/>
    <n v="4404"/>
    <s v="FENA4404"/>
    <s v="830027158_FENA4404"/>
    <d v="2024-03-12T15:07:00"/>
    <d v="2024-04-01T07:00:00"/>
    <n v="188200"/>
    <x v="0"/>
    <s v="Finalizada"/>
    <n v="200000"/>
    <n v="200000"/>
    <m/>
    <n v="0"/>
    <m/>
    <m/>
    <n v="200000"/>
    <n v="0"/>
    <m/>
    <n v="0"/>
    <m/>
    <m/>
    <m/>
    <d v="2024-03-31T00:00:00"/>
  </r>
  <r>
    <n v="830027158"/>
    <s v="RIESGO DE FRACTURA CAYRE"/>
    <s v="FENA0000004405"/>
    <s v="FENA"/>
    <n v="4405"/>
    <s v="FENA4405"/>
    <s v="830027158_FENA4405"/>
    <d v="2024-03-12T15:10:00"/>
    <d v="2024-04-01T07:00:00"/>
    <n v="150000"/>
    <x v="0"/>
    <s v="Finalizada"/>
    <n v="150000"/>
    <n v="150000"/>
    <m/>
    <n v="0"/>
    <m/>
    <m/>
    <n v="150000"/>
    <n v="0"/>
    <m/>
    <n v="0"/>
    <m/>
    <m/>
    <m/>
    <d v="2024-03-31T00:00:00"/>
  </r>
  <r>
    <n v="830027158"/>
    <s v="RIESGO DE FRACTURA CAYRE"/>
    <s v="FEPE0000028985"/>
    <s v="FEPE"/>
    <n v="28985"/>
    <s v="FEPE28985"/>
    <s v="830027158_FEPE28985"/>
    <d v="2024-03-14T15:23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9070"/>
    <s v="FEPE"/>
    <n v="29070"/>
    <s v="FEPE29070"/>
    <s v="830027158_FEPE29070"/>
    <d v="2024-03-16T13:32:00"/>
    <e v="#N/A"/>
    <n v="50000"/>
    <x v="6"/>
    <e v="#N/A"/>
    <n v="0"/>
    <n v="0"/>
    <m/>
    <n v="0"/>
    <m/>
    <m/>
    <n v="0"/>
    <n v="0"/>
    <m/>
    <n v="0"/>
    <m/>
    <m/>
    <m/>
    <d v="2024-03-31T00:00:00"/>
  </r>
  <r>
    <n v="830027158"/>
    <s v="RIESGO DE FRACTURA CAYRE"/>
    <s v="FEPE0000029184"/>
    <s v="FEPE"/>
    <n v="29184"/>
    <s v="FEPE29184"/>
    <s v="830027158_FEPE29184"/>
    <d v="2024-03-20T11:19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9195"/>
    <s v="FEPE"/>
    <n v="29195"/>
    <s v="FEPE29195"/>
    <s v="830027158_FEPE29195"/>
    <d v="2024-03-20T14:39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9199"/>
    <s v="FEPE"/>
    <n v="29199"/>
    <s v="FEPE29199"/>
    <s v="830027158_FEPE29199"/>
    <d v="2024-03-20T15:11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9200"/>
    <s v="FEPE"/>
    <n v="29200"/>
    <s v="FEPE29200"/>
    <s v="830027158_FEPE29200"/>
    <d v="2024-03-20T15:19:00"/>
    <d v="2024-04-01T07:00:00"/>
    <n v="426000"/>
    <x v="0"/>
    <s v="Finalizada"/>
    <n v="426000"/>
    <n v="426000"/>
    <m/>
    <n v="0"/>
    <m/>
    <m/>
    <n v="426000"/>
    <n v="0"/>
    <m/>
    <n v="0"/>
    <m/>
    <m/>
    <m/>
    <d v="2024-03-31T00:00:00"/>
  </r>
  <r>
    <n v="830027158"/>
    <s v="RIESGO DE FRACTURA CAYRE"/>
    <s v="FEPE0000029203"/>
    <s v="FEPE"/>
    <n v="29203"/>
    <s v="FEPE29203"/>
    <s v="830027158_FEPE29203"/>
    <d v="2024-03-20T15:37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9205"/>
    <s v="FEPE"/>
    <n v="29205"/>
    <s v="FEPE29205"/>
    <s v="830027158_FEPE29205"/>
    <d v="2024-03-20T15:49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9209"/>
    <s v="FEPE"/>
    <n v="29209"/>
    <s v="FEPE29209"/>
    <s v="830027158_FEPE29209"/>
    <d v="2024-03-20T16:21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PE0000029210"/>
    <s v="FEPE"/>
    <n v="29210"/>
    <s v="FEPE29210"/>
    <s v="830027158_FEPE29210"/>
    <d v="2024-03-20T16:27:00"/>
    <d v="2024-04-01T07:00:00"/>
    <n v="50000"/>
    <x v="0"/>
    <s v="Finalizada"/>
    <n v="50000"/>
    <n v="50000"/>
    <m/>
    <n v="0"/>
    <m/>
    <m/>
    <n v="50000"/>
    <n v="0"/>
    <m/>
    <n v="0"/>
    <m/>
    <m/>
    <m/>
    <d v="2024-03-31T00:00:00"/>
  </r>
  <r>
    <n v="830027158"/>
    <s v="RIESGO DE FRACTURA CAYRE"/>
    <s v="FENA0000004430"/>
    <s v="FENA"/>
    <n v="4430"/>
    <s v="FENA4430"/>
    <s v="830027158_FENA4430"/>
    <d v="2024-03-21T15:28:00"/>
    <d v="2024-04-02T14:24:33"/>
    <n v="476400"/>
    <x v="7"/>
    <s v="Para auditoria de pertinencia"/>
    <n v="0"/>
    <n v="0"/>
    <m/>
    <n v="0"/>
    <m/>
    <m/>
    <n v="0"/>
    <n v="0"/>
    <m/>
    <n v="0"/>
    <m/>
    <m/>
    <m/>
    <d v="2024-03-31T00:00:00"/>
  </r>
  <r>
    <n v="830027158"/>
    <s v="RIESGO DE FRACTURA CAYRE"/>
    <s v="FENA0000004431"/>
    <s v="FENA"/>
    <n v="4431"/>
    <s v="FENA4431"/>
    <s v="830027158_FENA4431"/>
    <d v="2024-03-21T15:31:00"/>
    <d v="2024-04-02T14:26:38"/>
    <n v="350000"/>
    <x v="7"/>
    <s v="Para auditoria de pertinencia"/>
    <n v="0"/>
    <n v="0"/>
    <m/>
    <n v="0"/>
    <m/>
    <m/>
    <n v="0"/>
    <n v="0"/>
    <m/>
    <n v="0"/>
    <m/>
    <m/>
    <m/>
    <d v="2024-03-31T00:00:00"/>
  </r>
  <r>
    <n v="830027158"/>
    <s v="RIESGO DE FRACTURA CAYRE"/>
    <s v="FENA0000004432"/>
    <s v="FENA"/>
    <n v="4432"/>
    <s v="FENA4432"/>
    <s v="830027158_FENA4432"/>
    <d v="2024-03-21T15:33:00"/>
    <d v="2024-04-02T14:27:52"/>
    <n v="100000"/>
    <x v="7"/>
    <s v="Para auditoria de pertinencia"/>
    <n v="0"/>
    <n v="0"/>
    <m/>
    <n v="0"/>
    <m/>
    <m/>
    <n v="0"/>
    <n v="0"/>
    <m/>
    <n v="0"/>
    <m/>
    <m/>
    <m/>
    <d v="2024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F12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dataField="1" numFmtId="165" showAll="0"/>
    <pivotField axis="axisRow" dataField="1" showAll="0">
      <items count="9">
        <item x="3"/>
        <item x="1"/>
        <item x="7"/>
        <item x="6"/>
        <item x="0"/>
        <item x="4"/>
        <item x="2"/>
        <item x="5"/>
        <item t="default"/>
      </items>
    </pivotField>
    <pivotField showAll="0"/>
    <pivotField numFmtId="165" showAll="0"/>
    <pivotField numFmtId="165" showAll="0"/>
    <pivotField showAll="0"/>
    <pivotField dataField="1" numFmtId="165" showAll="0"/>
    <pivotField showAll="0" defaultSubtotal="0"/>
    <pivotField showAll="0"/>
    <pivotField numFmtId="165" showAll="0"/>
    <pivotField numFmtId="165" showAll="0"/>
    <pivotField showAll="0"/>
    <pivotField dataField="1" numFmtId="165" showAll="0"/>
    <pivotField showAll="0"/>
    <pivotField showAll="0"/>
    <pivotField showAll="0"/>
    <pivotField numFmtId="14" showAll="0"/>
  </pivotFields>
  <rowFields count="1">
    <field x="1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" fld="10" subtotal="count" baseField="0" baseItem="0" numFmtId="165"/>
    <dataField name="Saldo IPS " fld="9" baseField="0" baseItem="0" numFmtId="165"/>
    <dataField name="Valor compensacion SAP " fld="21" baseField="0" baseItem="0" numFmtId="165"/>
    <dataField name="Valor Glosa Pendiente " fld="15" baseField="0" baseItem="0" numFmtId="165"/>
  </dataFields>
  <formats count="43">
    <format dxfId="4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4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40">
      <pivotArea type="all" dataOnly="0" outline="0" fieldPosition="0"/>
    </format>
    <format dxfId="39">
      <pivotArea outline="0" collapsedLevelsAreSubtotals="1" fieldPosition="0"/>
    </format>
    <format dxfId="38">
      <pivotArea field="10" type="button" dataOnly="0" labelOnly="1" outline="0" axis="axisRow" fieldPosition="0"/>
    </format>
    <format dxfId="37">
      <pivotArea dataOnly="0" labelOnly="1" fieldPosition="0">
        <references count="1">
          <reference field="10" count="0"/>
        </references>
      </pivotArea>
    </format>
    <format dxfId="36">
      <pivotArea dataOnly="0" labelOnly="1" grandRow="1" outline="0" fieldPosition="0"/>
    </format>
    <format dxfId="3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4">
      <pivotArea field="10" type="button" dataOnly="0" labelOnly="1" outline="0" axis="axisRow" fieldPosition="0"/>
    </format>
    <format dxfId="33">
      <pivotArea dataOnly="0" labelOnly="1" fieldPosition="0">
        <references count="1">
          <reference field="10" count="0"/>
        </references>
      </pivotArea>
    </format>
    <format dxfId="32">
      <pivotArea dataOnly="0" labelOnly="1" grandRow="1" outline="0" fieldPosition="0"/>
    </format>
    <format dxfId="3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7">
      <pivotArea field="10" type="button" dataOnly="0" labelOnly="1" outline="0" axis="axisRow" fieldPosition="0"/>
    </format>
    <format dxfId="2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5">
      <pivotArea grandRow="1" outline="0" collapsedLevelsAreSubtotals="1" fieldPosition="0"/>
    </format>
    <format dxfId="24">
      <pivotArea dataOnly="0" labelOnly="1" grandRow="1" outline="0" fieldPosition="0"/>
    </format>
    <format dxfId="2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">
      <pivotArea collapsedLevelsAreSubtotals="1" fieldPosition="0">
        <references count="1">
          <reference field="10" count="0"/>
        </references>
      </pivotArea>
    </format>
    <format dxfId="0">
      <pivotArea dataOnly="0" labelOnly="1" fieldPosition="0">
        <references count="1">
          <reference field="1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G89"/>
  <sheetViews>
    <sheetView zoomScale="69" zoomScaleNormal="69" workbookViewId="0">
      <selection activeCell="C23" sqref="C23"/>
    </sheetView>
  </sheetViews>
  <sheetFormatPr baseColWidth="10" defaultRowHeight="14.5" x14ac:dyDescent="0.35"/>
  <cols>
    <col min="2" max="2" width="34.453125" customWidth="1"/>
    <col min="3" max="3" width="12.54296875" style="10" bestFit="1" customWidth="1"/>
    <col min="4" max="4" width="67.26953125" bestFit="1" customWidth="1"/>
    <col min="5" max="5" width="19.1796875" bestFit="1" customWidth="1"/>
    <col min="6" max="6" width="15.54296875" customWidth="1"/>
    <col min="7" max="7" width="19.453125" style="3" bestFit="1" customWidth="1"/>
  </cols>
  <sheetData>
    <row r="1" spans="1:7" ht="18.5" x14ac:dyDescent="0.45">
      <c r="A1" s="134" t="s">
        <v>110</v>
      </c>
      <c r="B1" s="134"/>
      <c r="C1" s="134"/>
      <c r="D1" s="134"/>
      <c r="E1" s="134"/>
      <c r="F1" s="134"/>
      <c r="G1" s="134"/>
    </row>
    <row r="2" spans="1:7" x14ac:dyDescent="0.35">
      <c r="F2" s="1"/>
    </row>
    <row r="3" spans="1:7" x14ac:dyDescent="0.35">
      <c r="F3" s="1"/>
    </row>
    <row r="4" spans="1:7" ht="15" thickBot="1" x14ac:dyDescent="0.4">
      <c r="F4" s="1"/>
    </row>
    <row r="5" spans="1:7" ht="19" thickBot="1" x14ac:dyDescent="0.5">
      <c r="A5" s="135" t="s">
        <v>0</v>
      </c>
      <c r="B5" s="136"/>
      <c r="C5" s="136"/>
      <c r="D5" s="136"/>
      <c r="E5" s="136"/>
      <c r="F5" s="136"/>
      <c r="G5" s="137"/>
    </row>
    <row r="6" spans="1:7" ht="18.5" x14ac:dyDescent="0.45">
      <c r="A6" s="5" t="s">
        <v>1</v>
      </c>
      <c r="B6" s="6" t="s">
        <v>2</v>
      </c>
      <c r="C6" s="11" t="s">
        <v>1</v>
      </c>
      <c r="D6" s="6" t="s">
        <v>2</v>
      </c>
      <c r="E6" s="6" t="s">
        <v>3</v>
      </c>
      <c r="F6" s="7" t="s">
        <v>4</v>
      </c>
      <c r="G6" s="8" t="s">
        <v>5</v>
      </c>
    </row>
    <row r="7" spans="1:7" x14ac:dyDescent="0.35">
      <c r="A7" s="2" t="s">
        <v>6</v>
      </c>
      <c r="B7" s="2" t="s">
        <v>7</v>
      </c>
      <c r="C7" s="12">
        <v>890303093</v>
      </c>
      <c r="D7" s="2" t="s">
        <v>49</v>
      </c>
      <c r="E7" s="2" t="s">
        <v>50</v>
      </c>
      <c r="F7" s="2">
        <v>45106.40625</v>
      </c>
      <c r="G7" s="9">
        <v>232700</v>
      </c>
    </row>
    <row r="8" spans="1:7" x14ac:dyDescent="0.35">
      <c r="A8" s="2" t="s">
        <v>8</v>
      </c>
      <c r="B8" s="2" t="s">
        <v>7</v>
      </c>
      <c r="C8" s="12">
        <v>890303093</v>
      </c>
      <c r="D8" s="2" t="s">
        <v>49</v>
      </c>
      <c r="E8" s="2" t="s">
        <v>51</v>
      </c>
      <c r="F8" s="2">
        <v>45113.498611111114</v>
      </c>
      <c r="G8" s="9">
        <v>852000</v>
      </c>
    </row>
    <row r="9" spans="1:7" x14ac:dyDescent="0.35">
      <c r="A9" s="2" t="s">
        <v>9</v>
      </c>
      <c r="B9" s="2" t="s">
        <v>7</v>
      </c>
      <c r="C9" s="12">
        <v>890303093</v>
      </c>
      <c r="D9" s="2" t="s">
        <v>49</v>
      </c>
      <c r="E9" s="2" t="s">
        <v>52</v>
      </c>
      <c r="F9" s="2">
        <v>45120.340277777781</v>
      </c>
      <c r="G9" s="9">
        <v>44100</v>
      </c>
    </row>
    <row r="10" spans="1:7" x14ac:dyDescent="0.35">
      <c r="A10" s="2" t="s">
        <v>10</v>
      </c>
      <c r="B10" s="2" t="s">
        <v>7</v>
      </c>
      <c r="C10" s="12">
        <v>890303093</v>
      </c>
      <c r="D10" s="2" t="s">
        <v>49</v>
      </c>
      <c r="E10" s="2" t="s">
        <v>53</v>
      </c>
      <c r="F10" s="2">
        <v>45131.48333333333</v>
      </c>
      <c r="G10" s="9">
        <v>50000</v>
      </c>
    </row>
    <row r="11" spans="1:7" x14ac:dyDescent="0.35">
      <c r="A11" s="2" t="s">
        <v>11</v>
      </c>
      <c r="B11" s="2" t="s">
        <v>7</v>
      </c>
      <c r="C11" s="12">
        <v>890303093</v>
      </c>
      <c r="D11" s="2" t="s">
        <v>49</v>
      </c>
      <c r="E11" s="2" t="s">
        <v>54</v>
      </c>
      <c r="F11" s="2">
        <v>45147.484722222223</v>
      </c>
      <c r="G11" s="9">
        <v>214850</v>
      </c>
    </row>
    <row r="12" spans="1:7" x14ac:dyDescent="0.35">
      <c r="A12" s="2" t="s">
        <v>12</v>
      </c>
      <c r="B12" s="2" t="s">
        <v>7</v>
      </c>
      <c r="C12" s="12">
        <v>890303093</v>
      </c>
      <c r="D12" s="2" t="s">
        <v>49</v>
      </c>
      <c r="E12" s="2" t="s">
        <v>55</v>
      </c>
      <c r="F12" s="2">
        <v>45169.635416666664</v>
      </c>
      <c r="G12" s="9">
        <v>503338</v>
      </c>
    </row>
    <row r="13" spans="1:7" x14ac:dyDescent="0.35">
      <c r="A13" s="2" t="s">
        <v>13</v>
      </c>
      <c r="B13" s="2" t="s">
        <v>7</v>
      </c>
      <c r="C13" s="12">
        <v>890303093</v>
      </c>
      <c r="D13" s="2" t="s">
        <v>49</v>
      </c>
      <c r="E13" s="2" t="s">
        <v>56</v>
      </c>
      <c r="F13" s="2">
        <v>45169.637499999997</v>
      </c>
      <c r="G13" s="9">
        <v>2372100</v>
      </c>
    </row>
    <row r="14" spans="1:7" x14ac:dyDescent="0.35">
      <c r="A14" s="2" t="s">
        <v>14</v>
      </c>
      <c r="B14" s="2" t="s">
        <v>7</v>
      </c>
      <c r="C14" s="12">
        <v>890303093</v>
      </c>
      <c r="D14" s="2" t="s">
        <v>49</v>
      </c>
      <c r="E14" s="2" t="s">
        <v>57</v>
      </c>
      <c r="F14" s="2">
        <v>45169.643750000003</v>
      </c>
      <c r="G14" s="9">
        <v>2017400</v>
      </c>
    </row>
    <row r="15" spans="1:7" x14ac:dyDescent="0.35">
      <c r="A15" s="2" t="s">
        <v>15</v>
      </c>
      <c r="B15" s="2" t="s">
        <v>7</v>
      </c>
      <c r="C15" s="12">
        <v>890303093</v>
      </c>
      <c r="D15" s="2" t="s">
        <v>49</v>
      </c>
      <c r="E15" s="2" t="s">
        <v>58</v>
      </c>
      <c r="F15" s="2">
        <v>45170.684027777781</v>
      </c>
      <c r="G15" s="9">
        <v>194100</v>
      </c>
    </row>
    <row r="16" spans="1:7" x14ac:dyDescent="0.35">
      <c r="A16" s="2" t="s">
        <v>16</v>
      </c>
      <c r="B16" s="2" t="s">
        <v>7</v>
      </c>
      <c r="C16" s="12">
        <v>890303093</v>
      </c>
      <c r="D16" s="2" t="s">
        <v>49</v>
      </c>
      <c r="E16" s="2" t="s">
        <v>59</v>
      </c>
      <c r="F16" s="2">
        <v>45175.605555555558</v>
      </c>
      <c r="G16" s="9">
        <v>1008700</v>
      </c>
    </row>
    <row r="17" spans="1:7" x14ac:dyDescent="0.35">
      <c r="A17" s="2" t="s">
        <v>17</v>
      </c>
      <c r="B17" s="2" t="s">
        <v>7</v>
      </c>
      <c r="C17" s="12">
        <v>890303093</v>
      </c>
      <c r="D17" s="2" t="s">
        <v>49</v>
      </c>
      <c r="E17" s="2" t="s">
        <v>60</v>
      </c>
      <c r="F17" s="2">
        <v>45175.612500000003</v>
      </c>
      <c r="G17" s="9">
        <v>150000</v>
      </c>
    </row>
    <row r="18" spans="1:7" x14ac:dyDescent="0.35">
      <c r="A18" s="2" t="s">
        <v>18</v>
      </c>
      <c r="B18" s="2" t="s">
        <v>7</v>
      </c>
      <c r="C18" s="12">
        <v>890303093</v>
      </c>
      <c r="D18" s="2" t="s">
        <v>49</v>
      </c>
      <c r="E18" s="2" t="s">
        <v>61</v>
      </c>
      <c r="F18" s="2">
        <v>45191.748611111114</v>
      </c>
      <c r="G18" s="9">
        <v>426000</v>
      </c>
    </row>
    <row r="19" spans="1:7" x14ac:dyDescent="0.35">
      <c r="A19" s="2" t="s">
        <v>19</v>
      </c>
      <c r="B19" s="2" t="s">
        <v>7</v>
      </c>
      <c r="C19" s="12">
        <v>890303093</v>
      </c>
      <c r="D19" s="2" t="s">
        <v>49</v>
      </c>
      <c r="E19" s="2" t="s">
        <v>62</v>
      </c>
      <c r="F19" s="2">
        <v>45198.597916666666</v>
      </c>
      <c r="G19" s="9">
        <v>6093500</v>
      </c>
    </row>
    <row r="20" spans="1:7" x14ac:dyDescent="0.35">
      <c r="A20" s="2" t="s">
        <v>20</v>
      </c>
      <c r="B20" s="2" t="s">
        <v>7</v>
      </c>
      <c r="C20" s="12">
        <v>890303093</v>
      </c>
      <c r="D20" s="2" t="s">
        <v>49</v>
      </c>
      <c r="E20" s="2" t="s">
        <v>63</v>
      </c>
      <c r="F20" s="2">
        <v>45198.62777777778</v>
      </c>
      <c r="G20" s="9">
        <v>517500</v>
      </c>
    </row>
    <row r="21" spans="1:7" x14ac:dyDescent="0.35">
      <c r="A21" s="2" t="s">
        <v>21</v>
      </c>
      <c r="B21" s="2" t="s">
        <v>7</v>
      </c>
      <c r="C21" s="12">
        <v>890303093</v>
      </c>
      <c r="D21" s="2" t="s">
        <v>49</v>
      </c>
      <c r="E21" s="2" t="s">
        <v>64</v>
      </c>
      <c r="F21" s="2">
        <v>45201.362500000003</v>
      </c>
      <c r="G21" s="9">
        <v>426000</v>
      </c>
    </row>
    <row r="22" spans="1:7" x14ac:dyDescent="0.35">
      <c r="A22" s="2" t="s">
        <v>22</v>
      </c>
      <c r="B22" s="2" t="s">
        <v>7</v>
      </c>
      <c r="C22" s="12">
        <v>890303093</v>
      </c>
      <c r="D22" s="2" t="s">
        <v>49</v>
      </c>
      <c r="E22" s="2" t="s">
        <v>65</v>
      </c>
      <c r="F22" s="2">
        <v>45203.492361111108</v>
      </c>
      <c r="G22" s="9">
        <v>2888200</v>
      </c>
    </row>
    <row r="23" spans="1:7" x14ac:dyDescent="0.35">
      <c r="A23" s="2" t="s">
        <v>23</v>
      </c>
      <c r="B23" s="2" t="s">
        <v>7</v>
      </c>
      <c r="C23" s="12">
        <v>890303093</v>
      </c>
      <c r="D23" s="2" t="s">
        <v>49</v>
      </c>
      <c r="E23" s="2" t="s">
        <v>66</v>
      </c>
      <c r="F23" s="2">
        <v>45203.532638888886</v>
      </c>
      <c r="G23" s="9">
        <v>426000</v>
      </c>
    </row>
    <row r="24" spans="1:7" x14ac:dyDescent="0.35">
      <c r="A24" s="2" t="s">
        <v>24</v>
      </c>
      <c r="B24" s="2" t="s">
        <v>7</v>
      </c>
      <c r="C24" s="12">
        <v>890303093</v>
      </c>
      <c r="D24" s="2" t="s">
        <v>49</v>
      </c>
      <c r="E24" s="2" t="s">
        <v>67</v>
      </c>
      <c r="F24" s="2">
        <v>45203.590277777781</v>
      </c>
      <c r="G24" s="9">
        <v>350400</v>
      </c>
    </row>
    <row r="25" spans="1:7" x14ac:dyDescent="0.35">
      <c r="A25" s="2" t="s">
        <v>25</v>
      </c>
      <c r="B25" s="2" t="s">
        <v>7</v>
      </c>
      <c r="C25" s="12">
        <v>890303093</v>
      </c>
      <c r="D25" s="2" t="s">
        <v>49</v>
      </c>
      <c r="E25" s="2" t="s">
        <v>68</v>
      </c>
      <c r="F25" s="2">
        <v>45203.6</v>
      </c>
      <c r="G25" s="9">
        <v>50000</v>
      </c>
    </row>
    <row r="26" spans="1:7" x14ac:dyDescent="0.35">
      <c r="A26" s="2" t="s">
        <v>26</v>
      </c>
      <c r="B26" s="2" t="s">
        <v>7</v>
      </c>
      <c r="C26" s="12">
        <v>890303093</v>
      </c>
      <c r="D26" s="2" t="s">
        <v>49</v>
      </c>
      <c r="E26" s="2" t="s">
        <v>69</v>
      </c>
      <c r="F26" s="2">
        <v>45209.467361111114</v>
      </c>
      <c r="G26" s="9">
        <v>176400</v>
      </c>
    </row>
    <row r="27" spans="1:7" x14ac:dyDescent="0.35">
      <c r="A27" s="2" t="s">
        <v>27</v>
      </c>
      <c r="B27" s="2" t="s">
        <v>7</v>
      </c>
      <c r="C27" s="12">
        <v>890303093</v>
      </c>
      <c r="D27" s="2" t="s">
        <v>49</v>
      </c>
      <c r="E27" s="2" t="s">
        <v>70</v>
      </c>
      <c r="F27" s="2">
        <v>45209.46875</v>
      </c>
      <c r="G27" s="9">
        <v>2396100</v>
      </c>
    </row>
    <row r="28" spans="1:7" x14ac:dyDescent="0.35">
      <c r="A28" s="2" t="s">
        <v>28</v>
      </c>
      <c r="B28" s="2" t="s">
        <v>7</v>
      </c>
      <c r="C28" s="12">
        <v>890303093</v>
      </c>
      <c r="D28" s="2" t="s">
        <v>49</v>
      </c>
      <c r="E28" s="2" t="s">
        <v>71</v>
      </c>
      <c r="F28" s="2">
        <v>45220.754166666666</v>
      </c>
      <c r="G28" s="9">
        <v>426000</v>
      </c>
    </row>
    <row r="29" spans="1:7" x14ac:dyDescent="0.35">
      <c r="A29" s="2" t="s">
        <v>29</v>
      </c>
      <c r="B29" s="2" t="s">
        <v>7</v>
      </c>
      <c r="C29" s="12">
        <v>890303093</v>
      </c>
      <c r="D29" s="2" t="s">
        <v>49</v>
      </c>
      <c r="E29" s="2" t="s">
        <v>72</v>
      </c>
      <c r="F29" s="2">
        <v>45223.634027777778</v>
      </c>
      <c r="G29" s="9">
        <v>2825800</v>
      </c>
    </row>
    <row r="30" spans="1:7" x14ac:dyDescent="0.35">
      <c r="A30" s="2" t="s">
        <v>30</v>
      </c>
      <c r="B30" s="2" t="s">
        <v>7</v>
      </c>
      <c r="C30" s="12">
        <v>890303093</v>
      </c>
      <c r="D30" s="2" t="s">
        <v>49</v>
      </c>
      <c r="E30" s="2" t="s">
        <v>73</v>
      </c>
      <c r="F30" s="2">
        <v>45223.642361111109</v>
      </c>
      <c r="G30" s="9">
        <v>690244</v>
      </c>
    </row>
    <row r="31" spans="1:7" x14ac:dyDescent="0.35">
      <c r="A31" s="2" t="s">
        <v>31</v>
      </c>
      <c r="B31" s="2" t="s">
        <v>7</v>
      </c>
      <c r="C31" s="12">
        <v>890303093</v>
      </c>
      <c r="D31" s="2" t="s">
        <v>49</v>
      </c>
      <c r="E31" s="2" t="s">
        <v>74</v>
      </c>
      <c r="F31" s="2">
        <v>45227.663888888892</v>
      </c>
      <c r="G31" s="9">
        <v>50000</v>
      </c>
    </row>
    <row r="32" spans="1:7" x14ac:dyDescent="0.35">
      <c r="A32" s="2" t="s">
        <v>32</v>
      </c>
      <c r="B32" s="2" t="s">
        <v>7</v>
      </c>
      <c r="C32" s="12">
        <v>890303093</v>
      </c>
      <c r="D32" s="2" t="s">
        <v>49</v>
      </c>
      <c r="E32" s="2" t="s">
        <v>75</v>
      </c>
      <c r="F32" s="2">
        <v>45230.388888888891</v>
      </c>
      <c r="G32" s="9">
        <v>2372100</v>
      </c>
    </row>
    <row r="33" spans="1:7" x14ac:dyDescent="0.35">
      <c r="A33" s="2" t="s">
        <v>33</v>
      </c>
      <c r="B33" s="2" t="s">
        <v>7</v>
      </c>
      <c r="C33" s="12">
        <v>890303093</v>
      </c>
      <c r="D33" s="2" t="s">
        <v>49</v>
      </c>
      <c r="E33" s="2" t="s">
        <v>76</v>
      </c>
      <c r="F33" s="2">
        <v>45237.390277777777</v>
      </c>
      <c r="G33" s="9">
        <v>138200</v>
      </c>
    </row>
    <row r="34" spans="1:7" x14ac:dyDescent="0.35">
      <c r="A34" s="2" t="s">
        <v>34</v>
      </c>
      <c r="B34" s="2" t="s">
        <v>7</v>
      </c>
      <c r="C34" s="12">
        <v>890303093</v>
      </c>
      <c r="D34" s="2" t="s">
        <v>49</v>
      </c>
      <c r="E34" s="2" t="s">
        <v>77</v>
      </c>
      <c r="F34" s="2">
        <v>45237.393750000003</v>
      </c>
      <c r="G34" s="9">
        <v>1649400</v>
      </c>
    </row>
    <row r="35" spans="1:7" x14ac:dyDescent="0.35">
      <c r="A35" s="2" t="s">
        <v>35</v>
      </c>
      <c r="B35" s="2" t="s">
        <v>7</v>
      </c>
      <c r="C35" s="12">
        <v>890303093</v>
      </c>
      <c r="D35" s="2" t="s">
        <v>49</v>
      </c>
      <c r="E35" s="2" t="s">
        <v>78</v>
      </c>
      <c r="F35" s="2">
        <v>45238.725694444445</v>
      </c>
      <c r="G35" s="9">
        <v>426000</v>
      </c>
    </row>
    <row r="36" spans="1:7" x14ac:dyDescent="0.35">
      <c r="A36" s="2" t="s">
        <v>36</v>
      </c>
      <c r="B36" s="2" t="s">
        <v>7</v>
      </c>
      <c r="C36" s="12">
        <v>890303093</v>
      </c>
      <c r="D36" s="2" t="s">
        <v>49</v>
      </c>
      <c r="E36" s="2" t="s">
        <v>79</v>
      </c>
      <c r="F36" s="2">
        <v>45247.482638888891</v>
      </c>
      <c r="G36" s="9">
        <v>150000</v>
      </c>
    </row>
    <row r="37" spans="1:7" x14ac:dyDescent="0.35">
      <c r="A37" s="2" t="s">
        <v>37</v>
      </c>
      <c r="B37" s="2" t="s">
        <v>7</v>
      </c>
      <c r="C37" s="12">
        <v>890303093</v>
      </c>
      <c r="D37" s="2" t="s">
        <v>49</v>
      </c>
      <c r="E37" s="2" t="s">
        <v>80</v>
      </c>
      <c r="F37" s="2">
        <v>45247.484027777777</v>
      </c>
      <c r="G37" s="9">
        <v>2378100</v>
      </c>
    </row>
    <row r="38" spans="1:7" x14ac:dyDescent="0.35">
      <c r="A38" s="2" t="s">
        <v>38</v>
      </c>
      <c r="B38" s="2" t="s">
        <v>7</v>
      </c>
      <c r="C38" s="12">
        <v>890303093</v>
      </c>
      <c r="D38" s="2" t="s">
        <v>49</v>
      </c>
      <c r="E38" s="2" t="s">
        <v>81</v>
      </c>
      <c r="F38" s="2">
        <v>45252.798611111109</v>
      </c>
      <c r="G38" s="9">
        <v>50000</v>
      </c>
    </row>
    <row r="39" spans="1:7" x14ac:dyDescent="0.35">
      <c r="A39" s="2" t="s">
        <v>39</v>
      </c>
      <c r="B39" s="2" t="s">
        <v>7</v>
      </c>
      <c r="C39" s="12">
        <v>890303093</v>
      </c>
      <c r="D39" s="2" t="s">
        <v>49</v>
      </c>
      <c r="E39" s="2" t="s">
        <v>82</v>
      </c>
      <c r="F39" s="2">
        <v>45258.626388888886</v>
      </c>
      <c r="G39" s="9">
        <v>50000</v>
      </c>
    </row>
    <row r="40" spans="1:7" x14ac:dyDescent="0.35">
      <c r="A40" s="2" t="s">
        <v>40</v>
      </c>
      <c r="B40" s="2" t="s">
        <v>7</v>
      </c>
      <c r="C40" s="12">
        <v>890303093</v>
      </c>
      <c r="D40" s="2" t="s">
        <v>49</v>
      </c>
      <c r="E40" s="2" t="s">
        <v>83</v>
      </c>
      <c r="F40" s="2">
        <v>45259.665277777778</v>
      </c>
      <c r="G40" s="9">
        <v>250000</v>
      </c>
    </row>
    <row r="41" spans="1:7" x14ac:dyDescent="0.35">
      <c r="A41" s="2" t="s">
        <v>41</v>
      </c>
      <c r="B41" s="2" t="s">
        <v>7</v>
      </c>
      <c r="C41" s="12">
        <v>890303093</v>
      </c>
      <c r="D41" s="2" t="s">
        <v>49</v>
      </c>
      <c r="E41" s="2" t="s">
        <v>84</v>
      </c>
      <c r="F41" s="2">
        <v>45259.668749999997</v>
      </c>
      <c r="G41" s="9">
        <v>2469500</v>
      </c>
    </row>
    <row r="42" spans="1:7" x14ac:dyDescent="0.35">
      <c r="A42" s="2" t="s">
        <v>42</v>
      </c>
      <c r="B42" s="2" t="s">
        <v>7</v>
      </c>
      <c r="C42" s="12">
        <v>890303093</v>
      </c>
      <c r="D42" s="2" t="s">
        <v>49</v>
      </c>
      <c r="E42" s="2" t="s">
        <v>85</v>
      </c>
      <c r="F42" s="2">
        <v>45272.655555555553</v>
      </c>
      <c r="G42" s="9">
        <v>150000</v>
      </c>
    </row>
    <row r="43" spans="1:7" x14ac:dyDescent="0.35">
      <c r="A43" s="2" t="s">
        <v>43</v>
      </c>
      <c r="B43" s="2" t="s">
        <v>7</v>
      </c>
      <c r="C43" s="12">
        <v>890303093</v>
      </c>
      <c r="D43" s="2" t="s">
        <v>49</v>
      </c>
      <c r="E43" s="2" t="s">
        <v>86</v>
      </c>
      <c r="F43" s="2">
        <v>45272.657638888886</v>
      </c>
      <c r="G43" s="9">
        <v>2313200</v>
      </c>
    </row>
    <row r="44" spans="1:7" x14ac:dyDescent="0.35">
      <c r="A44" s="2" t="s">
        <v>43</v>
      </c>
      <c r="B44" s="2" t="s">
        <v>7</v>
      </c>
      <c r="C44" s="12">
        <v>890303093</v>
      </c>
      <c r="D44" s="2" t="s">
        <v>49</v>
      </c>
      <c r="E44" s="2" t="s">
        <v>87</v>
      </c>
      <c r="F44" s="2">
        <v>45279.607638888891</v>
      </c>
      <c r="G44" s="9">
        <v>1446100</v>
      </c>
    </row>
    <row r="45" spans="1:7" x14ac:dyDescent="0.35">
      <c r="A45" s="2" t="s">
        <v>44</v>
      </c>
      <c r="B45" s="2" t="s">
        <v>7</v>
      </c>
      <c r="C45" s="12">
        <v>890303093</v>
      </c>
      <c r="D45" s="2" t="s">
        <v>49</v>
      </c>
      <c r="E45" s="2" t="s">
        <v>88</v>
      </c>
      <c r="F45" s="2">
        <v>45300.625694444447</v>
      </c>
      <c r="G45" s="9">
        <v>50000</v>
      </c>
    </row>
    <row r="46" spans="1:7" x14ac:dyDescent="0.35">
      <c r="A46" s="2" t="s">
        <v>45</v>
      </c>
      <c r="B46" s="2" t="s">
        <v>7</v>
      </c>
      <c r="C46" s="12">
        <v>890303093</v>
      </c>
      <c r="D46" s="2" t="s">
        <v>49</v>
      </c>
      <c r="E46" s="2" t="s">
        <v>89</v>
      </c>
      <c r="F46" s="2">
        <v>45301.611805555556</v>
      </c>
      <c r="G46" s="9">
        <v>144100</v>
      </c>
    </row>
    <row r="47" spans="1:7" x14ac:dyDescent="0.35">
      <c r="A47" s="2" t="s">
        <v>46</v>
      </c>
      <c r="B47" s="2" t="s">
        <v>7</v>
      </c>
      <c r="C47" s="12">
        <v>890303093</v>
      </c>
      <c r="D47" s="2" t="s">
        <v>49</v>
      </c>
      <c r="E47" s="2" t="s">
        <v>90</v>
      </c>
      <c r="F47" s="2">
        <v>45301.614583333336</v>
      </c>
      <c r="G47" s="9">
        <v>1928400</v>
      </c>
    </row>
    <row r="48" spans="1:7" x14ac:dyDescent="0.35">
      <c r="A48" s="2" t="s">
        <v>47</v>
      </c>
      <c r="B48" s="2" t="s">
        <v>7</v>
      </c>
      <c r="C48" s="12">
        <v>890303093</v>
      </c>
      <c r="D48" s="2" t="s">
        <v>49</v>
      </c>
      <c r="E48" s="2" t="s">
        <v>91</v>
      </c>
      <c r="F48" s="2">
        <v>45309.502083333333</v>
      </c>
      <c r="G48" s="9">
        <v>50000</v>
      </c>
    </row>
    <row r="49" spans="1:7" x14ac:dyDescent="0.35">
      <c r="A49" s="2" t="s">
        <v>48</v>
      </c>
      <c r="B49" s="2" t="s">
        <v>7</v>
      </c>
      <c r="C49" s="12">
        <v>890303093</v>
      </c>
      <c r="D49" s="2" t="s">
        <v>49</v>
      </c>
      <c r="E49" s="2" t="s">
        <v>92</v>
      </c>
      <c r="F49" s="2">
        <v>45309.54583333333</v>
      </c>
      <c r="G49" s="9">
        <v>50000</v>
      </c>
    </row>
    <row r="50" spans="1:7" x14ac:dyDescent="0.35">
      <c r="A50" s="2" t="s">
        <v>47</v>
      </c>
      <c r="B50" s="2" t="s">
        <v>7</v>
      </c>
      <c r="C50" s="12">
        <v>890303093</v>
      </c>
      <c r="D50" s="2" t="s">
        <v>49</v>
      </c>
      <c r="E50" s="2" t="s">
        <v>93</v>
      </c>
      <c r="F50" s="2">
        <v>45315.486111111109</v>
      </c>
      <c r="G50" s="9">
        <v>1346800</v>
      </c>
    </row>
    <row r="51" spans="1:7" x14ac:dyDescent="0.35">
      <c r="A51" s="2" t="s">
        <v>48</v>
      </c>
      <c r="B51" s="2" t="s">
        <v>7</v>
      </c>
      <c r="C51" s="12">
        <v>890303093</v>
      </c>
      <c r="D51" s="2" t="s">
        <v>49</v>
      </c>
      <c r="E51" s="2" t="s">
        <v>94</v>
      </c>
      <c r="F51" s="2">
        <v>45315.490277777775</v>
      </c>
      <c r="G51" s="9">
        <v>250000</v>
      </c>
    </row>
    <row r="52" spans="1:7" x14ac:dyDescent="0.35">
      <c r="A52" s="2" t="s">
        <v>47</v>
      </c>
      <c r="B52" s="2" t="s">
        <v>7</v>
      </c>
      <c r="C52" s="12">
        <v>890303093</v>
      </c>
      <c r="D52" s="2" t="s">
        <v>49</v>
      </c>
      <c r="E52" s="2" t="s">
        <v>95</v>
      </c>
      <c r="F52" s="2">
        <v>45316.494444444441</v>
      </c>
      <c r="G52" s="9">
        <v>50000</v>
      </c>
    </row>
    <row r="53" spans="1:7" x14ac:dyDescent="0.35">
      <c r="A53" s="2" t="s">
        <v>48</v>
      </c>
      <c r="B53" s="2" t="s">
        <v>7</v>
      </c>
      <c r="C53" s="12">
        <v>890303093</v>
      </c>
      <c r="D53" s="2" t="s">
        <v>49</v>
      </c>
      <c r="E53" s="2" t="s">
        <v>96</v>
      </c>
      <c r="F53" s="2">
        <v>45320.410416666666</v>
      </c>
      <c r="G53" s="9">
        <v>2280300</v>
      </c>
    </row>
    <row r="54" spans="1:7" x14ac:dyDescent="0.35">
      <c r="A54" s="2" t="s">
        <v>47</v>
      </c>
      <c r="B54" s="2" t="s">
        <v>7</v>
      </c>
      <c r="C54" s="12">
        <v>890303093</v>
      </c>
      <c r="D54" s="2" t="s">
        <v>49</v>
      </c>
      <c r="E54" s="2" t="s">
        <v>97</v>
      </c>
      <c r="F54" s="2">
        <v>45320.413888888892</v>
      </c>
      <c r="G54" s="9">
        <v>50000</v>
      </c>
    </row>
    <row r="55" spans="1:7" x14ac:dyDescent="0.35">
      <c r="A55" s="2" t="s">
        <v>48</v>
      </c>
      <c r="B55" s="2" t="s">
        <v>7</v>
      </c>
      <c r="C55" s="12">
        <v>890303093</v>
      </c>
      <c r="D55" s="2" t="s">
        <v>49</v>
      </c>
      <c r="E55" s="2" t="s">
        <v>98</v>
      </c>
      <c r="F55" s="2">
        <v>45323.317361111112</v>
      </c>
      <c r="G55" s="9">
        <v>582300</v>
      </c>
    </row>
    <row r="56" spans="1:7" x14ac:dyDescent="0.35">
      <c r="A56" s="2" t="s">
        <v>48</v>
      </c>
      <c r="B56" s="2" t="s">
        <v>7</v>
      </c>
      <c r="C56" s="12">
        <v>890303093</v>
      </c>
      <c r="D56" s="2" t="s">
        <v>49</v>
      </c>
      <c r="E56" s="2" t="s">
        <v>99</v>
      </c>
      <c r="F56" s="2">
        <v>45323.324999999997</v>
      </c>
      <c r="G56" s="9">
        <v>150000</v>
      </c>
    </row>
    <row r="57" spans="1:7" x14ac:dyDescent="0.35">
      <c r="A57" s="2" t="s">
        <v>48</v>
      </c>
      <c r="B57" s="2" t="s">
        <v>7</v>
      </c>
      <c r="C57" s="12">
        <v>890303093</v>
      </c>
      <c r="D57" s="2" t="s">
        <v>49</v>
      </c>
      <c r="E57" s="2" t="s">
        <v>100</v>
      </c>
      <c r="F57" s="2">
        <v>45331.363888888889</v>
      </c>
      <c r="G57" s="9">
        <v>1299400</v>
      </c>
    </row>
    <row r="58" spans="1:7" x14ac:dyDescent="0.35">
      <c r="A58" s="2" t="s">
        <v>48</v>
      </c>
      <c r="B58" s="2" t="s">
        <v>7</v>
      </c>
      <c r="C58" s="12">
        <v>890303093</v>
      </c>
      <c r="D58" s="2" t="s">
        <v>49</v>
      </c>
      <c r="E58" s="2" t="s">
        <v>101</v>
      </c>
      <c r="F58" s="2">
        <v>45331.367361111108</v>
      </c>
      <c r="G58" s="9">
        <v>191100</v>
      </c>
    </row>
    <row r="59" spans="1:7" x14ac:dyDescent="0.35">
      <c r="A59" s="2" t="s">
        <v>48</v>
      </c>
      <c r="B59" s="2" t="s">
        <v>7</v>
      </c>
      <c r="C59" s="12">
        <v>890303093</v>
      </c>
      <c r="D59" s="2" t="s">
        <v>49</v>
      </c>
      <c r="E59" s="2" t="s">
        <v>102</v>
      </c>
      <c r="F59" s="2">
        <v>45335.36041666667</v>
      </c>
      <c r="G59" s="9">
        <v>150000</v>
      </c>
    </row>
    <row r="60" spans="1:7" x14ac:dyDescent="0.35">
      <c r="A60" s="2" t="s">
        <v>48</v>
      </c>
      <c r="B60" s="2" t="s">
        <v>7</v>
      </c>
      <c r="C60" s="12">
        <v>890303093</v>
      </c>
      <c r="D60" s="2" t="s">
        <v>49</v>
      </c>
      <c r="E60" s="2" t="s">
        <v>103</v>
      </c>
      <c r="F60" s="2">
        <v>45335.363194444442</v>
      </c>
      <c r="G60" s="9">
        <v>614200</v>
      </c>
    </row>
    <row r="61" spans="1:7" x14ac:dyDescent="0.35">
      <c r="A61" s="2" t="s">
        <v>48</v>
      </c>
      <c r="B61" s="2" t="s">
        <v>7</v>
      </c>
      <c r="C61" s="12">
        <v>890303093</v>
      </c>
      <c r="D61" s="2" t="s">
        <v>49</v>
      </c>
      <c r="E61" s="2" t="s">
        <v>104</v>
      </c>
      <c r="F61" s="2">
        <v>45342.446527777778</v>
      </c>
      <c r="G61" s="9">
        <v>282300</v>
      </c>
    </row>
    <row r="62" spans="1:7" x14ac:dyDescent="0.35">
      <c r="A62" s="2" t="s">
        <v>48</v>
      </c>
      <c r="B62" s="2" t="s">
        <v>7</v>
      </c>
      <c r="C62" s="12">
        <v>890303093</v>
      </c>
      <c r="D62" s="2" t="s">
        <v>49</v>
      </c>
      <c r="E62" s="2" t="s">
        <v>105</v>
      </c>
      <c r="F62" s="2">
        <v>45342.448611111111</v>
      </c>
      <c r="G62" s="9">
        <v>50000</v>
      </c>
    </row>
    <row r="63" spans="1:7" x14ac:dyDescent="0.35">
      <c r="A63" s="2" t="s">
        <v>48</v>
      </c>
      <c r="B63" s="2" t="s">
        <v>7</v>
      </c>
      <c r="C63" s="12">
        <v>890303093</v>
      </c>
      <c r="D63" s="2" t="s">
        <v>49</v>
      </c>
      <c r="E63" s="2" t="s">
        <v>106</v>
      </c>
      <c r="F63" s="2">
        <v>45346.442361111112</v>
      </c>
      <c r="G63" s="9">
        <v>50000</v>
      </c>
    </row>
    <row r="64" spans="1:7" x14ac:dyDescent="0.35">
      <c r="A64" s="2" t="s">
        <v>48</v>
      </c>
      <c r="B64" s="2" t="s">
        <v>7</v>
      </c>
      <c r="C64" s="12">
        <v>890303093</v>
      </c>
      <c r="D64" s="2" t="s">
        <v>49</v>
      </c>
      <c r="E64" s="2" t="s">
        <v>107</v>
      </c>
      <c r="F64" s="2">
        <v>45350.39166666667</v>
      </c>
      <c r="G64" s="9">
        <v>50000</v>
      </c>
    </row>
    <row r="65" spans="1:7" x14ac:dyDescent="0.35">
      <c r="A65" s="2" t="s">
        <v>48</v>
      </c>
      <c r="B65" s="2" t="s">
        <v>7</v>
      </c>
      <c r="C65" s="12">
        <v>890303093</v>
      </c>
      <c r="D65" s="2" t="s">
        <v>49</v>
      </c>
      <c r="E65" s="2" t="s">
        <v>108</v>
      </c>
      <c r="F65" s="2">
        <v>45350.543749999997</v>
      </c>
      <c r="G65" s="9">
        <v>50000</v>
      </c>
    </row>
    <row r="66" spans="1:7" x14ac:dyDescent="0.35">
      <c r="A66" s="2" t="s">
        <v>48</v>
      </c>
      <c r="B66" s="2" t="s">
        <v>7</v>
      </c>
      <c r="C66" s="12">
        <v>890303093</v>
      </c>
      <c r="D66" s="2" t="s">
        <v>49</v>
      </c>
      <c r="E66" s="13" t="s">
        <v>109</v>
      </c>
      <c r="F66" s="13">
        <v>45351.341666666667</v>
      </c>
      <c r="G66" s="9">
        <v>50000</v>
      </c>
    </row>
    <row r="67" spans="1:7" x14ac:dyDescent="0.35">
      <c r="A67" s="2" t="s">
        <v>48</v>
      </c>
      <c r="B67" s="2" t="s">
        <v>7</v>
      </c>
      <c r="C67" s="12">
        <v>890303093</v>
      </c>
      <c r="D67" s="2" t="s">
        <v>49</v>
      </c>
      <c r="E67" s="13" t="s">
        <v>111</v>
      </c>
      <c r="F67" s="13">
        <v>45352.620138888888</v>
      </c>
      <c r="G67" s="9">
        <v>50000</v>
      </c>
    </row>
    <row r="68" spans="1:7" x14ac:dyDescent="0.35">
      <c r="A68" s="2" t="s">
        <v>48</v>
      </c>
      <c r="B68" s="2" t="s">
        <v>7</v>
      </c>
      <c r="C68" s="12">
        <v>890303093</v>
      </c>
      <c r="D68" s="2" t="s">
        <v>49</v>
      </c>
      <c r="E68" s="13" t="s">
        <v>112</v>
      </c>
      <c r="F68" s="13">
        <v>45356.368055555555</v>
      </c>
      <c r="G68" s="9">
        <v>150000</v>
      </c>
    </row>
    <row r="69" spans="1:7" x14ac:dyDescent="0.35">
      <c r="A69" s="2" t="s">
        <v>48</v>
      </c>
      <c r="B69" s="2" t="s">
        <v>7</v>
      </c>
      <c r="C69" s="12">
        <v>890303093</v>
      </c>
      <c r="D69" s="2" t="s">
        <v>49</v>
      </c>
      <c r="E69" s="13" t="s">
        <v>113</v>
      </c>
      <c r="F69" s="13">
        <v>45356.374305555553</v>
      </c>
      <c r="G69" s="9">
        <v>899400</v>
      </c>
    </row>
    <row r="70" spans="1:7" x14ac:dyDescent="0.35">
      <c r="A70" s="2" t="s">
        <v>48</v>
      </c>
      <c r="B70" s="2" t="s">
        <v>7</v>
      </c>
      <c r="C70" s="12">
        <v>890303093</v>
      </c>
      <c r="D70" s="2" t="s">
        <v>49</v>
      </c>
      <c r="E70" s="13" t="s">
        <v>114</v>
      </c>
      <c r="F70" s="13">
        <v>45356.384027777778</v>
      </c>
      <c r="G70" s="9">
        <v>761200</v>
      </c>
    </row>
    <row r="71" spans="1:7" x14ac:dyDescent="0.35">
      <c r="A71" s="2" t="s">
        <v>48</v>
      </c>
      <c r="B71" s="2" t="s">
        <v>7</v>
      </c>
      <c r="C71" s="12">
        <v>890303093</v>
      </c>
      <c r="D71" s="2" t="s">
        <v>49</v>
      </c>
      <c r="E71" s="13" t="s">
        <v>115</v>
      </c>
      <c r="F71" s="13">
        <v>45357.329861111109</v>
      </c>
      <c r="G71" s="9">
        <v>50000</v>
      </c>
    </row>
    <row r="72" spans="1:7" x14ac:dyDescent="0.35">
      <c r="A72" s="2" t="s">
        <v>48</v>
      </c>
      <c r="B72" s="2" t="s">
        <v>7</v>
      </c>
      <c r="C72" s="12">
        <v>890303093</v>
      </c>
      <c r="D72" s="2" t="s">
        <v>49</v>
      </c>
      <c r="E72" s="13" t="s">
        <v>116</v>
      </c>
      <c r="F72" s="13">
        <v>45360.390972222223</v>
      </c>
      <c r="G72" s="9">
        <v>50000</v>
      </c>
    </row>
    <row r="73" spans="1:7" x14ac:dyDescent="0.35">
      <c r="A73" s="2" t="s">
        <v>48</v>
      </c>
      <c r="B73" s="2" t="s">
        <v>7</v>
      </c>
      <c r="C73" s="12">
        <v>890303093</v>
      </c>
      <c r="D73" s="2" t="s">
        <v>49</v>
      </c>
      <c r="E73" s="13" t="s">
        <v>117</v>
      </c>
      <c r="F73" s="13">
        <v>45363.617361111108</v>
      </c>
      <c r="G73" s="9">
        <v>811200</v>
      </c>
    </row>
    <row r="74" spans="1:7" x14ac:dyDescent="0.35">
      <c r="A74" s="2" t="s">
        <v>48</v>
      </c>
      <c r="B74" s="2" t="s">
        <v>7</v>
      </c>
      <c r="C74" s="12">
        <v>890303093</v>
      </c>
      <c r="D74" s="2" t="s">
        <v>49</v>
      </c>
      <c r="E74" s="13" t="s">
        <v>118</v>
      </c>
      <c r="F74" s="13">
        <v>45363.629861111112</v>
      </c>
      <c r="G74" s="9">
        <v>188200</v>
      </c>
    </row>
    <row r="75" spans="1:7" x14ac:dyDescent="0.35">
      <c r="A75" s="2" t="s">
        <v>48</v>
      </c>
      <c r="B75" s="2" t="s">
        <v>7</v>
      </c>
      <c r="C75" s="12">
        <v>890303093</v>
      </c>
      <c r="D75" s="2" t="s">
        <v>49</v>
      </c>
      <c r="E75" s="13" t="s">
        <v>119</v>
      </c>
      <c r="F75" s="13">
        <v>45363.631944444445</v>
      </c>
      <c r="G75" s="9">
        <v>150000</v>
      </c>
    </row>
    <row r="76" spans="1:7" x14ac:dyDescent="0.35">
      <c r="A76" s="2" t="s">
        <v>48</v>
      </c>
      <c r="B76" s="2" t="s">
        <v>7</v>
      </c>
      <c r="C76" s="12">
        <v>890303093</v>
      </c>
      <c r="D76" s="2" t="s">
        <v>49</v>
      </c>
      <c r="E76" s="13" t="s">
        <v>120</v>
      </c>
      <c r="F76" s="13">
        <v>45365.640972222223</v>
      </c>
      <c r="G76" s="9">
        <v>50000</v>
      </c>
    </row>
    <row r="77" spans="1:7" x14ac:dyDescent="0.35">
      <c r="A77" s="2" t="s">
        <v>48</v>
      </c>
      <c r="B77" s="2" t="s">
        <v>7</v>
      </c>
      <c r="C77" s="12">
        <v>890303093</v>
      </c>
      <c r="D77" s="2" t="s">
        <v>49</v>
      </c>
      <c r="E77" s="13" t="s">
        <v>121</v>
      </c>
      <c r="F77" s="13">
        <v>45367.563888888886</v>
      </c>
      <c r="G77" s="9">
        <v>50000</v>
      </c>
    </row>
    <row r="78" spans="1:7" x14ac:dyDescent="0.35">
      <c r="A78" s="2" t="s">
        <v>48</v>
      </c>
      <c r="B78" s="2" t="s">
        <v>7</v>
      </c>
      <c r="C78" s="12">
        <v>890303093</v>
      </c>
      <c r="D78" s="2" t="s">
        <v>49</v>
      </c>
      <c r="E78" s="13" t="s">
        <v>122</v>
      </c>
      <c r="F78" s="13">
        <v>45371.47152777778</v>
      </c>
      <c r="G78" s="9">
        <v>50000</v>
      </c>
    </row>
    <row r="79" spans="1:7" x14ac:dyDescent="0.35">
      <c r="A79" s="2" t="s">
        <v>48</v>
      </c>
      <c r="B79" s="2" t="s">
        <v>7</v>
      </c>
      <c r="C79" s="12">
        <v>890303093</v>
      </c>
      <c r="D79" s="2" t="s">
        <v>49</v>
      </c>
      <c r="E79" s="13" t="s">
        <v>123</v>
      </c>
      <c r="F79" s="13">
        <v>45371.61041666667</v>
      </c>
      <c r="G79" s="9">
        <v>50000</v>
      </c>
    </row>
    <row r="80" spans="1:7" x14ac:dyDescent="0.35">
      <c r="A80" s="2" t="s">
        <v>48</v>
      </c>
      <c r="B80" s="2" t="s">
        <v>7</v>
      </c>
      <c r="C80" s="12">
        <v>890303093</v>
      </c>
      <c r="D80" s="2" t="s">
        <v>49</v>
      </c>
      <c r="E80" s="13" t="s">
        <v>124</v>
      </c>
      <c r="F80" s="13">
        <v>45371.632638888892</v>
      </c>
      <c r="G80" s="9">
        <v>50000</v>
      </c>
    </row>
    <row r="81" spans="1:7" x14ac:dyDescent="0.35">
      <c r="A81" s="2" t="s">
        <v>48</v>
      </c>
      <c r="B81" s="2" t="s">
        <v>7</v>
      </c>
      <c r="C81" s="12">
        <v>890303093</v>
      </c>
      <c r="D81" s="2" t="s">
        <v>49</v>
      </c>
      <c r="E81" s="13" t="s">
        <v>125</v>
      </c>
      <c r="F81" s="13">
        <v>45371.638194444444</v>
      </c>
      <c r="G81" s="9">
        <v>426000</v>
      </c>
    </row>
    <row r="82" spans="1:7" x14ac:dyDescent="0.35">
      <c r="A82" s="2" t="s">
        <v>48</v>
      </c>
      <c r="B82" s="2" t="s">
        <v>7</v>
      </c>
      <c r="C82" s="12">
        <v>890303093</v>
      </c>
      <c r="D82" s="2" t="s">
        <v>49</v>
      </c>
      <c r="E82" s="13" t="s">
        <v>126</v>
      </c>
      <c r="F82" s="13">
        <v>45371.650694444441</v>
      </c>
      <c r="G82" s="9">
        <v>50000</v>
      </c>
    </row>
    <row r="83" spans="1:7" x14ac:dyDescent="0.35">
      <c r="A83" s="2" t="s">
        <v>48</v>
      </c>
      <c r="B83" s="2" t="s">
        <v>7</v>
      </c>
      <c r="C83" s="12">
        <v>890303093</v>
      </c>
      <c r="D83" s="2" t="s">
        <v>49</v>
      </c>
      <c r="E83" s="13" t="s">
        <v>127</v>
      </c>
      <c r="F83" s="13">
        <v>45371.65902777778</v>
      </c>
      <c r="G83" s="9">
        <v>50000</v>
      </c>
    </row>
    <row r="84" spans="1:7" x14ac:dyDescent="0.35">
      <c r="A84" s="2" t="s">
        <v>48</v>
      </c>
      <c r="B84" s="2" t="s">
        <v>7</v>
      </c>
      <c r="C84" s="12">
        <v>890303093</v>
      </c>
      <c r="D84" s="2" t="s">
        <v>49</v>
      </c>
      <c r="E84" t="s">
        <v>128</v>
      </c>
      <c r="F84" s="13">
        <v>45371.681250000001</v>
      </c>
      <c r="G84" s="9">
        <v>50000</v>
      </c>
    </row>
    <row r="85" spans="1:7" x14ac:dyDescent="0.35">
      <c r="A85" s="2" t="s">
        <v>48</v>
      </c>
      <c r="B85" s="2" t="s">
        <v>7</v>
      </c>
      <c r="C85" s="12">
        <v>890303093</v>
      </c>
      <c r="D85" s="2" t="s">
        <v>49</v>
      </c>
      <c r="E85" t="s">
        <v>129</v>
      </c>
      <c r="F85" s="13">
        <v>45371.685416666667</v>
      </c>
      <c r="G85" s="9">
        <v>50000</v>
      </c>
    </row>
    <row r="86" spans="1:7" x14ac:dyDescent="0.35">
      <c r="A86" s="2" t="s">
        <v>48</v>
      </c>
      <c r="B86" s="2" t="s">
        <v>7</v>
      </c>
      <c r="C86" s="12">
        <v>890303093</v>
      </c>
      <c r="D86" s="2" t="s">
        <v>49</v>
      </c>
      <c r="E86" t="s">
        <v>130</v>
      </c>
      <c r="F86" s="13">
        <v>45372.644444444442</v>
      </c>
      <c r="G86" s="9">
        <v>476400</v>
      </c>
    </row>
    <row r="87" spans="1:7" x14ac:dyDescent="0.35">
      <c r="A87" s="2" t="s">
        <v>48</v>
      </c>
      <c r="B87" s="2" t="s">
        <v>7</v>
      </c>
      <c r="C87" s="12">
        <v>890303093</v>
      </c>
      <c r="D87" s="2" t="s">
        <v>49</v>
      </c>
      <c r="E87" t="s">
        <v>131</v>
      </c>
      <c r="F87" s="13">
        <v>45372.646527777775</v>
      </c>
      <c r="G87" s="9">
        <v>350000</v>
      </c>
    </row>
    <row r="88" spans="1:7" x14ac:dyDescent="0.35">
      <c r="A88" s="2" t="s">
        <v>48</v>
      </c>
      <c r="B88" s="2" t="s">
        <v>7</v>
      </c>
      <c r="C88" s="12">
        <v>890303093</v>
      </c>
      <c r="D88" s="2" t="s">
        <v>49</v>
      </c>
      <c r="E88" t="s">
        <v>132</v>
      </c>
      <c r="F88" s="13">
        <v>45372.647916666669</v>
      </c>
      <c r="G88" s="9">
        <v>100000</v>
      </c>
    </row>
    <row r="89" spans="1:7" ht="18.5" x14ac:dyDescent="0.45">
      <c r="G89" s="4">
        <f>SUM(G7:G88)</f>
        <v>53855332</v>
      </c>
    </row>
  </sheetData>
  <autoFilter ref="A6:G49"/>
  <sortState ref="A7:G49">
    <sortCondition ref="E6:E49"/>
  </sortState>
  <mergeCells count="2">
    <mergeCell ref="A1:G1"/>
    <mergeCell ref="A5:G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B2:F12"/>
  <sheetViews>
    <sheetView showGridLines="0" zoomScale="80" zoomScaleNormal="80" workbookViewId="0">
      <selection activeCell="B19" sqref="B19"/>
    </sheetView>
  </sheetViews>
  <sheetFormatPr baseColWidth="10" defaultRowHeight="14.5" x14ac:dyDescent="0.35"/>
  <cols>
    <col min="1" max="1" width="4" customWidth="1"/>
    <col min="2" max="2" width="83.08984375" bestFit="1" customWidth="1"/>
    <col min="3" max="3" width="8.1796875" style="41" customWidth="1"/>
    <col min="4" max="4" width="11.7265625" style="21" bestFit="1" customWidth="1"/>
    <col min="5" max="5" width="24.453125" style="21" bestFit="1" customWidth="1"/>
    <col min="6" max="6" width="21.90625" style="21" bestFit="1" customWidth="1"/>
  </cols>
  <sheetData>
    <row r="2" spans="2:6" ht="15" thickBot="1" x14ac:dyDescent="0.4"/>
    <row r="3" spans="2:6" ht="29.5" thickBot="1" x14ac:dyDescent="0.4">
      <c r="B3" s="40" t="s">
        <v>345</v>
      </c>
      <c r="C3" s="101" t="s">
        <v>346</v>
      </c>
      <c r="D3" s="102" t="s">
        <v>347</v>
      </c>
      <c r="E3" s="102" t="s">
        <v>348</v>
      </c>
      <c r="F3" s="107" t="s">
        <v>370</v>
      </c>
    </row>
    <row r="4" spans="2:6" s="14" customFormat="1" x14ac:dyDescent="0.35">
      <c r="B4" s="108" t="s">
        <v>343</v>
      </c>
      <c r="C4" s="109">
        <v>1</v>
      </c>
      <c r="D4" s="110">
        <v>214850</v>
      </c>
      <c r="E4" s="111">
        <v>164850</v>
      </c>
      <c r="F4" s="112"/>
    </row>
    <row r="5" spans="2:6" s="14" customFormat="1" x14ac:dyDescent="0.35">
      <c r="B5" s="113" t="s">
        <v>333</v>
      </c>
      <c r="C5" s="114">
        <v>2</v>
      </c>
      <c r="D5" s="115">
        <v>1278000</v>
      </c>
      <c r="E5" s="116">
        <v>0</v>
      </c>
      <c r="F5" s="117">
        <v>1278000</v>
      </c>
    </row>
    <row r="6" spans="2:6" s="14" customFormat="1" x14ac:dyDescent="0.35">
      <c r="B6" s="113" t="s">
        <v>334</v>
      </c>
      <c r="C6" s="114">
        <v>3</v>
      </c>
      <c r="D6" s="115">
        <v>926400</v>
      </c>
      <c r="E6" s="116">
        <v>0</v>
      </c>
      <c r="F6" s="117">
        <v>0</v>
      </c>
    </row>
    <row r="7" spans="2:6" s="14" customFormat="1" x14ac:dyDescent="0.35">
      <c r="B7" s="113" t="s">
        <v>335</v>
      </c>
      <c r="C7" s="114">
        <v>1</v>
      </c>
      <c r="D7" s="115">
        <v>50000</v>
      </c>
      <c r="E7" s="116">
        <v>0</v>
      </c>
      <c r="F7" s="117">
        <v>0</v>
      </c>
    </row>
    <row r="8" spans="2:6" s="14" customFormat="1" x14ac:dyDescent="0.35">
      <c r="B8" s="113" t="s">
        <v>342</v>
      </c>
      <c r="C8" s="114">
        <v>70</v>
      </c>
      <c r="D8" s="115">
        <v>38598582</v>
      </c>
      <c r="E8" s="116">
        <v>495018</v>
      </c>
      <c r="F8" s="117">
        <v>0</v>
      </c>
    </row>
    <row r="9" spans="2:6" s="14" customFormat="1" x14ac:dyDescent="0.35">
      <c r="B9" s="113" t="s">
        <v>336</v>
      </c>
      <c r="C9" s="114">
        <v>2</v>
      </c>
      <c r="D9" s="115">
        <v>5197900</v>
      </c>
      <c r="E9" s="116">
        <v>0</v>
      </c>
      <c r="F9" s="117">
        <v>150200</v>
      </c>
    </row>
    <row r="10" spans="2:6" s="14" customFormat="1" x14ac:dyDescent="0.35">
      <c r="B10" s="113" t="s">
        <v>341</v>
      </c>
      <c r="C10" s="114">
        <v>1</v>
      </c>
      <c r="D10" s="115">
        <v>50000</v>
      </c>
      <c r="E10" s="116">
        <v>426000</v>
      </c>
      <c r="F10" s="117"/>
    </row>
    <row r="11" spans="2:6" s="14" customFormat="1" ht="15" thickBot="1" x14ac:dyDescent="0.4">
      <c r="B11" s="118" t="s">
        <v>371</v>
      </c>
      <c r="C11" s="114">
        <v>2</v>
      </c>
      <c r="D11" s="115">
        <v>7539600</v>
      </c>
      <c r="E11" s="116">
        <v>0</v>
      </c>
      <c r="F11" s="117"/>
    </row>
    <row r="12" spans="2:6" ht="15" thickBot="1" x14ac:dyDescent="0.4">
      <c r="B12" s="100" t="s">
        <v>344</v>
      </c>
      <c r="C12" s="103">
        <v>82</v>
      </c>
      <c r="D12" s="104">
        <v>53855332</v>
      </c>
      <c r="E12" s="105">
        <v>1085868</v>
      </c>
      <c r="F12" s="106">
        <v>1428200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79998168889431442"/>
  </sheetPr>
  <dimension ref="A1:Z91"/>
  <sheetViews>
    <sheetView showGridLines="0" zoomScale="80" zoomScaleNormal="80" workbookViewId="0">
      <selection activeCell="J2" sqref="J2"/>
    </sheetView>
  </sheetViews>
  <sheetFormatPr baseColWidth="10" defaultRowHeight="14.5" x14ac:dyDescent="0.35"/>
  <cols>
    <col min="1" max="1" width="12.90625" style="15" bestFit="1" customWidth="1"/>
    <col min="2" max="2" width="34.453125" style="15" customWidth="1"/>
    <col min="3" max="3" width="19.1796875" style="15" bestFit="1" customWidth="1"/>
    <col min="4" max="4" width="5.453125" style="15" bestFit="1" customWidth="1"/>
    <col min="5" max="5" width="6.08984375" style="19" bestFit="1" customWidth="1"/>
    <col min="6" max="6" width="10.08984375" style="19" bestFit="1" customWidth="1"/>
    <col min="7" max="7" width="20.453125" style="19" bestFit="1" customWidth="1"/>
    <col min="8" max="8" width="15.54296875" style="16" customWidth="1"/>
    <col min="9" max="9" width="15.54296875" style="15" customWidth="1"/>
    <col min="10" max="10" width="19.453125" style="21" bestFit="1" customWidth="1"/>
    <col min="11" max="11" width="17.54296875" style="15" customWidth="1"/>
    <col min="12" max="12" width="21.7265625" style="15" customWidth="1"/>
    <col min="13" max="14" width="13.1796875" style="21" bestFit="1" customWidth="1"/>
    <col min="15" max="15" width="13.1796875" style="21" customWidth="1"/>
    <col min="16" max="16" width="11.54296875" style="21" bestFit="1" customWidth="1"/>
    <col min="17" max="17" width="11.54296875" style="21" customWidth="1"/>
    <col min="18" max="18" width="13.1796875" style="21" customWidth="1"/>
    <col min="19" max="19" width="13.1796875" style="21" bestFit="1" customWidth="1"/>
    <col min="20" max="20" width="13.1796875" style="15" bestFit="1" customWidth="1"/>
    <col min="21" max="21" width="13.6328125" style="15" bestFit="1" customWidth="1"/>
    <col min="22" max="22" width="16.1796875" style="15" customWidth="1"/>
    <col min="23" max="23" width="14.90625" style="15" customWidth="1"/>
    <col min="24" max="24" width="14.1796875" style="15" bestFit="1" customWidth="1"/>
    <col min="25" max="25" width="16.1796875" style="15" customWidth="1"/>
    <col min="26" max="16384" width="10.90625" style="15"/>
  </cols>
  <sheetData>
    <row r="1" spans="1:26" s="27" customFormat="1" x14ac:dyDescent="0.35">
      <c r="E1" s="28"/>
      <c r="F1" s="28"/>
      <c r="G1" s="28"/>
      <c r="H1" s="29"/>
      <c r="I1" s="29"/>
      <c r="J1" s="30">
        <f>SUBTOTAL(9,J3:J84)</f>
        <v>53855332</v>
      </c>
      <c r="M1" s="30">
        <f t="shared" ref="M1:V1" si="0">SUBTOTAL(9,M3:M84)</f>
        <v>54872200</v>
      </c>
      <c r="N1" s="30">
        <f t="shared" si="0"/>
        <v>54872200</v>
      </c>
      <c r="O1" s="30"/>
      <c r="P1" s="30">
        <f t="shared" si="0"/>
        <v>1428200</v>
      </c>
      <c r="Q1" s="30"/>
      <c r="R1" s="30"/>
      <c r="S1" s="30">
        <f t="shared" si="0"/>
        <v>54566106</v>
      </c>
      <c r="T1" s="30">
        <f t="shared" si="0"/>
        <v>32693349</v>
      </c>
      <c r="V1" s="30">
        <f t="shared" si="0"/>
        <v>1085868</v>
      </c>
    </row>
    <row r="2" spans="1:26" s="23" customFormat="1" ht="43.5" x14ac:dyDescent="0.35">
      <c r="A2" s="25" t="s">
        <v>1</v>
      </c>
      <c r="B2" s="25" t="s">
        <v>2</v>
      </c>
      <c r="C2" s="25" t="s">
        <v>3</v>
      </c>
      <c r="D2" s="25" t="s">
        <v>133</v>
      </c>
      <c r="E2" s="31" t="s">
        <v>134</v>
      </c>
      <c r="F2" s="31" t="s">
        <v>137</v>
      </c>
      <c r="G2" s="32" t="s">
        <v>220</v>
      </c>
      <c r="H2" s="33" t="s">
        <v>221</v>
      </c>
      <c r="I2" s="34" t="s">
        <v>307</v>
      </c>
      <c r="J2" s="26" t="s">
        <v>222</v>
      </c>
      <c r="K2" s="24" t="s">
        <v>223</v>
      </c>
      <c r="L2" s="25" t="s">
        <v>224</v>
      </c>
      <c r="M2" s="35" t="s">
        <v>310</v>
      </c>
      <c r="N2" s="35" t="s">
        <v>311</v>
      </c>
      <c r="O2" s="37" t="s">
        <v>331</v>
      </c>
      <c r="P2" s="37" t="s">
        <v>312</v>
      </c>
      <c r="Q2" s="37" t="s">
        <v>391</v>
      </c>
      <c r="R2" s="37" t="s">
        <v>321</v>
      </c>
      <c r="S2" s="35" t="s">
        <v>313</v>
      </c>
      <c r="T2" s="38" t="s">
        <v>314</v>
      </c>
      <c r="U2" s="24" t="s">
        <v>315</v>
      </c>
      <c r="V2" s="36" t="s">
        <v>316</v>
      </c>
      <c r="W2" s="36" t="s">
        <v>317</v>
      </c>
      <c r="X2" s="36" t="s">
        <v>318</v>
      </c>
      <c r="Y2" s="36" t="s">
        <v>319</v>
      </c>
      <c r="Z2" s="25" t="s">
        <v>320</v>
      </c>
    </row>
    <row r="3" spans="1:26" x14ac:dyDescent="0.35">
      <c r="A3" s="20">
        <v>830027158</v>
      </c>
      <c r="B3" s="17" t="s">
        <v>7</v>
      </c>
      <c r="C3" s="17" t="s">
        <v>50</v>
      </c>
      <c r="D3" s="17" t="s">
        <v>135</v>
      </c>
      <c r="E3" s="20">
        <v>3898</v>
      </c>
      <c r="F3" s="20" t="s">
        <v>138</v>
      </c>
      <c r="G3" s="20" t="s">
        <v>225</v>
      </c>
      <c r="H3" s="17">
        <v>45106.40625</v>
      </c>
      <c r="I3" s="17">
        <v>45201.291666666664</v>
      </c>
      <c r="J3" s="22">
        <v>232700</v>
      </c>
      <c r="K3" s="18" t="s">
        <v>342</v>
      </c>
      <c r="L3" s="18" t="s">
        <v>308</v>
      </c>
      <c r="M3" s="22">
        <v>250000</v>
      </c>
      <c r="N3" s="22">
        <v>250000</v>
      </c>
      <c r="O3" s="22"/>
      <c r="P3" s="22">
        <v>0</v>
      </c>
      <c r="Q3" s="22"/>
      <c r="R3" s="22"/>
      <c r="S3" s="22">
        <v>250000</v>
      </c>
      <c r="T3" s="22">
        <v>0</v>
      </c>
      <c r="U3" s="18"/>
      <c r="V3" s="22">
        <v>0</v>
      </c>
      <c r="W3" s="18"/>
      <c r="X3" s="18"/>
      <c r="Y3" s="18"/>
      <c r="Z3" s="17">
        <v>45382</v>
      </c>
    </row>
    <row r="4" spans="1:26" x14ac:dyDescent="0.35">
      <c r="A4" s="20">
        <v>830027158</v>
      </c>
      <c r="B4" s="17" t="s">
        <v>7</v>
      </c>
      <c r="C4" s="17" t="s">
        <v>51</v>
      </c>
      <c r="D4" s="17" t="s">
        <v>135</v>
      </c>
      <c r="E4" s="20">
        <v>3907</v>
      </c>
      <c r="F4" s="20" t="s">
        <v>139</v>
      </c>
      <c r="G4" s="20" t="s">
        <v>226</v>
      </c>
      <c r="H4" s="17">
        <v>45113.498611111114</v>
      </c>
      <c r="I4" s="17">
        <v>45201.291666666664</v>
      </c>
      <c r="J4" s="22">
        <v>852000</v>
      </c>
      <c r="K4" s="18" t="s">
        <v>333</v>
      </c>
      <c r="L4" s="18" t="s">
        <v>327</v>
      </c>
      <c r="M4" s="22">
        <v>0</v>
      </c>
      <c r="N4" s="22">
        <v>0</v>
      </c>
      <c r="O4" s="22"/>
      <c r="P4" s="22">
        <v>852000</v>
      </c>
      <c r="Q4" s="22"/>
      <c r="R4" s="22" t="s">
        <v>330</v>
      </c>
      <c r="S4" s="22">
        <v>0</v>
      </c>
      <c r="T4" s="22">
        <v>0</v>
      </c>
      <c r="U4" s="18"/>
      <c r="V4" s="22">
        <v>0</v>
      </c>
      <c r="W4" s="18"/>
      <c r="X4" s="18"/>
      <c r="Y4" s="18"/>
      <c r="Z4" s="17">
        <v>45382</v>
      </c>
    </row>
    <row r="5" spans="1:26" x14ac:dyDescent="0.35">
      <c r="A5" s="20">
        <v>830027158</v>
      </c>
      <c r="B5" s="17" t="s">
        <v>7</v>
      </c>
      <c r="C5" s="17" t="s">
        <v>52</v>
      </c>
      <c r="D5" s="17" t="s">
        <v>136</v>
      </c>
      <c r="E5" s="20">
        <v>21561</v>
      </c>
      <c r="F5" s="20" t="s">
        <v>140</v>
      </c>
      <c r="G5" s="20" t="s">
        <v>227</v>
      </c>
      <c r="H5" s="17">
        <v>45120.340277777781</v>
      </c>
      <c r="I5" s="17">
        <v>45231.291666666664</v>
      </c>
      <c r="J5" s="22">
        <v>44100</v>
      </c>
      <c r="K5" s="18" t="s">
        <v>342</v>
      </c>
      <c r="L5" s="18" t="s">
        <v>308</v>
      </c>
      <c r="M5" s="22">
        <v>50000</v>
      </c>
      <c r="N5" s="22">
        <v>50000</v>
      </c>
      <c r="O5" s="22"/>
      <c r="P5" s="22">
        <v>0</v>
      </c>
      <c r="Q5" s="22"/>
      <c r="R5" s="22"/>
      <c r="S5" s="22">
        <v>50000</v>
      </c>
      <c r="T5" s="22">
        <v>44099</v>
      </c>
      <c r="U5" s="18">
        <v>1222375056</v>
      </c>
      <c r="V5" s="22">
        <v>0</v>
      </c>
      <c r="W5" s="18"/>
      <c r="X5" s="18"/>
      <c r="Y5" s="18"/>
      <c r="Z5" s="17">
        <v>45382</v>
      </c>
    </row>
    <row r="6" spans="1:26" x14ac:dyDescent="0.35">
      <c r="A6" s="20">
        <v>830027158</v>
      </c>
      <c r="B6" s="17" t="s">
        <v>7</v>
      </c>
      <c r="C6" s="17" t="s">
        <v>53</v>
      </c>
      <c r="D6" s="17" t="s">
        <v>135</v>
      </c>
      <c r="E6" s="20">
        <v>3924</v>
      </c>
      <c r="F6" s="20" t="s">
        <v>141</v>
      </c>
      <c r="G6" s="20" t="s">
        <v>228</v>
      </c>
      <c r="H6" s="17">
        <v>45131.48333333333</v>
      </c>
      <c r="I6" s="17">
        <v>45170.291666666664</v>
      </c>
      <c r="J6" s="22">
        <v>50000</v>
      </c>
      <c r="K6" s="18" t="s">
        <v>341</v>
      </c>
      <c r="L6" s="18" t="s">
        <v>328</v>
      </c>
      <c r="M6" s="22">
        <v>1076000</v>
      </c>
      <c r="N6" s="22">
        <v>1076000</v>
      </c>
      <c r="O6" s="22"/>
      <c r="P6" s="22"/>
      <c r="Q6" s="22">
        <v>50000</v>
      </c>
      <c r="R6" s="22" t="s">
        <v>337</v>
      </c>
      <c r="S6" s="22">
        <v>1026000</v>
      </c>
      <c r="T6" s="22">
        <v>0</v>
      </c>
      <c r="U6" s="18"/>
      <c r="V6" s="22">
        <v>426000</v>
      </c>
      <c r="W6" s="18">
        <v>2201469396</v>
      </c>
      <c r="X6" s="22">
        <v>10802050</v>
      </c>
      <c r="Y6" s="18" t="s">
        <v>322</v>
      </c>
      <c r="Z6" s="17">
        <v>45382</v>
      </c>
    </row>
    <row r="7" spans="1:26" x14ac:dyDescent="0.35">
      <c r="A7" s="20">
        <v>830027158</v>
      </c>
      <c r="B7" s="17" t="s">
        <v>7</v>
      </c>
      <c r="C7" s="17" t="s">
        <v>54</v>
      </c>
      <c r="D7" s="17" t="s">
        <v>135</v>
      </c>
      <c r="E7" s="20">
        <v>3957</v>
      </c>
      <c r="F7" s="20" t="s">
        <v>142</v>
      </c>
      <c r="G7" s="20" t="s">
        <v>229</v>
      </c>
      <c r="H7" s="17">
        <v>45147.484722222223</v>
      </c>
      <c r="I7" s="17">
        <v>45201.291666666664</v>
      </c>
      <c r="J7" s="22">
        <v>214850</v>
      </c>
      <c r="K7" s="18" t="s">
        <v>343</v>
      </c>
      <c r="L7" s="18" t="s">
        <v>328</v>
      </c>
      <c r="M7" s="22">
        <v>1000000</v>
      </c>
      <c r="N7" s="22">
        <v>1000000</v>
      </c>
      <c r="O7" s="22"/>
      <c r="P7" s="22"/>
      <c r="Q7" s="22">
        <v>50000</v>
      </c>
      <c r="R7" s="22" t="s">
        <v>338</v>
      </c>
      <c r="S7" s="22">
        <v>950000</v>
      </c>
      <c r="T7" s="22">
        <v>0</v>
      </c>
      <c r="U7" s="18"/>
      <c r="V7" s="22">
        <v>164850</v>
      </c>
      <c r="W7" s="18">
        <v>4800061831</v>
      </c>
      <c r="X7" s="18"/>
      <c r="Y7" s="18" t="s">
        <v>323</v>
      </c>
      <c r="Z7" s="17">
        <v>45382</v>
      </c>
    </row>
    <row r="8" spans="1:26" x14ac:dyDescent="0.35">
      <c r="A8" s="20">
        <v>830027158</v>
      </c>
      <c r="B8" s="17" t="s">
        <v>7</v>
      </c>
      <c r="C8" s="17" t="s">
        <v>55</v>
      </c>
      <c r="D8" s="17" t="s">
        <v>135</v>
      </c>
      <c r="E8" s="20">
        <v>3979</v>
      </c>
      <c r="F8" s="20" t="s">
        <v>143</v>
      </c>
      <c r="G8" s="20" t="s">
        <v>230</v>
      </c>
      <c r="H8" s="17">
        <v>45169.635416666664</v>
      </c>
      <c r="I8" s="17">
        <v>45201.291666666664</v>
      </c>
      <c r="J8" s="22">
        <v>503338</v>
      </c>
      <c r="K8" s="18" t="s">
        <v>342</v>
      </c>
      <c r="L8" s="18" t="s">
        <v>308</v>
      </c>
      <c r="M8" s="22">
        <v>776000</v>
      </c>
      <c r="N8" s="22">
        <v>776000</v>
      </c>
      <c r="O8" s="22"/>
      <c r="P8" s="22">
        <v>0</v>
      </c>
      <c r="Q8" s="22"/>
      <c r="R8" s="22"/>
      <c r="S8" s="22">
        <v>776000</v>
      </c>
      <c r="T8" s="22">
        <v>0</v>
      </c>
      <c r="U8" s="18"/>
      <c r="V8" s="22">
        <v>263762</v>
      </c>
      <c r="W8" s="18">
        <v>2201491719</v>
      </c>
      <c r="X8" s="18"/>
      <c r="Y8" s="18" t="s">
        <v>324</v>
      </c>
      <c r="Z8" s="17">
        <v>45382</v>
      </c>
    </row>
    <row r="9" spans="1:26" x14ac:dyDescent="0.35">
      <c r="A9" s="20">
        <v>830027158</v>
      </c>
      <c r="B9" s="17" t="s">
        <v>7</v>
      </c>
      <c r="C9" s="17" t="s">
        <v>56</v>
      </c>
      <c r="D9" s="17" t="s">
        <v>135</v>
      </c>
      <c r="E9" s="20">
        <v>3980</v>
      </c>
      <c r="F9" s="20" t="s">
        <v>144</v>
      </c>
      <c r="G9" s="20" t="s">
        <v>231</v>
      </c>
      <c r="H9" s="17">
        <v>45169.637499999997</v>
      </c>
      <c r="I9" s="17">
        <v>45201.291666666664</v>
      </c>
      <c r="J9" s="22">
        <v>2372100</v>
      </c>
      <c r="K9" s="18" t="s">
        <v>336</v>
      </c>
      <c r="L9" s="18" t="s">
        <v>329</v>
      </c>
      <c r="M9" s="22">
        <v>2552200</v>
      </c>
      <c r="N9" s="22">
        <v>2552200</v>
      </c>
      <c r="O9" s="22"/>
      <c r="P9" s="22">
        <v>100200</v>
      </c>
      <c r="Q9" s="22"/>
      <c r="R9" s="22"/>
      <c r="S9" s="22">
        <v>2452000</v>
      </c>
      <c r="T9" s="22">
        <v>0</v>
      </c>
      <c r="U9" s="18"/>
      <c r="V9" s="22">
        <v>0</v>
      </c>
      <c r="W9" s="18"/>
      <c r="X9" s="18"/>
      <c r="Y9" s="18"/>
      <c r="Z9" s="17">
        <v>45382</v>
      </c>
    </row>
    <row r="10" spans="1:26" x14ac:dyDescent="0.35">
      <c r="A10" s="20">
        <v>830027158</v>
      </c>
      <c r="B10" s="17" t="s">
        <v>7</v>
      </c>
      <c r="C10" s="17" t="s">
        <v>57</v>
      </c>
      <c r="D10" s="17" t="s">
        <v>135</v>
      </c>
      <c r="E10" s="20">
        <v>3981</v>
      </c>
      <c r="F10" s="20" t="s">
        <v>145</v>
      </c>
      <c r="G10" s="20" t="s">
        <v>232</v>
      </c>
      <c r="H10" s="17">
        <v>45169.643750000003</v>
      </c>
      <c r="I10" s="17">
        <v>45201.291666666664</v>
      </c>
      <c r="J10" s="22">
        <v>2017400</v>
      </c>
      <c r="K10" s="18" t="s">
        <v>342</v>
      </c>
      <c r="L10" s="18" t="s">
        <v>308</v>
      </c>
      <c r="M10" s="22">
        <v>2152000</v>
      </c>
      <c r="N10" s="22">
        <v>2152000</v>
      </c>
      <c r="O10" s="22"/>
      <c r="P10" s="22">
        <v>0</v>
      </c>
      <c r="Q10" s="22"/>
      <c r="R10" s="22"/>
      <c r="S10" s="22">
        <v>2152000</v>
      </c>
      <c r="T10" s="22">
        <v>0</v>
      </c>
      <c r="U10" s="18"/>
      <c r="V10" s="22">
        <v>0</v>
      </c>
      <c r="W10" s="18"/>
      <c r="X10" s="18"/>
      <c r="Y10" s="18"/>
      <c r="Z10" s="17">
        <v>45382</v>
      </c>
    </row>
    <row r="11" spans="1:26" x14ac:dyDescent="0.35">
      <c r="A11" s="20">
        <v>830027158</v>
      </c>
      <c r="B11" s="17" t="s">
        <v>7</v>
      </c>
      <c r="C11" s="17" t="s">
        <v>58</v>
      </c>
      <c r="D11" s="17" t="s">
        <v>135</v>
      </c>
      <c r="E11" s="20">
        <v>4005</v>
      </c>
      <c r="F11" s="20" t="s">
        <v>146</v>
      </c>
      <c r="G11" s="20" t="s">
        <v>233</v>
      </c>
      <c r="H11" s="17">
        <v>45170.684027777781</v>
      </c>
      <c r="I11" s="17">
        <v>45201.291666666664</v>
      </c>
      <c r="J11" s="22">
        <v>194100</v>
      </c>
      <c r="K11" s="18" t="s">
        <v>342</v>
      </c>
      <c r="L11" s="18" t="s">
        <v>308</v>
      </c>
      <c r="M11" s="22">
        <v>200000</v>
      </c>
      <c r="N11" s="22">
        <v>200000</v>
      </c>
      <c r="O11" s="22"/>
      <c r="P11" s="22">
        <v>0</v>
      </c>
      <c r="Q11" s="22"/>
      <c r="R11" s="22"/>
      <c r="S11" s="22">
        <v>200000</v>
      </c>
      <c r="T11" s="22">
        <v>0</v>
      </c>
      <c r="U11" s="18"/>
      <c r="V11" s="22">
        <v>0</v>
      </c>
      <c r="W11" s="18"/>
      <c r="X11" s="18"/>
      <c r="Y11" s="18"/>
      <c r="Z11" s="17">
        <v>45382</v>
      </c>
    </row>
    <row r="12" spans="1:26" x14ac:dyDescent="0.35">
      <c r="A12" s="20">
        <v>830027158</v>
      </c>
      <c r="B12" s="17" t="s">
        <v>7</v>
      </c>
      <c r="C12" s="17" t="s">
        <v>59</v>
      </c>
      <c r="D12" s="17" t="s">
        <v>135</v>
      </c>
      <c r="E12" s="20">
        <v>4007</v>
      </c>
      <c r="F12" s="20" t="s">
        <v>147</v>
      </c>
      <c r="G12" s="20" t="s">
        <v>234</v>
      </c>
      <c r="H12" s="17">
        <v>45175.605555555558</v>
      </c>
      <c r="I12" s="17">
        <v>45201.291666666664</v>
      </c>
      <c r="J12" s="22">
        <v>1008700</v>
      </c>
      <c r="K12" s="18" t="s">
        <v>342</v>
      </c>
      <c r="L12" s="18" t="s">
        <v>308</v>
      </c>
      <c r="M12" s="22">
        <v>1050000</v>
      </c>
      <c r="N12" s="22">
        <v>1050000</v>
      </c>
      <c r="O12" s="22"/>
      <c r="P12" s="22">
        <v>0</v>
      </c>
      <c r="Q12" s="22"/>
      <c r="R12" s="22"/>
      <c r="S12" s="22">
        <v>1050000</v>
      </c>
      <c r="T12" s="22">
        <v>0</v>
      </c>
      <c r="U12" s="18"/>
      <c r="V12" s="22">
        <v>0</v>
      </c>
      <c r="W12" s="18"/>
      <c r="X12" s="18"/>
      <c r="Y12" s="18"/>
      <c r="Z12" s="17">
        <v>45382</v>
      </c>
    </row>
    <row r="13" spans="1:26" x14ac:dyDescent="0.35">
      <c r="A13" s="20">
        <v>830027158</v>
      </c>
      <c r="B13" s="17" t="s">
        <v>7</v>
      </c>
      <c r="C13" s="17" t="s">
        <v>60</v>
      </c>
      <c r="D13" s="17" t="s">
        <v>135</v>
      </c>
      <c r="E13" s="20">
        <v>4009</v>
      </c>
      <c r="F13" s="20" t="s">
        <v>148</v>
      </c>
      <c r="G13" s="20" t="s">
        <v>235</v>
      </c>
      <c r="H13" s="17">
        <v>45175.612500000003</v>
      </c>
      <c r="I13" s="17">
        <v>45201.291666666664</v>
      </c>
      <c r="J13" s="22">
        <v>150000</v>
      </c>
      <c r="K13" s="18" t="s">
        <v>342</v>
      </c>
      <c r="L13" s="18" t="s">
        <v>308</v>
      </c>
      <c r="M13" s="22">
        <v>150000</v>
      </c>
      <c r="N13" s="22">
        <v>150000</v>
      </c>
      <c r="O13" s="22"/>
      <c r="P13" s="22">
        <v>0</v>
      </c>
      <c r="Q13" s="22"/>
      <c r="R13" s="22"/>
      <c r="S13" s="22">
        <v>150000</v>
      </c>
      <c r="T13" s="22">
        <v>0</v>
      </c>
      <c r="U13" s="18"/>
      <c r="V13" s="22">
        <v>0</v>
      </c>
      <c r="W13" s="18"/>
      <c r="X13" s="18"/>
      <c r="Y13" s="18"/>
      <c r="Z13" s="17">
        <v>45382</v>
      </c>
    </row>
    <row r="14" spans="1:26" x14ac:dyDescent="0.35">
      <c r="A14" s="20">
        <v>830027158</v>
      </c>
      <c r="B14" s="17" t="s">
        <v>7</v>
      </c>
      <c r="C14" s="17" t="s">
        <v>61</v>
      </c>
      <c r="D14" s="17" t="s">
        <v>136</v>
      </c>
      <c r="E14" s="20">
        <v>23895</v>
      </c>
      <c r="F14" s="20" t="s">
        <v>149</v>
      </c>
      <c r="G14" s="20" t="s">
        <v>236</v>
      </c>
      <c r="H14" s="17">
        <v>45191.748611111114</v>
      </c>
      <c r="I14" s="17">
        <v>45231.291666666664</v>
      </c>
      <c r="J14" s="22">
        <v>426000</v>
      </c>
      <c r="K14" s="18" t="s">
        <v>342</v>
      </c>
      <c r="L14" s="18" t="s">
        <v>308</v>
      </c>
      <c r="M14" s="22">
        <v>426000</v>
      </c>
      <c r="N14" s="22">
        <v>426000</v>
      </c>
      <c r="O14" s="22"/>
      <c r="P14" s="22">
        <v>0</v>
      </c>
      <c r="Q14" s="22"/>
      <c r="R14" s="22"/>
      <c r="S14" s="22">
        <v>426000</v>
      </c>
      <c r="T14" s="22">
        <v>426000</v>
      </c>
      <c r="U14" s="18">
        <v>1222375048</v>
      </c>
      <c r="V14" s="22">
        <v>0</v>
      </c>
      <c r="W14" s="18"/>
      <c r="X14" s="18"/>
      <c r="Y14" s="18"/>
      <c r="Z14" s="17">
        <v>45382</v>
      </c>
    </row>
    <row r="15" spans="1:26" x14ac:dyDescent="0.35">
      <c r="A15" s="20">
        <v>830027158</v>
      </c>
      <c r="B15" s="17" t="s">
        <v>7</v>
      </c>
      <c r="C15" s="17" t="s">
        <v>62</v>
      </c>
      <c r="D15" s="17" t="s">
        <v>135</v>
      </c>
      <c r="E15" s="20">
        <v>4058</v>
      </c>
      <c r="F15" s="20" t="s">
        <v>150</v>
      </c>
      <c r="G15" s="20" t="s">
        <v>237</v>
      </c>
      <c r="H15" s="17">
        <v>45198.597916666666</v>
      </c>
      <c r="I15" s="17">
        <v>45210.603830208333</v>
      </c>
      <c r="J15" s="22">
        <v>6093500</v>
      </c>
      <c r="K15" s="18" t="s">
        <v>371</v>
      </c>
      <c r="L15" s="18" t="s">
        <v>328</v>
      </c>
      <c r="M15" s="22">
        <v>6176000</v>
      </c>
      <c r="N15" s="22">
        <v>6176000</v>
      </c>
      <c r="O15" s="22"/>
      <c r="P15" s="22"/>
      <c r="Q15" s="22">
        <v>50000</v>
      </c>
      <c r="R15" s="22" t="s">
        <v>339</v>
      </c>
      <c r="S15" s="22">
        <v>6126000</v>
      </c>
      <c r="T15" s="22">
        <v>0</v>
      </c>
      <c r="U15" s="18"/>
      <c r="V15" s="22">
        <v>0</v>
      </c>
      <c r="W15" s="18"/>
      <c r="X15" s="18"/>
      <c r="Y15" s="18"/>
      <c r="Z15" s="17">
        <v>45382</v>
      </c>
    </row>
    <row r="16" spans="1:26" x14ac:dyDescent="0.35">
      <c r="A16" s="20">
        <v>830027158</v>
      </c>
      <c r="B16" s="17" t="s">
        <v>7</v>
      </c>
      <c r="C16" s="17" t="s">
        <v>63</v>
      </c>
      <c r="D16" s="17" t="s">
        <v>135</v>
      </c>
      <c r="E16" s="20">
        <v>4060</v>
      </c>
      <c r="F16" s="20" t="s">
        <v>151</v>
      </c>
      <c r="G16" s="20" t="s">
        <v>238</v>
      </c>
      <c r="H16" s="17">
        <v>45198.62777777778</v>
      </c>
      <c r="I16" s="17">
        <v>45210.60413576389</v>
      </c>
      <c r="J16" s="22">
        <v>517500</v>
      </c>
      <c r="K16" s="18" t="s">
        <v>342</v>
      </c>
      <c r="L16" s="18" t="s">
        <v>308</v>
      </c>
      <c r="M16" s="22">
        <v>550000</v>
      </c>
      <c r="N16" s="22">
        <v>550000</v>
      </c>
      <c r="O16" s="22"/>
      <c r="P16" s="22">
        <v>0</v>
      </c>
      <c r="Q16" s="22"/>
      <c r="R16" s="22"/>
      <c r="S16" s="22">
        <v>550000</v>
      </c>
      <c r="T16" s="22">
        <v>0</v>
      </c>
      <c r="U16" s="18"/>
      <c r="V16" s="22">
        <v>0</v>
      </c>
      <c r="W16" s="18"/>
      <c r="X16" s="18"/>
      <c r="Y16" s="18"/>
      <c r="Z16" s="17">
        <v>45382</v>
      </c>
    </row>
    <row r="17" spans="1:26" x14ac:dyDescent="0.35">
      <c r="A17" s="20">
        <v>830027158</v>
      </c>
      <c r="B17" s="17" t="s">
        <v>7</v>
      </c>
      <c r="C17" s="17" t="s">
        <v>64</v>
      </c>
      <c r="D17" s="17" t="s">
        <v>136</v>
      </c>
      <c r="E17" s="20">
        <v>24125</v>
      </c>
      <c r="F17" s="20" t="s">
        <v>152</v>
      </c>
      <c r="G17" s="20" t="s">
        <v>239</v>
      </c>
      <c r="H17" s="17">
        <v>45201.362500000003</v>
      </c>
      <c r="I17" s="17">
        <v>45231.291666666664</v>
      </c>
      <c r="J17" s="22">
        <v>426000</v>
      </c>
      <c r="K17" s="18" t="s">
        <v>342</v>
      </c>
      <c r="L17" s="18" t="s">
        <v>308</v>
      </c>
      <c r="M17" s="22">
        <v>426000</v>
      </c>
      <c r="N17" s="22">
        <v>426000</v>
      </c>
      <c r="O17" s="22"/>
      <c r="P17" s="22">
        <v>0</v>
      </c>
      <c r="Q17" s="22"/>
      <c r="R17" s="22"/>
      <c r="S17" s="22">
        <v>426000</v>
      </c>
      <c r="T17" s="22">
        <v>426000</v>
      </c>
      <c r="U17" s="18">
        <v>1222375047</v>
      </c>
      <c r="V17" s="22">
        <v>0</v>
      </c>
      <c r="W17" s="18"/>
      <c r="X17" s="18"/>
      <c r="Y17" s="18"/>
      <c r="Z17" s="17">
        <v>45382</v>
      </c>
    </row>
    <row r="18" spans="1:26" x14ac:dyDescent="0.35">
      <c r="A18" s="20">
        <v>830027158</v>
      </c>
      <c r="B18" s="17" t="s">
        <v>7</v>
      </c>
      <c r="C18" s="17" t="s">
        <v>65</v>
      </c>
      <c r="D18" s="17" t="s">
        <v>135</v>
      </c>
      <c r="E18" s="20">
        <v>4066</v>
      </c>
      <c r="F18" s="20" t="s">
        <v>153</v>
      </c>
      <c r="G18" s="20" t="s">
        <v>240</v>
      </c>
      <c r="H18" s="17">
        <v>45203.492361111108</v>
      </c>
      <c r="I18" s="17">
        <v>45210.354733298613</v>
      </c>
      <c r="J18" s="22">
        <v>2888200</v>
      </c>
      <c r="K18" s="18" t="s">
        <v>342</v>
      </c>
      <c r="L18" s="18" t="s">
        <v>308</v>
      </c>
      <c r="M18" s="22">
        <v>2906000</v>
      </c>
      <c r="N18" s="22">
        <v>2906000</v>
      </c>
      <c r="O18" s="22"/>
      <c r="P18" s="22">
        <v>0</v>
      </c>
      <c r="Q18" s="22"/>
      <c r="R18" s="22"/>
      <c r="S18" s="22">
        <v>2906000</v>
      </c>
      <c r="T18" s="22">
        <v>0</v>
      </c>
      <c r="U18" s="18"/>
      <c r="V18" s="22">
        <v>0</v>
      </c>
      <c r="W18" s="18"/>
      <c r="X18" s="18"/>
      <c r="Y18" s="18"/>
      <c r="Z18" s="17">
        <v>45382</v>
      </c>
    </row>
    <row r="19" spans="1:26" x14ac:dyDescent="0.35">
      <c r="A19" s="20">
        <v>830027158</v>
      </c>
      <c r="B19" s="17" t="s">
        <v>7</v>
      </c>
      <c r="C19" s="17" t="s">
        <v>66</v>
      </c>
      <c r="D19" s="17" t="s">
        <v>136</v>
      </c>
      <c r="E19" s="20">
        <v>24163</v>
      </c>
      <c r="F19" s="20" t="s">
        <v>154</v>
      </c>
      <c r="G19" s="20" t="s">
        <v>241</v>
      </c>
      <c r="H19" s="17">
        <v>45203.532638888886</v>
      </c>
      <c r="I19" s="17">
        <v>45231.291666666664</v>
      </c>
      <c r="J19" s="22">
        <v>426000</v>
      </c>
      <c r="K19" s="18" t="s">
        <v>342</v>
      </c>
      <c r="L19" s="18" t="s">
        <v>308</v>
      </c>
      <c r="M19" s="22">
        <v>426000</v>
      </c>
      <c r="N19" s="22">
        <v>426000</v>
      </c>
      <c r="O19" s="22"/>
      <c r="P19" s="22">
        <v>0</v>
      </c>
      <c r="Q19" s="22"/>
      <c r="R19" s="22"/>
      <c r="S19" s="22">
        <v>426000</v>
      </c>
      <c r="T19" s="22">
        <v>426000</v>
      </c>
      <c r="U19" s="18">
        <v>1222375046</v>
      </c>
      <c r="V19" s="22">
        <v>0</v>
      </c>
      <c r="W19" s="18"/>
      <c r="X19" s="18"/>
      <c r="Y19" s="18"/>
      <c r="Z19" s="17">
        <v>45382</v>
      </c>
    </row>
    <row r="20" spans="1:26" x14ac:dyDescent="0.35">
      <c r="A20" s="20">
        <v>830027158</v>
      </c>
      <c r="B20" s="17" t="s">
        <v>7</v>
      </c>
      <c r="C20" s="17" t="s">
        <v>67</v>
      </c>
      <c r="D20" s="17" t="s">
        <v>136</v>
      </c>
      <c r="E20" s="20">
        <v>24171</v>
      </c>
      <c r="F20" s="20" t="s">
        <v>155</v>
      </c>
      <c r="G20" s="20" t="s">
        <v>242</v>
      </c>
      <c r="H20" s="17">
        <v>45203.590277777781</v>
      </c>
      <c r="I20" s="17">
        <v>45231.291666666664</v>
      </c>
      <c r="J20" s="22">
        <v>350400</v>
      </c>
      <c r="K20" s="18" t="s">
        <v>342</v>
      </c>
      <c r="L20" s="18" t="s">
        <v>308</v>
      </c>
      <c r="M20" s="22">
        <v>426000</v>
      </c>
      <c r="N20" s="22">
        <v>426000</v>
      </c>
      <c r="O20" s="22"/>
      <c r="P20" s="22">
        <v>0</v>
      </c>
      <c r="Q20" s="22"/>
      <c r="R20" s="22"/>
      <c r="S20" s="22">
        <v>426000</v>
      </c>
      <c r="T20" s="22">
        <v>350400</v>
      </c>
      <c r="U20" s="18">
        <v>1222375050</v>
      </c>
      <c r="V20" s="22">
        <v>0</v>
      </c>
      <c r="W20" s="18"/>
      <c r="X20" s="18"/>
      <c r="Y20" s="18"/>
      <c r="Z20" s="17">
        <v>45382</v>
      </c>
    </row>
    <row r="21" spans="1:26" x14ac:dyDescent="0.35">
      <c r="A21" s="20">
        <v>830027158</v>
      </c>
      <c r="B21" s="17" t="s">
        <v>7</v>
      </c>
      <c r="C21" s="17" t="s">
        <v>68</v>
      </c>
      <c r="D21" s="17" t="s">
        <v>136</v>
      </c>
      <c r="E21" s="20">
        <v>24172</v>
      </c>
      <c r="F21" s="20" t="s">
        <v>156</v>
      </c>
      <c r="G21" s="20" t="s">
        <v>243</v>
      </c>
      <c r="H21" s="17">
        <v>45203.6</v>
      </c>
      <c r="I21" s="17">
        <v>45231.291666666664</v>
      </c>
      <c r="J21" s="22">
        <v>50000</v>
      </c>
      <c r="K21" s="18" t="s">
        <v>342</v>
      </c>
      <c r="L21" s="18" t="s">
        <v>308</v>
      </c>
      <c r="M21" s="22">
        <v>50000</v>
      </c>
      <c r="N21" s="22">
        <v>50000</v>
      </c>
      <c r="O21" s="22"/>
      <c r="P21" s="22">
        <v>0</v>
      </c>
      <c r="Q21" s="22"/>
      <c r="R21" s="22"/>
      <c r="S21" s="22">
        <v>50000</v>
      </c>
      <c r="T21" s="22">
        <v>50000</v>
      </c>
      <c r="U21" s="18">
        <v>1222375054</v>
      </c>
      <c r="V21" s="22">
        <v>0</v>
      </c>
      <c r="W21" s="18"/>
      <c r="X21" s="18"/>
      <c r="Y21" s="18"/>
      <c r="Z21" s="17">
        <v>45382</v>
      </c>
    </row>
    <row r="22" spans="1:26" x14ac:dyDescent="0.35">
      <c r="A22" s="20">
        <v>830027158</v>
      </c>
      <c r="B22" s="17" t="s">
        <v>7</v>
      </c>
      <c r="C22" s="17" t="s">
        <v>69</v>
      </c>
      <c r="D22" s="17" t="s">
        <v>135</v>
      </c>
      <c r="E22" s="20">
        <v>4078</v>
      </c>
      <c r="F22" s="20" t="s">
        <v>157</v>
      </c>
      <c r="G22" s="20" t="s">
        <v>244</v>
      </c>
      <c r="H22" s="17">
        <v>45209.467361111114</v>
      </c>
      <c r="I22" s="17">
        <v>45231.291666666664</v>
      </c>
      <c r="J22" s="22">
        <v>176400</v>
      </c>
      <c r="K22" s="18" t="s">
        <v>342</v>
      </c>
      <c r="L22" s="18" t="s">
        <v>308</v>
      </c>
      <c r="M22" s="22">
        <v>200000</v>
      </c>
      <c r="N22" s="22">
        <v>200000</v>
      </c>
      <c r="O22" s="22"/>
      <c r="P22" s="22">
        <v>0</v>
      </c>
      <c r="Q22" s="22"/>
      <c r="R22" s="22"/>
      <c r="S22" s="22">
        <v>200000</v>
      </c>
      <c r="T22" s="22">
        <v>176400</v>
      </c>
      <c r="U22" s="18">
        <v>1222375051</v>
      </c>
      <c r="V22" s="22">
        <v>0</v>
      </c>
      <c r="W22" s="18"/>
      <c r="X22" s="18"/>
      <c r="Y22" s="18"/>
      <c r="Z22" s="17">
        <v>45382</v>
      </c>
    </row>
    <row r="23" spans="1:26" x14ac:dyDescent="0.35">
      <c r="A23" s="20">
        <v>830027158</v>
      </c>
      <c r="B23" s="17" t="s">
        <v>7</v>
      </c>
      <c r="C23" s="17" t="s">
        <v>70</v>
      </c>
      <c r="D23" s="17" t="s">
        <v>135</v>
      </c>
      <c r="E23" s="20">
        <v>4079</v>
      </c>
      <c r="F23" s="20" t="s">
        <v>158</v>
      </c>
      <c r="G23" s="20" t="s">
        <v>245</v>
      </c>
      <c r="H23" s="17">
        <v>45209.46875</v>
      </c>
      <c r="I23" s="17">
        <v>45231.291666666664</v>
      </c>
      <c r="J23" s="22">
        <v>2396100</v>
      </c>
      <c r="K23" s="18" t="s">
        <v>342</v>
      </c>
      <c r="L23" s="18" t="s">
        <v>308</v>
      </c>
      <c r="M23" s="22">
        <v>2402000</v>
      </c>
      <c r="N23" s="22">
        <v>2402000</v>
      </c>
      <c r="O23" s="22"/>
      <c r="P23" s="22">
        <v>0</v>
      </c>
      <c r="Q23" s="22"/>
      <c r="R23" s="22"/>
      <c r="S23" s="22">
        <v>2402000</v>
      </c>
      <c r="T23" s="22">
        <v>2232900</v>
      </c>
      <c r="U23" s="18">
        <v>4800062921</v>
      </c>
      <c r="V23" s="22">
        <v>145500</v>
      </c>
      <c r="W23" s="18">
        <v>4800062921</v>
      </c>
      <c r="X23" s="22">
        <v>299518</v>
      </c>
      <c r="Y23" s="18" t="s">
        <v>325</v>
      </c>
      <c r="Z23" s="17">
        <v>45382</v>
      </c>
    </row>
    <row r="24" spans="1:26" x14ac:dyDescent="0.35">
      <c r="A24" s="20">
        <v>830027158</v>
      </c>
      <c r="B24" s="17" t="s">
        <v>7</v>
      </c>
      <c r="C24" s="17" t="s">
        <v>71</v>
      </c>
      <c r="D24" s="17" t="s">
        <v>136</v>
      </c>
      <c r="E24" s="20">
        <v>24554</v>
      </c>
      <c r="F24" s="20" t="s">
        <v>159</v>
      </c>
      <c r="G24" s="20" t="s">
        <v>246</v>
      </c>
      <c r="H24" s="17">
        <v>45220.754166666666</v>
      </c>
      <c r="I24" s="17">
        <v>45261.291666666664</v>
      </c>
      <c r="J24" s="22">
        <v>426000</v>
      </c>
      <c r="K24" s="18" t="s">
        <v>333</v>
      </c>
      <c r="L24" s="18" t="s">
        <v>327</v>
      </c>
      <c r="M24" s="22">
        <v>0</v>
      </c>
      <c r="N24" s="22">
        <v>0</v>
      </c>
      <c r="O24" s="22"/>
      <c r="P24" s="22">
        <v>426000</v>
      </c>
      <c r="Q24" s="22"/>
      <c r="R24" s="22" t="s">
        <v>332</v>
      </c>
      <c r="S24" s="22">
        <v>0</v>
      </c>
      <c r="T24" s="22">
        <v>0</v>
      </c>
      <c r="U24" s="18"/>
      <c r="V24" s="22">
        <v>0</v>
      </c>
      <c r="W24" s="18"/>
      <c r="X24" s="18"/>
      <c r="Y24" s="18"/>
      <c r="Z24" s="17">
        <v>45382</v>
      </c>
    </row>
    <row r="25" spans="1:26" x14ac:dyDescent="0.35">
      <c r="A25" s="20">
        <v>830027158</v>
      </c>
      <c r="B25" s="17" t="s">
        <v>7</v>
      </c>
      <c r="C25" s="17" t="s">
        <v>72</v>
      </c>
      <c r="D25" s="17" t="s">
        <v>135</v>
      </c>
      <c r="E25" s="20">
        <v>4090</v>
      </c>
      <c r="F25" s="20" t="s">
        <v>160</v>
      </c>
      <c r="G25" s="20" t="s">
        <v>247</v>
      </c>
      <c r="H25" s="17">
        <v>45223.634027777778</v>
      </c>
      <c r="I25" s="17">
        <v>45231.291666666664</v>
      </c>
      <c r="J25" s="22">
        <v>2825800</v>
      </c>
      <c r="K25" s="18" t="s">
        <v>336</v>
      </c>
      <c r="L25" s="18" t="s">
        <v>329</v>
      </c>
      <c r="M25" s="22">
        <v>2876000</v>
      </c>
      <c r="N25" s="22">
        <v>2876000</v>
      </c>
      <c r="O25" s="22"/>
      <c r="P25" s="22">
        <v>50000</v>
      </c>
      <c r="Q25" s="22"/>
      <c r="R25" s="22"/>
      <c r="S25" s="22">
        <v>2826000</v>
      </c>
      <c r="T25" s="22">
        <v>2775800</v>
      </c>
      <c r="U25" s="18">
        <v>1222375038</v>
      </c>
      <c r="V25" s="22">
        <v>0</v>
      </c>
      <c r="W25" s="18"/>
      <c r="X25" s="18"/>
      <c r="Y25" s="18"/>
      <c r="Z25" s="17">
        <v>45382</v>
      </c>
    </row>
    <row r="26" spans="1:26" x14ac:dyDescent="0.35">
      <c r="A26" s="20">
        <v>830027158</v>
      </c>
      <c r="B26" s="17" t="s">
        <v>7</v>
      </c>
      <c r="C26" s="17" t="s">
        <v>73</v>
      </c>
      <c r="D26" s="17" t="s">
        <v>135</v>
      </c>
      <c r="E26" s="20">
        <v>4091</v>
      </c>
      <c r="F26" s="20" t="s">
        <v>161</v>
      </c>
      <c r="G26" s="20" t="s">
        <v>248</v>
      </c>
      <c r="H26" s="17">
        <v>45223.642361111109</v>
      </c>
      <c r="I26" s="17">
        <v>45231.291666666664</v>
      </c>
      <c r="J26" s="22">
        <v>690244</v>
      </c>
      <c r="K26" s="18" t="s">
        <v>342</v>
      </c>
      <c r="L26" s="18" t="s">
        <v>308</v>
      </c>
      <c r="M26" s="22">
        <v>726000</v>
      </c>
      <c r="N26" s="22">
        <v>726000</v>
      </c>
      <c r="O26" s="22"/>
      <c r="P26" s="22">
        <v>0</v>
      </c>
      <c r="Q26" s="22"/>
      <c r="R26" s="22"/>
      <c r="S26" s="22">
        <v>726000</v>
      </c>
      <c r="T26" s="22">
        <v>690244</v>
      </c>
      <c r="U26" s="18">
        <v>1222375045</v>
      </c>
      <c r="V26" s="22">
        <v>35756</v>
      </c>
      <c r="W26" s="18">
        <v>2201491719</v>
      </c>
      <c r="X26" s="22">
        <v>299518</v>
      </c>
      <c r="Y26" s="18" t="s">
        <v>324</v>
      </c>
      <c r="Z26" s="17">
        <v>45382</v>
      </c>
    </row>
    <row r="27" spans="1:26" x14ac:dyDescent="0.35">
      <c r="A27" s="20">
        <v>830027158</v>
      </c>
      <c r="B27" s="17" t="s">
        <v>7</v>
      </c>
      <c r="C27" s="17" t="s">
        <v>74</v>
      </c>
      <c r="D27" s="17" t="s">
        <v>136</v>
      </c>
      <c r="E27" s="20">
        <v>24862</v>
      </c>
      <c r="F27" s="20" t="s">
        <v>162</v>
      </c>
      <c r="G27" s="20" t="s">
        <v>249</v>
      </c>
      <c r="H27" s="17">
        <v>45227.663888888892</v>
      </c>
      <c r="I27" s="17">
        <v>45261.291666666664</v>
      </c>
      <c r="J27" s="22">
        <v>50000</v>
      </c>
      <c r="K27" s="18" t="s">
        <v>342</v>
      </c>
      <c r="L27" s="18" t="s">
        <v>308</v>
      </c>
      <c r="M27" s="22">
        <v>50000</v>
      </c>
      <c r="N27" s="22">
        <v>50000</v>
      </c>
      <c r="O27" s="22"/>
      <c r="P27" s="22">
        <v>0</v>
      </c>
      <c r="Q27" s="22"/>
      <c r="R27" s="22"/>
      <c r="S27" s="22">
        <v>50000</v>
      </c>
      <c r="T27" s="22">
        <v>50000</v>
      </c>
      <c r="U27" s="18">
        <v>1222371428</v>
      </c>
      <c r="V27" s="22">
        <v>0</v>
      </c>
      <c r="W27" s="18"/>
      <c r="X27" s="18"/>
      <c r="Y27" s="18"/>
      <c r="Z27" s="17">
        <v>45382</v>
      </c>
    </row>
    <row r="28" spans="1:26" x14ac:dyDescent="0.35">
      <c r="A28" s="20">
        <v>830027158</v>
      </c>
      <c r="B28" s="17" t="s">
        <v>7</v>
      </c>
      <c r="C28" s="17" t="s">
        <v>75</v>
      </c>
      <c r="D28" s="17" t="s">
        <v>135</v>
      </c>
      <c r="E28" s="20">
        <v>4112</v>
      </c>
      <c r="F28" s="20" t="s">
        <v>163</v>
      </c>
      <c r="G28" s="20" t="s">
        <v>250</v>
      </c>
      <c r="H28" s="17">
        <v>45230.388888888891</v>
      </c>
      <c r="I28" s="17">
        <v>45240.632536342593</v>
      </c>
      <c r="J28" s="22">
        <v>2372100</v>
      </c>
      <c r="K28" s="18" t="s">
        <v>342</v>
      </c>
      <c r="L28" s="18" t="s">
        <v>308</v>
      </c>
      <c r="M28" s="22">
        <v>2378000</v>
      </c>
      <c r="N28" s="22">
        <v>2378000</v>
      </c>
      <c r="O28" s="22"/>
      <c r="P28" s="22">
        <v>0</v>
      </c>
      <c r="Q28" s="22"/>
      <c r="R28" s="22"/>
      <c r="S28" s="22">
        <v>2378000</v>
      </c>
      <c r="T28" s="22">
        <v>2351400</v>
      </c>
      <c r="U28" s="18">
        <v>1222375041</v>
      </c>
      <c r="V28" s="22">
        <v>0</v>
      </c>
      <c r="W28" s="18"/>
      <c r="X28" s="18"/>
      <c r="Y28" s="18"/>
      <c r="Z28" s="17">
        <v>45382</v>
      </c>
    </row>
    <row r="29" spans="1:26" x14ac:dyDescent="0.35">
      <c r="A29" s="20">
        <v>830027158</v>
      </c>
      <c r="B29" s="17" t="s">
        <v>7</v>
      </c>
      <c r="C29" s="17" t="s">
        <v>76</v>
      </c>
      <c r="D29" s="17" t="s">
        <v>135</v>
      </c>
      <c r="E29" s="20">
        <v>4120</v>
      </c>
      <c r="F29" s="20" t="s">
        <v>164</v>
      </c>
      <c r="G29" s="20" t="s">
        <v>251</v>
      </c>
      <c r="H29" s="17">
        <v>45237.390277777777</v>
      </c>
      <c r="I29" s="17">
        <v>45261.291666666664</v>
      </c>
      <c r="J29" s="22">
        <v>138200</v>
      </c>
      <c r="K29" s="18" t="s">
        <v>342</v>
      </c>
      <c r="L29" s="18" t="s">
        <v>308</v>
      </c>
      <c r="M29" s="22">
        <v>150000</v>
      </c>
      <c r="N29" s="22">
        <v>150000</v>
      </c>
      <c r="O29" s="22"/>
      <c r="P29" s="22">
        <v>0</v>
      </c>
      <c r="Q29" s="22"/>
      <c r="R29" s="22"/>
      <c r="S29" s="22">
        <v>150000</v>
      </c>
      <c r="T29" s="22">
        <v>138200</v>
      </c>
      <c r="U29" s="18">
        <v>1222377118</v>
      </c>
      <c r="V29" s="22">
        <v>0</v>
      </c>
      <c r="W29" s="18"/>
      <c r="X29" s="18"/>
      <c r="Y29" s="18"/>
      <c r="Z29" s="17">
        <v>45382</v>
      </c>
    </row>
    <row r="30" spans="1:26" x14ac:dyDescent="0.35">
      <c r="A30" s="20">
        <v>830027158</v>
      </c>
      <c r="B30" s="17" t="s">
        <v>7</v>
      </c>
      <c r="C30" s="17" t="s">
        <v>77</v>
      </c>
      <c r="D30" s="17" t="s">
        <v>135</v>
      </c>
      <c r="E30" s="20">
        <v>4122</v>
      </c>
      <c r="F30" s="20" t="s">
        <v>165</v>
      </c>
      <c r="G30" s="20" t="s">
        <v>252</v>
      </c>
      <c r="H30" s="17">
        <v>45237.393750000003</v>
      </c>
      <c r="I30" s="17">
        <v>45261.291666666664</v>
      </c>
      <c r="J30" s="22">
        <v>1649400</v>
      </c>
      <c r="K30" s="18" t="s">
        <v>342</v>
      </c>
      <c r="L30" s="18" t="s">
        <v>308</v>
      </c>
      <c r="M30" s="22">
        <v>1676000</v>
      </c>
      <c r="N30" s="22">
        <v>1676000</v>
      </c>
      <c r="O30" s="22"/>
      <c r="P30" s="22">
        <v>0</v>
      </c>
      <c r="Q30" s="22"/>
      <c r="R30" s="22"/>
      <c r="S30" s="22">
        <v>1676000</v>
      </c>
      <c r="T30" s="22">
        <v>1649400</v>
      </c>
      <c r="U30" s="18">
        <v>1222376949</v>
      </c>
      <c r="V30" s="22">
        <v>0</v>
      </c>
      <c r="W30" s="18"/>
      <c r="X30" s="18"/>
      <c r="Y30" s="18"/>
      <c r="Z30" s="17">
        <v>45382</v>
      </c>
    </row>
    <row r="31" spans="1:26" x14ac:dyDescent="0.35">
      <c r="A31" s="20">
        <v>830027158</v>
      </c>
      <c r="B31" s="17" t="s">
        <v>7</v>
      </c>
      <c r="C31" s="17" t="s">
        <v>78</v>
      </c>
      <c r="D31" s="17" t="s">
        <v>136</v>
      </c>
      <c r="E31" s="20">
        <v>25326</v>
      </c>
      <c r="F31" s="20" t="s">
        <v>166</v>
      </c>
      <c r="G31" s="20" t="s">
        <v>253</v>
      </c>
      <c r="H31" s="17">
        <v>45238.725694444445</v>
      </c>
      <c r="I31" s="17">
        <v>45261.291666666664</v>
      </c>
      <c r="J31" s="22">
        <v>426000</v>
      </c>
      <c r="K31" s="18" t="s">
        <v>342</v>
      </c>
      <c r="L31" s="18" t="s">
        <v>308</v>
      </c>
      <c r="M31" s="22">
        <v>426000</v>
      </c>
      <c r="N31" s="22">
        <v>426000</v>
      </c>
      <c r="O31" s="22"/>
      <c r="P31" s="22">
        <v>0</v>
      </c>
      <c r="Q31" s="22"/>
      <c r="R31" s="22"/>
      <c r="S31" s="22">
        <v>426000</v>
      </c>
      <c r="T31" s="22">
        <v>426000</v>
      </c>
      <c r="U31" s="18">
        <v>1222371473</v>
      </c>
      <c r="V31" s="22">
        <v>0</v>
      </c>
      <c r="W31" s="18"/>
      <c r="X31" s="18"/>
      <c r="Y31" s="18"/>
      <c r="Z31" s="17">
        <v>45382</v>
      </c>
    </row>
    <row r="32" spans="1:26" x14ac:dyDescent="0.35">
      <c r="A32" s="20">
        <v>830027158</v>
      </c>
      <c r="B32" s="17" t="s">
        <v>7</v>
      </c>
      <c r="C32" s="17" t="s">
        <v>79</v>
      </c>
      <c r="D32" s="17" t="s">
        <v>135</v>
      </c>
      <c r="E32" s="20">
        <v>4148</v>
      </c>
      <c r="F32" s="20" t="s">
        <v>167</v>
      </c>
      <c r="G32" s="20" t="s">
        <v>254</v>
      </c>
      <c r="H32" s="17">
        <v>45247.482638888891</v>
      </c>
      <c r="I32" s="17">
        <v>45261.291666666664</v>
      </c>
      <c r="J32" s="22">
        <v>150000</v>
      </c>
      <c r="K32" s="18" t="s">
        <v>342</v>
      </c>
      <c r="L32" s="18" t="s">
        <v>308</v>
      </c>
      <c r="M32" s="22">
        <v>150000</v>
      </c>
      <c r="N32" s="22">
        <v>150000</v>
      </c>
      <c r="O32" s="22"/>
      <c r="P32" s="22">
        <v>0</v>
      </c>
      <c r="Q32" s="22"/>
      <c r="R32" s="22"/>
      <c r="S32" s="22">
        <v>150000</v>
      </c>
      <c r="T32" s="22">
        <v>150000</v>
      </c>
      <c r="U32" s="18">
        <v>1222376199</v>
      </c>
      <c r="V32" s="22">
        <v>0</v>
      </c>
      <c r="W32" s="18"/>
      <c r="X32" s="18"/>
      <c r="Y32" s="18"/>
      <c r="Z32" s="17">
        <v>45382</v>
      </c>
    </row>
    <row r="33" spans="1:26" x14ac:dyDescent="0.35">
      <c r="A33" s="20">
        <v>830027158</v>
      </c>
      <c r="B33" s="17" t="s">
        <v>7</v>
      </c>
      <c r="C33" s="17" t="s">
        <v>80</v>
      </c>
      <c r="D33" s="17" t="s">
        <v>135</v>
      </c>
      <c r="E33" s="20">
        <v>4151</v>
      </c>
      <c r="F33" s="20" t="s">
        <v>168</v>
      </c>
      <c r="G33" s="20" t="s">
        <v>255</v>
      </c>
      <c r="H33" s="17">
        <v>45247.484027777777</v>
      </c>
      <c r="I33" s="17">
        <v>45261.291666666664</v>
      </c>
      <c r="J33" s="22">
        <v>2378100</v>
      </c>
      <c r="K33" s="18" t="s">
        <v>342</v>
      </c>
      <c r="L33" s="18" t="s">
        <v>308</v>
      </c>
      <c r="M33" s="22">
        <v>2452000</v>
      </c>
      <c r="N33" s="22">
        <v>2452000</v>
      </c>
      <c r="O33" s="22"/>
      <c r="P33" s="22">
        <v>0</v>
      </c>
      <c r="Q33" s="22"/>
      <c r="R33" s="22"/>
      <c r="S33" s="22">
        <v>2452000</v>
      </c>
      <c r="T33" s="22">
        <v>2378100</v>
      </c>
      <c r="U33" s="18">
        <v>1222375333</v>
      </c>
      <c r="V33" s="22">
        <v>0</v>
      </c>
      <c r="W33" s="18"/>
      <c r="X33" s="18"/>
      <c r="Y33" s="18"/>
      <c r="Z33" s="17">
        <v>45382</v>
      </c>
    </row>
    <row r="34" spans="1:26" x14ac:dyDescent="0.35">
      <c r="A34" s="20">
        <v>830027158</v>
      </c>
      <c r="B34" s="17" t="s">
        <v>7</v>
      </c>
      <c r="C34" s="17" t="s">
        <v>81</v>
      </c>
      <c r="D34" s="17" t="s">
        <v>136</v>
      </c>
      <c r="E34" s="20">
        <v>25886</v>
      </c>
      <c r="F34" s="20" t="s">
        <v>169</v>
      </c>
      <c r="G34" s="20" t="s">
        <v>256</v>
      </c>
      <c r="H34" s="17">
        <v>45252.798611111109</v>
      </c>
      <c r="I34" s="17">
        <v>45273.640839201391</v>
      </c>
      <c r="J34" s="22">
        <v>50000</v>
      </c>
      <c r="K34" s="18" t="s">
        <v>342</v>
      </c>
      <c r="L34" s="18" t="s">
        <v>308</v>
      </c>
      <c r="M34" s="22">
        <v>50000</v>
      </c>
      <c r="N34" s="22">
        <v>50000</v>
      </c>
      <c r="O34" s="22"/>
      <c r="P34" s="22">
        <v>0</v>
      </c>
      <c r="Q34" s="22"/>
      <c r="R34" s="22"/>
      <c r="S34" s="22">
        <v>50000</v>
      </c>
      <c r="T34" s="22">
        <v>50000</v>
      </c>
      <c r="U34" s="18">
        <v>1222377115</v>
      </c>
      <c r="V34" s="22">
        <v>0</v>
      </c>
      <c r="W34" s="18"/>
      <c r="X34" s="18"/>
      <c r="Y34" s="18"/>
      <c r="Z34" s="17">
        <v>45382</v>
      </c>
    </row>
    <row r="35" spans="1:26" x14ac:dyDescent="0.35">
      <c r="A35" s="20">
        <v>830027158</v>
      </c>
      <c r="B35" s="17" t="s">
        <v>7</v>
      </c>
      <c r="C35" s="17" t="s">
        <v>82</v>
      </c>
      <c r="D35" s="17" t="s">
        <v>136</v>
      </c>
      <c r="E35" s="20">
        <v>26068</v>
      </c>
      <c r="F35" s="20" t="s">
        <v>170</v>
      </c>
      <c r="G35" s="20" t="s">
        <v>257</v>
      </c>
      <c r="H35" s="17">
        <v>45258.626388888886</v>
      </c>
      <c r="I35" s="17">
        <v>45273.639267013888</v>
      </c>
      <c r="J35" s="22">
        <v>50000</v>
      </c>
      <c r="K35" s="18" t="s">
        <v>342</v>
      </c>
      <c r="L35" s="18" t="s">
        <v>308</v>
      </c>
      <c r="M35" s="22">
        <v>50000</v>
      </c>
      <c r="N35" s="22">
        <v>50000</v>
      </c>
      <c r="O35" s="22"/>
      <c r="P35" s="22">
        <v>0</v>
      </c>
      <c r="Q35" s="22"/>
      <c r="R35" s="22"/>
      <c r="S35" s="22">
        <v>50000</v>
      </c>
      <c r="T35" s="22">
        <v>50000</v>
      </c>
      <c r="U35" s="18">
        <v>1222377113</v>
      </c>
      <c r="V35" s="22">
        <v>0</v>
      </c>
      <c r="W35" s="18"/>
      <c r="X35" s="18"/>
      <c r="Y35" s="18"/>
      <c r="Z35" s="17">
        <v>45382</v>
      </c>
    </row>
    <row r="36" spans="1:26" x14ac:dyDescent="0.35">
      <c r="A36" s="20">
        <v>830027158</v>
      </c>
      <c r="B36" s="17" t="s">
        <v>7</v>
      </c>
      <c r="C36" s="17" t="s">
        <v>83</v>
      </c>
      <c r="D36" s="17" t="s">
        <v>135</v>
      </c>
      <c r="E36" s="20">
        <v>4159</v>
      </c>
      <c r="F36" s="20" t="s">
        <v>171</v>
      </c>
      <c r="G36" s="20" t="s">
        <v>258</v>
      </c>
      <c r="H36" s="17">
        <v>45259.665277777778</v>
      </c>
      <c r="I36" s="17">
        <v>45293.291666666664</v>
      </c>
      <c r="J36" s="22">
        <v>250000</v>
      </c>
      <c r="K36" s="18" t="s">
        <v>342</v>
      </c>
      <c r="L36" s="18" t="s">
        <v>308</v>
      </c>
      <c r="M36" s="22">
        <v>250000</v>
      </c>
      <c r="N36" s="22">
        <v>250000</v>
      </c>
      <c r="O36" s="22"/>
      <c r="P36" s="22">
        <v>0</v>
      </c>
      <c r="Q36" s="22"/>
      <c r="R36" s="22"/>
      <c r="S36" s="22">
        <v>250000</v>
      </c>
      <c r="T36" s="22">
        <v>250000</v>
      </c>
      <c r="U36" s="18">
        <v>1222377097</v>
      </c>
      <c r="V36" s="22">
        <v>0</v>
      </c>
      <c r="W36" s="18"/>
      <c r="X36" s="18"/>
      <c r="Y36" s="18"/>
      <c r="Z36" s="17">
        <v>45382</v>
      </c>
    </row>
    <row r="37" spans="1:26" x14ac:dyDescent="0.35">
      <c r="A37" s="20">
        <v>830027158</v>
      </c>
      <c r="B37" s="17" t="s">
        <v>7</v>
      </c>
      <c r="C37" s="17" t="s">
        <v>84</v>
      </c>
      <c r="D37" s="17" t="s">
        <v>135</v>
      </c>
      <c r="E37" s="20">
        <v>4160</v>
      </c>
      <c r="F37" s="20" t="s">
        <v>172</v>
      </c>
      <c r="G37" s="20" t="s">
        <v>259</v>
      </c>
      <c r="H37" s="17">
        <v>45259.668749999997</v>
      </c>
      <c r="I37" s="17">
        <v>45293.291666666664</v>
      </c>
      <c r="J37" s="22">
        <v>2469500</v>
      </c>
      <c r="K37" s="18" t="s">
        <v>342</v>
      </c>
      <c r="L37" s="18" t="s">
        <v>308</v>
      </c>
      <c r="M37" s="22">
        <v>2502000</v>
      </c>
      <c r="N37" s="22">
        <v>2502000</v>
      </c>
      <c r="O37" s="22"/>
      <c r="P37" s="22">
        <v>0</v>
      </c>
      <c r="Q37" s="22"/>
      <c r="R37" s="22"/>
      <c r="S37" s="22">
        <v>2502000</v>
      </c>
      <c r="T37" s="22">
        <v>2469500</v>
      </c>
      <c r="U37" s="18">
        <v>1222377104</v>
      </c>
      <c r="V37" s="22">
        <v>0</v>
      </c>
      <c r="W37" s="18"/>
      <c r="X37" s="18"/>
      <c r="Y37" s="18"/>
      <c r="Z37" s="17">
        <v>45382</v>
      </c>
    </row>
    <row r="38" spans="1:26" x14ac:dyDescent="0.35">
      <c r="A38" s="20">
        <v>830027158</v>
      </c>
      <c r="B38" s="17" t="s">
        <v>7</v>
      </c>
      <c r="C38" s="17" t="s">
        <v>85</v>
      </c>
      <c r="D38" s="17" t="s">
        <v>135</v>
      </c>
      <c r="E38" s="20">
        <v>4214</v>
      </c>
      <c r="F38" s="20" t="s">
        <v>173</v>
      </c>
      <c r="G38" s="20" t="s">
        <v>260</v>
      </c>
      <c r="H38" s="17">
        <v>45272.655555555553</v>
      </c>
      <c r="I38" s="17">
        <v>45293.291666666664</v>
      </c>
      <c r="J38" s="22">
        <v>150000</v>
      </c>
      <c r="K38" s="18" t="s">
        <v>342</v>
      </c>
      <c r="L38" s="18" t="s">
        <v>308</v>
      </c>
      <c r="M38" s="22">
        <v>150000</v>
      </c>
      <c r="N38" s="22">
        <v>150000</v>
      </c>
      <c r="O38" s="22"/>
      <c r="P38" s="22">
        <v>0</v>
      </c>
      <c r="Q38" s="22"/>
      <c r="R38" s="22"/>
      <c r="S38" s="22">
        <v>150000</v>
      </c>
      <c r="T38" s="22">
        <v>150000</v>
      </c>
      <c r="U38" s="18">
        <v>1222377095</v>
      </c>
      <c r="V38" s="22">
        <v>0</v>
      </c>
      <c r="W38" s="18"/>
      <c r="X38" s="18"/>
      <c r="Y38" s="18"/>
      <c r="Z38" s="17">
        <v>45382</v>
      </c>
    </row>
    <row r="39" spans="1:26" x14ac:dyDescent="0.35">
      <c r="A39" s="20">
        <v>830027158</v>
      </c>
      <c r="B39" s="17" t="s">
        <v>7</v>
      </c>
      <c r="C39" s="17" t="s">
        <v>86</v>
      </c>
      <c r="D39" s="17" t="s">
        <v>135</v>
      </c>
      <c r="E39" s="20">
        <v>4215</v>
      </c>
      <c r="F39" s="20" t="s">
        <v>174</v>
      </c>
      <c r="G39" s="20" t="s">
        <v>261</v>
      </c>
      <c r="H39" s="17">
        <v>45272.657638888886</v>
      </c>
      <c r="I39" s="17">
        <v>45293.291666666664</v>
      </c>
      <c r="J39" s="22">
        <v>2313200</v>
      </c>
      <c r="K39" s="18" t="s">
        <v>342</v>
      </c>
      <c r="L39" s="18" t="s">
        <v>308</v>
      </c>
      <c r="M39" s="22">
        <v>2378000</v>
      </c>
      <c r="N39" s="22">
        <v>2378000</v>
      </c>
      <c r="O39" s="22"/>
      <c r="P39" s="22">
        <v>0</v>
      </c>
      <c r="Q39" s="22"/>
      <c r="R39" s="22"/>
      <c r="S39" s="22">
        <v>2378000</v>
      </c>
      <c r="T39" s="22">
        <v>2313200</v>
      </c>
      <c r="U39" s="18">
        <v>1222377093</v>
      </c>
      <c r="V39" s="22">
        <v>50000</v>
      </c>
      <c r="W39" s="18">
        <v>4800063278</v>
      </c>
      <c r="X39" s="22">
        <v>1376000</v>
      </c>
      <c r="Y39" s="18" t="s">
        <v>326</v>
      </c>
      <c r="Z39" s="17">
        <v>45382</v>
      </c>
    </row>
    <row r="40" spans="1:26" x14ac:dyDescent="0.35">
      <c r="A40" s="20">
        <v>830027158</v>
      </c>
      <c r="B40" s="17" t="s">
        <v>7</v>
      </c>
      <c r="C40" s="17" t="s">
        <v>87</v>
      </c>
      <c r="D40" s="17" t="s">
        <v>135</v>
      </c>
      <c r="E40" s="20">
        <v>4232</v>
      </c>
      <c r="F40" s="20" t="s">
        <v>175</v>
      </c>
      <c r="G40" s="20" t="s">
        <v>262</v>
      </c>
      <c r="H40" s="17">
        <v>45279.607638888891</v>
      </c>
      <c r="I40" s="17">
        <v>45293.291666666664</v>
      </c>
      <c r="J40" s="22">
        <v>1446100</v>
      </c>
      <c r="K40" s="18" t="s">
        <v>371</v>
      </c>
      <c r="L40" s="18" t="s">
        <v>328</v>
      </c>
      <c r="M40" s="22">
        <v>1452000</v>
      </c>
      <c r="N40" s="22">
        <v>1452000</v>
      </c>
      <c r="O40" s="22"/>
      <c r="P40" s="22"/>
      <c r="Q40" s="22">
        <v>5894</v>
      </c>
      <c r="R40" s="22" t="s">
        <v>340</v>
      </c>
      <c r="S40" s="22">
        <v>1446106</v>
      </c>
      <c r="T40" s="22">
        <v>1440206</v>
      </c>
      <c r="U40" s="18">
        <v>1222377085</v>
      </c>
      <c r="V40" s="22">
        <v>0</v>
      </c>
      <c r="W40" s="18"/>
      <c r="X40" s="18"/>
      <c r="Y40" s="18"/>
      <c r="Z40" s="17">
        <v>45382</v>
      </c>
    </row>
    <row r="41" spans="1:26" x14ac:dyDescent="0.35">
      <c r="A41" s="20">
        <v>830027158</v>
      </c>
      <c r="B41" s="17" t="s">
        <v>7</v>
      </c>
      <c r="C41" s="17" t="s">
        <v>88</v>
      </c>
      <c r="D41" s="17" t="s">
        <v>136</v>
      </c>
      <c r="E41" s="20">
        <v>26929</v>
      </c>
      <c r="F41" s="20" t="s">
        <v>176</v>
      </c>
      <c r="G41" s="20" t="s">
        <v>263</v>
      </c>
      <c r="H41" s="17">
        <v>45300.625694444447</v>
      </c>
      <c r="I41" s="17">
        <v>45383.291666666664</v>
      </c>
      <c r="J41" s="22">
        <v>50000</v>
      </c>
      <c r="K41" s="18" t="s">
        <v>342</v>
      </c>
      <c r="L41" s="18" t="s">
        <v>308</v>
      </c>
      <c r="M41" s="22">
        <v>50000</v>
      </c>
      <c r="N41" s="22">
        <v>50000</v>
      </c>
      <c r="O41" s="22"/>
      <c r="P41" s="22">
        <v>0</v>
      </c>
      <c r="Q41" s="22"/>
      <c r="R41" s="22"/>
      <c r="S41" s="22">
        <v>50000</v>
      </c>
      <c r="T41" s="22">
        <v>0</v>
      </c>
      <c r="U41" s="18"/>
      <c r="V41" s="22">
        <v>0</v>
      </c>
      <c r="W41" s="18"/>
      <c r="X41" s="18"/>
      <c r="Y41" s="18"/>
      <c r="Z41" s="17">
        <v>45382</v>
      </c>
    </row>
    <row r="42" spans="1:26" x14ac:dyDescent="0.35">
      <c r="A42" s="20">
        <v>830027158</v>
      </c>
      <c r="B42" s="17" t="s">
        <v>7</v>
      </c>
      <c r="C42" s="17" t="s">
        <v>89</v>
      </c>
      <c r="D42" s="17" t="s">
        <v>135</v>
      </c>
      <c r="E42" s="20">
        <v>4274</v>
      </c>
      <c r="F42" s="20" t="s">
        <v>177</v>
      </c>
      <c r="G42" s="20" t="s">
        <v>264</v>
      </c>
      <c r="H42" s="17">
        <v>45301.611805555556</v>
      </c>
      <c r="I42" s="17">
        <v>45323.291666666664</v>
      </c>
      <c r="J42" s="22">
        <v>144100</v>
      </c>
      <c r="K42" s="18" t="s">
        <v>342</v>
      </c>
      <c r="L42" s="18" t="s">
        <v>308</v>
      </c>
      <c r="M42" s="22">
        <v>150000</v>
      </c>
      <c r="N42" s="22">
        <v>150000</v>
      </c>
      <c r="O42" s="22"/>
      <c r="P42" s="22">
        <v>0</v>
      </c>
      <c r="Q42" s="22"/>
      <c r="R42" s="22"/>
      <c r="S42" s="22">
        <v>150000</v>
      </c>
      <c r="T42" s="22">
        <v>144100</v>
      </c>
      <c r="U42" s="18">
        <v>1222390079</v>
      </c>
      <c r="V42" s="22">
        <v>0</v>
      </c>
      <c r="W42" s="18"/>
      <c r="X42" s="18"/>
      <c r="Y42" s="18"/>
      <c r="Z42" s="17">
        <v>45382</v>
      </c>
    </row>
    <row r="43" spans="1:26" x14ac:dyDescent="0.35">
      <c r="A43" s="20">
        <v>830027158</v>
      </c>
      <c r="B43" s="17" t="s">
        <v>7</v>
      </c>
      <c r="C43" s="17" t="s">
        <v>90</v>
      </c>
      <c r="D43" s="17" t="s">
        <v>135</v>
      </c>
      <c r="E43" s="20">
        <v>4275</v>
      </c>
      <c r="F43" s="20" t="s">
        <v>178</v>
      </c>
      <c r="G43" s="20" t="s">
        <v>265</v>
      </c>
      <c r="H43" s="17">
        <v>45301.614583333336</v>
      </c>
      <c r="I43" s="17">
        <v>45323.291666666664</v>
      </c>
      <c r="J43" s="22">
        <v>1928400</v>
      </c>
      <c r="K43" s="18" t="s">
        <v>342</v>
      </c>
      <c r="L43" s="18" t="s">
        <v>308</v>
      </c>
      <c r="M43" s="22">
        <v>1952000</v>
      </c>
      <c r="N43" s="22">
        <v>1952000</v>
      </c>
      <c r="O43" s="22"/>
      <c r="P43" s="22">
        <v>0</v>
      </c>
      <c r="Q43" s="22"/>
      <c r="R43" s="22"/>
      <c r="S43" s="22">
        <v>1952000</v>
      </c>
      <c r="T43" s="22">
        <v>1928400</v>
      </c>
      <c r="U43" s="18">
        <v>1222387177</v>
      </c>
      <c r="V43" s="22">
        <v>0</v>
      </c>
      <c r="W43" s="18"/>
      <c r="X43" s="18"/>
      <c r="Y43" s="18"/>
      <c r="Z43" s="17">
        <v>45382</v>
      </c>
    </row>
    <row r="44" spans="1:26" x14ac:dyDescent="0.35">
      <c r="A44" s="20">
        <v>830027158</v>
      </c>
      <c r="B44" s="17" t="s">
        <v>7</v>
      </c>
      <c r="C44" s="17" t="s">
        <v>91</v>
      </c>
      <c r="D44" s="17" t="s">
        <v>136</v>
      </c>
      <c r="E44" s="20">
        <v>27268</v>
      </c>
      <c r="F44" s="20" t="s">
        <v>179</v>
      </c>
      <c r="G44" s="20" t="s">
        <v>266</v>
      </c>
      <c r="H44" s="17">
        <v>45309.502083333333</v>
      </c>
      <c r="I44" s="17">
        <v>45334.607519560188</v>
      </c>
      <c r="J44" s="22">
        <v>50000</v>
      </c>
      <c r="K44" s="18" t="s">
        <v>342</v>
      </c>
      <c r="L44" s="18" t="s">
        <v>308</v>
      </c>
      <c r="M44" s="22">
        <v>50000</v>
      </c>
      <c r="N44" s="22">
        <v>50000</v>
      </c>
      <c r="O44" s="22"/>
      <c r="P44" s="22">
        <v>0</v>
      </c>
      <c r="Q44" s="22"/>
      <c r="R44" s="22"/>
      <c r="S44" s="22">
        <v>50000</v>
      </c>
      <c r="T44" s="22">
        <v>50000</v>
      </c>
      <c r="U44" s="18">
        <v>1222397368</v>
      </c>
      <c r="V44" s="22">
        <v>0</v>
      </c>
      <c r="W44" s="18"/>
      <c r="X44" s="18"/>
      <c r="Y44" s="18"/>
      <c r="Z44" s="17">
        <v>45382</v>
      </c>
    </row>
    <row r="45" spans="1:26" x14ac:dyDescent="0.35">
      <c r="A45" s="20">
        <v>830027158</v>
      </c>
      <c r="B45" s="17" t="s">
        <v>7</v>
      </c>
      <c r="C45" s="17" t="s">
        <v>92</v>
      </c>
      <c r="D45" s="17" t="s">
        <v>136</v>
      </c>
      <c r="E45" s="20">
        <v>27272</v>
      </c>
      <c r="F45" s="20" t="s">
        <v>180</v>
      </c>
      <c r="G45" s="20" t="s">
        <v>267</v>
      </c>
      <c r="H45" s="17">
        <v>45309.54583333333</v>
      </c>
      <c r="I45" s="17">
        <v>45383.291666666664</v>
      </c>
      <c r="J45" s="22">
        <v>50000</v>
      </c>
      <c r="K45" s="18" t="s">
        <v>342</v>
      </c>
      <c r="L45" s="18" t="s">
        <v>308</v>
      </c>
      <c r="M45" s="22">
        <v>50000</v>
      </c>
      <c r="N45" s="22">
        <v>50000</v>
      </c>
      <c r="O45" s="22"/>
      <c r="P45" s="22">
        <v>0</v>
      </c>
      <c r="Q45" s="22"/>
      <c r="R45" s="22"/>
      <c r="S45" s="22">
        <v>50000</v>
      </c>
      <c r="T45" s="22">
        <v>0</v>
      </c>
      <c r="U45" s="18"/>
      <c r="V45" s="22">
        <v>0</v>
      </c>
      <c r="W45" s="18"/>
      <c r="X45" s="18"/>
      <c r="Y45" s="18"/>
      <c r="Z45" s="17">
        <v>45382</v>
      </c>
    </row>
    <row r="46" spans="1:26" x14ac:dyDescent="0.35">
      <c r="A46" s="20">
        <v>830027158</v>
      </c>
      <c r="B46" s="17" t="s">
        <v>7</v>
      </c>
      <c r="C46" s="17" t="s">
        <v>93</v>
      </c>
      <c r="D46" s="17" t="s">
        <v>135</v>
      </c>
      <c r="E46" s="20">
        <v>4310</v>
      </c>
      <c r="F46" s="20" t="s">
        <v>181</v>
      </c>
      <c r="G46" s="20" t="s">
        <v>268</v>
      </c>
      <c r="H46" s="17">
        <v>45315.486111111109</v>
      </c>
      <c r="I46" s="17">
        <v>45323.291666666664</v>
      </c>
      <c r="J46" s="22">
        <v>1346800</v>
      </c>
      <c r="K46" s="18" t="s">
        <v>342</v>
      </c>
      <c r="L46" s="18" t="s">
        <v>308</v>
      </c>
      <c r="M46" s="22">
        <v>1400000</v>
      </c>
      <c r="N46" s="22">
        <v>1400000</v>
      </c>
      <c r="O46" s="22"/>
      <c r="P46" s="22">
        <v>0</v>
      </c>
      <c r="Q46" s="22"/>
      <c r="R46" s="22"/>
      <c r="S46" s="22">
        <v>1400000</v>
      </c>
      <c r="T46" s="22">
        <v>1346800</v>
      </c>
      <c r="U46" s="18">
        <v>1222387186</v>
      </c>
      <c r="V46" s="22">
        <v>0</v>
      </c>
      <c r="W46" s="18"/>
      <c r="X46" s="18"/>
      <c r="Y46" s="18"/>
      <c r="Z46" s="17">
        <v>45382</v>
      </c>
    </row>
    <row r="47" spans="1:26" x14ac:dyDescent="0.35">
      <c r="A47" s="20">
        <v>830027158</v>
      </c>
      <c r="B47" s="17" t="s">
        <v>7</v>
      </c>
      <c r="C47" s="17" t="s">
        <v>94</v>
      </c>
      <c r="D47" s="17" t="s">
        <v>135</v>
      </c>
      <c r="E47" s="20">
        <v>4312</v>
      </c>
      <c r="F47" s="20" t="s">
        <v>182</v>
      </c>
      <c r="G47" s="20" t="s">
        <v>269</v>
      </c>
      <c r="H47" s="17">
        <v>45315.490277777775</v>
      </c>
      <c r="I47" s="17">
        <v>45323.291666666664</v>
      </c>
      <c r="J47" s="22">
        <v>250000</v>
      </c>
      <c r="K47" s="18" t="s">
        <v>342</v>
      </c>
      <c r="L47" s="18" t="s">
        <v>308</v>
      </c>
      <c r="M47" s="22">
        <v>250000</v>
      </c>
      <c r="N47" s="22">
        <v>250000</v>
      </c>
      <c r="O47" s="22"/>
      <c r="P47" s="22">
        <v>0</v>
      </c>
      <c r="Q47" s="22"/>
      <c r="R47" s="22"/>
      <c r="S47" s="22">
        <v>250000</v>
      </c>
      <c r="T47" s="22">
        <v>250000</v>
      </c>
      <c r="U47" s="18">
        <v>1222390078</v>
      </c>
      <c r="V47" s="22">
        <v>0</v>
      </c>
      <c r="W47" s="18"/>
      <c r="X47" s="18"/>
      <c r="Y47" s="18"/>
      <c r="Z47" s="17">
        <v>45382</v>
      </c>
    </row>
    <row r="48" spans="1:26" x14ac:dyDescent="0.35">
      <c r="A48" s="20">
        <v>830027158</v>
      </c>
      <c r="B48" s="17" t="s">
        <v>7</v>
      </c>
      <c r="C48" s="17" t="s">
        <v>95</v>
      </c>
      <c r="D48" s="17" t="s">
        <v>136</v>
      </c>
      <c r="E48" s="20">
        <v>27510</v>
      </c>
      <c r="F48" s="20" t="s">
        <v>183</v>
      </c>
      <c r="G48" s="20" t="s">
        <v>270</v>
      </c>
      <c r="H48" s="17">
        <v>45316.494444444441</v>
      </c>
      <c r="I48" s="17">
        <v>45334.609892129629</v>
      </c>
      <c r="J48" s="22">
        <v>50000</v>
      </c>
      <c r="K48" s="18" t="s">
        <v>342</v>
      </c>
      <c r="L48" s="18" t="s">
        <v>308</v>
      </c>
      <c r="M48" s="22">
        <v>50000</v>
      </c>
      <c r="N48" s="22">
        <v>50000</v>
      </c>
      <c r="O48" s="22"/>
      <c r="P48" s="22">
        <v>0</v>
      </c>
      <c r="Q48" s="22"/>
      <c r="R48" s="22"/>
      <c r="S48" s="22">
        <v>50000</v>
      </c>
      <c r="T48" s="22">
        <v>50000</v>
      </c>
      <c r="U48" s="18">
        <v>1222397369</v>
      </c>
      <c r="V48" s="22">
        <v>0</v>
      </c>
      <c r="W48" s="18"/>
      <c r="X48" s="18"/>
      <c r="Y48" s="18"/>
      <c r="Z48" s="17">
        <v>45382</v>
      </c>
    </row>
    <row r="49" spans="1:26" x14ac:dyDescent="0.35">
      <c r="A49" s="20">
        <v>830027158</v>
      </c>
      <c r="B49" s="17" t="s">
        <v>7</v>
      </c>
      <c r="C49" s="17" t="s">
        <v>96</v>
      </c>
      <c r="D49" s="17" t="s">
        <v>135</v>
      </c>
      <c r="E49" s="20">
        <v>4319</v>
      </c>
      <c r="F49" s="20" t="s">
        <v>184</v>
      </c>
      <c r="G49" s="20" t="s">
        <v>271</v>
      </c>
      <c r="H49" s="17">
        <v>45320.410416666666</v>
      </c>
      <c r="I49" s="17">
        <v>45330.598626041668</v>
      </c>
      <c r="J49" s="22">
        <v>2280300</v>
      </c>
      <c r="K49" s="18" t="s">
        <v>342</v>
      </c>
      <c r="L49" s="18" t="s">
        <v>308</v>
      </c>
      <c r="M49" s="22">
        <v>2304000</v>
      </c>
      <c r="N49" s="22">
        <v>2304000</v>
      </c>
      <c r="O49" s="22"/>
      <c r="P49" s="22">
        <v>0</v>
      </c>
      <c r="Q49" s="22"/>
      <c r="R49" s="22"/>
      <c r="S49" s="22">
        <v>2304000</v>
      </c>
      <c r="T49" s="22">
        <v>2280300</v>
      </c>
      <c r="U49" s="18">
        <v>1222393415</v>
      </c>
      <c r="V49" s="22">
        <v>0</v>
      </c>
      <c r="W49" s="18"/>
      <c r="X49" s="18"/>
      <c r="Y49" s="18"/>
      <c r="Z49" s="17">
        <v>45382</v>
      </c>
    </row>
    <row r="50" spans="1:26" x14ac:dyDescent="0.35">
      <c r="A50" s="20">
        <v>830027158</v>
      </c>
      <c r="B50" s="17" t="s">
        <v>7</v>
      </c>
      <c r="C50" s="17" t="s">
        <v>97</v>
      </c>
      <c r="D50" s="17" t="s">
        <v>135</v>
      </c>
      <c r="E50" s="20">
        <v>4320</v>
      </c>
      <c r="F50" s="20" t="s">
        <v>185</v>
      </c>
      <c r="G50" s="20" t="s">
        <v>272</v>
      </c>
      <c r="H50" s="17">
        <v>45320.413888888892</v>
      </c>
      <c r="I50" s="17">
        <v>45330.599485185186</v>
      </c>
      <c r="J50" s="22">
        <v>50000</v>
      </c>
      <c r="K50" s="18" t="s">
        <v>342</v>
      </c>
      <c r="L50" s="18" t="s">
        <v>308</v>
      </c>
      <c r="M50" s="22">
        <v>50000</v>
      </c>
      <c r="N50" s="22">
        <v>50000</v>
      </c>
      <c r="O50" s="22"/>
      <c r="P50" s="22">
        <v>0</v>
      </c>
      <c r="Q50" s="22"/>
      <c r="R50" s="22"/>
      <c r="S50" s="22">
        <v>50000</v>
      </c>
      <c r="T50" s="22">
        <v>50000</v>
      </c>
      <c r="U50" s="18">
        <v>1222393416</v>
      </c>
      <c r="V50" s="22">
        <v>0</v>
      </c>
      <c r="W50" s="18"/>
      <c r="X50" s="18"/>
      <c r="Y50" s="18"/>
      <c r="Z50" s="17">
        <v>45382</v>
      </c>
    </row>
    <row r="51" spans="1:26" x14ac:dyDescent="0.35">
      <c r="A51" s="20">
        <v>830027158</v>
      </c>
      <c r="B51" s="17" t="s">
        <v>7</v>
      </c>
      <c r="C51" s="17" t="s">
        <v>98</v>
      </c>
      <c r="D51" s="17" t="s">
        <v>135</v>
      </c>
      <c r="E51" s="20">
        <v>4329</v>
      </c>
      <c r="F51" s="20" t="s">
        <v>186</v>
      </c>
      <c r="G51" s="20" t="s">
        <v>273</v>
      </c>
      <c r="H51" s="17">
        <v>45323.317361111112</v>
      </c>
      <c r="I51" s="17">
        <v>45330.630771840275</v>
      </c>
      <c r="J51" s="22">
        <v>582300</v>
      </c>
      <c r="K51" s="18" t="s">
        <v>342</v>
      </c>
      <c r="L51" s="18" t="s">
        <v>308</v>
      </c>
      <c r="M51" s="22">
        <v>600000</v>
      </c>
      <c r="N51" s="22">
        <v>600000</v>
      </c>
      <c r="O51" s="22"/>
      <c r="P51" s="22">
        <v>0</v>
      </c>
      <c r="Q51" s="22"/>
      <c r="R51" s="22"/>
      <c r="S51" s="22">
        <v>600000</v>
      </c>
      <c r="T51" s="22">
        <v>582300</v>
      </c>
      <c r="U51" s="18">
        <v>1222393746</v>
      </c>
      <c r="V51" s="22">
        <v>0</v>
      </c>
      <c r="W51" s="18"/>
      <c r="X51" s="18"/>
      <c r="Y51" s="18"/>
      <c r="Z51" s="17">
        <v>45382</v>
      </c>
    </row>
    <row r="52" spans="1:26" x14ac:dyDescent="0.35">
      <c r="A52" s="20">
        <v>830027158</v>
      </c>
      <c r="B52" s="17" t="s">
        <v>7</v>
      </c>
      <c r="C52" s="17" t="s">
        <v>99</v>
      </c>
      <c r="D52" s="17" t="s">
        <v>135</v>
      </c>
      <c r="E52" s="20">
        <v>4330</v>
      </c>
      <c r="F52" s="20" t="s">
        <v>187</v>
      </c>
      <c r="G52" s="20" t="s">
        <v>274</v>
      </c>
      <c r="H52" s="17">
        <v>45323.324999999997</v>
      </c>
      <c r="I52" s="17">
        <v>45330.632001076388</v>
      </c>
      <c r="J52" s="22">
        <v>150000</v>
      </c>
      <c r="K52" s="18" t="s">
        <v>342</v>
      </c>
      <c r="L52" s="18" t="s">
        <v>308</v>
      </c>
      <c r="M52" s="22">
        <v>150000</v>
      </c>
      <c r="N52" s="22">
        <v>150000</v>
      </c>
      <c r="O52" s="22"/>
      <c r="P52" s="22">
        <v>0</v>
      </c>
      <c r="Q52" s="22"/>
      <c r="R52" s="22"/>
      <c r="S52" s="22">
        <v>150000</v>
      </c>
      <c r="T52" s="22">
        <v>150000</v>
      </c>
      <c r="U52" s="18">
        <v>1222393747</v>
      </c>
      <c r="V52" s="22">
        <v>0</v>
      </c>
      <c r="W52" s="18"/>
      <c r="X52" s="18"/>
      <c r="Y52" s="18"/>
      <c r="Z52" s="17">
        <v>45382</v>
      </c>
    </row>
    <row r="53" spans="1:26" x14ac:dyDescent="0.35">
      <c r="A53" s="20">
        <v>830027158</v>
      </c>
      <c r="B53" s="17" t="s">
        <v>7</v>
      </c>
      <c r="C53" s="17" t="s">
        <v>100</v>
      </c>
      <c r="D53" s="17" t="s">
        <v>135</v>
      </c>
      <c r="E53" s="20">
        <v>4339</v>
      </c>
      <c r="F53" s="20" t="s">
        <v>188</v>
      </c>
      <c r="G53" s="20" t="s">
        <v>275</v>
      </c>
      <c r="H53" s="17">
        <v>45331.363888888889</v>
      </c>
      <c r="I53" s="17">
        <v>45335.583270254632</v>
      </c>
      <c r="J53" s="22">
        <v>1299400</v>
      </c>
      <c r="K53" s="18" t="s">
        <v>342</v>
      </c>
      <c r="L53" s="18" t="s">
        <v>308</v>
      </c>
      <c r="M53" s="22">
        <v>1326000</v>
      </c>
      <c r="N53" s="22">
        <v>1326000</v>
      </c>
      <c r="O53" s="22"/>
      <c r="P53" s="22">
        <v>0</v>
      </c>
      <c r="Q53" s="22"/>
      <c r="R53" s="22"/>
      <c r="S53" s="22">
        <v>1326000</v>
      </c>
      <c r="T53" s="22">
        <v>1299400</v>
      </c>
      <c r="U53" s="18">
        <v>1222397390</v>
      </c>
      <c r="V53" s="22">
        <v>0</v>
      </c>
      <c r="W53" s="18"/>
      <c r="X53" s="18"/>
      <c r="Y53" s="18"/>
      <c r="Z53" s="17">
        <v>45382</v>
      </c>
    </row>
    <row r="54" spans="1:26" x14ac:dyDescent="0.35">
      <c r="A54" s="20">
        <v>830027158</v>
      </c>
      <c r="B54" s="17" t="s">
        <v>7</v>
      </c>
      <c r="C54" s="17" t="s">
        <v>101</v>
      </c>
      <c r="D54" s="17" t="s">
        <v>135</v>
      </c>
      <c r="E54" s="20">
        <v>4340</v>
      </c>
      <c r="F54" s="20" t="s">
        <v>189</v>
      </c>
      <c r="G54" s="20" t="s">
        <v>276</v>
      </c>
      <c r="H54" s="17">
        <v>45331.367361111108</v>
      </c>
      <c r="I54" s="17">
        <v>45335.591063969907</v>
      </c>
      <c r="J54" s="22">
        <v>191100</v>
      </c>
      <c r="K54" s="18" t="s">
        <v>342</v>
      </c>
      <c r="L54" s="18" t="s">
        <v>308</v>
      </c>
      <c r="M54" s="22">
        <v>200000</v>
      </c>
      <c r="N54" s="22">
        <v>200000</v>
      </c>
      <c r="O54" s="22"/>
      <c r="P54" s="22">
        <v>0</v>
      </c>
      <c r="Q54" s="22"/>
      <c r="R54" s="22"/>
      <c r="S54" s="22">
        <v>200000</v>
      </c>
      <c r="T54" s="22">
        <v>191100</v>
      </c>
      <c r="U54" s="18">
        <v>1222393873</v>
      </c>
      <c r="V54" s="22">
        <v>0</v>
      </c>
      <c r="W54" s="18"/>
      <c r="X54" s="18"/>
      <c r="Y54" s="18"/>
      <c r="Z54" s="17">
        <v>45382</v>
      </c>
    </row>
    <row r="55" spans="1:26" x14ac:dyDescent="0.35">
      <c r="A55" s="20">
        <v>830027158</v>
      </c>
      <c r="B55" s="17" t="s">
        <v>7</v>
      </c>
      <c r="C55" s="17" t="s">
        <v>102</v>
      </c>
      <c r="D55" s="17" t="s">
        <v>135</v>
      </c>
      <c r="E55" s="20">
        <v>4346</v>
      </c>
      <c r="F55" s="20" t="s">
        <v>190</v>
      </c>
      <c r="G55" s="20" t="s">
        <v>277</v>
      </c>
      <c r="H55" s="17">
        <v>45335.36041666667</v>
      </c>
      <c r="I55" s="17">
        <v>45352.291666666664</v>
      </c>
      <c r="J55" s="22">
        <v>150000</v>
      </c>
      <c r="K55" s="18" t="s">
        <v>342</v>
      </c>
      <c r="L55" s="18" t="s">
        <v>308</v>
      </c>
      <c r="M55" s="22">
        <v>150000</v>
      </c>
      <c r="N55" s="22">
        <v>150000</v>
      </c>
      <c r="O55" s="22"/>
      <c r="P55" s="22">
        <v>0</v>
      </c>
      <c r="Q55" s="22"/>
      <c r="R55" s="22"/>
      <c r="S55" s="22">
        <v>150000</v>
      </c>
      <c r="T55" s="22">
        <v>150000</v>
      </c>
      <c r="U55" s="18">
        <v>1222419842</v>
      </c>
      <c r="V55" s="22">
        <v>0</v>
      </c>
      <c r="W55" s="18"/>
      <c r="X55" s="18"/>
      <c r="Y55" s="18"/>
      <c r="Z55" s="17">
        <v>45382</v>
      </c>
    </row>
    <row r="56" spans="1:26" x14ac:dyDescent="0.35">
      <c r="A56" s="20">
        <v>830027158</v>
      </c>
      <c r="B56" s="17" t="s">
        <v>7</v>
      </c>
      <c r="C56" s="17" t="s">
        <v>103</v>
      </c>
      <c r="D56" s="17" t="s">
        <v>135</v>
      </c>
      <c r="E56" s="20">
        <v>4347</v>
      </c>
      <c r="F56" s="20" t="s">
        <v>191</v>
      </c>
      <c r="G56" s="20" t="s">
        <v>278</v>
      </c>
      <c r="H56" s="17">
        <v>45335.363194444442</v>
      </c>
      <c r="I56" s="17">
        <v>45352.291666666664</v>
      </c>
      <c r="J56" s="22">
        <v>614200</v>
      </c>
      <c r="K56" s="18" t="s">
        <v>342</v>
      </c>
      <c r="L56" s="18" t="s">
        <v>308</v>
      </c>
      <c r="M56" s="22">
        <v>626000</v>
      </c>
      <c r="N56" s="22">
        <v>626000</v>
      </c>
      <c r="O56" s="22"/>
      <c r="P56" s="22">
        <v>0</v>
      </c>
      <c r="Q56" s="22"/>
      <c r="R56" s="22"/>
      <c r="S56" s="22">
        <v>626000</v>
      </c>
      <c r="T56" s="22">
        <v>614200</v>
      </c>
      <c r="U56" s="18">
        <v>1222419843</v>
      </c>
      <c r="V56" s="22">
        <v>0</v>
      </c>
      <c r="W56" s="18"/>
      <c r="X56" s="18"/>
      <c r="Y56" s="18"/>
      <c r="Z56" s="17">
        <v>45382</v>
      </c>
    </row>
    <row r="57" spans="1:26" x14ac:dyDescent="0.35">
      <c r="A57" s="20">
        <v>830027158</v>
      </c>
      <c r="B57" s="17" t="s">
        <v>7</v>
      </c>
      <c r="C57" s="17" t="s">
        <v>104</v>
      </c>
      <c r="D57" s="17" t="s">
        <v>135</v>
      </c>
      <c r="E57" s="20">
        <v>4352</v>
      </c>
      <c r="F57" s="20" t="s">
        <v>192</v>
      </c>
      <c r="G57" s="20" t="s">
        <v>279</v>
      </c>
      <c r="H57" s="17">
        <v>45342.446527777778</v>
      </c>
      <c r="I57" s="17">
        <v>45352.291666666664</v>
      </c>
      <c r="J57" s="22">
        <v>282300</v>
      </c>
      <c r="K57" s="18" t="s">
        <v>342</v>
      </c>
      <c r="L57" s="18" t="s">
        <v>308</v>
      </c>
      <c r="M57" s="22">
        <v>300000</v>
      </c>
      <c r="N57" s="22">
        <v>300000</v>
      </c>
      <c r="O57" s="22"/>
      <c r="P57" s="22">
        <v>0</v>
      </c>
      <c r="Q57" s="22"/>
      <c r="R57" s="22"/>
      <c r="S57" s="22">
        <v>300000</v>
      </c>
      <c r="T57" s="22">
        <v>282300</v>
      </c>
      <c r="U57" s="18">
        <v>1222419823</v>
      </c>
      <c r="V57" s="22">
        <v>0</v>
      </c>
      <c r="W57" s="18"/>
      <c r="X57" s="18"/>
      <c r="Y57" s="18"/>
      <c r="Z57" s="17">
        <v>45382</v>
      </c>
    </row>
    <row r="58" spans="1:26" x14ac:dyDescent="0.35">
      <c r="A58" s="20">
        <v>830027158</v>
      </c>
      <c r="B58" s="17" t="s">
        <v>7</v>
      </c>
      <c r="C58" s="17" t="s">
        <v>105</v>
      </c>
      <c r="D58" s="17" t="s">
        <v>135</v>
      </c>
      <c r="E58" s="20">
        <v>4353</v>
      </c>
      <c r="F58" s="20" t="s">
        <v>193</v>
      </c>
      <c r="G58" s="20" t="s">
        <v>280</v>
      </c>
      <c r="H58" s="17">
        <v>45342.448611111111</v>
      </c>
      <c r="I58" s="17">
        <v>45352.291666666664</v>
      </c>
      <c r="J58" s="22">
        <v>50000</v>
      </c>
      <c r="K58" s="18" t="s">
        <v>342</v>
      </c>
      <c r="L58" s="18" t="s">
        <v>308</v>
      </c>
      <c r="M58" s="22">
        <v>50000</v>
      </c>
      <c r="N58" s="22">
        <v>50000</v>
      </c>
      <c r="O58" s="22"/>
      <c r="P58" s="22">
        <v>0</v>
      </c>
      <c r="Q58" s="22"/>
      <c r="R58" s="22"/>
      <c r="S58" s="22">
        <v>50000</v>
      </c>
      <c r="T58" s="22">
        <v>50000</v>
      </c>
      <c r="U58" s="18">
        <v>1222419826</v>
      </c>
      <c r="V58" s="22">
        <v>0</v>
      </c>
      <c r="W58" s="18"/>
      <c r="X58" s="18"/>
      <c r="Y58" s="18"/>
      <c r="Z58" s="17">
        <v>45382</v>
      </c>
    </row>
    <row r="59" spans="1:26" x14ac:dyDescent="0.35">
      <c r="A59" s="20">
        <v>830027158</v>
      </c>
      <c r="B59" s="17" t="s">
        <v>7</v>
      </c>
      <c r="C59" s="17" t="s">
        <v>106</v>
      </c>
      <c r="D59" s="17" t="s">
        <v>136</v>
      </c>
      <c r="E59" s="20">
        <v>28246</v>
      </c>
      <c r="F59" s="20" t="s">
        <v>194</v>
      </c>
      <c r="G59" s="20" t="s">
        <v>281</v>
      </c>
      <c r="H59" s="17">
        <v>45346.442361111112</v>
      </c>
      <c r="I59" s="17">
        <v>45383.291666666664</v>
      </c>
      <c r="J59" s="22">
        <v>50000</v>
      </c>
      <c r="K59" s="18" t="s">
        <v>342</v>
      </c>
      <c r="L59" s="18" t="s">
        <v>308</v>
      </c>
      <c r="M59" s="22">
        <v>50000</v>
      </c>
      <c r="N59" s="22">
        <v>50000</v>
      </c>
      <c r="O59" s="22"/>
      <c r="P59" s="22">
        <v>0</v>
      </c>
      <c r="Q59" s="22"/>
      <c r="R59" s="22"/>
      <c r="S59" s="22">
        <v>50000</v>
      </c>
      <c r="T59" s="22">
        <v>0</v>
      </c>
      <c r="U59" s="18"/>
      <c r="V59" s="22">
        <v>0</v>
      </c>
      <c r="W59" s="18"/>
      <c r="X59" s="18"/>
      <c r="Y59" s="18"/>
      <c r="Z59" s="17">
        <v>45382</v>
      </c>
    </row>
    <row r="60" spans="1:26" x14ac:dyDescent="0.35">
      <c r="A60" s="20">
        <v>830027158</v>
      </c>
      <c r="B60" s="17" t="s">
        <v>7</v>
      </c>
      <c r="C60" s="17" t="s">
        <v>107</v>
      </c>
      <c r="D60" s="17" t="s">
        <v>136</v>
      </c>
      <c r="E60" s="20">
        <v>28352</v>
      </c>
      <c r="F60" s="20" t="s">
        <v>195</v>
      </c>
      <c r="G60" s="20" t="s">
        <v>282</v>
      </c>
      <c r="H60" s="17">
        <v>45350.39166666667</v>
      </c>
      <c r="I60" s="17">
        <v>45383.291666666664</v>
      </c>
      <c r="J60" s="22">
        <v>50000</v>
      </c>
      <c r="K60" s="18" t="s">
        <v>342</v>
      </c>
      <c r="L60" s="18" t="s">
        <v>308</v>
      </c>
      <c r="M60" s="22">
        <v>50000</v>
      </c>
      <c r="N60" s="22">
        <v>50000</v>
      </c>
      <c r="O60" s="22"/>
      <c r="P60" s="22">
        <v>0</v>
      </c>
      <c r="Q60" s="22"/>
      <c r="R60" s="22"/>
      <c r="S60" s="22">
        <v>50000</v>
      </c>
      <c r="T60" s="22">
        <v>0</v>
      </c>
      <c r="U60" s="18"/>
      <c r="V60" s="22">
        <v>0</v>
      </c>
      <c r="W60" s="18"/>
      <c r="X60" s="18"/>
      <c r="Y60" s="18"/>
      <c r="Z60" s="17">
        <v>45382</v>
      </c>
    </row>
    <row r="61" spans="1:26" x14ac:dyDescent="0.35">
      <c r="A61" s="20">
        <v>830027158</v>
      </c>
      <c r="B61" s="17" t="s">
        <v>7</v>
      </c>
      <c r="C61" s="17" t="s">
        <v>108</v>
      </c>
      <c r="D61" s="17" t="s">
        <v>136</v>
      </c>
      <c r="E61" s="20">
        <v>28366</v>
      </c>
      <c r="F61" s="20" t="s">
        <v>196</v>
      </c>
      <c r="G61" s="20" t="s">
        <v>283</v>
      </c>
      <c r="H61" s="17">
        <v>45350.543749999997</v>
      </c>
      <c r="I61" s="17">
        <v>45383.291666666664</v>
      </c>
      <c r="J61" s="22">
        <v>50000</v>
      </c>
      <c r="K61" s="18" t="s">
        <v>342</v>
      </c>
      <c r="L61" s="18" t="s">
        <v>308</v>
      </c>
      <c r="M61" s="22">
        <v>50000</v>
      </c>
      <c r="N61" s="22">
        <v>50000</v>
      </c>
      <c r="O61" s="22"/>
      <c r="P61" s="22">
        <v>0</v>
      </c>
      <c r="Q61" s="22"/>
      <c r="R61" s="22"/>
      <c r="S61" s="22">
        <v>50000</v>
      </c>
      <c r="T61" s="22">
        <v>0</v>
      </c>
      <c r="U61" s="18"/>
      <c r="V61" s="22">
        <v>0</v>
      </c>
      <c r="W61" s="18"/>
      <c r="X61" s="18"/>
      <c r="Y61" s="18"/>
      <c r="Z61" s="17">
        <v>45382</v>
      </c>
    </row>
    <row r="62" spans="1:26" x14ac:dyDescent="0.35">
      <c r="A62" s="20">
        <v>830027158</v>
      </c>
      <c r="B62" s="17" t="s">
        <v>7</v>
      </c>
      <c r="C62" s="18" t="s">
        <v>109</v>
      </c>
      <c r="D62" s="18" t="s">
        <v>136</v>
      </c>
      <c r="E62" s="20">
        <v>28393</v>
      </c>
      <c r="F62" s="20" t="s">
        <v>197</v>
      </c>
      <c r="G62" s="20" t="s">
        <v>284</v>
      </c>
      <c r="H62" s="17">
        <v>45351.341666666667</v>
      </c>
      <c r="I62" s="17">
        <v>45383.291666666664</v>
      </c>
      <c r="J62" s="22">
        <v>50000</v>
      </c>
      <c r="K62" s="18" t="s">
        <v>342</v>
      </c>
      <c r="L62" s="18" t="s">
        <v>308</v>
      </c>
      <c r="M62" s="22">
        <v>50000</v>
      </c>
      <c r="N62" s="22">
        <v>50000</v>
      </c>
      <c r="O62" s="22"/>
      <c r="P62" s="22">
        <v>0</v>
      </c>
      <c r="Q62" s="22"/>
      <c r="R62" s="22"/>
      <c r="S62" s="22">
        <v>50000</v>
      </c>
      <c r="T62" s="22">
        <v>0</v>
      </c>
      <c r="U62" s="18"/>
      <c r="V62" s="22">
        <v>0</v>
      </c>
      <c r="W62" s="18"/>
      <c r="X62" s="18"/>
      <c r="Y62" s="18"/>
      <c r="Z62" s="17">
        <v>45382</v>
      </c>
    </row>
    <row r="63" spans="1:26" x14ac:dyDescent="0.35">
      <c r="A63" s="20">
        <v>830027158</v>
      </c>
      <c r="B63" s="17" t="s">
        <v>7</v>
      </c>
      <c r="C63" s="18" t="s">
        <v>111</v>
      </c>
      <c r="D63" s="18" t="s">
        <v>136</v>
      </c>
      <c r="E63" s="20">
        <v>28525</v>
      </c>
      <c r="F63" s="20" t="s">
        <v>198</v>
      </c>
      <c r="G63" s="20" t="s">
        <v>285</v>
      </c>
      <c r="H63" s="17">
        <v>45352.620138888888</v>
      </c>
      <c r="I63" s="17">
        <v>45383.291666666664</v>
      </c>
      <c r="J63" s="22">
        <v>50000</v>
      </c>
      <c r="K63" s="18" t="s">
        <v>342</v>
      </c>
      <c r="L63" s="18" t="s">
        <v>308</v>
      </c>
      <c r="M63" s="22">
        <v>50000</v>
      </c>
      <c r="N63" s="22">
        <v>50000</v>
      </c>
      <c r="O63" s="22"/>
      <c r="P63" s="22">
        <v>0</v>
      </c>
      <c r="Q63" s="22"/>
      <c r="R63" s="22"/>
      <c r="S63" s="22">
        <v>50000</v>
      </c>
      <c r="T63" s="22">
        <v>0</v>
      </c>
      <c r="U63" s="18"/>
      <c r="V63" s="22">
        <v>0</v>
      </c>
      <c r="W63" s="18"/>
      <c r="X63" s="18"/>
      <c r="Y63" s="18"/>
      <c r="Z63" s="17">
        <v>45382</v>
      </c>
    </row>
    <row r="64" spans="1:26" x14ac:dyDescent="0.35">
      <c r="A64" s="20">
        <v>830027158</v>
      </c>
      <c r="B64" s="17" t="s">
        <v>7</v>
      </c>
      <c r="C64" s="18" t="s">
        <v>112</v>
      </c>
      <c r="D64" s="18" t="s">
        <v>135</v>
      </c>
      <c r="E64" s="20">
        <v>4396</v>
      </c>
      <c r="F64" s="20" t="s">
        <v>199</v>
      </c>
      <c r="G64" s="20" t="s">
        <v>286</v>
      </c>
      <c r="H64" s="17">
        <v>45356.368055555555</v>
      </c>
      <c r="I64" s="17">
        <v>45363.593896145831</v>
      </c>
      <c r="J64" s="22">
        <v>150000</v>
      </c>
      <c r="K64" s="18" t="s">
        <v>342</v>
      </c>
      <c r="L64" s="18" t="s">
        <v>308</v>
      </c>
      <c r="M64" s="22">
        <v>150000</v>
      </c>
      <c r="N64" s="22">
        <v>150000</v>
      </c>
      <c r="O64" s="22"/>
      <c r="P64" s="22">
        <v>0</v>
      </c>
      <c r="Q64" s="22"/>
      <c r="R64" s="22"/>
      <c r="S64" s="22">
        <v>150000</v>
      </c>
      <c r="T64" s="22">
        <v>150000</v>
      </c>
      <c r="U64" s="18">
        <v>1222420929</v>
      </c>
      <c r="V64" s="22">
        <v>0</v>
      </c>
      <c r="W64" s="18"/>
      <c r="X64" s="18"/>
      <c r="Y64" s="18"/>
      <c r="Z64" s="17">
        <v>45382</v>
      </c>
    </row>
    <row r="65" spans="1:26" x14ac:dyDescent="0.35">
      <c r="A65" s="20">
        <v>830027158</v>
      </c>
      <c r="B65" s="17" t="s">
        <v>7</v>
      </c>
      <c r="C65" s="18" t="s">
        <v>113</v>
      </c>
      <c r="D65" s="18" t="s">
        <v>135</v>
      </c>
      <c r="E65" s="20">
        <v>4397</v>
      </c>
      <c r="F65" s="20" t="s">
        <v>200</v>
      </c>
      <c r="G65" s="20" t="s">
        <v>287</v>
      </c>
      <c r="H65" s="17">
        <v>45356.374305555553</v>
      </c>
      <c r="I65" s="17">
        <v>45363.595051539349</v>
      </c>
      <c r="J65" s="22">
        <v>899400</v>
      </c>
      <c r="K65" s="18" t="s">
        <v>342</v>
      </c>
      <c r="L65" s="18" t="s">
        <v>308</v>
      </c>
      <c r="M65" s="22">
        <v>926000</v>
      </c>
      <c r="N65" s="22">
        <v>926000</v>
      </c>
      <c r="O65" s="22"/>
      <c r="P65" s="22">
        <v>0</v>
      </c>
      <c r="Q65" s="22"/>
      <c r="R65" s="22"/>
      <c r="S65" s="22">
        <v>926000</v>
      </c>
      <c r="T65" s="22">
        <v>899400</v>
      </c>
      <c r="U65" s="18">
        <v>1222420546</v>
      </c>
      <c r="V65" s="22">
        <v>0</v>
      </c>
      <c r="W65" s="18"/>
      <c r="X65" s="18"/>
      <c r="Y65" s="18"/>
      <c r="Z65" s="17">
        <v>45382</v>
      </c>
    </row>
    <row r="66" spans="1:26" x14ac:dyDescent="0.35">
      <c r="A66" s="20">
        <v>830027158</v>
      </c>
      <c r="B66" s="17" t="s">
        <v>7</v>
      </c>
      <c r="C66" s="18" t="s">
        <v>114</v>
      </c>
      <c r="D66" s="18" t="s">
        <v>135</v>
      </c>
      <c r="E66" s="20">
        <v>4398</v>
      </c>
      <c r="F66" s="20" t="s">
        <v>201</v>
      </c>
      <c r="G66" s="20" t="s">
        <v>288</v>
      </c>
      <c r="H66" s="17">
        <v>45356.384027777778</v>
      </c>
      <c r="I66" s="17">
        <v>45363.596109409722</v>
      </c>
      <c r="J66" s="22">
        <v>761200</v>
      </c>
      <c r="K66" s="18" t="s">
        <v>342</v>
      </c>
      <c r="L66" s="18" t="s">
        <v>308</v>
      </c>
      <c r="M66" s="22">
        <v>776000</v>
      </c>
      <c r="N66" s="22">
        <v>776000</v>
      </c>
      <c r="O66" s="22"/>
      <c r="P66" s="22">
        <v>0</v>
      </c>
      <c r="Q66" s="22"/>
      <c r="R66" s="22"/>
      <c r="S66" s="22">
        <v>776000</v>
      </c>
      <c r="T66" s="22">
        <v>761200</v>
      </c>
      <c r="U66" s="18">
        <v>1222420926</v>
      </c>
      <c r="V66" s="22">
        <v>0</v>
      </c>
      <c r="W66" s="18"/>
      <c r="X66" s="18"/>
      <c r="Y66" s="18"/>
      <c r="Z66" s="17">
        <v>45382</v>
      </c>
    </row>
    <row r="67" spans="1:26" x14ac:dyDescent="0.35">
      <c r="A67" s="20">
        <v>830027158</v>
      </c>
      <c r="B67" s="17" t="s">
        <v>7</v>
      </c>
      <c r="C67" s="18" t="s">
        <v>115</v>
      </c>
      <c r="D67" s="18" t="s">
        <v>136</v>
      </c>
      <c r="E67" s="20">
        <v>28660</v>
      </c>
      <c r="F67" s="20" t="s">
        <v>202</v>
      </c>
      <c r="G67" s="20" t="s">
        <v>289</v>
      </c>
      <c r="H67" s="17">
        <v>45357.329861111109</v>
      </c>
      <c r="I67" s="17">
        <v>45383.291666666664</v>
      </c>
      <c r="J67" s="22">
        <v>50000</v>
      </c>
      <c r="K67" s="18" t="s">
        <v>342</v>
      </c>
      <c r="L67" s="18" t="s">
        <v>308</v>
      </c>
      <c r="M67" s="22">
        <v>50000</v>
      </c>
      <c r="N67" s="22">
        <v>50000</v>
      </c>
      <c r="O67" s="22"/>
      <c r="P67" s="22">
        <v>0</v>
      </c>
      <c r="Q67" s="22"/>
      <c r="R67" s="22"/>
      <c r="S67" s="22">
        <v>50000</v>
      </c>
      <c r="T67" s="22">
        <v>0</v>
      </c>
      <c r="U67" s="18"/>
      <c r="V67" s="22">
        <v>0</v>
      </c>
      <c r="W67" s="18"/>
      <c r="X67" s="18"/>
      <c r="Y67" s="18"/>
      <c r="Z67" s="17">
        <v>45382</v>
      </c>
    </row>
    <row r="68" spans="1:26" x14ac:dyDescent="0.35">
      <c r="A68" s="20">
        <v>830027158</v>
      </c>
      <c r="B68" s="17" t="s">
        <v>7</v>
      </c>
      <c r="C68" s="18" t="s">
        <v>116</v>
      </c>
      <c r="D68" s="18" t="s">
        <v>136</v>
      </c>
      <c r="E68" s="20">
        <v>28788</v>
      </c>
      <c r="F68" s="20" t="s">
        <v>203</v>
      </c>
      <c r="G68" s="20" t="s">
        <v>290</v>
      </c>
      <c r="H68" s="17">
        <v>45360.390972222223</v>
      </c>
      <c r="I68" s="17">
        <v>45383.291666666664</v>
      </c>
      <c r="J68" s="22">
        <v>50000</v>
      </c>
      <c r="K68" s="18" t="s">
        <v>342</v>
      </c>
      <c r="L68" s="18" t="s">
        <v>308</v>
      </c>
      <c r="M68" s="22">
        <v>50000</v>
      </c>
      <c r="N68" s="22">
        <v>50000</v>
      </c>
      <c r="O68" s="22"/>
      <c r="P68" s="22">
        <v>0</v>
      </c>
      <c r="Q68" s="22"/>
      <c r="R68" s="22"/>
      <c r="S68" s="22">
        <v>50000</v>
      </c>
      <c r="T68" s="22">
        <v>0</v>
      </c>
      <c r="U68" s="18"/>
      <c r="V68" s="22">
        <v>0</v>
      </c>
      <c r="W68" s="18"/>
      <c r="X68" s="18"/>
      <c r="Y68" s="18"/>
      <c r="Z68" s="17">
        <v>45382</v>
      </c>
    </row>
    <row r="69" spans="1:26" x14ac:dyDescent="0.35">
      <c r="A69" s="20">
        <v>830027158</v>
      </c>
      <c r="B69" s="17" t="s">
        <v>7</v>
      </c>
      <c r="C69" s="18" t="s">
        <v>117</v>
      </c>
      <c r="D69" s="18" t="s">
        <v>135</v>
      </c>
      <c r="E69" s="20">
        <v>4403</v>
      </c>
      <c r="F69" s="20" t="s">
        <v>204</v>
      </c>
      <c r="G69" s="20" t="s">
        <v>291</v>
      </c>
      <c r="H69" s="17">
        <v>45363.617361111108</v>
      </c>
      <c r="I69" s="17">
        <v>45383.291666666664</v>
      </c>
      <c r="J69" s="22">
        <v>811200</v>
      </c>
      <c r="K69" s="18" t="s">
        <v>342</v>
      </c>
      <c r="L69" s="18" t="s">
        <v>308</v>
      </c>
      <c r="M69" s="22">
        <v>826000</v>
      </c>
      <c r="N69" s="22">
        <v>826000</v>
      </c>
      <c r="O69" s="22"/>
      <c r="P69" s="22">
        <v>0</v>
      </c>
      <c r="Q69" s="22"/>
      <c r="R69" s="22"/>
      <c r="S69" s="22">
        <v>826000</v>
      </c>
      <c r="T69" s="22">
        <v>0</v>
      </c>
      <c r="U69" s="18"/>
      <c r="V69" s="22">
        <v>0</v>
      </c>
      <c r="W69" s="18"/>
      <c r="X69" s="18"/>
      <c r="Y69" s="18"/>
      <c r="Z69" s="17">
        <v>45382</v>
      </c>
    </row>
    <row r="70" spans="1:26" x14ac:dyDescent="0.35">
      <c r="A70" s="20">
        <v>830027158</v>
      </c>
      <c r="B70" s="17" t="s">
        <v>7</v>
      </c>
      <c r="C70" s="18" t="s">
        <v>118</v>
      </c>
      <c r="D70" s="18" t="s">
        <v>135</v>
      </c>
      <c r="E70" s="20">
        <v>4404</v>
      </c>
      <c r="F70" s="20" t="s">
        <v>205</v>
      </c>
      <c r="G70" s="20" t="s">
        <v>292</v>
      </c>
      <c r="H70" s="17">
        <v>45363.629861111112</v>
      </c>
      <c r="I70" s="17">
        <v>45383.291666666664</v>
      </c>
      <c r="J70" s="22">
        <v>188200</v>
      </c>
      <c r="K70" s="18" t="s">
        <v>342</v>
      </c>
      <c r="L70" s="18" t="s">
        <v>308</v>
      </c>
      <c r="M70" s="22">
        <v>200000</v>
      </c>
      <c r="N70" s="22">
        <v>200000</v>
      </c>
      <c r="O70" s="22"/>
      <c r="P70" s="22">
        <v>0</v>
      </c>
      <c r="Q70" s="22"/>
      <c r="R70" s="22"/>
      <c r="S70" s="22">
        <v>200000</v>
      </c>
      <c r="T70" s="22">
        <v>0</v>
      </c>
      <c r="U70" s="18"/>
      <c r="V70" s="22">
        <v>0</v>
      </c>
      <c r="W70" s="18"/>
      <c r="X70" s="18"/>
      <c r="Y70" s="18"/>
      <c r="Z70" s="17">
        <v>45382</v>
      </c>
    </row>
    <row r="71" spans="1:26" x14ac:dyDescent="0.35">
      <c r="A71" s="20">
        <v>830027158</v>
      </c>
      <c r="B71" s="17" t="s">
        <v>7</v>
      </c>
      <c r="C71" s="18" t="s">
        <v>119</v>
      </c>
      <c r="D71" s="18" t="s">
        <v>135</v>
      </c>
      <c r="E71" s="20">
        <v>4405</v>
      </c>
      <c r="F71" s="20" t="s">
        <v>206</v>
      </c>
      <c r="G71" s="20" t="s">
        <v>293</v>
      </c>
      <c r="H71" s="17">
        <v>45363.631944444445</v>
      </c>
      <c r="I71" s="17">
        <v>45383.291666666664</v>
      </c>
      <c r="J71" s="22">
        <v>150000</v>
      </c>
      <c r="K71" s="18" t="s">
        <v>342</v>
      </c>
      <c r="L71" s="18" t="s">
        <v>308</v>
      </c>
      <c r="M71" s="22">
        <v>150000</v>
      </c>
      <c r="N71" s="22">
        <v>150000</v>
      </c>
      <c r="O71" s="22"/>
      <c r="P71" s="22">
        <v>0</v>
      </c>
      <c r="Q71" s="22"/>
      <c r="R71" s="22"/>
      <c r="S71" s="22">
        <v>150000</v>
      </c>
      <c r="T71" s="22">
        <v>0</v>
      </c>
      <c r="U71" s="18"/>
      <c r="V71" s="22">
        <v>0</v>
      </c>
      <c r="W71" s="18"/>
      <c r="X71" s="18"/>
      <c r="Y71" s="18"/>
      <c r="Z71" s="17">
        <v>45382</v>
      </c>
    </row>
    <row r="72" spans="1:26" x14ac:dyDescent="0.35">
      <c r="A72" s="20">
        <v>830027158</v>
      </c>
      <c r="B72" s="17" t="s">
        <v>7</v>
      </c>
      <c r="C72" s="18" t="s">
        <v>120</v>
      </c>
      <c r="D72" s="18" t="s">
        <v>136</v>
      </c>
      <c r="E72" s="20">
        <v>28985</v>
      </c>
      <c r="F72" s="20" t="s">
        <v>207</v>
      </c>
      <c r="G72" s="20" t="s">
        <v>294</v>
      </c>
      <c r="H72" s="17">
        <v>45365.640972222223</v>
      </c>
      <c r="I72" s="17">
        <v>45383.291666666664</v>
      </c>
      <c r="J72" s="22">
        <v>50000</v>
      </c>
      <c r="K72" s="18" t="s">
        <v>342</v>
      </c>
      <c r="L72" s="18" t="s">
        <v>308</v>
      </c>
      <c r="M72" s="22">
        <v>50000</v>
      </c>
      <c r="N72" s="22">
        <v>50000</v>
      </c>
      <c r="O72" s="22"/>
      <c r="P72" s="22">
        <v>0</v>
      </c>
      <c r="Q72" s="22"/>
      <c r="R72" s="22"/>
      <c r="S72" s="22">
        <v>50000</v>
      </c>
      <c r="T72" s="22">
        <v>0</v>
      </c>
      <c r="U72" s="18"/>
      <c r="V72" s="22">
        <v>0</v>
      </c>
      <c r="W72" s="18"/>
      <c r="X72" s="18"/>
      <c r="Y72" s="18"/>
      <c r="Z72" s="17">
        <v>45382</v>
      </c>
    </row>
    <row r="73" spans="1:26" x14ac:dyDescent="0.35">
      <c r="A73" s="20">
        <v>830027158</v>
      </c>
      <c r="B73" s="17" t="s">
        <v>7</v>
      </c>
      <c r="C73" s="18" t="s">
        <v>121</v>
      </c>
      <c r="D73" s="18" t="s">
        <v>136</v>
      </c>
      <c r="E73" s="20">
        <v>29070</v>
      </c>
      <c r="F73" s="20" t="s">
        <v>208</v>
      </c>
      <c r="G73" s="20" t="s">
        <v>295</v>
      </c>
      <c r="H73" s="17">
        <v>45367.563888888886</v>
      </c>
      <c r="I73" s="17" t="e">
        <v>#N/A</v>
      </c>
      <c r="J73" s="22">
        <v>50000</v>
      </c>
      <c r="K73" s="18" t="s">
        <v>335</v>
      </c>
      <c r="L73" s="18" t="e">
        <v>#N/A</v>
      </c>
      <c r="M73" s="22">
        <v>0</v>
      </c>
      <c r="N73" s="22">
        <v>0</v>
      </c>
      <c r="O73" s="22"/>
      <c r="P73" s="22">
        <v>0</v>
      </c>
      <c r="Q73" s="22"/>
      <c r="R73" s="22"/>
      <c r="S73" s="22">
        <v>0</v>
      </c>
      <c r="T73" s="22">
        <v>0</v>
      </c>
      <c r="U73" s="18"/>
      <c r="V73" s="22">
        <v>0</v>
      </c>
      <c r="W73" s="18"/>
      <c r="X73" s="18"/>
      <c r="Y73" s="18"/>
      <c r="Z73" s="17">
        <v>45382</v>
      </c>
    </row>
    <row r="74" spans="1:26" x14ac:dyDescent="0.35">
      <c r="A74" s="20">
        <v>830027158</v>
      </c>
      <c r="B74" s="17" t="s">
        <v>7</v>
      </c>
      <c r="C74" s="18" t="s">
        <v>122</v>
      </c>
      <c r="D74" s="18" t="s">
        <v>136</v>
      </c>
      <c r="E74" s="20">
        <v>29184</v>
      </c>
      <c r="F74" s="20" t="s">
        <v>209</v>
      </c>
      <c r="G74" s="20" t="s">
        <v>296</v>
      </c>
      <c r="H74" s="17">
        <v>45371.47152777778</v>
      </c>
      <c r="I74" s="17">
        <v>45383.291666666664</v>
      </c>
      <c r="J74" s="22">
        <v>50000</v>
      </c>
      <c r="K74" s="18" t="s">
        <v>342</v>
      </c>
      <c r="L74" s="18" t="s">
        <v>308</v>
      </c>
      <c r="M74" s="22">
        <v>50000</v>
      </c>
      <c r="N74" s="22">
        <v>50000</v>
      </c>
      <c r="O74" s="22"/>
      <c r="P74" s="22">
        <v>0</v>
      </c>
      <c r="Q74" s="22"/>
      <c r="R74" s="22"/>
      <c r="S74" s="22">
        <v>50000</v>
      </c>
      <c r="T74" s="22">
        <v>0</v>
      </c>
      <c r="U74" s="18"/>
      <c r="V74" s="22">
        <v>0</v>
      </c>
      <c r="W74" s="18"/>
      <c r="X74" s="18"/>
      <c r="Y74" s="18"/>
      <c r="Z74" s="17">
        <v>45382</v>
      </c>
    </row>
    <row r="75" spans="1:26" x14ac:dyDescent="0.35">
      <c r="A75" s="20">
        <v>830027158</v>
      </c>
      <c r="B75" s="17" t="s">
        <v>7</v>
      </c>
      <c r="C75" s="18" t="s">
        <v>123</v>
      </c>
      <c r="D75" s="18" t="s">
        <v>136</v>
      </c>
      <c r="E75" s="20">
        <v>29195</v>
      </c>
      <c r="F75" s="20" t="s">
        <v>210</v>
      </c>
      <c r="G75" s="20" t="s">
        <v>297</v>
      </c>
      <c r="H75" s="17">
        <v>45371.61041666667</v>
      </c>
      <c r="I75" s="17">
        <v>45383.291666666664</v>
      </c>
      <c r="J75" s="22">
        <v>50000</v>
      </c>
      <c r="K75" s="18" t="s">
        <v>342</v>
      </c>
      <c r="L75" s="18" t="s">
        <v>308</v>
      </c>
      <c r="M75" s="22">
        <v>50000</v>
      </c>
      <c r="N75" s="22">
        <v>50000</v>
      </c>
      <c r="O75" s="22"/>
      <c r="P75" s="22">
        <v>0</v>
      </c>
      <c r="Q75" s="22"/>
      <c r="R75" s="22"/>
      <c r="S75" s="22">
        <v>50000</v>
      </c>
      <c r="T75" s="22">
        <v>0</v>
      </c>
      <c r="U75" s="18"/>
      <c r="V75" s="22">
        <v>0</v>
      </c>
      <c r="W75" s="18"/>
      <c r="X75" s="18"/>
      <c r="Y75" s="18"/>
      <c r="Z75" s="17">
        <v>45382</v>
      </c>
    </row>
    <row r="76" spans="1:26" x14ac:dyDescent="0.35">
      <c r="A76" s="20">
        <v>830027158</v>
      </c>
      <c r="B76" s="17" t="s">
        <v>7</v>
      </c>
      <c r="C76" s="18" t="s">
        <v>124</v>
      </c>
      <c r="D76" s="18" t="s">
        <v>136</v>
      </c>
      <c r="E76" s="20">
        <v>29199</v>
      </c>
      <c r="F76" s="20" t="s">
        <v>211</v>
      </c>
      <c r="G76" s="20" t="s">
        <v>298</v>
      </c>
      <c r="H76" s="17">
        <v>45371.632638888892</v>
      </c>
      <c r="I76" s="17">
        <v>45383.291666666664</v>
      </c>
      <c r="J76" s="22">
        <v>50000</v>
      </c>
      <c r="K76" s="18" t="s">
        <v>342</v>
      </c>
      <c r="L76" s="18" t="s">
        <v>308</v>
      </c>
      <c r="M76" s="22">
        <v>50000</v>
      </c>
      <c r="N76" s="22">
        <v>50000</v>
      </c>
      <c r="O76" s="22"/>
      <c r="P76" s="22">
        <v>0</v>
      </c>
      <c r="Q76" s="22"/>
      <c r="R76" s="22"/>
      <c r="S76" s="22">
        <v>50000</v>
      </c>
      <c r="T76" s="22">
        <v>0</v>
      </c>
      <c r="U76" s="18"/>
      <c r="V76" s="22">
        <v>0</v>
      </c>
      <c r="W76" s="18"/>
      <c r="X76" s="18"/>
      <c r="Y76" s="18"/>
      <c r="Z76" s="17">
        <v>45382</v>
      </c>
    </row>
    <row r="77" spans="1:26" x14ac:dyDescent="0.35">
      <c r="A77" s="20">
        <v>830027158</v>
      </c>
      <c r="B77" s="17" t="s">
        <v>7</v>
      </c>
      <c r="C77" s="18" t="s">
        <v>125</v>
      </c>
      <c r="D77" s="18" t="s">
        <v>136</v>
      </c>
      <c r="E77" s="20">
        <v>29200</v>
      </c>
      <c r="F77" s="20" t="s">
        <v>212</v>
      </c>
      <c r="G77" s="20" t="s">
        <v>299</v>
      </c>
      <c r="H77" s="17">
        <v>45371.638194444444</v>
      </c>
      <c r="I77" s="17">
        <v>45383.291666666664</v>
      </c>
      <c r="J77" s="22">
        <v>426000</v>
      </c>
      <c r="K77" s="18" t="s">
        <v>342</v>
      </c>
      <c r="L77" s="18" t="s">
        <v>308</v>
      </c>
      <c r="M77" s="22">
        <v>426000</v>
      </c>
      <c r="N77" s="22">
        <v>426000</v>
      </c>
      <c r="O77" s="22"/>
      <c r="P77" s="22">
        <v>0</v>
      </c>
      <c r="Q77" s="22"/>
      <c r="R77" s="22"/>
      <c r="S77" s="22">
        <v>426000</v>
      </c>
      <c r="T77" s="22">
        <v>0</v>
      </c>
      <c r="U77" s="18"/>
      <c r="V77" s="22">
        <v>0</v>
      </c>
      <c r="W77" s="18"/>
      <c r="X77" s="18"/>
      <c r="Y77" s="18"/>
      <c r="Z77" s="17">
        <v>45382</v>
      </c>
    </row>
    <row r="78" spans="1:26" x14ac:dyDescent="0.35">
      <c r="A78" s="20">
        <v>830027158</v>
      </c>
      <c r="B78" s="17" t="s">
        <v>7</v>
      </c>
      <c r="C78" s="18" t="s">
        <v>126</v>
      </c>
      <c r="D78" s="18" t="s">
        <v>136</v>
      </c>
      <c r="E78" s="20">
        <v>29203</v>
      </c>
      <c r="F78" s="20" t="s">
        <v>213</v>
      </c>
      <c r="G78" s="20" t="s">
        <v>300</v>
      </c>
      <c r="H78" s="17">
        <v>45371.650694444441</v>
      </c>
      <c r="I78" s="17">
        <v>45383.291666666664</v>
      </c>
      <c r="J78" s="22">
        <v>50000</v>
      </c>
      <c r="K78" s="18" t="s">
        <v>342</v>
      </c>
      <c r="L78" s="18" t="s">
        <v>308</v>
      </c>
      <c r="M78" s="22">
        <v>50000</v>
      </c>
      <c r="N78" s="22">
        <v>50000</v>
      </c>
      <c r="O78" s="22"/>
      <c r="P78" s="22">
        <v>0</v>
      </c>
      <c r="Q78" s="22"/>
      <c r="R78" s="22"/>
      <c r="S78" s="22">
        <v>50000</v>
      </c>
      <c r="T78" s="22">
        <v>0</v>
      </c>
      <c r="U78" s="18"/>
      <c r="V78" s="22">
        <v>0</v>
      </c>
      <c r="W78" s="18"/>
      <c r="X78" s="18"/>
      <c r="Y78" s="18"/>
      <c r="Z78" s="17">
        <v>45382</v>
      </c>
    </row>
    <row r="79" spans="1:26" x14ac:dyDescent="0.35">
      <c r="A79" s="20">
        <v>830027158</v>
      </c>
      <c r="B79" s="17" t="s">
        <v>7</v>
      </c>
      <c r="C79" s="18" t="s">
        <v>127</v>
      </c>
      <c r="D79" s="18" t="s">
        <v>136</v>
      </c>
      <c r="E79" s="20">
        <v>29205</v>
      </c>
      <c r="F79" s="20" t="s">
        <v>214</v>
      </c>
      <c r="G79" s="20" t="s">
        <v>301</v>
      </c>
      <c r="H79" s="17">
        <v>45371.65902777778</v>
      </c>
      <c r="I79" s="17">
        <v>45383.291666666664</v>
      </c>
      <c r="J79" s="22">
        <v>50000</v>
      </c>
      <c r="K79" s="18" t="s">
        <v>342</v>
      </c>
      <c r="L79" s="18" t="s">
        <v>308</v>
      </c>
      <c r="M79" s="22">
        <v>50000</v>
      </c>
      <c r="N79" s="22">
        <v>50000</v>
      </c>
      <c r="O79" s="22"/>
      <c r="P79" s="22">
        <v>0</v>
      </c>
      <c r="Q79" s="22"/>
      <c r="R79" s="22"/>
      <c r="S79" s="22">
        <v>50000</v>
      </c>
      <c r="T79" s="22">
        <v>0</v>
      </c>
      <c r="U79" s="18"/>
      <c r="V79" s="22">
        <v>0</v>
      </c>
      <c r="W79" s="18"/>
      <c r="X79" s="18"/>
      <c r="Y79" s="18"/>
      <c r="Z79" s="17">
        <v>45382</v>
      </c>
    </row>
    <row r="80" spans="1:26" x14ac:dyDescent="0.35">
      <c r="A80" s="20">
        <v>830027158</v>
      </c>
      <c r="B80" s="17" t="s">
        <v>7</v>
      </c>
      <c r="C80" s="18" t="s">
        <v>128</v>
      </c>
      <c r="D80" s="18" t="s">
        <v>136</v>
      </c>
      <c r="E80" s="20">
        <v>29209</v>
      </c>
      <c r="F80" s="20" t="s">
        <v>215</v>
      </c>
      <c r="G80" s="20" t="s">
        <v>302</v>
      </c>
      <c r="H80" s="17">
        <v>45371.681250000001</v>
      </c>
      <c r="I80" s="17">
        <v>45383.291666666664</v>
      </c>
      <c r="J80" s="22">
        <v>50000</v>
      </c>
      <c r="K80" s="18" t="s">
        <v>342</v>
      </c>
      <c r="L80" s="18" t="s">
        <v>308</v>
      </c>
      <c r="M80" s="22">
        <v>50000</v>
      </c>
      <c r="N80" s="22">
        <v>50000</v>
      </c>
      <c r="O80" s="22"/>
      <c r="P80" s="22">
        <v>0</v>
      </c>
      <c r="Q80" s="22"/>
      <c r="R80" s="22"/>
      <c r="S80" s="22">
        <v>50000</v>
      </c>
      <c r="T80" s="22">
        <v>0</v>
      </c>
      <c r="U80" s="18"/>
      <c r="V80" s="22">
        <v>0</v>
      </c>
      <c r="W80" s="18"/>
      <c r="X80" s="18"/>
      <c r="Y80" s="18"/>
      <c r="Z80" s="17">
        <v>45382</v>
      </c>
    </row>
    <row r="81" spans="1:26" x14ac:dyDescent="0.35">
      <c r="A81" s="20">
        <v>830027158</v>
      </c>
      <c r="B81" s="17" t="s">
        <v>7</v>
      </c>
      <c r="C81" s="18" t="s">
        <v>129</v>
      </c>
      <c r="D81" s="18" t="s">
        <v>136</v>
      </c>
      <c r="E81" s="20">
        <v>29210</v>
      </c>
      <c r="F81" s="20" t="s">
        <v>216</v>
      </c>
      <c r="G81" s="20" t="s">
        <v>303</v>
      </c>
      <c r="H81" s="17">
        <v>45371.685416666667</v>
      </c>
      <c r="I81" s="17">
        <v>45383.291666666664</v>
      </c>
      <c r="J81" s="22">
        <v>50000</v>
      </c>
      <c r="K81" s="18" t="s">
        <v>342</v>
      </c>
      <c r="L81" s="18" t="s">
        <v>308</v>
      </c>
      <c r="M81" s="22">
        <v>50000</v>
      </c>
      <c r="N81" s="22">
        <v>50000</v>
      </c>
      <c r="O81" s="22"/>
      <c r="P81" s="22">
        <v>0</v>
      </c>
      <c r="Q81" s="22"/>
      <c r="R81" s="22"/>
      <c r="S81" s="22">
        <v>50000</v>
      </c>
      <c r="T81" s="22">
        <v>0</v>
      </c>
      <c r="U81" s="18"/>
      <c r="V81" s="22">
        <v>0</v>
      </c>
      <c r="W81" s="18"/>
      <c r="X81" s="18"/>
      <c r="Y81" s="18"/>
      <c r="Z81" s="17">
        <v>45382</v>
      </c>
    </row>
    <row r="82" spans="1:26" x14ac:dyDescent="0.35">
      <c r="A82" s="20">
        <v>830027158</v>
      </c>
      <c r="B82" s="17" t="s">
        <v>7</v>
      </c>
      <c r="C82" s="18" t="s">
        <v>130</v>
      </c>
      <c r="D82" s="18" t="s">
        <v>135</v>
      </c>
      <c r="E82" s="20">
        <v>4430</v>
      </c>
      <c r="F82" s="20" t="s">
        <v>217</v>
      </c>
      <c r="G82" s="20" t="s">
        <v>304</v>
      </c>
      <c r="H82" s="17">
        <v>45372.644444444442</v>
      </c>
      <c r="I82" s="17">
        <v>45384.600385219906</v>
      </c>
      <c r="J82" s="22">
        <v>476400</v>
      </c>
      <c r="K82" s="18" t="s">
        <v>334</v>
      </c>
      <c r="L82" s="18" t="s">
        <v>309</v>
      </c>
      <c r="M82" s="22">
        <v>0</v>
      </c>
      <c r="N82" s="22">
        <v>0</v>
      </c>
      <c r="O82" s="22"/>
      <c r="P82" s="22">
        <v>0</v>
      </c>
      <c r="Q82" s="22"/>
      <c r="R82" s="22"/>
      <c r="S82" s="22">
        <v>0</v>
      </c>
      <c r="T82" s="22">
        <v>0</v>
      </c>
      <c r="U82" s="18"/>
      <c r="V82" s="22">
        <v>0</v>
      </c>
      <c r="W82" s="18"/>
      <c r="X82" s="18"/>
      <c r="Y82" s="18"/>
      <c r="Z82" s="17">
        <v>45382</v>
      </c>
    </row>
    <row r="83" spans="1:26" x14ac:dyDescent="0.35">
      <c r="A83" s="20">
        <v>830027158</v>
      </c>
      <c r="B83" s="17" t="s">
        <v>7</v>
      </c>
      <c r="C83" s="18" t="s">
        <v>131</v>
      </c>
      <c r="D83" s="18" t="s">
        <v>135</v>
      </c>
      <c r="E83" s="20">
        <v>4431</v>
      </c>
      <c r="F83" s="20" t="s">
        <v>218</v>
      </c>
      <c r="G83" s="20" t="s">
        <v>305</v>
      </c>
      <c r="H83" s="17">
        <v>45372.646527777775</v>
      </c>
      <c r="I83" s="17">
        <v>45384.601832604167</v>
      </c>
      <c r="J83" s="22">
        <v>350000</v>
      </c>
      <c r="K83" s="18" t="s">
        <v>334</v>
      </c>
      <c r="L83" s="18" t="s">
        <v>309</v>
      </c>
      <c r="M83" s="22">
        <v>0</v>
      </c>
      <c r="N83" s="22">
        <v>0</v>
      </c>
      <c r="O83" s="22"/>
      <c r="P83" s="22">
        <v>0</v>
      </c>
      <c r="Q83" s="22"/>
      <c r="R83" s="22"/>
      <c r="S83" s="22">
        <v>0</v>
      </c>
      <c r="T83" s="22">
        <v>0</v>
      </c>
      <c r="U83" s="18"/>
      <c r="V83" s="22">
        <v>0</v>
      </c>
      <c r="W83" s="18"/>
      <c r="X83" s="18"/>
      <c r="Y83" s="18"/>
      <c r="Z83" s="17">
        <v>45382</v>
      </c>
    </row>
    <row r="84" spans="1:26" x14ac:dyDescent="0.35">
      <c r="A84" s="20">
        <v>830027158</v>
      </c>
      <c r="B84" s="17" t="s">
        <v>7</v>
      </c>
      <c r="C84" s="18" t="s">
        <v>132</v>
      </c>
      <c r="D84" s="18" t="s">
        <v>135</v>
      </c>
      <c r="E84" s="20">
        <v>4432</v>
      </c>
      <c r="F84" s="20" t="s">
        <v>219</v>
      </c>
      <c r="G84" s="20" t="s">
        <v>306</v>
      </c>
      <c r="H84" s="17">
        <v>45372.647916666669</v>
      </c>
      <c r="I84" s="17">
        <v>45384.602685844904</v>
      </c>
      <c r="J84" s="22">
        <v>100000</v>
      </c>
      <c r="K84" s="18" t="s">
        <v>334</v>
      </c>
      <c r="L84" s="18" t="s">
        <v>309</v>
      </c>
      <c r="M84" s="22">
        <v>0</v>
      </c>
      <c r="N84" s="22">
        <v>0</v>
      </c>
      <c r="O84" s="22"/>
      <c r="P84" s="22">
        <v>0</v>
      </c>
      <c r="Q84" s="22"/>
      <c r="R84" s="22"/>
      <c r="S84" s="22">
        <v>0</v>
      </c>
      <c r="T84" s="22">
        <v>0</v>
      </c>
      <c r="U84" s="18"/>
      <c r="V84" s="22">
        <v>0</v>
      </c>
      <c r="W84" s="18"/>
      <c r="X84" s="18"/>
      <c r="Y84" s="18"/>
      <c r="Z84" s="17">
        <v>45382</v>
      </c>
    </row>
    <row r="91" spans="1:26" x14ac:dyDescent="0.35">
      <c r="T91" s="39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19" sqref="N19"/>
    </sheetView>
  </sheetViews>
  <sheetFormatPr baseColWidth="10" defaultRowHeight="12.5" x14ac:dyDescent="0.25"/>
  <cols>
    <col min="1" max="1" width="1" style="42" customWidth="1"/>
    <col min="2" max="2" width="7.81640625" style="42" customWidth="1"/>
    <col min="3" max="3" width="17.54296875" style="42" customWidth="1"/>
    <col min="4" max="4" width="11.54296875" style="42" customWidth="1"/>
    <col min="5" max="6" width="11.453125" style="42" customWidth="1"/>
    <col min="7" max="7" width="8.1796875" style="42" customWidth="1"/>
    <col min="8" max="8" width="20.81640625" style="42" customWidth="1"/>
    <col min="9" max="9" width="25.453125" style="42" customWidth="1"/>
    <col min="10" max="10" width="12.453125" style="42" customWidth="1"/>
    <col min="11" max="11" width="1.7265625" style="42" customWidth="1"/>
    <col min="12" max="12" width="8.7265625" style="42" customWidth="1"/>
    <col min="13" max="13" width="16.54296875" style="71" bestFit="1" customWidth="1"/>
    <col min="14" max="14" width="13.81640625" style="42" bestFit="1" customWidth="1"/>
    <col min="15" max="15" width="7.453125" style="42" bestFit="1" customWidth="1"/>
    <col min="16" max="16" width="13.26953125" style="42" bestFit="1" customWidth="1"/>
    <col min="17" max="225" width="10.90625" style="42"/>
    <col min="226" max="226" width="4.453125" style="42" customWidth="1"/>
    <col min="227" max="227" width="10.90625" style="42"/>
    <col min="228" max="228" width="17.54296875" style="42" customWidth="1"/>
    <col min="229" max="229" width="11.54296875" style="42" customWidth="1"/>
    <col min="230" max="233" width="10.90625" style="42"/>
    <col min="234" max="234" width="22.54296875" style="42" customWidth="1"/>
    <col min="235" max="235" width="14" style="42" customWidth="1"/>
    <col min="236" max="236" width="1.7265625" style="42" customWidth="1"/>
    <col min="237" max="481" width="10.90625" style="42"/>
    <col min="482" max="482" width="4.453125" style="42" customWidth="1"/>
    <col min="483" max="483" width="10.90625" style="42"/>
    <col min="484" max="484" width="17.54296875" style="42" customWidth="1"/>
    <col min="485" max="485" width="11.54296875" style="42" customWidth="1"/>
    <col min="486" max="489" width="10.90625" style="42"/>
    <col min="490" max="490" width="22.54296875" style="42" customWidth="1"/>
    <col min="491" max="491" width="14" style="42" customWidth="1"/>
    <col min="492" max="492" width="1.7265625" style="42" customWidth="1"/>
    <col min="493" max="737" width="10.90625" style="42"/>
    <col min="738" max="738" width="4.453125" style="42" customWidth="1"/>
    <col min="739" max="739" width="10.90625" style="42"/>
    <col min="740" max="740" width="17.54296875" style="42" customWidth="1"/>
    <col min="741" max="741" width="11.54296875" style="42" customWidth="1"/>
    <col min="742" max="745" width="10.90625" style="42"/>
    <col min="746" max="746" width="22.54296875" style="42" customWidth="1"/>
    <col min="747" max="747" width="14" style="42" customWidth="1"/>
    <col min="748" max="748" width="1.7265625" style="42" customWidth="1"/>
    <col min="749" max="993" width="10.90625" style="42"/>
    <col min="994" max="994" width="4.453125" style="42" customWidth="1"/>
    <col min="995" max="995" width="10.90625" style="42"/>
    <col min="996" max="996" width="17.54296875" style="42" customWidth="1"/>
    <col min="997" max="997" width="11.54296875" style="42" customWidth="1"/>
    <col min="998" max="1001" width="10.90625" style="42"/>
    <col min="1002" max="1002" width="22.54296875" style="42" customWidth="1"/>
    <col min="1003" max="1003" width="14" style="42" customWidth="1"/>
    <col min="1004" max="1004" width="1.7265625" style="42" customWidth="1"/>
    <col min="1005" max="1249" width="10.90625" style="42"/>
    <col min="1250" max="1250" width="4.453125" style="42" customWidth="1"/>
    <col min="1251" max="1251" width="10.90625" style="42"/>
    <col min="1252" max="1252" width="17.54296875" style="42" customWidth="1"/>
    <col min="1253" max="1253" width="11.54296875" style="42" customWidth="1"/>
    <col min="1254" max="1257" width="10.90625" style="42"/>
    <col min="1258" max="1258" width="22.54296875" style="42" customWidth="1"/>
    <col min="1259" max="1259" width="14" style="42" customWidth="1"/>
    <col min="1260" max="1260" width="1.7265625" style="42" customWidth="1"/>
    <col min="1261" max="1505" width="10.90625" style="42"/>
    <col min="1506" max="1506" width="4.453125" style="42" customWidth="1"/>
    <col min="1507" max="1507" width="10.90625" style="42"/>
    <col min="1508" max="1508" width="17.54296875" style="42" customWidth="1"/>
    <col min="1509" max="1509" width="11.54296875" style="42" customWidth="1"/>
    <col min="1510" max="1513" width="10.90625" style="42"/>
    <col min="1514" max="1514" width="22.54296875" style="42" customWidth="1"/>
    <col min="1515" max="1515" width="14" style="42" customWidth="1"/>
    <col min="1516" max="1516" width="1.7265625" style="42" customWidth="1"/>
    <col min="1517" max="1761" width="10.90625" style="42"/>
    <col min="1762" max="1762" width="4.453125" style="42" customWidth="1"/>
    <col min="1763" max="1763" width="10.90625" style="42"/>
    <col min="1764" max="1764" width="17.54296875" style="42" customWidth="1"/>
    <col min="1765" max="1765" width="11.54296875" style="42" customWidth="1"/>
    <col min="1766" max="1769" width="10.90625" style="42"/>
    <col min="1770" max="1770" width="22.54296875" style="42" customWidth="1"/>
    <col min="1771" max="1771" width="14" style="42" customWidth="1"/>
    <col min="1772" max="1772" width="1.7265625" style="42" customWidth="1"/>
    <col min="1773" max="2017" width="10.90625" style="42"/>
    <col min="2018" max="2018" width="4.453125" style="42" customWidth="1"/>
    <col min="2019" max="2019" width="10.90625" style="42"/>
    <col min="2020" max="2020" width="17.54296875" style="42" customWidth="1"/>
    <col min="2021" max="2021" width="11.54296875" style="42" customWidth="1"/>
    <col min="2022" max="2025" width="10.90625" style="42"/>
    <col min="2026" max="2026" width="22.54296875" style="42" customWidth="1"/>
    <col min="2027" max="2027" width="14" style="42" customWidth="1"/>
    <col min="2028" max="2028" width="1.7265625" style="42" customWidth="1"/>
    <col min="2029" max="2273" width="10.90625" style="42"/>
    <col min="2274" max="2274" width="4.453125" style="42" customWidth="1"/>
    <col min="2275" max="2275" width="10.90625" style="42"/>
    <col min="2276" max="2276" width="17.54296875" style="42" customWidth="1"/>
    <col min="2277" max="2277" width="11.54296875" style="42" customWidth="1"/>
    <col min="2278" max="2281" width="10.90625" style="42"/>
    <col min="2282" max="2282" width="22.54296875" style="42" customWidth="1"/>
    <col min="2283" max="2283" width="14" style="42" customWidth="1"/>
    <col min="2284" max="2284" width="1.7265625" style="42" customWidth="1"/>
    <col min="2285" max="2529" width="10.90625" style="42"/>
    <col min="2530" max="2530" width="4.453125" style="42" customWidth="1"/>
    <col min="2531" max="2531" width="10.90625" style="42"/>
    <col min="2532" max="2532" width="17.54296875" style="42" customWidth="1"/>
    <col min="2533" max="2533" width="11.54296875" style="42" customWidth="1"/>
    <col min="2534" max="2537" width="10.90625" style="42"/>
    <col min="2538" max="2538" width="22.54296875" style="42" customWidth="1"/>
    <col min="2539" max="2539" width="14" style="42" customWidth="1"/>
    <col min="2540" max="2540" width="1.7265625" style="42" customWidth="1"/>
    <col min="2541" max="2785" width="10.90625" style="42"/>
    <col min="2786" max="2786" width="4.453125" style="42" customWidth="1"/>
    <col min="2787" max="2787" width="10.90625" style="42"/>
    <col min="2788" max="2788" width="17.54296875" style="42" customWidth="1"/>
    <col min="2789" max="2789" width="11.54296875" style="42" customWidth="1"/>
    <col min="2790" max="2793" width="10.90625" style="42"/>
    <col min="2794" max="2794" width="22.54296875" style="42" customWidth="1"/>
    <col min="2795" max="2795" width="14" style="42" customWidth="1"/>
    <col min="2796" max="2796" width="1.7265625" style="42" customWidth="1"/>
    <col min="2797" max="3041" width="10.90625" style="42"/>
    <col min="3042" max="3042" width="4.453125" style="42" customWidth="1"/>
    <col min="3043" max="3043" width="10.90625" style="42"/>
    <col min="3044" max="3044" width="17.54296875" style="42" customWidth="1"/>
    <col min="3045" max="3045" width="11.54296875" style="42" customWidth="1"/>
    <col min="3046" max="3049" width="10.90625" style="42"/>
    <col min="3050" max="3050" width="22.54296875" style="42" customWidth="1"/>
    <col min="3051" max="3051" width="14" style="42" customWidth="1"/>
    <col min="3052" max="3052" width="1.7265625" style="42" customWidth="1"/>
    <col min="3053" max="3297" width="10.90625" style="42"/>
    <col min="3298" max="3298" width="4.453125" style="42" customWidth="1"/>
    <col min="3299" max="3299" width="10.90625" style="42"/>
    <col min="3300" max="3300" width="17.54296875" style="42" customWidth="1"/>
    <col min="3301" max="3301" width="11.54296875" style="42" customWidth="1"/>
    <col min="3302" max="3305" width="10.90625" style="42"/>
    <col min="3306" max="3306" width="22.54296875" style="42" customWidth="1"/>
    <col min="3307" max="3307" width="14" style="42" customWidth="1"/>
    <col min="3308" max="3308" width="1.7265625" style="42" customWidth="1"/>
    <col min="3309" max="3553" width="10.90625" style="42"/>
    <col min="3554" max="3554" width="4.453125" style="42" customWidth="1"/>
    <col min="3555" max="3555" width="10.90625" style="42"/>
    <col min="3556" max="3556" width="17.54296875" style="42" customWidth="1"/>
    <col min="3557" max="3557" width="11.54296875" style="42" customWidth="1"/>
    <col min="3558" max="3561" width="10.90625" style="42"/>
    <col min="3562" max="3562" width="22.54296875" style="42" customWidth="1"/>
    <col min="3563" max="3563" width="14" style="42" customWidth="1"/>
    <col min="3564" max="3564" width="1.7265625" style="42" customWidth="1"/>
    <col min="3565" max="3809" width="10.90625" style="42"/>
    <col min="3810" max="3810" width="4.453125" style="42" customWidth="1"/>
    <col min="3811" max="3811" width="10.90625" style="42"/>
    <col min="3812" max="3812" width="17.54296875" style="42" customWidth="1"/>
    <col min="3813" max="3813" width="11.54296875" style="42" customWidth="1"/>
    <col min="3814" max="3817" width="10.90625" style="42"/>
    <col min="3818" max="3818" width="22.54296875" style="42" customWidth="1"/>
    <col min="3819" max="3819" width="14" style="42" customWidth="1"/>
    <col min="3820" max="3820" width="1.7265625" style="42" customWidth="1"/>
    <col min="3821" max="4065" width="10.90625" style="42"/>
    <col min="4066" max="4066" width="4.453125" style="42" customWidth="1"/>
    <col min="4067" max="4067" width="10.90625" style="42"/>
    <col min="4068" max="4068" width="17.54296875" style="42" customWidth="1"/>
    <col min="4069" max="4069" width="11.54296875" style="42" customWidth="1"/>
    <col min="4070" max="4073" width="10.90625" style="42"/>
    <col min="4074" max="4074" width="22.54296875" style="42" customWidth="1"/>
    <col min="4075" max="4075" width="14" style="42" customWidth="1"/>
    <col min="4076" max="4076" width="1.7265625" style="42" customWidth="1"/>
    <col min="4077" max="4321" width="10.90625" style="42"/>
    <col min="4322" max="4322" width="4.453125" style="42" customWidth="1"/>
    <col min="4323" max="4323" width="10.90625" style="42"/>
    <col min="4324" max="4324" width="17.54296875" style="42" customWidth="1"/>
    <col min="4325" max="4325" width="11.54296875" style="42" customWidth="1"/>
    <col min="4326" max="4329" width="10.90625" style="42"/>
    <col min="4330" max="4330" width="22.54296875" style="42" customWidth="1"/>
    <col min="4331" max="4331" width="14" style="42" customWidth="1"/>
    <col min="4332" max="4332" width="1.7265625" style="42" customWidth="1"/>
    <col min="4333" max="4577" width="10.90625" style="42"/>
    <col min="4578" max="4578" width="4.453125" style="42" customWidth="1"/>
    <col min="4579" max="4579" width="10.90625" style="42"/>
    <col min="4580" max="4580" width="17.54296875" style="42" customWidth="1"/>
    <col min="4581" max="4581" width="11.54296875" style="42" customWidth="1"/>
    <col min="4582" max="4585" width="10.90625" style="42"/>
    <col min="4586" max="4586" width="22.54296875" style="42" customWidth="1"/>
    <col min="4587" max="4587" width="14" style="42" customWidth="1"/>
    <col min="4588" max="4588" width="1.7265625" style="42" customWidth="1"/>
    <col min="4589" max="4833" width="10.90625" style="42"/>
    <col min="4834" max="4834" width="4.453125" style="42" customWidth="1"/>
    <col min="4835" max="4835" width="10.90625" style="42"/>
    <col min="4836" max="4836" width="17.54296875" style="42" customWidth="1"/>
    <col min="4837" max="4837" width="11.54296875" style="42" customWidth="1"/>
    <col min="4838" max="4841" width="10.90625" style="42"/>
    <col min="4842" max="4842" width="22.54296875" style="42" customWidth="1"/>
    <col min="4843" max="4843" width="14" style="42" customWidth="1"/>
    <col min="4844" max="4844" width="1.7265625" style="42" customWidth="1"/>
    <col min="4845" max="5089" width="10.90625" style="42"/>
    <col min="5090" max="5090" width="4.453125" style="42" customWidth="1"/>
    <col min="5091" max="5091" width="10.90625" style="42"/>
    <col min="5092" max="5092" width="17.54296875" style="42" customWidth="1"/>
    <col min="5093" max="5093" width="11.54296875" style="42" customWidth="1"/>
    <col min="5094" max="5097" width="10.90625" style="42"/>
    <col min="5098" max="5098" width="22.54296875" style="42" customWidth="1"/>
    <col min="5099" max="5099" width="14" style="42" customWidth="1"/>
    <col min="5100" max="5100" width="1.7265625" style="42" customWidth="1"/>
    <col min="5101" max="5345" width="10.90625" style="42"/>
    <col min="5346" max="5346" width="4.453125" style="42" customWidth="1"/>
    <col min="5347" max="5347" width="10.90625" style="42"/>
    <col min="5348" max="5348" width="17.54296875" style="42" customWidth="1"/>
    <col min="5349" max="5349" width="11.54296875" style="42" customWidth="1"/>
    <col min="5350" max="5353" width="10.90625" style="42"/>
    <col min="5354" max="5354" width="22.54296875" style="42" customWidth="1"/>
    <col min="5355" max="5355" width="14" style="42" customWidth="1"/>
    <col min="5356" max="5356" width="1.7265625" style="42" customWidth="1"/>
    <col min="5357" max="5601" width="10.90625" style="42"/>
    <col min="5602" max="5602" width="4.453125" style="42" customWidth="1"/>
    <col min="5603" max="5603" width="10.90625" style="42"/>
    <col min="5604" max="5604" width="17.54296875" style="42" customWidth="1"/>
    <col min="5605" max="5605" width="11.54296875" style="42" customWidth="1"/>
    <col min="5606" max="5609" width="10.90625" style="42"/>
    <col min="5610" max="5610" width="22.54296875" style="42" customWidth="1"/>
    <col min="5611" max="5611" width="14" style="42" customWidth="1"/>
    <col min="5612" max="5612" width="1.7265625" style="42" customWidth="1"/>
    <col min="5613" max="5857" width="10.90625" style="42"/>
    <col min="5858" max="5858" width="4.453125" style="42" customWidth="1"/>
    <col min="5859" max="5859" width="10.90625" style="42"/>
    <col min="5860" max="5860" width="17.54296875" style="42" customWidth="1"/>
    <col min="5861" max="5861" width="11.54296875" style="42" customWidth="1"/>
    <col min="5862" max="5865" width="10.90625" style="42"/>
    <col min="5866" max="5866" width="22.54296875" style="42" customWidth="1"/>
    <col min="5867" max="5867" width="14" style="42" customWidth="1"/>
    <col min="5868" max="5868" width="1.7265625" style="42" customWidth="1"/>
    <col min="5869" max="6113" width="10.90625" style="42"/>
    <col min="6114" max="6114" width="4.453125" style="42" customWidth="1"/>
    <col min="6115" max="6115" width="10.90625" style="42"/>
    <col min="6116" max="6116" width="17.54296875" style="42" customWidth="1"/>
    <col min="6117" max="6117" width="11.54296875" style="42" customWidth="1"/>
    <col min="6118" max="6121" width="10.90625" style="42"/>
    <col min="6122" max="6122" width="22.54296875" style="42" customWidth="1"/>
    <col min="6123" max="6123" width="14" style="42" customWidth="1"/>
    <col min="6124" max="6124" width="1.7265625" style="42" customWidth="1"/>
    <col min="6125" max="6369" width="10.90625" style="42"/>
    <col min="6370" max="6370" width="4.453125" style="42" customWidth="1"/>
    <col min="6371" max="6371" width="10.90625" style="42"/>
    <col min="6372" max="6372" width="17.54296875" style="42" customWidth="1"/>
    <col min="6373" max="6373" width="11.54296875" style="42" customWidth="1"/>
    <col min="6374" max="6377" width="10.90625" style="42"/>
    <col min="6378" max="6378" width="22.54296875" style="42" customWidth="1"/>
    <col min="6379" max="6379" width="14" style="42" customWidth="1"/>
    <col min="6380" max="6380" width="1.7265625" style="42" customWidth="1"/>
    <col min="6381" max="6625" width="10.90625" style="42"/>
    <col min="6626" max="6626" width="4.453125" style="42" customWidth="1"/>
    <col min="6627" max="6627" width="10.90625" style="42"/>
    <col min="6628" max="6628" width="17.54296875" style="42" customWidth="1"/>
    <col min="6629" max="6629" width="11.54296875" style="42" customWidth="1"/>
    <col min="6630" max="6633" width="10.90625" style="42"/>
    <col min="6634" max="6634" width="22.54296875" style="42" customWidth="1"/>
    <col min="6635" max="6635" width="14" style="42" customWidth="1"/>
    <col min="6636" max="6636" width="1.7265625" style="42" customWidth="1"/>
    <col min="6637" max="6881" width="10.90625" style="42"/>
    <col min="6882" max="6882" width="4.453125" style="42" customWidth="1"/>
    <col min="6883" max="6883" width="10.90625" style="42"/>
    <col min="6884" max="6884" width="17.54296875" style="42" customWidth="1"/>
    <col min="6885" max="6885" width="11.54296875" style="42" customWidth="1"/>
    <col min="6886" max="6889" width="10.90625" style="42"/>
    <col min="6890" max="6890" width="22.54296875" style="42" customWidth="1"/>
    <col min="6891" max="6891" width="14" style="42" customWidth="1"/>
    <col min="6892" max="6892" width="1.7265625" style="42" customWidth="1"/>
    <col min="6893" max="7137" width="10.90625" style="42"/>
    <col min="7138" max="7138" width="4.453125" style="42" customWidth="1"/>
    <col min="7139" max="7139" width="10.90625" style="42"/>
    <col min="7140" max="7140" width="17.54296875" style="42" customWidth="1"/>
    <col min="7141" max="7141" width="11.54296875" style="42" customWidth="1"/>
    <col min="7142" max="7145" width="10.90625" style="42"/>
    <col min="7146" max="7146" width="22.54296875" style="42" customWidth="1"/>
    <col min="7147" max="7147" width="14" style="42" customWidth="1"/>
    <col min="7148" max="7148" width="1.7265625" style="42" customWidth="1"/>
    <col min="7149" max="7393" width="10.90625" style="42"/>
    <col min="7394" max="7394" width="4.453125" style="42" customWidth="1"/>
    <col min="7395" max="7395" width="10.90625" style="42"/>
    <col min="7396" max="7396" width="17.54296875" style="42" customWidth="1"/>
    <col min="7397" max="7397" width="11.54296875" style="42" customWidth="1"/>
    <col min="7398" max="7401" width="10.90625" style="42"/>
    <col min="7402" max="7402" width="22.54296875" style="42" customWidth="1"/>
    <col min="7403" max="7403" width="14" style="42" customWidth="1"/>
    <col min="7404" max="7404" width="1.7265625" style="42" customWidth="1"/>
    <col min="7405" max="7649" width="10.90625" style="42"/>
    <col min="7650" max="7650" width="4.453125" style="42" customWidth="1"/>
    <col min="7651" max="7651" width="10.90625" style="42"/>
    <col min="7652" max="7652" width="17.54296875" style="42" customWidth="1"/>
    <col min="7653" max="7653" width="11.54296875" style="42" customWidth="1"/>
    <col min="7654" max="7657" width="10.90625" style="42"/>
    <col min="7658" max="7658" width="22.54296875" style="42" customWidth="1"/>
    <col min="7659" max="7659" width="14" style="42" customWidth="1"/>
    <col min="7660" max="7660" width="1.7265625" style="42" customWidth="1"/>
    <col min="7661" max="7905" width="10.90625" style="42"/>
    <col min="7906" max="7906" width="4.453125" style="42" customWidth="1"/>
    <col min="7907" max="7907" width="10.90625" style="42"/>
    <col min="7908" max="7908" width="17.54296875" style="42" customWidth="1"/>
    <col min="7909" max="7909" width="11.54296875" style="42" customWidth="1"/>
    <col min="7910" max="7913" width="10.90625" style="42"/>
    <col min="7914" max="7914" width="22.54296875" style="42" customWidth="1"/>
    <col min="7915" max="7915" width="14" style="42" customWidth="1"/>
    <col min="7916" max="7916" width="1.7265625" style="42" customWidth="1"/>
    <col min="7917" max="8161" width="10.90625" style="42"/>
    <col min="8162" max="8162" width="4.453125" style="42" customWidth="1"/>
    <col min="8163" max="8163" width="10.90625" style="42"/>
    <col min="8164" max="8164" width="17.54296875" style="42" customWidth="1"/>
    <col min="8165" max="8165" width="11.54296875" style="42" customWidth="1"/>
    <col min="8166" max="8169" width="10.90625" style="42"/>
    <col min="8170" max="8170" width="22.54296875" style="42" customWidth="1"/>
    <col min="8171" max="8171" width="14" style="42" customWidth="1"/>
    <col min="8172" max="8172" width="1.7265625" style="42" customWidth="1"/>
    <col min="8173" max="8417" width="10.90625" style="42"/>
    <col min="8418" max="8418" width="4.453125" style="42" customWidth="1"/>
    <col min="8419" max="8419" width="10.90625" style="42"/>
    <col min="8420" max="8420" width="17.54296875" style="42" customWidth="1"/>
    <col min="8421" max="8421" width="11.54296875" style="42" customWidth="1"/>
    <col min="8422" max="8425" width="10.90625" style="42"/>
    <col min="8426" max="8426" width="22.54296875" style="42" customWidth="1"/>
    <col min="8427" max="8427" width="14" style="42" customWidth="1"/>
    <col min="8428" max="8428" width="1.7265625" style="42" customWidth="1"/>
    <col min="8429" max="8673" width="10.90625" style="42"/>
    <col min="8674" max="8674" width="4.453125" style="42" customWidth="1"/>
    <col min="8675" max="8675" width="10.90625" style="42"/>
    <col min="8676" max="8676" width="17.54296875" style="42" customWidth="1"/>
    <col min="8677" max="8677" width="11.54296875" style="42" customWidth="1"/>
    <col min="8678" max="8681" width="10.90625" style="42"/>
    <col min="8682" max="8682" width="22.54296875" style="42" customWidth="1"/>
    <col min="8683" max="8683" width="14" style="42" customWidth="1"/>
    <col min="8684" max="8684" width="1.7265625" style="42" customWidth="1"/>
    <col min="8685" max="8929" width="10.90625" style="42"/>
    <col min="8930" max="8930" width="4.453125" style="42" customWidth="1"/>
    <col min="8931" max="8931" width="10.90625" style="42"/>
    <col min="8932" max="8932" width="17.54296875" style="42" customWidth="1"/>
    <col min="8933" max="8933" width="11.54296875" style="42" customWidth="1"/>
    <col min="8934" max="8937" width="10.90625" style="42"/>
    <col min="8938" max="8938" width="22.54296875" style="42" customWidth="1"/>
    <col min="8939" max="8939" width="14" style="42" customWidth="1"/>
    <col min="8940" max="8940" width="1.7265625" style="42" customWidth="1"/>
    <col min="8941" max="9185" width="10.90625" style="42"/>
    <col min="9186" max="9186" width="4.453125" style="42" customWidth="1"/>
    <col min="9187" max="9187" width="10.90625" style="42"/>
    <col min="9188" max="9188" width="17.54296875" style="42" customWidth="1"/>
    <col min="9189" max="9189" width="11.54296875" style="42" customWidth="1"/>
    <col min="9190" max="9193" width="10.90625" style="42"/>
    <col min="9194" max="9194" width="22.54296875" style="42" customWidth="1"/>
    <col min="9195" max="9195" width="14" style="42" customWidth="1"/>
    <col min="9196" max="9196" width="1.7265625" style="42" customWidth="1"/>
    <col min="9197" max="9441" width="10.90625" style="42"/>
    <col min="9442" max="9442" width="4.453125" style="42" customWidth="1"/>
    <col min="9443" max="9443" width="10.90625" style="42"/>
    <col min="9444" max="9444" width="17.54296875" style="42" customWidth="1"/>
    <col min="9445" max="9445" width="11.54296875" style="42" customWidth="1"/>
    <col min="9446" max="9449" width="10.90625" style="42"/>
    <col min="9450" max="9450" width="22.54296875" style="42" customWidth="1"/>
    <col min="9451" max="9451" width="14" style="42" customWidth="1"/>
    <col min="9452" max="9452" width="1.7265625" style="42" customWidth="1"/>
    <col min="9453" max="9697" width="10.90625" style="42"/>
    <col min="9698" max="9698" width="4.453125" style="42" customWidth="1"/>
    <col min="9699" max="9699" width="10.90625" style="42"/>
    <col min="9700" max="9700" width="17.54296875" style="42" customWidth="1"/>
    <col min="9701" max="9701" width="11.54296875" style="42" customWidth="1"/>
    <col min="9702" max="9705" width="10.90625" style="42"/>
    <col min="9706" max="9706" width="22.54296875" style="42" customWidth="1"/>
    <col min="9707" max="9707" width="14" style="42" customWidth="1"/>
    <col min="9708" max="9708" width="1.7265625" style="42" customWidth="1"/>
    <col min="9709" max="9953" width="10.90625" style="42"/>
    <col min="9954" max="9954" width="4.453125" style="42" customWidth="1"/>
    <col min="9955" max="9955" width="10.90625" style="42"/>
    <col min="9956" max="9956" width="17.54296875" style="42" customWidth="1"/>
    <col min="9957" max="9957" width="11.54296875" style="42" customWidth="1"/>
    <col min="9958" max="9961" width="10.90625" style="42"/>
    <col min="9962" max="9962" width="22.54296875" style="42" customWidth="1"/>
    <col min="9963" max="9963" width="14" style="42" customWidth="1"/>
    <col min="9964" max="9964" width="1.7265625" style="42" customWidth="1"/>
    <col min="9965" max="10209" width="10.90625" style="42"/>
    <col min="10210" max="10210" width="4.453125" style="42" customWidth="1"/>
    <col min="10211" max="10211" width="10.90625" style="42"/>
    <col min="10212" max="10212" width="17.54296875" style="42" customWidth="1"/>
    <col min="10213" max="10213" width="11.54296875" style="42" customWidth="1"/>
    <col min="10214" max="10217" width="10.90625" style="42"/>
    <col min="10218" max="10218" width="22.54296875" style="42" customWidth="1"/>
    <col min="10219" max="10219" width="14" style="42" customWidth="1"/>
    <col min="10220" max="10220" width="1.7265625" style="42" customWidth="1"/>
    <col min="10221" max="10465" width="10.90625" style="42"/>
    <col min="10466" max="10466" width="4.453125" style="42" customWidth="1"/>
    <col min="10467" max="10467" width="10.90625" style="42"/>
    <col min="10468" max="10468" width="17.54296875" style="42" customWidth="1"/>
    <col min="10469" max="10469" width="11.54296875" style="42" customWidth="1"/>
    <col min="10470" max="10473" width="10.90625" style="42"/>
    <col min="10474" max="10474" width="22.54296875" style="42" customWidth="1"/>
    <col min="10475" max="10475" width="14" style="42" customWidth="1"/>
    <col min="10476" max="10476" width="1.7265625" style="42" customWidth="1"/>
    <col min="10477" max="10721" width="10.90625" style="42"/>
    <col min="10722" max="10722" width="4.453125" style="42" customWidth="1"/>
    <col min="10723" max="10723" width="10.90625" style="42"/>
    <col min="10724" max="10724" width="17.54296875" style="42" customWidth="1"/>
    <col min="10725" max="10725" width="11.54296875" style="42" customWidth="1"/>
    <col min="10726" max="10729" width="10.90625" style="42"/>
    <col min="10730" max="10730" width="22.54296875" style="42" customWidth="1"/>
    <col min="10731" max="10731" width="14" style="42" customWidth="1"/>
    <col min="10732" max="10732" width="1.7265625" style="42" customWidth="1"/>
    <col min="10733" max="10977" width="10.90625" style="42"/>
    <col min="10978" max="10978" width="4.453125" style="42" customWidth="1"/>
    <col min="10979" max="10979" width="10.90625" style="42"/>
    <col min="10980" max="10980" width="17.54296875" style="42" customWidth="1"/>
    <col min="10981" max="10981" width="11.54296875" style="42" customWidth="1"/>
    <col min="10982" max="10985" width="10.90625" style="42"/>
    <col min="10986" max="10986" width="22.54296875" style="42" customWidth="1"/>
    <col min="10987" max="10987" width="14" style="42" customWidth="1"/>
    <col min="10988" max="10988" width="1.7265625" style="42" customWidth="1"/>
    <col min="10989" max="11233" width="10.90625" style="42"/>
    <col min="11234" max="11234" width="4.453125" style="42" customWidth="1"/>
    <col min="11235" max="11235" width="10.90625" style="42"/>
    <col min="11236" max="11236" width="17.54296875" style="42" customWidth="1"/>
    <col min="11237" max="11237" width="11.54296875" style="42" customWidth="1"/>
    <col min="11238" max="11241" width="10.90625" style="42"/>
    <col min="11242" max="11242" width="22.54296875" style="42" customWidth="1"/>
    <col min="11243" max="11243" width="14" style="42" customWidth="1"/>
    <col min="11244" max="11244" width="1.7265625" style="42" customWidth="1"/>
    <col min="11245" max="11489" width="10.90625" style="42"/>
    <col min="11490" max="11490" width="4.453125" style="42" customWidth="1"/>
    <col min="11491" max="11491" width="10.90625" style="42"/>
    <col min="11492" max="11492" width="17.54296875" style="42" customWidth="1"/>
    <col min="11493" max="11493" width="11.54296875" style="42" customWidth="1"/>
    <col min="11494" max="11497" width="10.90625" style="42"/>
    <col min="11498" max="11498" width="22.54296875" style="42" customWidth="1"/>
    <col min="11499" max="11499" width="14" style="42" customWidth="1"/>
    <col min="11500" max="11500" width="1.7265625" style="42" customWidth="1"/>
    <col min="11501" max="11745" width="10.90625" style="42"/>
    <col min="11746" max="11746" width="4.453125" style="42" customWidth="1"/>
    <col min="11747" max="11747" width="10.90625" style="42"/>
    <col min="11748" max="11748" width="17.54296875" style="42" customWidth="1"/>
    <col min="11749" max="11749" width="11.54296875" style="42" customWidth="1"/>
    <col min="11750" max="11753" width="10.90625" style="42"/>
    <col min="11754" max="11754" width="22.54296875" style="42" customWidth="1"/>
    <col min="11755" max="11755" width="14" style="42" customWidth="1"/>
    <col min="11756" max="11756" width="1.7265625" style="42" customWidth="1"/>
    <col min="11757" max="12001" width="10.90625" style="42"/>
    <col min="12002" max="12002" width="4.453125" style="42" customWidth="1"/>
    <col min="12003" max="12003" width="10.90625" style="42"/>
    <col min="12004" max="12004" width="17.54296875" style="42" customWidth="1"/>
    <col min="12005" max="12005" width="11.54296875" style="42" customWidth="1"/>
    <col min="12006" max="12009" width="10.90625" style="42"/>
    <col min="12010" max="12010" width="22.54296875" style="42" customWidth="1"/>
    <col min="12011" max="12011" width="14" style="42" customWidth="1"/>
    <col min="12012" max="12012" width="1.7265625" style="42" customWidth="1"/>
    <col min="12013" max="12257" width="10.90625" style="42"/>
    <col min="12258" max="12258" width="4.453125" style="42" customWidth="1"/>
    <col min="12259" max="12259" width="10.90625" style="42"/>
    <col min="12260" max="12260" width="17.54296875" style="42" customWidth="1"/>
    <col min="12261" max="12261" width="11.54296875" style="42" customWidth="1"/>
    <col min="12262" max="12265" width="10.90625" style="42"/>
    <col min="12266" max="12266" width="22.54296875" style="42" customWidth="1"/>
    <col min="12267" max="12267" width="14" style="42" customWidth="1"/>
    <col min="12268" max="12268" width="1.7265625" style="42" customWidth="1"/>
    <col min="12269" max="12513" width="10.90625" style="42"/>
    <col min="12514" max="12514" width="4.453125" style="42" customWidth="1"/>
    <col min="12515" max="12515" width="10.90625" style="42"/>
    <col min="12516" max="12516" width="17.54296875" style="42" customWidth="1"/>
    <col min="12517" max="12517" width="11.54296875" style="42" customWidth="1"/>
    <col min="12518" max="12521" width="10.90625" style="42"/>
    <col min="12522" max="12522" width="22.54296875" style="42" customWidth="1"/>
    <col min="12523" max="12523" width="14" style="42" customWidth="1"/>
    <col min="12524" max="12524" width="1.7265625" style="42" customWidth="1"/>
    <col min="12525" max="12769" width="10.90625" style="42"/>
    <col min="12770" max="12770" width="4.453125" style="42" customWidth="1"/>
    <col min="12771" max="12771" width="10.90625" style="42"/>
    <col min="12772" max="12772" width="17.54296875" style="42" customWidth="1"/>
    <col min="12773" max="12773" width="11.54296875" style="42" customWidth="1"/>
    <col min="12774" max="12777" width="10.90625" style="42"/>
    <col min="12778" max="12778" width="22.54296875" style="42" customWidth="1"/>
    <col min="12779" max="12779" width="14" style="42" customWidth="1"/>
    <col min="12780" max="12780" width="1.7265625" style="42" customWidth="1"/>
    <col min="12781" max="13025" width="10.90625" style="42"/>
    <col min="13026" max="13026" width="4.453125" style="42" customWidth="1"/>
    <col min="13027" max="13027" width="10.90625" style="42"/>
    <col min="13028" max="13028" width="17.54296875" style="42" customWidth="1"/>
    <col min="13029" max="13029" width="11.54296875" style="42" customWidth="1"/>
    <col min="13030" max="13033" width="10.90625" style="42"/>
    <col min="13034" max="13034" width="22.54296875" style="42" customWidth="1"/>
    <col min="13035" max="13035" width="14" style="42" customWidth="1"/>
    <col min="13036" max="13036" width="1.7265625" style="42" customWidth="1"/>
    <col min="13037" max="13281" width="10.90625" style="42"/>
    <col min="13282" max="13282" width="4.453125" style="42" customWidth="1"/>
    <col min="13283" max="13283" width="10.90625" style="42"/>
    <col min="13284" max="13284" width="17.54296875" style="42" customWidth="1"/>
    <col min="13285" max="13285" width="11.54296875" style="42" customWidth="1"/>
    <col min="13286" max="13289" width="10.90625" style="42"/>
    <col min="13290" max="13290" width="22.54296875" style="42" customWidth="1"/>
    <col min="13291" max="13291" width="14" style="42" customWidth="1"/>
    <col min="13292" max="13292" width="1.7265625" style="42" customWidth="1"/>
    <col min="13293" max="13537" width="10.90625" style="42"/>
    <col min="13538" max="13538" width="4.453125" style="42" customWidth="1"/>
    <col min="13539" max="13539" width="10.90625" style="42"/>
    <col min="13540" max="13540" width="17.54296875" style="42" customWidth="1"/>
    <col min="13541" max="13541" width="11.54296875" style="42" customWidth="1"/>
    <col min="13542" max="13545" width="10.90625" style="42"/>
    <col min="13546" max="13546" width="22.54296875" style="42" customWidth="1"/>
    <col min="13547" max="13547" width="14" style="42" customWidth="1"/>
    <col min="13548" max="13548" width="1.7265625" style="42" customWidth="1"/>
    <col min="13549" max="13793" width="10.90625" style="42"/>
    <col min="13794" max="13794" width="4.453125" style="42" customWidth="1"/>
    <col min="13795" max="13795" width="10.90625" style="42"/>
    <col min="13796" max="13796" width="17.54296875" style="42" customWidth="1"/>
    <col min="13797" max="13797" width="11.54296875" style="42" customWidth="1"/>
    <col min="13798" max="13801" width="10.90625" style="42"/>
    <col min="13802" max="13802" width="22.54296875" style="42" customWidth="1"/>
    <col min="13803" max="13803" width="14" style="42" customWidth="1"/>
    <col min="13804" max="13804" width="1.7265625" style="42" customWidth="1"/>
    <col min="13805" max="14049" width="10.90625" style="42"/>
    <col min="14050" max="14050" width="4.453125" style="42" customWidth="1"/>
    <col min="14051" max="14051" width="10.90625" style="42"/>
    <col min="14052" max="14052" width="17.54296875" style="42" customWidth="1"/>
    <col min="14053" max="14053" width="11.54296875" style="42" customWidth="1"/>
    <col min="14054" max="14057" width="10.90625" style="42"/>
    <col min="14058" max="14058" width="22.54296875" style="42" customWidth="1"/>
    <col min="14059" max="14059" width="14" style="42" customWidth="1"/>
    <col min="14060" max="14060" width="1.7265625" style="42" customWidth="1"/>
    <col min="14061" max="14305" width="10.90625" style="42"/>
    <col min="14306" max="14306" width="4.453125" style="42" customWidth="1"/>
    <col min="14307" max="14307" width="10.90625" style="42"/>
    <col min="14308" max="14308" width="17.54296875" style="42" customWidth="1"/>
    <col min="14309" max="14309" width="11.54296875" style="42" customWidth="1"/>
    <col min="14310" max="14313" width="10.90625" style="42"/>
    <col min="14314" max="14314" width="22.54296875" style="42" customWidth="1"/>
    <col min="14315" max="14315" width="14" style="42" customWidth="1"/>
    <col min="14316" max="14316" width="1.7265625" style="42" customWidth="1"/>
    <col min="14317" max="14561" width="10.90625" style="42"/>
    <col min="14562" max="14562" width="4.453125" style="42" customWidth="1"/>
    <col min="14563" max="14563" width="10.90625" style="42"/>
    <col min="14564" max="14564" width="17.54296875" style="42" customWidth="1"/>
    <col min="14565" max="14565" width="11.54296875" style="42" customWidth="1"/>
    <col min="14566" max="14569" width="10.90625" style="42"/>
    <col min="14570" max="14570" width="22.54296875" style="42" customWidth="1"/>
    <col min="14571" max="14571" width="14" style="42" customWidth="1"/>
    <col min="14572" max="14572" width="1.7265625" style="42" customWidth="1"/>
    <col min="14573" max="14817" width="10.90625" style="42"/>
    <col min="14818" max="14818" width="4.453125" style="42" customWidth="1"/>
    <col min="14819" max="14819" width="10.90625" style="42"/>
    <col min="14820" max="14820" width="17.54296875" style="42" customWidth="1"/>
    <col min="14821" max="14821" width="11.54296875" style="42" customWidth="1"/>
    <col min="14822" max="14825" width="10.90625" style="42"/>
    <col min="14826" max="14826" width="22.54296875" style="42" customWidth="1"/>
    <col min="14827" max="14827" width="14" style="42" customWidth="1"/>
    <col min="14828" max="14828" width="1.7265625" style="42" customWidth="1"/>
    <col min="14829" max="15073" width="10.90625" style="42"/>
    <col min="15074" max="15074" width="4.453125" style="42" customWidth="1"/>
    <col min="15075" max="15075" width="10.90625" style="42"/>
    <col min="15076" max="15076" width="17.54296875" style="42" customWidth="1"/>
    <col min="15077" max="15077" width="11.54296875" style="42" customWidth="1"/>
    <col min="15078" max="15081" width="10.90625" style="42"/>
    <col min="15082" max="15082" width="22.54296875" style="42" customWidth="1"/>
    <col min="15083" max="15083" width="14" style="42" customWidth="1"/>
    <col min="15084" max="15084" width="1.7265625" style="42" customWidth="1"/>
    <col min="15085" max="15329" width="10.90625" style="42"/>
    <col min="15330" max="15330" width="4.453125" style="42" customWidth="1"/>
    <col min="15331" max="15331" width="10.90625" style="42"/>
    <col min="15332" max="15332" width="17.54296875" style="42" customWidth="1"/>
    <col min="15333" max="15333" width="11.54296875" style="42" customWidth="1"/>
    <col min="15334" max="15337" width="10.90625" style="42"/>
    <col min="15338" max="15338" width="22.54296875" style="42" customWidth="1"/>
    <col min="15339" max="15339" width="14" style="42" customWidth="1"/>
    <col min="15340" max="15340" width="1.7265625" style="42" customWidth="1"/>
    <col min="15341" max="15585" width="10.90625" style="42"/>
    <col min="15586" max="15586" width="4.453125" style="42" customWidth="1"/>
    <col min="15587" max="15587" width="10.90625" style="42"/>
    <col min="15588" max="15588" width="17.54296875" style="42" customWidth="1"/>
    <col min="15589" max="15589" width="11.54296875" style="42" customWidth="1"/>
    <col min="15590" max="15593" width="10.90625" style="42"/>
    <col min="15594" max="15594" width="22.54296875" style="42" customWidth="1"/>
    <col min="15595" max="15595" width="14" style="42" customWidth="1"/>
    <col min="15596" max="15596" width="1.7265625" style="42" customWidth="1"/>
    <col min="15597" max="15841" width="10.90625" style="42"/>
    <col min="15842" max="15842" width="4.453125" style="42" customWidth="1"/>
    <col min="15843" max="15843" width="10.90625" style="42"/>
    <col min="15844" max="15844" width="17.54296875" style="42" customWidth="1"/>
    <col min="15845" max="15845" width="11.54296875" style="42" customWidth="1"/>
    <col min="15846" max="15849" width="10.90625" style="42"/>
    <col min="15850" max="15850" width="22.54296875" style="42" customWidth="1"/>
    <col min="15851" max="15851" width="14" style="42" customWidth="1"/>
    <col min="15852" max="15852" width="1.7265625" style="42" customWidth="1"/>
    <col min="15853" max="16097" width="10.90625" style="42"/>
    <col min="16098" max="16098" width="4.453125" style="42" customWidth="1"/>
    <col min="16099" max="16099" width="10.90625" style="42"/>
    <col min="16100" max="16100" width="17.54296875" style="42" customWidth="1"/>
    <col min="16101" max="16101" width="11.54296875" style="42" customWidth="1"/>
    <col min="16102" max="16105" width="10.90625" style="42"/>
    <col min="16106" max="16106" width="22.54296875" style="42" customWidth="1"/>
    <col min="16107" max="16107" width="14" style="42" customWidth="1"/>
    <col min="16108" max="16108" width="1.7265625" style="42" customWidth="1"/>
    <col min="16109" max="16384" width="10.90625" style="42"/>
  </cols>
  <sheetData>
    <row r="1" spans="2:10" ht="6" customHeight="1" thickBot="1" x14ac:dyDescent="0.3"/>
    <row r="2" spans="2:10" ht="19.5" customHeight="1" x14ac:dyDescent="0.25">
      <c r="B2" s="43"/>
      <c r="C2" s="44"/>
      <c r="D2" s="45" t="s">
        <v>349</v>
      </c>
      <c r="E2" s="46"/>
      <c r="F2" s="46"/>
      <c r="G2" s="46"/>
      <c r="H2" s="46"/>
      <c r="I2" s="47"/>
      <c r="J2" s="48" t="s">
        <v>350</v>
      </c>
    </row>
    <row r="3" spans="2:10" ht="4.5" customHeight="1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" ht="13" x14ac:dyDescent="0.25">
      <c r="B4" s="49"/>
      <c r="C4" s="50"/>
      <c r="D4" s="45" t="s">
        <v>351</v>
      </c>
      <c r="E4" s="46"/>
      <c r="F4" s="46"/>
      <c r="G4" s="46"/>
      <c r="H4" s="46"/>
      <c r="I4" s="47"/>
      <c r="J4" s="48" t="s">
        <v>352</v>
      </c>
    </row>
    <row r="5" spans="2:10" ht="5.25" customHeight="1" x14ac:dyDescent="0.25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 x14ac:dyDescent="0.3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 x14ac:dyDescent="0.25">
      <c r="B7" s="61"/>
      <c r="J7" s="62"/>
    </row>
    <row r="8" spans="2:10" ht="9" customHeight="1" x14ac:dyDescent="0.25">
      <c r="B8" s="61"/>
      <c r="J8" s="62"/>
    </row>
    <row r="9" spans="2:10" ht="13" x14ac:dyDescent="0.3">
      <c r="B9" s="61"/>
      <c r="C9" s="63" t="s">
        <v>374</v>
      </c>
      <c r="E9" s="64"/>
      <c r="H9" s="65"/>
      <c r="J9" s="62"/>
    </row>
    <row r="10" spans="2:10" ht="8.25" customHeight="1" x14ac:dyDescent="0.25">
      <c r="B10" s="61"/>
      <c r="J10" s="62"/>
    </row>
    <row r="11" spans="2:10" ht="13" x14ac:dyDescent="0.3">
      <c r="B11" s="61"/>
      <c r="C11" s="63" t="s">
        <v>372</v>
      </c>
      <c r="J11" s="62"/>
    </row>
    <row r="12" spans="2:10" ht="13" x14ac:dyDescent="0.3">
      <c r="B12" s="61"/>
      <c r="C12" s="63" t="s">
        <v>373</v>
      </c>
      <c r="J12" s="62"/>
    </row>
    <row r="13" spans="2:10" x14ac:dyDescent="0.25">
      <c r="B13" s="61"/>
      <c r="J13" s="62"/>
    </row>
    <row r="14" spans="2:10" x14ac:dyDescent="0.25">
      <c r="B14" s="61"/>
      <c r="C14" s="42" t="s">
        <v>377</v>
      </c>
      <c r="G14" s="66"/>
      <c r="H14" s="66"/>
      <c r="I14" s="66"/>
      <c r="J14" s="62"/>
    </row>
    <row r="15" spans="2:10" ht="9" customHeight="1" x14ac:dyDescent="0.25">
      <c r="B15" s="61"/>
      <c r="C15" s="67"/>
      <c r="G15" s="66"/>
      <c r="H15" s="66"/>
      <c r="I15" s="66"/>
      <c r="J15" s="62"/>
    </row>
    <row r="16" spans="2:10" ht="13" x14ac:dyDescent="0.3">
      <c r="B16" s="61"/>
      <c r="C16" s="42" t="s">
        <v>390</v>
      </c>
      <c r="D16" s="64"/>
      <c r="G16" s="66"/>
      <c r="H16" s="68" t="s">
        <v>353</v>
      </c>
      <c r="I16" s="68" t="s">
        <v>5</v>
      </c>
      <c r="J16" s="62"/>
    </row>
    <row r="17" spans="2:14" ht="13" x14ac:dyDescent="0.3">
      <c r="B17" s="61"/>
      <c r="C17" s="63" t="s">
        <v>354</v>
      </c>
      <c r="D17" s="63"/>
      <c r="E17" s="63"/>
      <c r="F17" s="63"/>
      <c r="G17" s="66"/>
      <c r="H17" s="69">
        <v>82</v>
      </c>
      <c r="I17" s="70">
        <v>53855332</v>
      </c>
      <c r="J17" s="62"/>
    </row>
    <row r="18" spans="2:14" x14ac:dyDescent="0.25">
      <c r="B18" s="61"/>
      <c r="C18" s="42" t="s">
        <v>355</v>
      </c>
      <c r="G18" s="66"/>
      <c r="H18" s="72">
        <v>0</v>
      </c>
      <c r="I18" s="73">
        <v>164850</v>
      </c>
      <c r="J18" s="62"/>
    </row>
    <row r="19" spans="2:14" x14ac:dyDescent="0.25">
      <c r="B19" s="61"/>
      <c r="C19" s="42" t="s">
        <v>356</v>
      </c>
      <c r="G19" s="66"/>
      <c r="H19" s="72">
        <v>2</v>
      </c>
      <c r="I19" s="73">
        <v>1278000</v>
      </c>
      <c r="J19" s="62"/>
    </row>
    <row r="20" spans="2:14" x14ac:dyDescent="0.25">
      <c r="B20" s="61"/>
      <c r="C20" s="42" t="s">
        <v>357</v>
      </c>
      <c r="H20" s="74">
        <v>1</v>
      </c>
      <c r="I20" s="75">
        <v>50000</v>
      </c>
      <c r="J20" s="62"/>
    </row>
    <row r="21" spans="2:14" x14ac:dyDescent="0.25">
      <c r="B21" s="61"/>
      <c r="C21" s="42" t="s">
        <v>341</v>
      </c>
      <c r="H21" s="74">
        <v>4</v>
      </c>
      <c r="I21" s="75">
        <v>155894</v>
      </c>
      <c r="J21" s="62"/>
      <c r="N21" s="76"/>
    </row>
    <row r="22" spans="2:14" ht="13" thickBot="1" x14ac:dyDescent="0.3">
      <c r="B22" s="61"/>
      <c r="C22" s="42" t="s">
        <v>359</v>
      </c>
      <c r="H22" s="77">
        <v>0</v>
      </c>
      <c r="I22" s="78">
        <v>0</v>
      </c>
      <c r="J22" s="62"/>
    </row>
    <row r="23" spans="2:14" ht="13" x14ac:dyDescent="0.3">
      <c r="B23" s="61"/>
      <c r="C23" s="63" t="s">
        <v>360</v>
      </c>
      <c r="D23" s="63"/>
      <c r="E23" s="63"/>
      <c r="F23" s="63"/>
      <c r="H23" s="79">
        <f>H18+H19+H20+H21+H22</f>
        <v>7</v>
      </c>
      <c r="I23" s="80">
        <f>I18+I19+I20+I21+I22</f>
        <v>1648744</v>
      </c>
      <c r="J23" s="62"/>
    </row>
    <row r="24" spans="2:14" x14ac:dyDescent="0.25">
      <c r="B24" s="61"/>
      <c r="C24" s="42" t="s">
        <v>361</v>
      </c>
      <c r="H24" s="74">
        <v>70</v>
      </c>
      <c r="I24" s="75">
        <v>51129988</v>
      </c>
      <c r="J24" s="62"/>
    </row>
    <row r="25" spans="2:14" ht="13" thickBot="1" x14ac:dyDescent="0.3">
      <c r="B25" s="61"/>
      <c r="C25" s="42" t="s">
        <v>334</v>
      </c>
      <c r="H25" s="77">
        <v>5</v>
      </c>
      <c r="I25" s="78">
        <v>1076600</v>
      </c>
      <c r="J25" s="62"/>
    </row>
    <row r="26" spans="2:14" ht="13" x14ac:dyDescent="0.3">
      <c r="B26" s="61"/>
      <c r="C26" s="63" t="s">
        <v>362</v>
      </c>
      <c r="D26" s="63"/>
      <c r="E26" s="63"/>
      <c r="F26" s="63"/>
      <c r="H26" s="79">
        <f>H24+H25</f>
        <v>75</v>
      </c>
      <c r="I26" s="80">
        <f>I24+I25</f>
        <v>52206588</v>
      </c>
      <c r="J26" s="62"/>
    </row>
    <row r="27" spans="2:14" ht="13.5" thickBot="1" x14ac:dyDescent="0.35">
      <c r="B27" s="61"/>
      <c r="C27" s="66" t="s">
        <v>363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 x14ac:dyDescent="0.3">
      <c r="B28" s="61"/>
      <c r="C28" s="81" t="s">
        <v>364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 x14ac:dyDescent="0.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 x14ac:dyDescent="0.35">
      <c r="B30" s="61"/>
      <c r="C30" s="81" t="s">
        <v>365</v>
      </c>
      <c r="D30" s="81"/>
      <c r="E30" s="66"/>
      <c r="F30" s="66"/>
      <c r="G30" s="66"/>
      <c r="H30" s="86"/>
      <c r="I30" s="87"/>
      <c r="J30" s="84"/>
    </row>
    <row r="31" spans="2:14" ht="13.5" thickTop="1" x14ac:dyDescent="0.3">
      <c r="B31" s="61"/>
      <c r="C31" s="81"/>
      <c r="D31" s="81"/>
      <c r="E31" s="66"/>
      <c r="F31" s="66"/>
      <c r="G31" s="66"/>
      <c r="H31" s="73">
        <f>H23+H26+H28</f>
        <v>82</v>
      </c>
      <c r="I31" s="73">
        <f>I23+I26+I28</f>
        <v>53855332</v>
      </c>
      <c r="J31" s="84"/>
    </row>
    <row r="32" spans="2:14" ht="9.75" customHeight="1" x14ac:dyDescent="0.25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 x14ac:dyDescent="0.25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 x14ac:dyDescent="0.25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 x14ac:dyDescent="0.25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 x14ac:dyDescent="0.25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 x14ac:dyDescent="0.35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 x14ac:dyDescent="0.3">
      <c r="B38" s="61"/>
      <c r="C38" s="81" t="s">
        <v>375</v>
      </c>
      <c r="D38" s="88"/>
      <c r="E38" s="66"/>
      <c r="F38" s="66"/>
      <c r="G38" s="66"/>
      <c r="H38" s="95" t="s">
        <v>366</v>
      </c>
      <c r="I38" s="88"/>
      <c r="J38" s="84"/>
    </row>
    <row r="39" spans="2:10" ht="13" x14ac:dyDescent="0.3">
      <c r="B39" s="61"/>
      <c r="C39" s="81" t="s">
        <v>376</v>
      </c>
      <c r="D39" s="66"/>
      <c r="E39" s="66"/>
      <c r="F39" s="66"/>
      <c r="G39" s="66"/>
      <c r="H39" s="81" t="s">
        <v>367</v>
      </c>
      <c r="I39" s="88"/>
      <c r="J39" s="84"/>
    </row>
    <row r="40" spans="2:10" ht="13" x14ac:dyDescent="0.3">
      <c r="B40" s="61"/>
      <c r="C40" s="66"/>
      <c r="D40" s="66"/>
      <c r="E40" s="66"/>
      <c r="F40" s="66"/>
      <c r="G40" s="66"/>
      <c r="H40" s="81" t="s">
        <v>368</v>
      </c>
      <c r="I40" s="88"/>
      <c r="J40" s="84"/>
    </row>
    <row r="41" spans="2:10" ht="13" x14ac:dyDescent="0.3">
      <c r="B41" s="61"/>
      <c r="C41" s="66"/>
      <c r="D41" s="66"/>
      <c r="E41" s="66"/>
      <c r="F41" s="66"/>
      <c r="G41" s="81"/>
      <c r="H41" s="88"/>
      <c r="I41" s="88"/>
      <c r="J41" s="84"/>
    </row>
    <row r="42" spans="2:10" x14ac:dyDescent="0.25">
      <c r="B42" s="61"/>
      <c r="C42" s="138" t="s">
        <v>369</v>
      </c>
      <c r="D42" s="138"/>
      <c r="E42" s="138"/>
      <c r="F42" s="138"/>
      <c r="G42" s="138"/>
      <c r="H42" s="138"/>
      <c r="I42" s="138"/>
      <c r="J42" s="84"/>
    </row>
    <row r="43" spans="2:10" x14ac:dyDescent="0.25">
      <c r="B43" s="61"/>
      <c r="C43" s="138"/>
      <c r="D43" s="138"/>
      <c r="E43" s="138"/>
      <c r="F43" s="138"/>
      <c r="G43" s="138"/>
      <c r="H43" s="138"/>
      <c r="I43" s="138"/>
      <c r="J43" s="84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J31" sqref="B2:J31"/>
    </sheetView>
  </sheetViews>
  <sheetFormatPr baseColWidth="10" defaultRowHeight="12.5" x14ac:dyDescent="0.25"/>
  <cols>
    <col min="1" max="1" width="4.453125" style="42" customWidth="1"/>
    <col min="2" max="2" width="10.90625" style="42"/>
    <col min="3" max="3" width="12.81640625" style="42" customWidth="1"/>
    <col min="4" max="4" width="22" style="42" customWidth="1"/>
    <col min="5" max="8" width="10.90625" style="42"/>
    <col min="9" max="9" width="24.7265625" style="42" customWidth="1"/>
    <col min="10" max="10" width="12.54296875" style="42" customWidth="1"/>
    <col min="11" max="11" width="1.7265625" style="42" customWidth="1"/>
    <col min="12" max="223" width="10.90625" style="42"/>
    <col min="224" max="224" width="4.453125" style="42" customWidth="1"/>
    <col min="225" max="225" width="10.90625" style="42"/>
    <col min="226" max="226" width="17.54296875" style="42" customWidth="1"/>
    <col min="227" max="227" width="11.54296875" style="42" customWidth="1"/>
    <col min="228" max="231" width="10.90625" style="42"/>
    <col min="232" max="232" width="22.54296875" style="42" customWidth="1"/>
    <col min="233" max="233" width="14" style="42" customWidth="1"/>
    <col min="234" max="234" width="1.7265625" style="42" customWidth="1"/>
    <col min="235" max="479" width="10.90625" style="42"/>
    <col min="480" max="480" width="4.453125" style="42" customWidth="1"/>
    <col min="481" max="481" width="10.90625" style="42"/>
    <col min="482" max="482" width="17.54296875" style="42" customWidth="1"/>
    <col min="483" max="483" width="11.54296875" style="42" customWidth="1"/>
    <col min="484" max="487" width="10.90625" style="42"/>
    <col min="488" max="488" width="22.54296875" style="42" customWidth="1"/>
    <col min="489" max="489" width="14" style="42" customWidth="1"/>
    <col min="490" max="490" width="1.7265625" style="42" customWidth="1"/>
    <col min="491" max="735" width="10.90625" style="42"/>
    <col min="736" max="736" width="4.453125" style="42" customWidth="1"/>
    <col min="737" max="737" width="10.90625" style="42"/>
    <col min="738" max="738" width="17.54296875" style="42" customWidth="1"/>
    <col min="739" max="739" width="11.54296875" style="42" customWidth="1"/>
    <col min="740" max="743" width="10.90625" style="42"/>
    <col min="744" max="744" width="22.54296875" style="42" customWidth="1"/>
    <col min="745" max="745" width="14" style="42" customWidth="1"/>
    <col min="746" max="746" width="1.7265625" style="42" customWidth="1"/>
    <col min="747" max="991" width="10.90625" style="42"/>
    <col min="992" max="992" width="4.453125" style="42" customWidth="1"/>
    <col min="993" max="993" width="10.90625" style="42"/>
    <col min="994" max="994" width="17.54296875" style="42" customWidth="1"/>
    <col min="995" max="995" width="11.54296875" style="42" customWidth="1"/>
    <col min="996" max="999" width="10.90625" style="42"/>
    <col min="1000" max="1000" width="22.54296875" style="42" customWidth="1"/>
    <col min="1001" max="1001" width="14" style="42" customWidth="1"/>
    <col min="1002" max="1002" width="1.7265625" style="42" customWidth="1"/>
    <col min="1003" max="1247" width="10.90625" style="42"/>
    <col min="1248" max="1248" width="4.453125" style="42" customWidth="1"/>
    <col min="1249" max="1249" width="10.90625" style="42"/>
    <col min="1250" max="1250" width="17.54296875" style="42" customWidth="1"/>
    <col min="1251" max="1251" width="11.54296875" style="42" customWidth="1"/>
    <col min="1252" max="1255" width="10.90625" style="42"/>
    <col min="1256" max="1256" width="22.54296875" style="42" customWidth="1"/>
    <col min="1257" max="1257" width="14" style="42" customWidth="1"/>
    <col min="1258" max="1258" width="1.7265625" style="42" customWidth="1"/>
    <col min="1259" max="1503" width="10.90625" style="42"/>
    <col min="1504" max="1504" width="4.453125" style="42" customWidth="1"/>
    <col min="1505" max="1505" width="10.90625" style="42"/>
    <col min="1506" max="1506" width="17.54296875" style="42" customWidth="1"/>
    <col min="1507" max="1507" width="11.54296875" style="42" customWidth="1"/>
    <col min="1508" max="1511" width="10.90625" style="42"/>
    <col min="1512" max="1512" width="22.54296875" style="42" customWidth="1"/>
    <col min="1513" max="1513" width="14" style="42" customWidth="1"/>
    <col min="1514" max="1514" width="1.7265625" style="42" customWidth="1"/>
    <col min="1515" max="1759" width="10.90625" style="42"/>
    <col min="1760" max="1760" width="4.453125" style="42" customWidth="1"/>
    <col min="1761" max="1761" width="10.90625" style="42"/>
    <col min="1762" max="1762" width="17.54296875" style="42" customWidth="1"/>
    <col min="1763" max="1763" width="11.54296875" style="42" customWidth="1"/>
    <col min="1764" max="1767" width="10.90625" style="42"/>
    <col min="1768" max="1768" width="22.54296875" style="42" customWidth="1"/>
    <col min="1769" max="1769" width="14" style="42" customWidth="1"/>
    <col min="1770" max="1770" width="1.7265625" style="42" customWidth="1"/>
    <col min="1771" max="2015" width="10.90625" style="42"/>
    <col min="2016" max="2016" width="4.453125" style="42" customWidth="1"/>
    <col min="2017" max="2017" width="10.90625" style="42"/>
    <col min="2018" max="2018" width="17.54296875" style="42" customWidth="1"/>
    <col min="2019" max="2019" width="11.54296875" style="42" customWidth="1"/>
    <col min="2020" max="2023" width="10.90625" style="42"/>
    <col min="2024" max="2024" width="22.54296875" style="42" customWidth="1"/>
    <col min="2025" max="2025" width="14" style="42" customWidth="1"/>
    <col min="2026" max="2026" width="1.7265625" style="42" customWidth="1"/>
    <col min="2027" max="2271" width="10.90625" style="42"/>
    <col min="2272" max="2272" width="4.453125" style="42" customWidth="1"/>
    <col min="2273" max="2273" width="10.90625" style="42"/>
    <col min="2274" max="2274" width="17.54296875" style="42" customWidth="1"/>
    <col min="2275" max="2275" width="11.54296875" style="42" customWidth="1"/>
    <col min="2276" max="2279" width="10.90625" style="42"/>
    <col min="2280" max="2280" width="22.54296875" style="42" customWidth="1"/>
    <col min="2281" max="2281" width="14" style="42" customWidth="1"/>
    <col min="2282" max="2282" width="1.7265625" style="42" customWidth="1"/>
    <col min="2283" max="2527" width="10.90625" style="42"/>
    <col min="2528" max="2528" width="4.453125" style="42" customWidth="1"/>
    <col min="2529" max="2529" width="10.90625" style="42"/>
    <col min="2530" max="2530" width="17.54296875" style="42" customWidth="1"/>
    <col min="2531" max="2531" width="11.54296875" style="42" customWidth="1"/>
    <col min="2532" max="2535" width="10.90625" style="42"/>
    <col min="2536" max="2536" width="22.54296875" style="42" customWidth="1"/>
    <col min="2537" max="2537" width="14" style="42" customWidth="1"/>
    <col min="2538" max="2538" width="1.7265625" style="42" customWidth="1"/>
    <col min="2539" max="2783" width="10.90625" style="42"/>
    <col min="2784" max="2784" width="4.453125" style="42" customWidth="1"/>
    <col min="2785" max="2785" width="10.90625" style="42"/>
    <col min="2786" max="2786" width="17.54296875" style="42" customWidth="1"/>
    <col min="2787" max="2787" width="11.54296875" style="42" customWidth="1"/>
    <col min="2788" max="2791" width="10.90625" style="42"/>
    <col min="2792" max="2792" width="22.54296875" style="42" customWidth="1"/>
    <col min="2793" max="2793" width="14" style="42" customWidth="1"/>
    <col min="2794" max="2794" width="1.7265625" style="42" customWidth="1"/>
    <col min="2795" max="3039" width="10.90625" style="42"/>
    <col min="3040" max="3040" width="4.453125" style="42" customWidth="1"/>
    <col min="3041" max="3041" width="10.90625" style="42"/>
    <col min="3042" max="3042" width="17.54296875" style="42" customWidth="1"/>
    <col min="3043" max="3043" width="11.54296875" style="42" customWidth="1"/>
    <col min="3044" max="3047" width="10.90625" style="42"/>
    <col min="3048" max="3048" width="22.54296875" style="42" customWidth="1"/>
    <col min="3049" max="3049" width="14" style="42" customWidth="1"/>
    <col min="3050" max="3050" width="1.7265625" style="42" customWidth="1"/>
    <col min="3051" max="3295" width="10.90625" style="42"/>
    <col min="3296" max="3296" width="4.453125" style="42" customWidth="1"/>
    <col min="3297" max="3297" width="10.90625" style="42"/>
    <col min="3298" max="3298" width="17.54296875" style="42" customWidth="1"/>
    <col min="3299" max="3299" width="11.54296875" style="42" customWidth="1"/>
    <col min="3300" max="3303" width="10.90625" style="42"/>
    <col min="3304" max="3304" width="22.54296875" style="42" customWidth="1"/>
    <col min="3305" max="3305" width="14" style="42" customWidth="1"/>
    <col min="3306" max="3306" width="1.7265625" style="42" customWidth="1"/>
    <col min="3307" max="3551" width="10.90625" style="42"/>
    <col min="3552" max="3552" width="4.453125" style="42" customWidth="1"/>
    <col min="3553" max="3553" width="10.90625" style="42"/>
    <col min="3554" max="3554" width="17.54296875" style="42" customWidth="1"/>
    <col min="3555" max="3555" width="11.54296875" style="42" customWidth="1"/>
    <col min="3556" max="3559" width="10.90625" style="42"/>
    <col min="3560" max="3560" width="22.54296875" style="42" customWidth="1"/>
    <col min="3561" max="3561" width="14" style="42" customWidth="1"/>
    <col min="3562" max="3562" width="1.7265625" style="42" customWidth="1"/>
    <col min="3563" max="3807" width="10.90625" style="42"/>
    <col min="3808" max="3808" width="4.453125" style="42" customWidth="1"/>
    <col min="3809" max="3809" width="10.90625" style="42"/>
    <col min="3810" max="3810" width="17.54296875" style="42" customWidth="1"/>
    <col min="3811" max="3811" width="11.54296875" style="42" customWidth="1"/>
    <col min="3812" max="3815" width="10.90625" style="42"/>
    <col min="3816" max="3816" width="22.54296875" style="42" customWidth="1"/>
    <col min="3817" max="3817" width="14" style="42" customWidth="1"/>
    <col min="3818" max="3818" width="1.7265625" style="42" customWidth="1"/>
    <col min="3819" max="4063" width="10.90625" style="42"/>
    <col min="4064" max="4064" width="4.453125" style="42" customWidth="1"/>
    <col min="4065" max="4065" width="10.90625" style="42"/>
    <col min="4066" max="4066" width="17.54296875" style="42" customWidth="1"/>
    <col min="4067" max="4067" width="11.54296875" style="42" customWidth="1"/>
    <col min="4068" max="4071" width="10.90625" style="42"/>
    <col min="4072" max="4072" width="22.54296875" style="42" customWidth="1"/>
    <col min="4073" max="4073" width="14" style="42" customWidth="1"/>
    <col min="4074" max="4074" width="1.7265625" style="42" customWidth="1"/>
    <col min="4075" max="4319" width="10.90625" style="42"/>
    <col min="4320" max="4320" width="4.453125" style="42" customWidth="1"/>
    <col min="4321" max="4321" width="10.90625" style="42"/>
    <col min="4322" max="4322" width="17.54296875" style="42" customWidth="1"/>
    <col min="4323" max="4323" width="11.54296875" style="42" customWidth="1"/>
    <col min="4324" max="4327" width="10.90625" style="42"/>
    <col min="4328" max="4328" width="22.54296875" style="42" customWidth="1"/>
    <col min="4329" max="4329" width="14" style="42" customWidth="1"/>
    <col min="4330" max="4330" width="1.7265625" style="42" customWidth="1"/>
    <col min="4331" max="4575" width="10.90625" style="42"/>
    <col min="4576" max="4576" width="4.453125" style="42" customWidth="1"/>
    <col min="4577" max="4577" width="10.90625" style="42"/>
    <col min="4578" max="4578" width="17.54296875" style="42" customWidth="1"/>
    <col min="4579" max="4579" width="11.54296875" style="42" customWidth="1"/>
    <col min="4580" max="4583" width="10.90625" style="42"/>
    <col min="4584" max="4584" width="22.54296875" style="42" customWidth="1"/>
    <col min="4585" max="4585" width="14" style="42" customWidth="1"/>
    <col min="4586" max="4586" width="1.7265625" style="42" customWidth="1"/>
    <col min="4587" max="4831" width="10.90625" style="42"/>
    <col min="4832" max="4832" width="4.453125" style="42" customWidth="1"/>
    <col min="4833" max="4833" width="10.90625" style="42"/>
    <col min="4834" max="4834" width="17.54296875" style="42" customWidth="1"/>
    <col min="4835" max="4835" width="11.54296875" style="42" customWidth="1"/>
    <col min="4836" max="4839" width="10.90625" style="42"/>
    <col min="4840" max="4840" width="22.54296875" style="42" customWidth="1"/>
    <col min="4841" max="4841" width="14" style="42" customWidth="1"/>
    <col min="4842" max="4842" width="1.7265625" style="42" customWidth="1"/>
    <col min="4843" max="5087" width="10.90625" style="42"/>
    <col min="5088" max="5088" width="4.453125" style="42" customWidth="1"/>
    <col min="5089" max="5089" width="10.90625" style="42"/>
    <col min="5090" max="5090" width="17.54296875" style="42" customWidth="1"/>
    <col min="5091" max="5091" width="11.54296875" style="42" customWidth="1"/>
    <col min="5092" max="5095" width="10.90625" style="42"/>
    <col min="5096" max="5096" width="22.54296875" style="42" customWidth="1"/>
    <col min="5097" max="5097" width="14" style="42" customWidth="1"/>
    <col min="5098" max="5098" width="1.7265625" style="42" customWidth="1"/>
    <col min="5099" max="5343" width="10.90625" style="42"/>
    <col min="5344" max="5344" width="4.453125" style="42" customWidth="1"/>
    <col min="5345" max="5345" width="10.90625" style="42"/>
    <col min="5346" max="5346" width="17.54296875" style="42" customWidth="1"/>
    <col min="5347" max="5347" width="11.54296875" style="42" customWidth="1"/>
    <col min="5348" max="5351" width="10.90625" style="42"/>
    <col min="5352" max="5352" width="22.54296875" style="42" customWidth="1"/>
    <col min="5353" max="5353" width="14" style="42" customWidth="1"/>
    <col min="5354" max="5354" width="1.7265625" style="42" customWidth="1"/>
    <col min="5355" max="5599" width="10.90625" style="42"/>
    <col min="5600" max="5600" width="4.453125" style="42" customWidth="1"/>
    <col min="5601" max="5601" width="10.90625" style="42"/>
    <col min="5602" max="5602" width="17.54296875" style="42" customWidth="1"/>
    <col min="5603" max="5603" width="11.54296875" style="42" customWidth="1"/>
    <col min="5604" max="5607" width="10.90625" style="42"/>
    <col min="5608" max="5608" width="22.54296875" style="42" customWidth="1"/>
    <col min="5609" max="5609" width="14" style="42" customWidth="1"/>
    <col min="5610" max="5610" width="1.7265625" style="42" customWidth="1"/>
    <col min="5611" max="5855" width="10.90625" style="42"/>
    <col min="5856" max="5856" width="4.453125" style="42" customWidth="1"/>
    <col min="5857" max="5857" width="10.90625" style="42"/>
    <col min="5858" max="5858" width="17.54296875" style="42" customWidth="1"/>
    <col min="5859" max="5859" width="11.54296875" style="42" customWidth="1"/>
    <col min="5860" max="5863" width="10.90625" style="42"/>
    <col min="5864" max="5864" width="22.54296875" style="42" customWidth="1"/>
    <col min="5865" max="5865" width="14" style="42" customWidth="1"/>
    <col min="5866" max="5866" width="1.7265625" style="42" customWidth="1"/>
    <col min="5867" max="6111" width="10.90625" style="42"/>
    <col min="6112" max="6112" width="4.453125" style="42" customWidth="1"/>
    <col min="6113" max="6113" width="10.90625" style="42"/>
    <col min="6114" max="6114" width="17.54296875" style="42" customWidth="1"/>
    <col min="6115" max="6115" width="11.54296875" style="42" customWidth="1"/>
    <col min="6116" max="6119" width="10.90625" style="42"/>
    <col min="6120" max="6120" width="22.54296875" style="42" customWidth="1"/>
    <col min="6121" max="6121" width="14" style="42" customWidth="1"/>
    <col min="6122" max="6122" width="1.7265625" style="42" customWidth="1"/>
    <col min="6123" max="6367" width="10.90625" style="42"/>
    <col min="6368" max="6368" width="4.453125" style="42" customWidth="1"/>
    <col min="6369" max="6369" width="10.90625" style="42"/>
    <col min="6370" max="6370" width="17.54296875" style="42" customWidth="1"/>
    <col min="6371" max="6371" width="11.54296875" style="42" customWidth="1"/>
    <col min="6372" max="6375" width="10.90625" style="42"/>
    <col min="6376" max="6376" width="22.54296875" style="42" customWidth="1"/>
    <col min="6377" max="6377" width="14" style="42" customWidth="1"/>
    <col min="6378" max="6378" width="1.7265625" style="42" customWidth="1"/>
    <col min="6379" max="6623" width="10.90625" style="42"/>
    <col min="6624" max="6624" width="4.453125" style="42" customWidth="1"/>
    <col min="6625" max="6625" width="10.90625" style="42"/>
    <col min="6626" max="6626" width="17.54296875" style="42" customWidth="1"/>
    <col min="6627" max="6627" width="11.54296875" style="42" customWidth="1"/>
    <col min="6628" max="6631" width="10.90625" style="42"/>
    <col min="6632" max="6632" width="22.54296875" style="42" customWidth="1"/>
    <col min="6633" max="6633" width="14" style="42" customWidth="1"/>
    <col min="6634" max="6634" width="1.7265625" style="42" customWidth="1"/>
    <col min="6635" max="6879" width="10.90625" style="42"/>
    <col min="6880" max="6880" width="4.453125" style="42" customWidth="1"/>
    <col min="6881" max="6881" width="10.90625" style="42"/>
    <col min="6882" max="6882" width="17.54296875" style="42" customWidth="1"/>
    <col min="6883" max="6883" width="11.54296875" style="42" customWidth="1"/>
    <col min="6884" max="6887" width="10.90625" style="42"/>
    <col min="6888" max="6888" width="22.54296875" style="42" customWidth="1"/>
    <col min="6889" max="6889" width="14" style="42" customWidth="1"/>
    <col min="6890" max="6890" width="1.7265625" style="42" customWidth="1"/>
    <col min="6891" max="7135" width="10.90625" style="42"/>
    <col min="7136" max="7136" width="4.453125" style="42" customWidth="1"/>
    <col min="7137" max="7137" width="10.90625" style="42"/>
    <col min="7138" max="7138" width="17.54296875" style="42" customWidth="1"/>
    <col min="7139" max="7139" width="11.54296875" style="42" customWidth="1"/>
    <col min="7140" max="7143" width="10.90625" style="42"/>
    <col min="7144" max="7144" width="22.54296875" style="42" customWidth="1"/>
    <col min="7145" max="7145" width="14" style="42" customWidth="1"/>
    <col min="7146" max="7146" width="1.7265625" style="42" customWidth="1"/>
    <col min="7147" max="7391" width="10.90625" style="42"/>
    <col min="7392" max="7392" width="4.453125" style="42" customWidth="1"/>
    <col min="7393" max="7393" width="10.90625" style="42"/>
    <col min="7394" max="7394" width="17.54296875" style="42" customWidth="1"/>
    <col min="7395" max="7395" width="11.54296875" style="42" customWidth="1"/>
    <col min="7396" max="7399" width="10.90625" style="42"/>
    <col min="7400" max="7400" width="22.54296875" style="42" customWidth="1"/>
    <col min="7401" max="7401" width="14" style="42" customWidth="1"/>
    <col min="7402" max="7402" width="1.7265625" style="42" customWidth="1"/>
    <col min="7403" max="7647" width="10.90625" style="42"/>
    <col min="7648" max="7648" width="4.453125" style="42" customWidth="1"/>
    <col min="7649" max="7649" width="10.90625" style="42"/>
    <col min="7650" max="7650" width="17.54296875" style="42" customWidth="1"/>
    <col min="7651" max="7651" width="11.54296875" style="42" customWidth="1"/>
    <col min="7652" max="7655" width="10.90625" style="42"/>
    <col min="7656" max="7656" width="22.54296875" style="42" customWidth="1"/>
    <col min="7657" max="7657" width="14" style="42" customWidth="1"/>
    <col min="7658" max="7658" width="1.7265625" style="42" customWidth="1"/>
    <col min="7659" max="7903" width="10.90625" style="42"/>
    <col min="7904" max="7904" width="4.453125" style="42" customWidth="1"/>
    <col min="7905" max="7905" width="10.90625" style="42"/>
    <col min="7906" max="7906" width="17.54296875" style="42" customWidth="1"/>
    <col min="7907" max="7907" width="11.54296875" style="42" customWidth="1"/>
    <col min="7908" max="7911" width="10.90625" style="42"/>
    <col min="7912" max="7912" width="22.54296875" style="42" customWidth="1"/>
    <col min="7913" max="7913" width="14" style="42" customWidth="1"/>
    <col min="7914" max="7914" width="1.7265625" style="42" customWidth="1"/>
    <col min="7915" max="8159" width="10.90625" style="42"/>
    <col min="8160" max="8160" width="4.453125" style="42" customWidth="1"/>
    <col min="8161" max="8161" width="10.90625" style="42"/>
    <col min="8162" max="8162" width="17.54296875" style="42" customWidth="1"/>
    <col min="8163" max="8163" width="11.54296875" style="42" customWidth="1"/>
    <col min="8164" max="8167" width="10.90625" style="42"/>
    <col min="8168" max="8168" width="22.54296875" style="42" customWidth="1"/>
    <col min="8169" max="8169" width="14" style="42" customWidth="1"/>
    <col min="8170" max="8170" width="1.7265625" style="42" customWidth="1"/>
    <col min="8171" max="8415" width="10.90625" style="42"/>
    <col min="8416" max="8416" width="4.453125" style="42" customWidth="1"/>
    <col min="8417" max="8417" width="10.90625" style="42"/>
    <col min="8418" max="8418" width="17.54296875" style="42" customWidth="1"/>
    <col min="8419" max="8419" width="11.54296875" style="42" customWidth="1"/>
    <col min="8420" max="8423" width="10.90625" style="42"/>
    <col min="8424" max="8424" width="22.54296875" style="42" customWidth="1"/>
    <col min="8425" max="8425" width="14" style="42" customWidth="1"/>
    <col min="8426" max="8426" width="1.7265625" style="42" customWidth="1"/>
    <col min="8427" max="8671" width="10.90625" style="42"/>
    <col min="8672" max="8672" width="4.453125" style="42" customWidth="1"/>
    <col min="8673" max="8673" width="10.90625" style="42"/>
    <col min="8674" max="8674" width="17.54296875" style="42" customWidth="1"/>
    <col min="8675" max="8675" width="11.54296875" style="42" customWidth="1"/>
    <col min="8676" max="8679" width="10.90625" style="42"/>
    <col min="8680" max="8680" width="22.54296875" style="42" customWidth="1"/>
    <col min="8681" max="8681" width="14" style="42" customWidth="1"/>
    <col min="8682" max="8682" width="1.7265625" style="42" customWidth="1"/>
    <col min="8683" max="8927" width="10.90625" style="42"/>
    <col min="8928" max="8928" width="4.453125" style="42" customWidth="1"/>
    <col min="8929" max="8929" width="10.90625" style="42"/>
    <col min="8930" max="8930" width="17.54296875" style="42" customWidth="1"/>
    <col min="8931" max="8931" width="11.54296875" style="42" customWidth="1"/>
    <col min="8932" max="8935" width="10.90625" style="42"/>
    <col min="8936" max="8936" width="22.54296875" style="42" customWidth="1"/>
    <col min="8937" max="8937" width="14" style="42" customWidth="1"/>
    <col min="8938" max="8938" width="1.7265625" style="42" customWidth="1"/>
    <col min="8939" max="9183" width="10.90625" style="42"/>
    <col min="9184" max="9184" width="4.453125" style="42" customWidth="1"/>
    <col min="9185" max="9185" width="10.90625" style="42"/>
    <col min="9186" max="9186" width="17.54296875" style="42" customWidth="1"/>
    <col min="9187" max="9187" width="11.54296875" style="42" customWidth="1"/>
    <col min="9188" max="9191" width="10.90625" style="42"/>
    <col min="9192" max="9192" width="22.54296875" style="42" customWidth="1"/>
    <col min="9193" max="9193" width="14" style="42" customWidth="1"/>
    <col min="9194" max="9194" width="1.7265625" style="42" customWidth="1"/>
    <col min="9195" max="9439" width="10.90625" style="42"/>
    <col min="9440" max="9440" width="4.453125" style="42" customWidth="1"/>
    <col min="9441" max="9441" width="10.90625" style="42"/>
    <col min="9442" max="9442" width="17.54296875" style="42" customWidth="1"/>
    <col min="9443" max="9443" width="11.54296875" style="42" customWidth="1"/>
    <col min="9444" max="9447" width="10.90625" style="42"/>
    <col min="9448" max="9448" width="22.54296875" style="42" customWidth="1"/>
    <col min="9449" max="9449" width="14" style="42" customWidth="1"/>
    <col min="9450" max="9450" width="1.7265625" style="42" customWidth="1"/>
    <col min="9451" max="9695" width="10.90625" style="42"/>
    <col min="9696" max="9696" width="4.453125" style="42" customWidth="1"/>
    <col min="9697" max="9697" width="10.90625" style="42"/>
    <col min="9698" max="9698" width="17.54296875" style="42" customWidth="1"/>
    <col min="9699" max="9699" width="11.54296875" style="42" customWidth="1"/>
    <col min="9700" max="9703" width="10.90625" style="42"/>
    <col min="9704" max="9704" width="22.54296875" style="42" customWidth="1"/>
    <col min="9705" max="9705" width="14" style="42" customWidth="1"/>
    <col min="9706" max="9706" width="1.7265625" style="42" customWidth="1"/>
    <col min="9707" max="9951" width="10.90625" style="42"/>
    <col min="9952" max="9952" width="4.453125" style="42" customWidth="1"/>
    <col min="9953" max="9953" width="10.90625" style="42"/>
    <col min="9954" max="9954" width="17.54296875" style="42" customWidth="1"/>
    <col min="9955" max="9955" width="11.54296875" style="42" customWidth="1"/>
    <col min="9956" max="9959" width="10.90625" style="42"/>
    <col min="9960" max="9960" width="22.54296875" style="42" customWidth="1"/>
    <col min="9961" max="9961" width="14" style="42" customWidth="1"/>
    <col min="9962" max="9962" width="1.7265625" style="42" customWidth="1"/>
    <col min="9963" max="10207" width="10.90625" style="42"/>
    <col min="10208" max="10208" width="4.453125" style="42" customWidth="1"/>
    <col min="10209" max="10209" width="10.90625" style="42"/>
    <col min="10210" max="10210" width="17.54296875" style="42" customWidth="1"/>
    <col min="10211" max="10211" width="11.54296875" style="42" customWidth="1"/>
    <col min="10212" max="10215" width="10.90625" style="42"/>
    <col min="10216" max="10216" width="22.54296875" style="42" customWidth="1"/>
    <col min="10217" max="10217" width="14" style="42" customWidth="1"/>
    <col min="10218" max="10218" width="1.7265625" style="42" customWidth="1"/>
    <col min="10219" max="10463" width="10.90625" style="42"/>
    <col min="10464" max="10464" width="4.453125" style="42" customWidth="1"/>
    <col min="10465" max="10465" width="10.90625" style="42"/>
    <col min="10466" max="10466" width="17.54296875" style="42" customWidth="1"/>
    <col min="10467" max="10467" width="11.54296875" style="42" customWidth="1"/>
    <col min="10468" max="10471" width="10.90625" style="42"/>
    <col min="10472" max="10472" width="22.54296875" style="42" customWidth="1"/>
    <col min="10473" max="10473" width="14" style="42" customWidth="1"/>
    <col min="10474" max="10474" width="1.7265625" style="42" customWidth="1"/>
    <col min="10475" max="10719" width="10.90625" style="42"/>
    <col min="10720" max="10720" width="4.453125" style="42" customWidth="1"/>
    <col min="10721" max="10721" width="10.90625" style="42"/>
    <col min="10722" max="10722" width="17.54296875" style="42" customWidth="1"/>
    <col min="10723" max="10723" width="11.54296875" style="42" customWidth="1"/>
    <col min="10724" max="10727" width="10.90625" style="42"/>
    <col min="10728" max="10728" width="22.54296875" style="42" customWidth="1"/>
    <col min="10729" max="10729" width="14" style="42" customWidth="1"/>
    <col min="10730" max="10730" width="1.7265625" style="42" customWidth="1"/>
    <col min="10731" max="10975" width="10.90625" style="42"/>
    <col min="10976" max="10976" width="4.453125" style="42" customWidth="1"/>
    <col min="10977" max="10977" width="10.90625" style="42"/>
    <col min="10978" max="10978" width="17.54296875" style="42" customWidth="1"/>
    <col min="10979" max="10979" width="11.54296875" style="42" customWidth="1"/>
    <col min="10980" max="10983" width="10.90625" style="42"/>
    <col min="10984" max="10984" width="22.54296875" style="42" customWidth="1"/>
    <col min="10985" max="10985" width="14" style="42" customWidth="1"/>
    <col min="10986" max="10986" width="1.7265625" style="42" customWidth="1"/>
    <col min="10987" max="11231" width="10.90625" style="42"/>
    <col min="11232" max="11232" width="4.453125" style="42" customWidth="1"/>
    <col min="11233" max="11233" width="10.90625" style="42"/>
    <col min="11234" max="11234" width="17.54296875" style="42" customWidth="1"/>
    <col min="11235" max="11235" width="11.54296875" style="42" customWidth="1"/>
    <col min="11236" max="11239" width="10.90625" style="42"/>
    <col min="11240" max="11240" width="22.54296875" style="42" customWidth="1"/>
    <col min="11241" max="11241" width="14" style="42" customWidth="1"/>
    <col min="11242" max="11242" width="1.7265625" style="42" customWidth="1"/>
    <col min="11243" max="11487" width="10.90625" style="42"/>
    <col min="11488" max="11488" width="4.453125" style="42" customWidth="1"/>
    <col min="11489" max="11489" width="10.90625" style="42"/>
    <col min="11490" max="11490" width="17.54296875" style="42" customWidth="1"/>
    <col min="11491" max="11491" width="11.54296875" style="42" customWidth="1"/>
    <col min="11492" max="11495" width="10.90625" style="42"/>
    <col min="11496" max="11496" width="22.54296875" style="42" customWidth="1"/>
    <col min="11497" max="11497" width="14" style="42" customWidth="1"/>
    <col min="11498" max="11498" width="1.7265625" style="42" customWidth="1"/>
    <col min="11499" max="11743" width="10.90625" style="42"/>
    <col min="11744" max="11744" width="4.453125" style="42" customWidth="1"/>
    <col min="11745" max="11745" width="10.90625" style="42"/>
    <col min="11746" max="11746" width="17.54296875" style="42" customWidth="1"/>
    <col min="11747" max="11747" width="11.54296875" style="42" customWidth="1"/>
    <col min="11748" max="11751" width="10.90625" style="42"/>
    <col min="11752" max="11752" width="22.54296875" style="42" customWidth="1"/>
    <col min="11753" max="11753" width="14" style="42" customWidth="1"/>
    <col min="11754" max="11754" width="1.7265625" style="42" customWidth="1"/>
    <col min="11755" max="11999" width="10.90625" style="42"/>
    <col min="12000" max="12000" width="4.453125" style="42" customWidth="1"/>
    <col min="12001" max="12001" width="10.90625" style="42"/>
    <col min="12002" max="12002" width="17.54296875" style="42" customWidth="1"/>
    <col min="12003" max="12003" width="11.54296875" style="42" customWidth="1"/>
    <col min="12004" max="12007" width="10.90625" style="42"/>
    <col min="12008" max="12008" width="22.54296875" style="42" customWidth="1"/>
    <col min="12009" max="12009" width="14" style="42" customWidth="1"/>
    <col min="12010" max="12010" width="1.7265625" style="42" customWidth="1"/>
    <col min="12011" max="12255" width="10.90625" style="42"/>
    <col min="12256" max="12256" width="4.453125" style="42" customWidth="1"/>
    <col min="12257" max="12257" width="10.90625" style="42"/>
    <col min="12258" max="12258" width="17.54296875" style="42" customWidth="1"/>
    <col min="12259" max="12259" width="11.54296875" style="42" customWidth="1"/>
    <col min="12260" max="12263" width="10.90625" style="42"/>
    <col min="12264" max="12264" width="22.54296875" style="42" customWidth="1"/>
    <col min="12265" max="12265" width="14" style="42" customWidth="1"/>
    <col min="12266" max="12266" width="1.7265625" style="42" customWidth="1"/>
    <col min="12267" max="12511" width="10.90625" style="42"/>
    <col min="12512" max="12512" width="4.453125" style="42" customWidth="1"/>
    <col min="12513" max="12513" width="10.90625" style="42"/>
    <col min="12514" max="12514" width="17.54296875" style="42" customWidth="1"/>
    <col min="12515" max="12515" width="11.54296875" style="42" customWidth="1"/>
    <col min="12516" max="12519" width="10.90625" style="42"/>
    <col min="12520" max="12520" width="22.54296875" style="42" customWidth="1"/>
    <col min="12521" max="12521" width="14" style="42" customWidth="1"/>
    <col min="12522" max="12522" width="1.7265625" style="42" customWidth="1"/>
    <col min="12523" max="12767" width="10.90625" style="42"/>
    <col min="12768" max="12768" width="4.453125" style="42" customWidth="1"/>
    <col min="12769" max="12769" width="10.90625" style="42"/>
    <col min="12770" max="12770" width="17.54296875" style="42" customWidth="1"/>
    <col min="12771" max="12771" width="11.54296875" style="42" customWidth="1"/>
    <col min="12772" max="12775" width="10.90625" style="42"/>
    <col min="12776" max="12776" width="22.54296875" style="42" customWidth="1"/>
    <col min="12777" max="12777" width="14" style="42" customWidth="1"/>
    <col min="12778" max="12778" width="1.7265625" style="42" customWidth="1"/>
    <col min="12779" max="13023" width="10.90625" style="42"/>
    <col min="13024" max="13024" width="4.453125" style="42" customWidth="1"/>
    <col min="13025" max="13025" width="10.90625" style="42"/>
    <col min="13026" max="13026" width="17.54296875" style="42" customWidth="1"/>
    <col min="13027" max="13027" width="11.54296875" style="42" customWidth="1"/>
    <col min="13028" max="13031" width="10.90625" style="42"/>
    <col min="13032" max="13032" width="22.54296875" style="42" customWidth="1"/>
    <col min="13033" max="13033" width="14" style="42" customWidth="1"/>
    <col min="13034" max="13034" width="1.7265625" style="42" customWidth="1"/>
    <col min="13035" max="13279" width="10.90625" style="42"/>
    <col min="13280" max="13280" width="4.453125" style="42" customWidth="1"/>
    <col min="13281" max="13281" width="10.90625" style="42"/>
    <col min="13282" max="13282" width="17.54296875" style="42" customWidth="1"/>
    <col min="13283" max="13283" width="11.54296875" style="42" customWidth="1"/>
    <col min="13284" max="13287" width="10.90625" style="42"/>
    <col min="13288" max="13288" width="22.54296875" style="42" customWidth="1"/>
    <col min="13289" max="13289" width="14" style="42" customWidth="1"/>
    <col min="13290" max="13290" width="1.7265625" style="42" customWidth="1"/>
    <col min="13291" max="13535" width="10.90625" style="42"/>
    <col min="13536" max="13536" width="4.453125" style="42" customWidth="1"/>
    <col min="13537" max="13537" width="10.90625" style="42"/>
    <col min="13538" max="13538" width="17.54296875" style="42" customWidth="1"/>
    <col min="13539" max="13539" width="11.54296875" style="42" customWidth="1"/>
    <col min="13540" max="13543" width="10.90625" style="42"/>
    <col min="13544" max="13544" width="22.54296875" style="42" customWidth="1"/>
    <col min="13545" max="13545" width="14" style="42" customWidth="1"/>
    <col min="13546" max="13546" width="1.7265625" style="42" customWidth="1"/>
    <col min="13547" max="13791" width="10.90625" style="42"/>
    <col min="13792" max="13792" width="4.453125" style="42" customWidth="1"/>
    <col min="13793" max="13793" width="10.90625" style="42"/>
    <col min="13794" max="13794" width="17.54296875" style="42" customWidth="1"/>
    <col min="13795" max="13795" width="11.54296875" style="42" customWidth="1"/>
    <col min="13796" max="13799" width="10.90625" style="42"/>
    <col min="13800" max="13800" width="22.54296875" style="42" customWidth="1"/>
    <col min="13801" max="13801" width="14" style="42" customWidth="1"/>
    <col min="13802" max="13802" width="1.7265625" style="42" customWidth="1"/>
    <col min="13803" max="14047" width="10.90625" style="42"/>
    <col min="14048" max="14048" width="4.453125" style="42" customWidth="1"/>
    <col min="14049" max="14049" width="10.90625" style="42"/>
    <col min="14050" max="14050" width="17.54296875" style="42" customWidth="1"/>
    <col min="14051" max="14051" width="11.54296875" style="42" customWidth="1"/>
    <col min="14052" max="14055" width="10.90625" style="42"/>
    <col min="14056" max="14056" width="22.54296875" style="42" customWidth="1"/>
    <col min="14057" max="14057" width="14" style="42" customWidth="1"/>
    <col min="14058" max="14058" width="1.7265625" style="42" customWidth="1"/>
    <col min="14059" max="14303" width="10.90625" style="42"/>
    <col min="14304" max="14304" width="4.453125" style="42" customWidth="1"/>
    <col min="14305" max="14305" width="10.90625" style="42"/>
    <col min="14306" max="14306" width="17.54296875" style="42" customWidth="1"/>
    <col min="14307" max="14307" width="11.54296875" style="42" customWidth="1"/>
    <col min="14308" max="14311" width="10.90625" style="42"/>
    <col min="14312" max="14312" width="22.54296875" style="42" customWidth="1"/>
    <col min="14313" max="14313" width="14" style="42" customWidth="1"/>
    <col min="14314" max="14314" width="1.7265625" style="42" customWidth="1"/>
    <col min="14315" max="14559" width="10.90625" style="42"/>
    <col min="14560" max="14560" width="4.453125" style="42" customWidth="1"/>
    <col min="14561" max="14561" width="10.90625" style="42"/>
    <col min="14562" max="14562" width="17.54296875" style="42" customWidth="1"/>
    <col min="14563" max="14563" width="11.54296875" style="42" customWidth="1"/>
    <col min="14564" max="14567" width="10.90625" style="42"/>
    <col min="14568" max="14568" width="22.54296875" style="42" customWidth="1"/>
    <col min="14569" max="14569" width="14" style="42" customWidth="1"/>
    <col min="14570" max="14570" width="1.7265625" style="42" customWidth="1"/>
    <col min="14571" max="14815" width="10.90625" style="42"/>
    <col min="14816" max="14816" width="4.453125" style="42" customWidth="1"/>
    <col min="14817" max="14817" width="10.90625" style="42"/>
    <col min="14818" max="14818" width="17.54296875" style="42" customWidth="1"/>
    <col min="14819" max="14819" width="11.54296875" style="42" customWidth="1"/>
    <col min="14820" max="14823" width="10.90625" style="42"/>
    <col min="14824" max="14824" width="22.54296875" style="42" customWidth="1"/>
    <col min="14825" max="14825" width="14" style="42" customWidth="1"/>
    <col min="14826" max="14826" width="1.7265625" style="42" customWidth="1"/>
    <col min="14827" max="15071" width="10.90625" style="42"/>
    <col min="15072" max="15072" width="4.453125" style="42" customWidth="1"/>
    <col min="15073" max="15073" width="10.90625" style="42"/>
    <col min="15074" max="15074" width="17.54296875" style="42" customWidth="1"/>
    <col min="15075" max="15075" width="11.54296875" style="42" customWidth="1"/>
    <col min="15076" max="15079" width="10.90625" style="42"/>
    <col min="15080" max="15080" width="22.54296875" style="42" customWidth="1"/>
    <col min="15081" max="15081" width="14" style="42" customWidth="1"/>
    <col min="15082" max="15082" width="1.7265625" style="42" customWidth="1"/>
    <col min="15083" max="15327" width="10.90625" style="42"/>
    <col min="15328" max="15328" width="4.453125" style="42" customWidth="1"/>
    <col min="15329" max="15329" width="10.90625" style="42"/>
    <col min="15330" max="15330" width="17.54296875" style="42" customWidth="1"/>
    <col min="15331" max="15331" width="11.54296875" style="42" customWidth="1"/>
    <col min="15332" max="15335" width="10.90625" style="42"/>
    <col min="15336" max="15336" width="22.54296875" style="42" customWidth="1"/>
    <col min="15337" max="15337" width="14" style="42" customWidth="1"/>
    <col min="15338" max="15338" width="1.7265625" style="42" customWidth="1"/>
    <col min="15339" max="15583" width="10.90625" style="42"/>
    <col min="15584" max="15584" width="4.453125" style="42" customWidth="1"/>
    <col min="15585" max="15585" width="10.90625" style="42"/>
    <col min="15586" max="15586" width="17.54296875" style="42" customWidth="1"/>
    <col min="15587" max="15587" width="11.54296875" style="42" customWidth="1"/>
    <col min="15588" max="15591" width="10.90625" style="42"/>
    <col min="15592" max="15592" width="22.54296875" style="42" customWidth="1"/>
    <col min="15593" max="15593" width="14" style="42" customWidth="1"/>
    <col min="15594" max="15594" width="1.7265625" style="42" customWidth="1"/>
    <col min="15595" max="15839" width="10.90625" style="42"/>
    <col min="15840" max="15840" width="4.453125" style="42" customWidth="1"/>
    <col min="15841" max="15841" width="10.90625" style="42"/>
    <col min="15842" max="15842" width="17.54296875" style="42" customWidth="1"/>
    <col min="15843" max="15843" width="11.54296875" style="42" customWidth="1"/>
    <col min="15844" max="15847" width="10.90625" style="42"/>
    <col min="15848" max="15848" width="22.54296875" style="42" customWidth="1"/>
    <col min="15849" max="15849" width="14" style="42" customWidth="1"/>
    <col min="15850" max="15850" width="1.7265625" style="42" customWidth="1"/>
    <col min="15851" max="16095" width="10.90625" style="42"/>
    <col min="16096" max="16096" width="4.453125" style="42" customWidth="1"/>
    <col min="16097" max="16097" width="10.90625" style="42"/>
    <col min="16098" max="16098" width="17.54296875" style="42" customWidth="1"/>
    <col min="16099" max="16099" width="11.54296875" style="42" customWidth="1"/>
    <col min="16100" max="16103" width="10.90625" style="42"/>
    <col min="16104" max="16104" width="22.54296875" style="42" customWidth="1"/>
    <col min="16105" max="16105" width="21.54296875" style="42" bestFit="1" customWidth="1"/>
    <col min="16106" max="16106" width="1.7265625" style="42" customWidth="1"/>
    <col min="16107" max="16384" width="10.90625" style="42"/>
  </cols>
  <sheetData>
    <row r="1" spans="2:10 16102:16105" ht="18" customHeight="1" thickBot="1" x14ac:dyDescent="0.3"/>
    <row r="2" spans="2:10 16102:16105" ht="19.5" customHeight="1" x14ac:dyDescent="0.25">
      <c r="B2" s="43"/>
      <c r="C2" s="44"/>
      <c r="D2" s="45" t="s">
        <v>378</v>
      </c>
      <c r="E2" s="46"/>
      <c r="F2" s="46"/>
      <c r="G2" s="46"/>
      <c r="H2" s="46"/>
      <c r="I2" s="47"/>
      <c r="J2" s="48" t="s">
        <v>350</v>
      </c>
    </row>
    <row r="3" spans="2:10 16102:16105" ht="13.5" thickBot="1" x14ac:dyDescent="0.3">
      <c r="B3" s="49"/>
      <c r="C3" s="50"/>
      <c r="D3" s="51"/>
      <c r="E3" s="52"/>
      <c r="F3" s="52"/>
      <c r="G3" s="52"/>
      <c r="H3" s="52"/>
      <c r="I3" s="53"/>
      <c r="J3" s="54"/>
    </row>
    <row r="4" spans="2:10 16102:16105" ht="13" x14ac:dyDescent="0.25">
      <c r="B4" s="49"/>
      <c r="C4" s="50"/>
      <c r="E4" s="46"/>
      <c r="F4" s="46"/>
      <c r="G4" s="46"/>
      <c r="H4" s="46"/>
      <c r="I4" s="47"/>
      <c r="J4" s="48" t="s">
        <v>379</v>
      </c>
    </row>
    <row r="5" spans="2:10 16102:16105" ht="13" x14ac:dyDescent="0.25">
      <c r="B5" s="49"/>
      <c r="C5" s="50"/>
      <c r="D5" s="139" t="s">
        <v>380</v>
      </c>
      <c r="E5" s="140"/>
      <c r="F5" s="140"/>
      <c r="G5" s="140"/>
      <c r="H5" s="140"/>
      <c r="I5" s="141"/>
      <c r="J5" s="58"/>
      <c r="WUH5" s="64"/>
    </row>
    <row r="6" spans="2:10 16102:16105" ht="13.5" thickBot="1" x14ac:dyDescent="0.3">
      <c r="B6" s="59"/>
      <c r="C6" s="60"/>
      <c r="D6" s="51"/>
      <c r="E6" s="52"/>
      <c r="F6" s="52"/>
      <c r="G6" s="52"/>
      <c r="H6" s="52"/>
      <c r="I6" s="53"/>
      <c r="J6" s="54"/>
      <c r="WUI6" s="42" t="s">
        <v>381</v>
      </c>
      <c r="WUJ6" s="42" t="s">
        <v>382</v>
      </c>
      <c r="WUK6" s="65">
        <f ca="1">+TODAY()</f>
        <v>45401</v>
      </c>
    </row>
    <row r="7" spans="2:10 16102:16105" x14ac:dyDescent="0.25">
      <c r="B7" s="61"/>
      <c r="J7" s="62"/>
    </row>
    <row r="8" spans="2:10 16102:16105" x14ac:dyDescent="0.25">
      <c r="B8" s="61"/>
      <c r="J8" s="62"/>
    </row>
    <row r="9" spans="2:10 16102:16105" ht="13" x14ac:dyDescent="0.3">
      <c r="B9" s="61"/>
      <c r="C9" s="63" t="s">
        <v>374</v>
      </c>
      <c r="D9" s="65"/>
      <c r="E9" s="64"/>
      <c r="J9" s="62"/>
    </row>
    <row r="10" spans="2:10 16102:16105" x14ac:dyDescent="0.25">
      <c r="B10" s="61"/>
      <c r="J10" s="62"/>
    </row>
    <row r="11" spans="2:10 16102:16105" ht="13" x14ac:dyDescent="0.3">
      <c r="B11" s="61"/>
      <c r="C11" s="63" t="s">
        <v>372</v>
      </c>
      <c r="J11" s="62"/>
    </row>
    <row r="12" spans="2:10 16102:16105" ht="13" x14ac:dyDescent="0.3">
      <c r="B12" s="61"/>
      <c r="C12" s="63" t="s">
        <v>373</v>
      </c>
      <c r="J12" s="62"/>
    </row>
    <row r="13" spans="2:10 16102:16105" x14ac:dyDescent="0.25">
      <c r="B13" s="61"/>
      <c r="J13" s="62"/>
    </row>
    <row r="14" spans="2:10 16102:16105" x14ac:dyDescent="0.25">
      <c r="B14" s="61"/>
      <c r="C14" s="42" t="s">
        <v>383</v>
      </c>
      <c r="J14" s="62"/>
    </row>
    <row r="15" spans="2:10 16102:16105" x14ac:dyDescent="0.25">
      <c r="B15" s="61"/>
      <c r="C15" s="67"/>
      <c r="J15" s="62"/>
    </row>
    <row r="16" spans="2:10 16102:16105" ht="13" x14ac:dyDescent="0.3">
      <c r="B16" s="61"/>
      <c r="C16" s="119" t="s">
        <v>384</v>
      </c>
      <c r="D16" s="64"/>
      <c r="H16" s="120" t="s">
        <v>385</v>
      </c>
      <c r="I16" s="120" t="s">
        <v>386</v>
      </c>
      <c r="J16" s="62"/>
    </row>
    <row r="17" spans="2:10" ht="13" x14ac:dyDescent="0.3">
      <c r="B17" s="61"/>
      <c r="C17" s="63" t="s">
        <v>354</v>
      </c>
      <c r="D17" s="63"/>
      <c r="E17" s="63"/>
      <c r="F17" s="63"/>
      <c r="H17" s="121">
        <f>H23</f>
        <v>7</v>
      </c>
      <c r="I17" s="122">
        <f>I23</f>
        <v>1648744</v>
      </c>
      <c r="J17" s="62"/>
    </row>
    <row r="18" spans="2:10" x14ac:dyDescent="0.25">
      <c r="B18" s="61"/>
      <c r="C18" s="42" t="s">
        <v>355</v>
      </c>
      <c r="H18" s="123">
        <v>0</v>
      </c>
      <c r="I18" s="124">
        <v>164850</v>
      </c>
      <c r="J18" s="62"/>
    </row>
    <row r="19" spans="2:10" x14ac:dyDescent="0.25">
      <c r="B19" s="61"/>
      <c r="C19" s="42" t="s">
        <v>356</v>
      </c>
      <c r="H19" s="123">
        <v>2</v>
      </c>
      <c r="I19" s="124">
        <v>1278000</v>
      </c>
      <c r="J19" s="62"/>
    </row>
    <row r="20" spans="2:10" x14ac:dyDescent="0.25">
      <c r="B20" s="61"/>
      <c r="C20" s="42" t="s">
        <v>357</v>
      </c>
      <c r="H20" s="123">
        <v>1</v>
      </c>
      <c r="I20" s="124">
        <v>50000</v>
      </c>
      <c r="J20" s="62"/>
    </row>
    <row r="21" spans="2:10" x14ac:dyDescent="0.25">
      <c r="B21" s="61"/>
      <c r="C21" s="42" t="s">
        <v>358</v>
      </c>
      <c r="H21" s="123">
        <v>4</v>
      </c>
      <c r="I21" s="124">
        <v>155894</v>
      </c>
      <c r="J21" s="62"/>
    </row>
    <row r="22" spans="2:10" x14ac:dyDescent="0.25">
      <c r="B22" s="61"/>
      <c r="C22" s="42" t="s">
        <v>387</v>
      </c>
      <c r="H22" s="125">
        <v>0</v>
      </c>
      <c r="I22" s="126">
        <v>0</v>
      </c>
      <c r="J22" s="62"/>
    </row>
    <row r="23" spans="2:10" ht="13" x14ac:dyDescent="0.3">
      <c r="B23" s="61"/>
      <c r="C23" s="63" t="s">
        <v>388</v>
      </c>
      <c r="D23" s="63"/>
      <c r="E23" s="63"/>
      <c r="F23" s="63"/>
      <c r="H23" s="123">
        <f>SUM(H18:H22)</f>
        <v>7</v>
      </c>
      <c r="I23" s="122">
        <f>(I18+I19+I20+I21+I22)</f>
        <v>1648744</v>
      </c>
      <c r="J23" s="62"/>
    </row>
    <row r="24" spans="2:10" ht="13.5" thickBot="1" x14ac:dyDescent="0.35">
      <c r="B24" s="61"/>
      <c r="C24" s="63"/>
      <c r="D24" s="63"/>
      <c r="H24" s="127"/>
      <c r="I24" s="128"/>
      <c r="J24" s="62"/>
    </row>
    <row r="25" spans="2:10" ht="15" thickTop="1" x14ac:dyDescent="0.35">
      <c r="B25" s="61"/>
      <c r="C25" s="63"/>
      <c r="D25" s="63"/>
      <c r="F25" s="129"/>
      <c r="H25" s="130"/>
      <c r="I25" s="131"/>
      <c r="J25" s="62"/>
    </row>
    <row r="26" spans="2:10" ht="13" x14ac:dyDescent="0.3">
      <c r="B26" s="61"/>
      <c r="C26" s="63"/>
      <c r="D26" s="63"/>
      <c r="H26" s="130"/>
      <c r="I26" s="131"/>
      <c r="J26" s="62"/>
    </row>
    <row r="27" spans="2:10" ht="13" x14ac:dyDescent="0.3">
      <c r="B27" s="61"/>
      <c r="C27" s="63"/>
      <c r="D27" s="63"/>
      <c r="H27" s="130"/>
      <c r="I27" s="131"/>
      <c r="J27" s="62"/>
    </row>
    <row r="28" spans="2:10" x14ac:dyDescent="0.25">
      <c r="B28" s="61"/>
      <c r="G28" s="130"/>
      <c r="H28" s="130"/>
      <c r="I28" s="130"/>
      <c r="J28" s="62"/>
    </row>
    <row r="29" spans="2:10" ht="13.5" thickBot="1" x14ac:dyDescent="0.35">
      <c r="B29" s="61"/>
      <c r="C29" s="98"/>
      <c r="D29" s="98"/>
      <c r="G29" s="132" t="s">
        <v>367</v>
      </c>
      <c r="H29" s="98"/>
      <c r="I29" s="130"/>
      <c r="J29" s="62"/>
    </row>
    <row r="30" spans="2:10" ht="13" x14ac:dyDescent="0.3">
      <c r="B30" s="61"/>
      <c r="C30" s="130" t="s">
        <v>7</v>
      </c>
      <c r="D30" s="130"/>
      <c r="G30" s="133" t="s">
        <v>389</v>
      </c>
      <c r="H30" s="130"/>
      <c r="I30" s="130"/>
      <c r="J30" s="62"/>
    </row>
    <row r="31" spans="2:10" ht="18.75" customHeight="1" thickBot="1" x14ac:dyDescent="0.3">
      <c r="B31" s="96"/>
      <c r="C31" s="97"/>
      <c r="D31" s="97"/>
      <c r="E31" s="97"/>
      <c r="F31" s="97"/>
      <c r="G31" s="98"/>
      <c r="H31" s="98"/>
      <c r="I31" s="98"/>
      <c r="J31" s="99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2024-04-19T12:08:10Z</cp:lastPrinted>
  <dcterms:created xsi:type="dcterms:W3CDTF">2022-09-20T21:32:21Z</dcterms:created>
  <dcterms:modified xsi:type="dcterms:W3CDTF">2024-04-19T12:23:54Z</dcterms:modified>
</cp:coreProperties>
</file>