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805028530 HOSPITAL ISAIAS DUARTE CANCINO E.S.E\"/>
    </mc:Choice>
  </mc:AlternateContent>
  <xr:revisionPtr revIDLastSave="0" documentId="13_ncr:1_{45F1171C-BB1E-4440-9F58-BE4CD2C83FC4}" xr6:coauthVersionLast="47" xr6:coauthVersionMax="47" xr10:uidLastSave="{00000000-0000-0000-0000-000000000000}"/>
  <bookViews>
    <workbookView xWindow="-110" yWindow="-110" windowWidth="19420" windowHeight="10420" activeTab="3" xr2:uid="{7897C272-2278-4BC7-B00E-3C0775B16910}"/>
  </bookViews>
  <sheets>
    <sheet name="INFO IPS " sheetId="1" r:id="rId1"/>
    <sheet name="ESTADO DE CADA FACTURA " sheetId="2" r:id="rId2"/>
    <sheet name="TD" sheetId="3" r:id="rId3"/>
    <sheet name="FOR-CSA-018 " sheetId="4" r:id="rId4"/>
    <sheet name="FOR_CSA_004" sheetId="5" r:id="rId5"/>
  </sheets>
  <definedNames>
    <definedName name="_xlnm._FilterDatabase" localSheetId="1" hidden="1">'ESTADO DE CADA FACTURA '!$A$2:$AA$127</definedName>
    <definedName name="_xlnm._FilterDatabase" localSheetId="0" hidden="1">'INFO IPS '!$A$9:$I$134</definedName>
  </definedName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5" l="1"/>
  <c r="G17" i="5"/>
  <c r="H16" i="5"/>
  <c r="G16" i="5"/>
  <c r="H14" i="5"/>
  <c r="G14" i="5"/>
  <c r="I28" i="4"/>
  <c r="H28" i="4"/>
  <c r="I26" i="4"/>
  <c r="H26" i="4"/>
  <c r="I23" i="4"/>
  <c r="I31" i="4" s="1"/>
  <c r="H23" i="4"/>
  <c r="H31" i="4" s="1"/>
  <c r="E5" i="3"/>
  <c r="H13" i="5" l="1"/>
  <c r="H19" i="5"/>
  <c r="G13" i="5"/>
  <c r="G19" i="5"/>
  <c r="W1" i="2"/>
  <c r="M1" i="2"/>
  <c r="Q1" i="2"/>
  <c r="R1" i="2"/>
  <c r="S1" i="2"/>
  <c r="T1" i="2"/>
  <c r="U1" i="2"/>
  <c r="Z1" i="2"/>
  <c r="I1" i="2"/>
  <c r="E8" i="1" l="1"/>
  <c r="I8" i="1"/>
  <c r="B7" i="1" s="1"/>
  <c r="H8" i="1"/>
  <c r="G8" i="1"/>
  <c r="F8" i="1"/>
</calcChain>
</file>

<file path=xl/sharedStrings.xml><?xml version="1.0" encoding="utf-8"?>
<sst xmlns="http://schemas.openxmlformats.org/spreadsheetml/2006/main" count="965" uniqueCount="341">
  <si>
    <t>ESTADO DE CARTERA - RADICADO</t>
  </si>
  <si>
    <t xml:space="preserve">ESP: </t>
  </si>
  <si>
    <t>CORTE A:</t>
  </si>
  <si>
    <t>CIFRAS EN PESOS</t>
  </si>
  <si>
    <t>FACTURA</t>
  </si>
  <si>
    <t>FECHA FACTURA</t>
  </si>
  <si>
    <t>VIGENCIA</t>
  </si>
  <si>
    <t>FECHA RADICADO</t>
  </si>
  <si>
    <t>VALOR PRESENTADO</t>
  </si>
  <si>
    <t>GLOSA ACEPTADA</t>
  </si>
  <si>
    <t>PAGOS</t>
  </si>
  <si>
    <t>OTROS DCTOS</t>
  </si>
  <si>
    <t>SALDO</t>
  </si>
  <si>
    <t xml:space="preserve">HOSPITAL ISAIAS DUARTE CANCINO </t>
  </si>
  <si>
    <t>NIT: 805.028.530-4</t>
  </si>
  <si>
    <t>COMFENALCO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</si>
  <si>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</si>
  <si>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</si>
  <si>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</si>
  <si>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</si>
  <si>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</si>
  <si>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</si>
  <si>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</si>
  <si>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</si>
  <si>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</si>
  <si>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</si>
  <si>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</si>
  <si>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</si>
  <si>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</si>
  <si>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</si>
  <si>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</si>
  <si>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</si>
  <si>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</si>
  <si>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</si>
  <si>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</si>
  <si>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</si>
  <si>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</si>
  <si>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FU10236113</t>
  </si>
  <si>
    <t>FU10235884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</si>
  <si>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</si>
  <si>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</si>
  <si>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</si>
  <si>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</si>
  <si>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</si>
  <si>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</si>
  <si>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</si>
  <si>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</si>
  <si>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</si>
  <si>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</si>
  <si>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</si>
  <si>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FEU10175</t>
  </si>
  <si>
    <t>FEU15062</t>
  </si>
  <si>
    <t>FEU15561</t>
  </si>
  <si>
    <t>FEU15967</t>
  </si>
  <si>
    <t>FEU16367</t>
  </si>
  <si>
    <t>UR0003657</t>
  </si>
  <si>
    <t>FH40000417</t>
  </si>
  <si>
    <t>FEU18237</t>
  </si>
  <si>
    <t>FEU17354</t>
  </si>
  <si>
    <t>FEU17433</t>
  </si>
  <si>
    <t>FEU18940</t>
  </si>
  <si>
    <t>FEU27380</t>
  </si>
  <si>
    <t>FEU27531</t>
  </si>
  <si>
    <t>FEU12401</t>
  </si>
  <si>
    <t>FEU33131</t>
  </si>
  <si>
    <t>FEH143</t>
  </si>
  <si>
    <t>FEH144</t>
  </si>
  <si>
    <t>FEH145</t>
  </si>
  <si>
    <t>FEU27499</t>
  </si>
  <si>
    <t>FEU43100</t>
  </si>
  <si>
    <t>FEU45134</t>
  </si>
  <si>
    <t>FEU44905</t>
  </si>
  <si>
    <t>FEU48635</t>
  </si>
  <si>
    <t>FEU48107</t>
  </si>
  <si>
    <t>FEU54595</t>
  </si>
  <si>
    <t>FEU60872</t>
  </si>
  <si>
    <t>FEU58588</t>
  </si>
  <si>
    <t>FEU62934</t>
  </si>
  <si>
    <t>FEU64158</t>
  </si>
  <si>
    <t>FEU64901</t>
  </si>
  <si>
    <t>FEU65079</t>
  </si>
  <si>
    <t>FEU65323</t>
  </si>
  <si>
    <t>FEU77311</t>
  </si>
  <si>
    <t>FEU85514</t>
  </si>
  <si>
    <t>FEU97158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</si>
  <si>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</si>
  <si>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</si>
  <si>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</si>
  <si>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</si>
  <si>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</si>
  <si>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</si>
  <si>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</si>
  <si>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</si>
  <si>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</si>
  <si>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</si>
  <si>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</si>
  <si>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</si>
  <si>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</si>
  <si>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</si>
  <si>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</si>
  <si>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</si>
  <si>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</si>
  <si>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</si>
  <si>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</si>
  <si>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</si>
  <si>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</si>
  <si>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</si>
  <si>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</si>
  <si>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</si>
  <si>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</si>
  <si>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</si>
  <si>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</si>
  <si>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</si>
  <si>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</si>
  <si>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</si>
  <si>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</si>
  <si>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</si>
  <si>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</si>
  <si>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</si>
  <si>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</si>
  <si>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</si>
  <si>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</si>
  <si>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</si>
  <si>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</si>
  <si>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</si>
  <si>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</si>
  <si>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</si>
  <si>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FEU100629</t>
  </si>
  <si>
    <t>FEU103780</t>
  </si>
  <si>
    <t>FEU104981</t>
  </si>
  <si>
    <t>FEU91790</t>
  </si>
  <si>
    <t>FU10199519</t>
  </si>
  <si>
    <t>FEU41283</t>
  </si>
  <si>
    <t>FEU77309</t>
  </si>
  <si>
    <t>FEU77310</t>
  </si>
  <si>
    <t>FEU88784</t>
  </si>
  <si>
    <t>FEU95641</t>
  </si>
  <si>
    <t>FEU64154</t>
  </si>
  <si>
    <t>FEU104244</t>
  </si>
  <si>
    <t>FEU106225</t>
  </si>
  <si>
    <t>FEU108387</t>
  </si>
  <si>
    <t xml:space="preserve">PRESTADOR </t>
  </si>
  <si>
    <t xml:space="preserve">Llave </t>
  </si>
  <si>
    <t>805028530_UR0003657</t>
  </si>
  <si>
    <t>805028530_FU10016873</t>
  </si>
  <si>
    <t>805028530_FU10017302</t>
  </si>
  <si>
    <t>805028530_FU10018813</t>
  </si>
  <si>
    <t>805028530_FU10021479</t>
  </si>
  <si>
    <t>805028530_FU10024372</t>
  </si>
  <si>
    <t>805028530_FU10043635</t>
  </si>
  <si>
    <t>805028530_FU10074708</t>
  </si>
  <si>
    <t>805028530_FU10075576</t>
  </si>
  <si>
    <t>805028530_FU10084247</t>
  </si>
  <si>
    <t>805028530_FU10084757</t>
  </si>
  <si>
    <t>805028530_FU10090366</t>
  </si>
  <si>
    <t>805028530_FU10092418</t>
  </si>
  <si>
    <t>805028530_FU10103549</t>
  </si>
  <si>
    <t>805028530_FU10111268</t>
  </si>
  <si>
    <t>805028530_FU10111882</t>
  </si>
  <si>
    <t>805028530_FU10112426</t>
  </si>
  <si>
    <t>805028530_FU10118320</t>
  </si>
  <si>
    <t>805028530_FU10118358</t>
  </si>
  <si>
    <t>805028530_FU10118439</t>
  </si>
  <si>
    <t>805028530_FU10121044</t>
  </si>
  <si>
    <t>805028530_FU10121064</t>
  </si>
  <si>
    <t>805028530_FU10126766</t>
  </si>
  <si>
    <t>805028530_FU10128032</t>
  </si>
  <si>
    <t>805028530_FU10129954</t>
  </si>
  <si>
    <t>805028530_FU10130497</t>
  </si>
  <si>
    <t>805028530_FU10130509</t>
  </si>
  <si>
    <t>805028530_FU10131853</t>
  </si>
  <si>
    <t>805028530_FU10134649</t>
  </si>
  <si>
    <t>805028530_FU10137437</t>
  </si>
  <si>
    <t>805028530_FU10138616</t>
  </si>
  <si>
    <t>805028530_FU10139422</t>
  </si>
  <si>
    <t>805028530_FU10139920</t>
  </si>
  <si>
    <t>805028530_FU10141102</t>
  </si>
  <si>
    <t>805028530_FU10142739</t>
  </si>
  <si>
    <t>805028530_FU10144822</t>
  </si>
  <si>
    <t>805028530_FU10144824</t>
  </si>
  <si>
    <t>805028530_FU10150261</t>
  </si>
  <si>
    <t>805028530_FU10155115</t>
  </si>
  <si>
    <t>805028530_FU10155168</t>
  </si>
  <si>
    <t>805028530_FU10156895</t>
  </si>
  <si>
    <t>805028530_FU10159018</t>
  </si>
  <si>
    <t>805028530_FU10159277</t>
  </si>
  <si>
    <t>805028530_FU10178028</t>
  </si>
  <si>
    <t>805028530_FU10192598</t>
  </si>
  <si>
    <t>805028530_FU10193937</t>
  </si>
  <si>
    <t>805028530_FU10195591</t>
  </si>
  <si>
    <t>805028530_FU10195861</t>
  </si>
  <si>
    <t>805028530_FU10197454</t>
  </si>
  <si>
    <t>805028530_FU10199519</t>
  </si>
  <si>
    <t>805028530_FU10200837</t>
  </si>
  <si>
    <t>805028530_FU10200849</t>
  </si>
  <si>
    <t>805028530_FU10201657</t>
  </si>
  <si>
    <t>805028530_FU10202584</t>
  </si>
  <si>
    <t>805028530_FU10202687</t>
  </si>
  <si>
    <t>805028530_FU10206523</t>
  </si>
  <si>
    <t>805028530_FU10207459</t>
  </si>
  <si>
    <t>805028530_FU10212997</t>
  </si>
  <si>
    <t>805028530_FU10224436</t>
  </si>
  <si>
    <t>805028530_FU10227851</t>
  </si>
  <si>
    <t>805028530_FU10227977</t>
  </si>
  <si>
    <t>805028530_FU10231215</t>
  </si>
  <si>
    <t>805028530_FU10231642</t>
  </si>
  <si>
    <t>805028530_FU10231656</t>
  </si>
  <si>
    <t>805028530_FU10232093</t>
  </si>
  <si>
    <t>805028530_FU10235884</t>
  </si>
  <si>
    <t>805028530_FU10236113</t>
  </si>
  <si>
    <t>805028530_FU10239973</t>
  </si>
  <si>
    <t>805028530_FU10241024</t>
  </si>
  <si>
    <t>805028530_FU10241517</t>
  </si>
  <si>
    <t>805028530_FU10243052</t>
  </si>
  <si>
    <t>805028530_FU10247665</t>
  </si>
  <si>
    <t>805028530_FH40000417</t>
  </si>
  <si>
    <t>805028530_FEU1131</t>
  </si>
  <si>
    <t>805028530_FEU3771</t>
  </si>
  <si>
    <t>805028530_FEU4658</t>
  </si>
  <si>
    <t>805028530_FEU5168</t>
  </si>
  <si>
    <t>805028530_FEU5191</t>
  </si>
  <si>
    <t>805028530_FEH68</t>
  </si>
  <si>
    <t>805028530_FEU10175</t>
  </si>
  <si>
    <t>805028530_FEH143</t>
  </si>
  <si>
    <t>805028530_FEH144</t>
  </si>
  <si>
    <t>805028530_FEH145</t>
  </si>
  <si>
    <t>805028530_FEU12401</t>
  </si>
  <si>
    <t>805028530_FEU15062</t>
  </si>
  <si>
    <t>805028530_FEU15561</t>
  </si>
  <si>
    <t>805028530_FEU15967</t>
  </si>
  <si>
    <t>805028530_FEU16367</t>
  </si>
  <si>
    <t>805028530_FEU17354</t>
  </si>
  <si>
    <t>805028530_FEU17433</t>
  </si>
  <si>
    <t>805028530_FEU18237</t>
  </si>
  <si>
    <t>805028530_FEU18940</t>
  </si>
  <si>
    <t>805028530_FEU27380</t>
  </si>
  <si>
    <t>805028530_FEU27531</t>
  </si>
  <si>
    <t>805028530_FEU27499</t>
  </si>
  <si>
    <t>805028530_FEU33131</t>
  </si>
  <si>
    <t>805028530_FEU41283</t>
  </si>
  <si>
    <t>805028530_FEU43100</t>
  </si>
  <si>
    <t>805028530_FEU44905</t>
  </si>
  <si>
    <t>805028530_FEU45134</t>
  </si>
  <si>
    <t>805028530_FEU48107</t>
  </si>
  <si>
    <t>805028530_FEU48635</t>
  </si>
  <si>
    <t>805028530_FEU54595</t>
  </si>
  <si>
    <t>805028530_FEU58588</t>
  </si>
  <si>
    <t>805028530_FEU60872</t>
  </si>
  <si>
    <t>805028530_FEU62934</t>
  </si>
  <si>
    <t>805028530_FEU64158</t>
  </si>
  <si>
    <t>805028530_FEU64154</t>
  </si>
  <si>
    <t>805028530_FEU64901</t>
  </si>
  <si>
    <t>805028530_FEU65079</t>
  </si>
  <si>
    <t>805028530_FEU65323</t>
  </si>
  <si>
    <t>805028530_FEU77311</t>
  </si>
  <si>
    <t>805028530_FEU77309</t>
  </si>
  <si>
    <t>805028530_FEU77310</t>
  </si>
  <si>
    <t>805028530_FEU85514</t>
  </si>
  <si>
    <t>805028530_FEU88784</t>
  </si>
  <si>
    <t>805028530_FEU91790</t>
  </si>
  <si>
    <t>805028530_FEU95641</t>
  </si>
  <si>
    <t>805028530_FEU97158</t>
  </si>
  <si>
    <t>805028530_FEU100629</t>
  </si>
  <si>
    <t>805028530_FEU103780</t>
  </si>
  <si>
    <t>805028530_FEU104244</t>
  </si>
  <si>
    <t>805028530_FEU104981</t>
  </si>
  <si>
    <t>805028530_FEU106225</t>
  </si>
  <si>
    <t>805028530_FEU108387</t>
  </si>
  <si>
    <t xml:space="preserve">Fecha Radicado EPS </t>
  </si>
  <si>
    <t xml:space="preserve">box </t>
  </si>
  <si>
    <t>Finalizada</t>
  </si>
  <si>
    <t>Valor Total Bruto</t>
  </si>
  <si>
    <t>Valor Radicado</t>
  </si>
  <si>
    <t>Valor Glosa Aceptada</t>
  </si>
  <si>
    <t>Valor Pagar</t>
  </si>
  <si>
    <t xml:space="preserve">Por Pagar SAP </t>
  </si>
  <si>
    <t xml:space="preserve">P.Abiertas Doc </t>
  </si>
  <si>
    <t xml:space="preserve">Vr Compensacion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</si>
  <si>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</si>
  <si>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</si>
  <si>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</si>
  <si>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</si>
  <si>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 xml:space="preserve">NIT </t>
  </si>
  <si>
    <t>Estado de Factura EPS Enero 11</t>
  </si>
  <si>
    <t>FACTURA CANCELADA</t>
  </si>
  <si>
    <t>GLOSA ACEPTADA POR LA IPS</t>
  </si>
  <si>
    <t>FACTURA EN PROGRAMACION DE PAGO</t>
  </si>
  <si>
    <t>Estado de Factura EPS 25/04/2024</t>
  </si>
  <si>
    <t>Factura pendiente en programacion de pago</t>
  </si>
  <si>
    <t xml:space="preserve">Factura Cancelada </t>
  </si>
  <si>
    <t xml:space="preserve">Factura Cancelada, Glosa aceptada por IPS </t>
  </si>
  <si>
    <t xml:space="preserve">Glosa Aceptada por IPS </t>
  </si>
  <si>
    <t xml:space="preserve">Factura no radicada </t>
  </si>
  <si>
    <t xml:space="preserve">Factura cancelada </t>
  </si>
  <si>
    <t>Etiquetas de fila</t>
  </si>
  <si>
    <t>Total general</t>
  </si>
  <si>
    <t xml:space="preserve">Cuenta de Llave </t>
  </si>
  <si>
    <t>Suma de SALDO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</si>
  <si>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</si>
  <si>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</si>
  <si>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</si>
  <si>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</si>
  <si>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</si>
  <si>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</si>
  <si>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</si>
  <si>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</si>
  <si>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</si>
  <si>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</si>
  <si>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</si>
  <si>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</si>
  <si>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</si>
  <si>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</si>
  <si>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</si>
  <si>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</si>
  <si>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</si>
  <si>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</si>
  <si>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</si>
  <si>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</si>
  <si>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</si>
  <si>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</si>
  <si>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</si>
  <si>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</si>
  <si>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</si>
  <si>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</si>
  <si>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</si>
  <si>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</si>
  <si>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</si>
  <si>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</si>
  <si>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</si>
  <si>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</si>
  <si>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</si>
  <si>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25 de abril de 2024</t>
  </si>
  <si>
    <t xml:space="preserve">Señores: HOSPITAL ISAIAS DUARTE CANCINO </t>
  </si>
  <si>
    <t>NIT: 805028530</t>
  </si>
  <si>
    <t>A continuacion me permito remitir nuestra respuesta al estado de cartera presentado en la fecha: 15/04/2024</t>
  </si>
  <si>
    <t>Con Corte al dia: 31/03/2024</t>
  </si>
  <si>
    <t>Suma de Valor Glosa Aceptada</t>
  </si>
  <si>
    <t>Alexis Parra Valdés</t>
  </si>
  <si>
    <t>Abogado - Asesor de Recursos Económicos para el Sector Salud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</si>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</sst>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??_-;_-@_-"/>
    <numFmt numFmtId="166" formatCode="_-* #,##0_-;\-* #,##0_-;_-* &quot;-&quot;??_-;_-@_-"/>
    <numFmt numFmtId="167" formatCode="_-[$$-240A]\ * #,##0_-;\-[$$-240A]\ * #,##0_-;_-[$$-240A]\ 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&quot;$&quot;\ #,##0;[Red]&quot;$&quot;\ #,##0"/>
    <numFmt numFmtId="176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2"/>
      <name val="Segoe UI"/>
      <family val="2"/>
    </font>
    <font>
      <b/>
      <sz val="12"/>
      <color theme="1"/>
      <name val="Segoe UI"/>
      <family val="2"/>
    </font>
    <font>
      <b/>
      <u/>
      <sz val="12"/>
      <name val="Segoe UI"/>
      <family val="2"/>
    </font>
    <font>
      <b/>
      <u val="singleAccounting"/>
      <sz val="12"/>
      <name val="Segoe UI"/>
      <family val="2"/>
    </font>
    <font>
      <b/>
      <sz val="11"/>
      <color rgb="FF000000"/>
      <name val="Segoe UI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73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15" fontId="0" fillId="0" borderId="1" xfId="0" applyNumberFormat="1" applyBorder="1"/>
    <xf numFmtId="164" fontId="3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14" fontId="0" fillId="0" borderId="1" xfId="0" applyNumberFormat="1" applyBorder="1"/>
    <xf numFmtId="166" fontId="0" fillId="0" borderId="1" xfId="2" applyNumberFormat="1" applyFont="1" applyBorder="1"/>
    <xf numFmtId="0" fontId="0" fillId="0" borderId="0" xfId="0" applyAlignment="1">
      <alignment horizontal="center" vertical="center" wrapText="1"/>
    </xf>
    <xf numFmtId="0" fontId="8" fillId="0" borderId="1" xfId="0" applyFont="1" applyBorder="1"/>
    <xf numFmtId="14" fontId="8" fillId="0" borderId="1" xfId="0" applyNumberFormat="1" applyFont="1" applyBorder="1"/>
    <xf numFmtId="167" fontId="8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7" fontId="9" fillId="4" borderId="1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0" fontId="9" fillId="5" borderId="1" xfId="0" applyFont="1" applyFill="1" applyBorder="1" applyAlignment="1">
      <alignment horizontal="center" vertical="center" wrapText="1"/>
    </xf>
    <xf numFmtId="167" fontId="8" fillId="0" borderId="0" xfId="0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167" fontId="0" fillId="0" borderId="1" xfId="0" applyNumberFormat="1" applyBorder="1"/>
    <xf numFmtId="0" fontId="11" fillId="0" borderId="0" xfId="3" applyFont="1"/>
    <xf numFmtId="0" fontId="11" fillId="0" borderId="3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72" fontId="11" fillId="0" borderId="0" xfId="3" applyNumberFormat="1" applyFont="1"/>
    <xf numFmtId="0" fontId="10" fillId="0" borderId="0" xfId="3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4" fontId="13" fillId="0" borderId="0" xfId="4" applyNumberFormat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1" fillId="0" borderId="0" xfId="1" applyNumberFormat="1" applyFont="1"/>
    <xf numFmtId="174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74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4" fontId="11" fillId="0" borderId="0" xfId="3" applyNumberFormat="1" applyFont="1"/>
    <xf numFmtId="174" fontId="11" fillId="0" borderId="10" xfId="4" applyNumberFormat="1" applyFont="1" applyBorder="1" applyAlignment="1">
      <alignment horizontal="center"/>
    </xf>
    <xf numFmtId="164" fontId="11" fillId="0" borderId="10" xfId="1" applyNumberFormat="1" applyFont="1" applyBorder="1" applyAlignment="1">
      <alignment horizontal="right"/>
    </xf>
    <xf numFmtId="174" fontId="12" fillId="0" borderId="0" xfId="1" applyNumberFormat="1" applyFont="1" applyAlignment="1">
      <alignment horizontal="right"/>
    </xf>
    <xf numFmtId="164" fontId="12" fillId="0" borderId="0" xfId="1" applyNumberFormat="1" applyFont="1" applyAlignment="1">
      <alignment horizontal="right"/>
    </xf>
    <xf numFmtId="0" fontId="13" fillId="0" borderId="0" xfId="3" applyFont="1"/>
    <xf numFmtId="174" fontId="10" fillId="0" borderId="10" xfId="4" applyNumberFormat="1" applyFont="1" applyBorder="1" applyAlignment="1">
      <alignment horizontal="center"/>
    </xf>
    <xf numFmtId="164" fontId="10" fillId="0" borderId="10" xfId="1" applyNumberFormat="1" applyFont="1" applyBorder="1" applyAlignment="1">
      <alignment horizontal="right"/>
    </xf>
    <xf numFmtId="0" fontId="10" fillId="0" borderId="8" xfId="3" applyBorder="1"/>
    <xf numFmtId="174" fontId="10" fillId="0" borderId="0" xfId="1" applyNumberFormat="1" applyFont="1" applyAlignment="1">
      <alignment horizontal="right"/>
    </xf>
    <xf numFmtId="174" fontId="13" fillId="0" borderId="14" xfId="4" applyNumberFormat="1" applyFont="1" applyBorder="1" applyAlignment="1">
      <alignment horizontal="center"/>
    </xf>
    <xf numFmtId="164" fontId="13" fillId="0" borderId="14" xfId="1" applyNumberFormat="1" applyFont="1" applyBorder="1" applyAlignment="1">
      <alignment horizontal="right"/>
    </xf>
    <xf numFmtId="175" fontId="10" fillId="0" borderId="0" xfId="3" applyNumberFormat="1"/>
    <xf numFmtId="173" fontId="10" fillId="0" borderId="0" xfId="4" applyFont="1"/>
    <xf numFmtId="164" fontId="10" fillId="0" borderId="0" xfId="1" applyNumberFormat="1" applyFont="1"/>
    <xf numFmtId="175" fontId="13" fillId="0" borderId="10" xfId="3" applyNumberFormat="1" applyFont="1" applyBorder="1"/>
    <xf numFmtId="175" fontId="10" fillId="0" borderId="10" xfId="3" applyNumberFormat="1" applyBorder="1"/>
    <xf numFmtId="173" fontId="13" fillId="0" borderId="10" xfId="4" applyFont="1" applyBorder="1"/>
    <xf numFmtId="164" fontId="10" fillId="0" borderId="10" xfId="1" applyNumberFormat="1" applyFont="1" applyBorder="1"/>
    <xf numFmtId="175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175" fontId="11" fillId="0" borderId="10" xfId="3" applyNumberFormat="1" applyFont="1" applyBorder="1"/>
    <xf numFmtId="0" fontId="11" fillId="0" borderId="11" xfId="3" applyFont="1" applyBorder="1"/>
    <xf numFmtId="0" fontId="11" fillId="0" borderId="3" xfId="3" applyFont="1" applyBorder="1" applyAlignment="1">
      <alignment horizontal="center"/>
    </xf>
    <xf numFmtId="0" fontId="11" fillId="0" borderId="4" xfId="3" applyFont="1" applyBorder="1" applyAlignment="1">
      <alignment horizontal="center"/>
    </xf>
    <xf numFmtId="0" fontId="12" fillId="0" borderId="3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/>
    </xf>
    <xf numFmtId="0" fontId="11" fillId="6" borderId="0" xfId="3" applyFont="1" applyFill="1"/>
    <xf numFmtId="0" fontId="12" fillId="0" borderId="0" xfId="3" applyFont="1" applyAlignment="1">
      <alignment horizontal="center"/>
    </xf>
    <xf numFmtId="166" fontId="12" fillId="0" borderId="0" xfId="2" applyNumberFormat="1" applyFont="1"/>
    <xf numFmtId="166" fontId="11" fillId="0" borderId="0" xfId="2" applyNumberFormat="1" applyFont="1" applyAlignment="1">
      <alignment horizontal="center"/>
    </xf>
    <xf numFmtId="176" fontId="11" fillId="0" borderId="0" xfId="2" applyNumberFormat="1" applyFont="1" applyAlignment="1">
      <alignment horizontal="right"/>
    </xf>
    <xf numFmtId="166" fontId="11" fillId="0" borderId="19" xfId="2" applyNumberFormat="1" applyFont="1" applyBorder="1" applyAlignment="1">
      <alignment horizontal="center"/>
    </xf>
    <xf numFmtId="176" fontId="11" fillId="0" borderId="19" xfId="2" applyNumberFormat="1" applyFont="1" applyBorder="1" applyAlignment="1">
      <alignment horizontal="right"/>
    </xf>
    <xf numFmtId="176" fontId="12" fillId="0" borderId="0" xfId="2" applyNumberFormat="1" applyFont="1" applyAlignment="1">
      <alignment horizontal="right"/>
    </xf>
    <xf numFmtId="166" fontId="11" fillId="0" borderId="14" xfId="2" applyNumberFormat="1" applyFont="1" applyBorder="1" applyAlignment="1">
      <alignment horizontal="center"/>
    </xf>
    <xf numFmtId="176" fontId="11" fillId="0" borderId="14" xfId="2" applyNumberFormat="1" applyFont="1" applyBorder="1" applyAlignment="1">
      <alignment horizontal="right"/>
    </xf>
    <xf numFmtId="175" fontId="11" fillId="0" borderId="0" xfId="3" applyNumberFormat="1" applyFont="1"/>
    <xf numFmtId="175" fontId="11" fillId="0" borderId="0" xfId="3" applyNumberFormat="1" applyFont="1" applyAlignment="1">
      <alignment horizontal="right"/>
    </xf>
    <xf numFmtId="175" fontId="15" fillId="0" borderId="0" xfId="3" applyNumberFormat="1" applyFont="1"/>
    <xf numFmtId="0" fontId="15" fillId="0" borderId="0" xfId="3" applyFont="1"/>
    <xf numFmtId="0" fontId="14" fillId="0" borderId="0" xfId="0" applyFont="1" applyAlignment="1">
      <alignment horizontal="center" vertical="center" wrapText="1"/>
    </xf>
    <xf numFmtId="0" fontId="11" fillId="0" borderId="0" xfId="3" applyFont="1" applyAlignment="1">
      <alignment wrapText="1"/>
    </xf>
    <xf numFmtId="0" fontId="13" fillId="0" borderId="0" xfId="3" applyFont="1" applyAlignment="1"/>
  </cellXfs>
  <cellStyles count="5">
    <cellStyle name="Millares" xfId="2" builtinId="3"/>
    <cellStyle name="Millares 2" xfId="4" xr:uid="{D28C1F1C-137A-4811-BC8B-6D60AB36F78F}"/>
    <cellStyle name="Moneda" xfId="1" builtinId="4"/>
    <cellStyle name="Normal" xfId="0" builtinId="0"/>
    <cellStyle name="Normal 2 2" xfId="3" xr:uid="{9CA28B47-19E0-4D55-A9D8-E6AD4DC4CA90}"/>
  </cellStyles>
  <dxfs count="44">
    <dxf>
      <numFmt numFmtId="169" formatCode="_-[$$-240A]\ * #,##0.0_-;\-[$$-240A]\ * #,##0.0_-;_-[$$-240A]\ * &quot;-&quot;??_-;_-@_-"/>
    </dxf>
    <dxf>
      <numFmt numFmtId="167" formatCode="_-[$$-240A]\ * #,##0_-;\-[$$-240A]\ * #,##0_-;_-[$$-240A]\ * &quot;-&quot;??_-;_-@_-"/>
    </dxf>
    <dxf>
      <numFmt numFmtId="167" formatCode="_-[$$-240A]\ * #,##0_-;\-[$$-240A]\ * #,##0_-;_-[$$-240A]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[$$-240A]\ * #,##0.0_-;\-[$$-240A]\ * #,##0.0_-;_-[$$-240A]\ * &quot;-&quot;??_-;_-@_-"/>
    </dxf>
    <dxf>
      <numFmt numFmtId="168" formatCode="_-[$$-240A]\ * #,##0.00_-;\-[$$-240A]\ * #,##0.00_-;_-[$$-240A]\ * &quot;-&quot;??_-;_-@_-"/>
    </dxf>
    <dxf>
      <numFmt numFmtId="167" formatCode="_-[$$-240A]\ * #,##0_-;\-[$$-240A]\ * #,##0_-;_-[$$-240A]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8" formatCode="_-[$$-240A]\ * #,##0.00_-;\-[$$-240A]\ * #,##0.00_-;_-[$$-240A]\ * &quot;-&quot;??_-;_-@_-"/>
    </dxf>
    <dxf>
      <numFmt numFmtId="167" formatCode="_-[$$-240A]\ * #,##0_-;\-[$$-240A]\ * #,##0_-;_-[$$-240A]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_-[$$-240A]\ * #,##0_-;\-[$$-240A]\ * #,##0_-;_-[$$-240A]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9" formatCode="_-[$$-240A]\ * #,##0.0_-;\-[$$-240A]\ * #,##0.0_-;_-[$$-240A]\ * &quot;-&quot;??_-;_-@_-"/>
    </dxf>
    <dxf>
      <numFmt numFmtId="167" formatCode="_-[$$-240A]\ * #,##0_-;\-[$$-240A]\ * #,##0_-;_-[$$-240A]\ * &quot;-&quot;??_-;_-@_-"/>
    </dxf>
    <dxf>
      <numFmt numFmtId="169" formatCode="_-[$$-240A]\ * #,##0.0_-;\-[$$-240A]\ * #,##0.0_-;_-[$$-240A]\ * &quot;-&quot;??_-;_-@_-"/>
    </dxf>
    <dxf>
      <numFmt numFmtId="168" formatCode="_-[$$-240A]\ * #,##0.00_-;\-[$$-240A]\ * #,##0.00_-;_-[$$-240A]\ * &quot;-&quot;??_-;_-@_-"/>
    </dxf>
    <dxf>
      <numFmt numFmtId="168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486774</xdr:colOff>
      <xdr:row>0</xdr:row>
      <xdr:rowOff>0</xdr:rowOff>
    </xdr:from>
    <xdr:to>
      <xdr:col>3</xdr:col>
      <xdr:colOff>771525</xdr:colOff>
      <xdr:row>6</xdr:row>
      <xdr:rowOff>95250</xdr:rowOff>
    </xdr:to>
    <xdr:pic>
      <xdr:nvPicPr>
        <xdr:cNvPr id="2" name="Imagen 1" descr="Hospital Isaias Duarte Cancino">
          <a:extLst>
            <a:ext uri="{FF2B5EF4-FFF2-40B4-BE49-F238E27FC236}">
              <a16:creationId xmlns:a16="http://schemas.microsoft.com/office/drawing/2014/main" id="{3D6DDC64-5EDE-CE1C-7B6F-94924060F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9962" y="0"/>
          <a:ext cx="1475376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7DB80152-E246-46A2-BAA7-11D9C3011A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6E3194E-7C6C-49AC-AB0B-B30E23B97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B9B29DD-5677-4CCC-871F-937396994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5D66FFE-A3B3-4A70-8190-1D7842E2F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7.68860277778" createdVersion="8" refreshedVersion="8" minRefreshableVersion="3" recordCount="125" xr:uid="{4CF54DFB-1893-46DC-86E9-0D592752F92F}">
  <cacheSource type="worksheet">
    <worksheetSource ref="A2:AA127" sheet="ESTADO DE CADA FACTURA "/>
  </cacheSource>
  <cacheFields count="27">
    <cacheField name="NIT " numFmtId="0">
      <sharedItems containsSemiMixedTypes="0" containsString="0" containsNumber="1" containsInteger="1" minValue="805028530" maxValue="805028530"/>
    </cacheField>
    <cacheField name="PRESTADOR " numFmtId="0">
      <sharedItems/>
    </cacheField>
    <cacheField name="FACTURA" numFmtId="0">
      <sharedItems/>
    </cacheField>
    <cacheField name="Llave " numFmtId="0">
      <sharedItems/>
    </cacheField>
    <cacheField name="FECHA FACTURA" numFmtId="14">
      <sharedItems containsSemiMixedTypes="0" containsNonDate="0" containsDate="1" containsString="0" minDate="2017-06-01T00:00:00" maxDate="2024-01-25T21:49:00"/>
    </cacheField>
    <cacheField name="VIGENCIA" numFmtId="0">
      <sharedItems containsSemiMixedTypes="0" containsString="0" containsNumber="1" containsInteger="1" minValue="2017" maxValue="2024"/>
    </cacheField>
    <cacheField name="FECHA RADICADO" numFmtId="0">
      <sharedItems containsNonDate="0" containsString="0" containsBlank="1"/>
    </cacheField>
    <cacheField name="Fecha Radicado EPS " numFmtId="14">
      <sharedItems containsNonDate="0" containsDate="1" containsString="0" containsBlank="1" minDate="2018-05-04T00:00:00" maxDate="2023-05-17T00:00:00"/>
    </cacheField>
    <cacheField name="VALOR PRESENTADO" numFmtId="167">
      <sharedItems containsSemiMixedTypes="0" containsString="0" containsNumber="1" containsInteger="1" minValue="51300" maxValue="107110245"/>
    </cacheField>
    <cacheField name="GLOSA ACEPTADA" numFmtId="0">
      <sharedItems containsNonDate="0" containsString="0" containsBlank="1"/>
    </cacheField>
    <cacheField name="PAGOS" numFmtId="0">
      <sharedItems containsNonDate="0" containsString="0" containsBlank="1"/>
    </cacheField>
    <cacheField name="OTROS DCTOS" numFmtId="0">
      <sharedItems containsNonDate="0" containsString="0" containsBlank="1"/>
    </cacheField>
    <cacheField name="SALDO" numFmtId="167">
      <sharedItems containsSemiMixedTypes="0" containsString="0" containsNumber="1" containsInteger="1" minValue="51300" maxValue="103194307"/>
    </cacheField>
    <cacheField name="box " numFmtId="0">
      <sharedItems containsBlank="1"/>
    </cacheField>
    <cacheField name="Estado de Factura EPS Enero 11" numFmtId="0">
      <sharedItems/>
    </cacheField>
    <cacheField name="Estado de Factura EPS 25/04/2024" numFmtId="0">
      <sharedItems count="5">
        <s v="Factura no radicada "/>
        <s v="Factura Cancelada "/>
        <s v="Glosa Aceptada por IPS "/>
        <s v="Factura Cancelada, Glosa aceptada por IPS "/>
        <s v="Factura pendiente en programacion de pago"/>
      </sharedItems>
    </cacheField>
    <cacheField name="Valor Total Bruto" numFmtId="167">
      <sharedItems containsSemiMixedTypes="0" containsString="0" containsNumber="1" containsInteger="1" minValue="0" maxValue="23889798"/>
    </cacheField>
    <cacheField name="Valor Radicado" numFmtId="167">
      <sharedItems containsSemiMixedTypes="0" containsString="0" containsNumber="1" containsInteger="1" minValue="0" maxValue="23889798"/>
    </cacheField>
    <cacheField name="Valor Glosa Aceptada" numFmtId="167">
      <sharedItems containsSemiMixedTypes="0" containsString="0" containsNumber="1" containsInteger="1" minValue="0" maxValue="1361888"/>
    </cacheField>
    <cacheField name="Valor Pagar" numFmtId="167">
      <sharedItems containsSemiMixedTypes="0" containsString="0" containsNumber="1" containsInteger="1" minValue="0" maxValue="23604982"/>
    </cacheField>
    <cacheField name="Por Pagar SAP " numFmtId="167">
      <sharedItems containsSemiMixedTypes="0" containsString="0" containsNumber="1" containsInteger="1" minValue="0" maxValue="59957"/>
    </cacheField>
    <cacheField name="P.Abiertas Doc " numFmtId="0">
      <sharedItems containsString="0" containsBlank="1" containsNumber="1" containsInteger="1" minValue="1222281694" maxValue="1222281694"/>
    </cacheField>
    <cacheField name="Vr Compensacion " numFmtId="167">
      <sharedItems containsSemiMixedTypes="0" containsString="0" containsNumber="1" containsInteger="1" minValue="0" maxValue="103194307"/>
    </cacheField>
    <cacheField name="Doc Compensacion " numFmtId="0">
      <sharedItems containsString="0" containsBlank="1" containsNumber="1" containsInteger="1" minValue="2201481823" maxValue="4800057243"/>
    </cacheField>
    <cacheField name="Fecha Compensacion " numFmtId="14">
      <sharedItems containsNonDate="0" containsDate="1" containsString="0" containsBlank="1" minDate="2018-07-31T00:00:00" maxDate="2024-02-20T00:00:00"/>
    </cacheField>
    <cacheField name="Vr Transferencia " numFmtId="167">
      <sharedItems containsSemiMixedTypes="0" containsString="0" containsNumber="1" containsInteger="1" minValue="0" maxValue="117446706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n v="805028530"/>
    <s v="HOSPITAL ISAIAS DUARTE CANCINO "/>
    <s v="UR0003657"/>
    <s v="805028530_UR0003657"/>
    <d v="2017-06-01T00:00:00"/>
    <n v="2017"/>
    <m/>
    <m/>
    <n v="3605373"/>
    <m/>
    <m/>
    <m/>
    <n v="3605373"/>
    <m/>
    <e v="#N/A"/>
    <x v="0"/>
    <n v="0"/>
    <n v="0"/>
    <n v="0"/>
    <n v="0"/>
    <n v="0"/>
    <m/>
    <n v="0"/>
    <m/>
    <m/>
    <n v="0"/>
    <d v="2024-03-31T00:00:00"/>
  </r>
  <r>
    <n v="805028530"/>
    <s v="HOSPITAL ISAIAS DUARTE CANCINO "/>
    <s v="FU10016873"/>
    <s v="805028530_FU10016873"/>
    <d v="2018-03-23T00:00:00"/>
    <n v="2018"/>
    <m/>
    <d v="2018-05-04T00:00:00"/>
    <n v="181859"/>
    <m/>
    <m/>
    <m/>
    <n v="93096"/>
    <s v="Finalizada"/>
    <s v="FACTURA CANCELADA"/>
    <x v="1"/>
    <n v="181859"/>
    <n v="181859"/>
    <n v="0"/>
    <n v="181859"/>
    <n v="0"/>
    <m/>
    <n v="181859"/>
    <n v="4800028818"/>
    <d v="2018-07-31T00:00:00"/>
    <n v="3907272"/>
    <d v="2024-03-31T00:00:00"/>
  </r>
  <r>
    <n v="805028530"/>
    <s v="HOSPITAL ISAIAS DUARTE CANCINO "/>
    <s v="FU10017302"/>
    <s v="805028530_FU10017302"/>
    <d v="2018-03-26T00:00:00"/>
    <n v="2018"/>
    <m/>
    <d v="2018-05-04T00:00:00"/>
    <n v="53100"/>
    <m/>
    <m/>
    <m/>
    <n v="53100"/>
    <s v="Finalizada"/>
    <s v="FACTURA CANCELADA"/>
    <x v="1"/>
    <n v="53100"/>
    <n v="53100"/>
    <n v="0"/>
    <n v="53100"/>
    <n v="0"/>
    <m/>
    <n v="53100"/>
    <n v="4800028818"/>
    <d v="2018-07-31T00:00:00"/>
    <n v="3907272"/>
    <d v="2024-03-31T00:00:00"/>
  </r>
  <r>
    <n v="805028530"/>
    <s v="HOSPITAL ISAIAS DUARTE CANCINO "/>
    <s v="FU10018813"/>
    <s v="805028530_FU10018813"/>
    <d v="2018-04-03T00:00:00"/>
    <n v="2018"/>
    <m/>
    <d v="2018-05-04T00:00:00"/>
    <n v="52900"/>
    <m/>
    <m/>
    <m/>
    <n v="52900"/>
    <s v="Finalizada"/>
    <s v="FACTURA CANCELADA"/>
    <x v="1"/>
    <n v="52900"/>
    <n v="52900"/>
    <n v="0"/>
    <n v="52900"/>
    <n v="0"/>
    <m/>
    <n v="52900"/>
    <n v="4800028818"/>
    <d v="2018-07-31T00:00:00"/>
    <n v="3907272"/>
    <d v="2024-03-31T00:00:00"/>
  </r>
  <r>
    <n v="805028530"/>
    <s v="HOSPITAL ISAIAS DUARTE CANCINO "/>
    <s v="FU10021479"/>
    <s v="805028530_FU10021479"/>
    <d v="2018-04-15T00:00:00"/>
    <n v="2018"/>
    <m/>
    <d v="2018-05-04T00:00:00"/>
    <n v="481000"/>
    <m/>
    <m/>
    <m/>
    <n v="481000"/>
    <s v="Finalizada"/>
    <s v="FACTURA CANCELADA"/>
    <x v="1"/>
    <n v="481000"/>
    <n v="481000"/>
    <n v="0"/>
    <n v="481000"/>
    <n v="0"/>
    <m/>
    <n v="481000"/>
    <n v="4800028818"/>
    <d v="2018-07-31T00:00:00"/>
    <n v="3907272"/>
    <d v="2024-03-31T00:00:00"/>
  </r>
  <r>
    <n v="805028530"/>
    <s v="HOSPITAL ISAIAS DUARTE CANCINO "/>
    <s v="FU10024372"/>
    <s v="805028530_FU10024372"/>
    <d v="2018-04-26T00:00:00"/>
    <n v="2018"/>
    <m/>
    <d v="2018-05-04T00:00:00"/>
    <n v="423899"/>
    <m/>
    <m/>
    <m/>
    <n v="423899"/>
    <s v="Finalizada"/>
    <s v="FACTURA CANCELADA"/>
    <x v="1"/>
    <n v="423899"/>
    <n v="423899"/>
    <n v="0"/>
    <n v="423899"/>
    <n v="0"/>
    <m/>
    <n v="423899"/>
    <n v="4800028818"/>
    <d v="2018-07-31T00:00:00"/>
    <n v="3907272"/>
    <d v="2024-03-31T00:00:00"/>
  </r>
  <r>
    <n v="805028530"/>
    <s v="HOSPITAL ISAIAS DUARTE CANCINO "/>
    <s v="FU10043635"/>
    <s v="805028530_FU10043635"/>
    <d v="2018-07-26T00:00:00"/>
    <n v="2018"/>
    <m/>
    <d v="2018-08-03T00:00:00"/>
    <n v="64300"/>
    <m/>
    <m/>
    <m/>
    <n v="64300"/>
    <s v="Finalizada"/>
    <s v="FACTURA CANCELADA"/>
    <x v="1"/>
    <n v="64300"/>
    <n v="64300"/>
    <n v="0"/>
    <n v="64300"/>
    <n v="0"/>
    <m/>
    <n v="64300"/>
    <n v="4800032769"/>
    <d v="2019-06-21T00:00:00"/>
    <n v="5275173"/>
    <d v="2024-03-31T00:00:00"/>
  </r>
  <r>
    <n v="805028530"/>
    <s v="HOSPITAL ISAIAS DUARTE CANCINO "/>
    <s v="FU10074708"/>
    <s v="805028530_FU10074708"/>
    <d v="2018-11-28T00:00:00"/>
    <n v="2018"/>
    <m/>
    <d v="2019-01-09T00:00:00"/>
    <n v="206159"/>
    <m/>
    <m/>
    <m/>
    <n v="206159"/>
    <s v="Finalizada"/>
    <s v="FACTURA CANCELADA"/>
    <x v="1"/>
    <n v="206159"/>
    <n v="206159"/>
    <n v="0"/>
    <n v="206159"/>
    <n v="0"/>
    <m/>
    <n v="206159"/>
    <n v="4800032769"/>
    <d v="2019-06-21T00:00:00"/>
    <n v="5275173"/>
    <d v="2024-03-31T00:00:00"/>
  </r>
  <r>
    <n v="805028530"/>
    <s v="HOSPITAL ISAIAS DUARTE CANCINO "/>
    <s v="FU10075576"/>
    <s v="805028530_FU10075576"/>
    <d v="2018-11-29T00:00:00"/>
    <n v="2018"/>
    <m/>
    <d v="2019-01-09T00:00:00"/>
    <n v="64700"/>
    <m/>
    <m/>
    <m/>
    <n v="64700"/>
    <s v="Finalizada"/>
    <s v="FACTURA CANCELADA"/>
    <x v="1"/>
    <n v="64700"/>
    <n v="64700"/>
    <n v="0"/>
    <n v="64700"/>
    <n v="0"/>
    <m/>
    <n v="64700"/>
    <n v="4800032769"/>
    <d v="2019-06-21T00:00:00"/>
    <n v="5275173"/>
    <d v="2024-03-31T00:00:00"/>
  </r>
  <r>
    <n v="805028530"/>
    <s v="HOSPITAL ISAIAS DUARTE CANCINO "/>
    <s v="FU10084247"/>
    <s v="805028530_FU10084247"/>
    <d v="2018-12-31T00:00:00"/>
    <n v="2018"/>
    <m/>
    <d v="2019-01-09T00:00:00"/>
    <n v="649877"/>
    <m/>
    <m/>
    <m/>
    <n v="649877"/>
    <s v="Finalizada"/>
    <s v="FACTURA CANCELADA"/>
    <x v="1"/>
    <n v="649877"/>
    <n v="649877"/>
    <n v="0"/>
    <n v="649877"/>
    <n v="0"/>
    <m/>
    <n v="649877"/>
    <n v="4800032769"/>
    <d v="2019-06-21T00:00:00"/>
    <n v="5275173"/>
    <d v="2024-03-31T00:00:00"/>
  </r>
  <r>
    <n v="805028530"/>
    <s v="HOSPITAL ISAIAS DUARTE CANCINO "/>
    <s v="FU10084757"/>
    <s v="805028530_FU10084757"/>
    <d v="2019-01-03T00:00:00"/>
    <n v="2019"/>
    <m/>
    <d v="2019-02-06T00:00:00"/>
    <n v="200799"/>
    <m/>
    <m/>
    <m/>
    <n v="200799"/>
    <s v="Finalizada"/>
    <s v="FACTURA CANCELADA"/>
    <x v="1"/>
    <n v="200799"/>
    <n v="200799"/>
    <n v="0"/>
    <n v="200799"/>
    <n v="0"/>
    <m/>
    <n v="200799"/>
    <n v="4800032769"/>
    <d v="2019-06-21T00:00:00"/>
    <n v="5275173"/>
    <d v="2024-03-31T00:00:00"/>
  </r>
  <r>
    <n v="805028530"/>
    <s v="HOSPITAL ISAIAS DUARTE CANCINO "/>
    <s v="FU10090366"/>
    <s v="805028530_FU10090366"/>
    <d v="2019-01-24T00:00:00"/>
    <n v="2019"/>
    <m/>
    <d v="2019-02-06T00:00:00"/>
    <n v="52400"/>
    <m/>
    <m/>
    <m/>
    <n v="52400"/>
    <s v="Finalizada"/>
    <s v="FACTURA CANCELADA"/>
    <x v="1"/>
    <n v="52400"/>
    <n v="52400"/>
    <n v="0"/>
    <n v="52400"/>
    <n v="0"/>
    <m/>
    <n v="52400"/>
    <n v="4800032769"/>
    <d v="2019-06-21T00:00:00"/>
    <n v="5275173"/>
    <d v="2024-03-31T00:00:00"/>
  </r>
  <r>
    <n v="805028530"/>
    <s v="HOSPITAL ISAIAS DUARTE CANCINO "/>
    <s v="FU10092418"/>
    <s v="805028530_FU10092418"/>
    <d v="2019-01-30T00:00:00"/>
    <n v="2019"/>
    <m/>
    <d v="2019-02-06T00:00:00"/>
    <n v="1075793"/>
    <m/>
    <m/>
    <m/>
    <n v="1075793"/>
    <s v="Finalizada"/>
    <s v="FACTURA CANCELADA"/>
    <x v="1"/>
    <n v="1075793"/>
    <n v="1075793"/>
    <n v="0"/>
    <n v="1075793"/>
    <n v="0"/>
    <m/>
    <n v="1075793"/>
    <n v="4800032769"/>
    <d v="2019-06-21T00:00:00"/>
    <n v="5275173"/>
    <d v="2024-03-31T00:00:00"/>
  </r>
  <r>
    <n v="805028530"/>
    <s v="HOSPITAL ISAIAS DUARTE CANCINO "/>
    <s v="FU10103549"/>
    <s v="805028530_FU10103549"/>
    <d v="2019-03-03T00:00:00"/>
    <n v="2019"/>
    <m/>
    <d v="2019-04-09T00:00:00"/>
    <n v="254714"/>
    <m/>
    <m/>
    <m/>
    <n v="254714"/>
    <s v="Finalizada"/>
    <s v="FACTURA CANCELADA"/>
    <x v="1"/>
    <n v="254714"/>
    <n v="254714"/>
    <n v="0"/>
    <n v="254714"/>
    <n v="0"/>
    <m/>
    <n v="254714"/>
    <n v="4800032769"/>
    <d v="2019-06-21T00:00:00"/>
    <n v="5275173"/>
    <d v="2024-03-31T00:00:00"/>
  </r>
  <r>
    <n v="805028530"/>
    <s v="HOSPITAL ISAIAS DUARTE CANCINO "/>
    <s v="FU10111268"/>
    <s v="805028530_FU10111268"/>
    <d v="2019-03-27T00:00:00"/>
    <n v="2019"/>
    <m/>
    <d v="2019-04-09T00:00:00"/>
    <n v="52400"/>
    <m/>
    <m/>
    <m/>
    <n v="52400"/>
    <s v="Finalizada"/>
    <s v="FACTURA CANCELADA"/>
    <x v="1"/>
    <n v="52400"/>
    <n v="52400"/>
    <n v="0"/>
    <n v="52400"/>
    <n v="0"/>
    <m/>
    <n v="52400"/>
    <n v="4800032769"/>
    <d v="2019-06-21T00:00:00"/>
    <n v="5275173"/>
    <d v="2024-03-31T00:00:00"/>
  </r>
  <r>
    <n v="805028530"/>
    <s v="HOSPITAL ISAIAS DUARTE CANCINO "/>
    <s v="FU10111882"/>
    <s v="805028530_FU10111882"/>
    <d v="2019-03-29T00:00:00"/>
    <n v="2019"/>
    <m/>
    <d v="2019-04-09T00:00:00"/>
    <n v="248949"/>
    <m/>
    <m/>
    <m/>
    <n v="248949"/>
    <s v="Finalizada"/>
    <s v="FACTURA CANCELADA"/>
    <x v="1"/>
    <n v="248949"/>
    <n v="248949"/>
    <n v="0"/>
    <n v="248949"/>
    <n v="0"/>
    <m/>
    <n v="248949"/>
    <n v="4800032769"/>
    <d v="2019-06-21T00:00:00"/>
    <n v="5275173"/>
    <d v="2024-03-31T00:00:00"/>
  </r>
  <r>
    <n v="805028530"/>
    <s v="HOSPITAL ISAIAS DUARTE CANCINO "/>
    <s v="FU10112426"/>
    <s v="805028530_FU10112426"/>
    <d v="2019-04-01T00:00:00"/>
    <n v="2019"/>
    <m/>
    <d v="2019-05-10T00:00:00"/>
    <n v="506456"/>
    <m/>
    <m/>
    <m/>
    <n v="506456"/>
    <s v="Finalizada"/>
    <s v="FACTURA CANCELADA"/>
    <x v="1"/>
    <n v="506456"/>
    <n v="506456"/>
    <n v="0"/>
    <n v="506456"/>
    <n v="0"/>
    <m/>
    <n v="506456"/>
    <n v="4800032769"/>
    <d v="2019-06-21T00:00:00"/>
    <n v="5275173"/>
    <d v="2024-03-31T00:00:00"/>
  </r>
  <r>
    <n v="805028530"/>
    <s v="HOSPITAL ISAIAS DUARTE CANCINO "/>
    <s v="FU10118320"/>
    <s v="805028530_FU10118320"/>
    <d v="2019-04-17T00:00:00"/>
    <n v="2019"/>
    <m/>
    <d v="2019-05-10T00:00:00"/>
    <n v="73300"/>
    <m/>
    <m/>
    <m/>
    <n v="73300"/>
    <s v="Finalizada"/>
    <s v="FACTURA CANCELADA"/>
    <x v="1"/>
    <n v="73300"/>
    <n v="73300"/>
    <n v="0"/>
    <n v="73300"/>
    <n v="0"/>
    <m/>
    <n v="73300"/>
    <n v="4800032769"/>
    <d v="2019-06-21T00:00:00"/>
    <n v="5275173"/>
    <d v="2024-03-31T00:00:00"/>
  </r>
  <r>
    <n v="805028530"/>
    <s v="HOSPITAL ISAIAS DUARTE CANCINO "/>
    <s v="FU10118358"/>
    <s v="805028530_FU10118358"/>
    <d v="2019-04-18T00:00:00"/>
    <n v="2019"/>
    <m/>
    <d v="2019-05-10T00:00:00"/>
    <n v="102100"/>
    <m/>
    <m/>
    <m/>
    <n v="102100"/>
    <s v="Finalizada"/>
    <s v="FACTURA CANCELADA"/>
    <x v="1"/>
    <n v="102100"/>
    <n v="102100"/>
    <n v="0"/>
    <n v="102100"/>
    <n v="0"/>
    <m/>
    <n v="102100"/>
    <n v="4800032769"/>
    <d v="2019-06-21T00:00:00"/>
    <n v="5275173"/>
    <d v="2024-03-31T00:00:00"/>
  </r>
  <r>
    <n v="805028530"/>
    <s v="HOSPITAL ISAIAS DUARTE CANCINO "/>
    <s v="FU10118439"/>
    <s v="805028530_FU10118439"/>
    <d v="2019-04-21T00:00:00"/>
    <n v="2019"/>
    <m/>
    <d v="2019-05-10T00:00:00"/>
    <n v="165314"/>
    <m/>
    <m/>
    <m/>
    <n v="165314"/>
    <s v="Finalizada"/>
    <s v="FACTURA CANCELADA"/>
    <x v="1"/>
    <n v="165314"/>
    <n v="165314"/>
    <n v="0"/>
    <n v="165314"/>
    <n v="0"/>
    <m/>
    <n v="165314"/>
    <n v="4800032769"/>
    <d v="2019-06-21T00:00:00"/>
    <n v="5275173"/>
    <d v="2024-03-31T00:00:00"/>
  </r>
  <r>
    <n v="805028530"/>
    <s v="HOSPITAL ISAIAS DUARTE CANCINO "/>
    <s v="FU10121044"/>
    <s v="805028530_FU10121044"/>
    <d v="2019-04-28T00:00:00"/>
    <n v="2019"/>
    <m/>
    <d v="2019-05-10T00:00:00"/>
    <n v="450309"/>
    <m/>
    <m/>
    <m/>
    <n v="450309"/>
    <s v="Finalizada"/>
    <s v="FACTURA CANCELADA"/>
    <x v="1"/>
    <n v="450309"/>
    <n v="450309"/>
    <n v="0"/>
    <n v="450309"/>
    <n v="0"/>
    <m/>
    <n v="450309"/>
    <n v="4800032769"/>
    <d v="2019-06-21T00:00:00"/>
    <n v="5275173"/>
    <d v="2024-03-31T00:00:00"/>
  </r>
  <r>
    <n v="805028530"/>
    <s v="HOSPITAL ISAIAS DUARTE CANCINO "/>
    <s v="FU10121064"/>
    <s v="805028530_FU10121064"/>
    <d v="2019-04-28T00:00:00"/>
    <n v="2019"/>
    <m/>
    <d v="2019-05-10T00:00:00"/>
    <n v="1107603"/>
    <m/>
    <m/>
    <m/>
    <n v="1107603"/>
    <s v="Finalizada"/>
    <s v="FACTURA CANCELADA"/>
    <x v="1"/>
    <n v="1107603"/>
    <n v="1107603"/>
    <n v="0"/>
    <n v="1107603"/>
    <n v="0"/>
    <m/>
    <n v="1107603"/>
    <n v="4800032769"/>
    <d v="2019-06-21T00:00:00"/>
    <n v="5275173"/>
    <d v="2024-03-31T00:00:00"/>
  </r>
  <r>
    <n v="805028530"/>
    <s v="HOSPITAL ISAIAS DUARTE CANCINO "/>
    <s v="FU10126766"/>
    <s v="805028530_FU10126766"/>
    <d v="2019-05-15T00:00:00"/>
    <n v="2019"/>
    <m/>
    <d v="2019-06-07T00:00:00"/>
    <n v="674818"/>
    <m/>
    <m/>
    <m/>
    <n v="674818"/>
    <s v="Finalizada"/>
    <s v="FACTURA CANCELADA"/>
    <x v="1"/>
    <n v="674818"/>
    <n v="674818"/>
    <n v="0"/>
    <n v="674818"/>
    <n v="0"/>
    <m/>
    <n v="674818"/>
    <n v="4800033725"/>
    <d v="2019-08-27T00:00:00"/>
    <n v="2987503"/>
    <d v="2024-03-31T00:00:00"/>
  </r>
  <r>
    <n v="805028530"/>
    <s v="HOSPITAL ISAIAS DUARTE CANCINO "/>
    <s v="FU10128032"/>
    <s v="805028530_FU10128032"/>
    <d v="2019-05-18T00:00:00"/>
    <n v="2019"/>
    <m/>
    <d v="2019-06-07T00:00:00"/>
    <n v="63200"/>
    <m/>
    <m/>
    <m/>
    <n v="63200"/>
    <s v="Finalizada"/>
    <s v="FACTURA CANCELADA"/>
    <x v="1"/>
    <n v="63200"/>
    <n v="63200"/>
    <n v="0"/>
    <n v="63200"/>
    <n v="0"/>
    <m/>
    <n v="63200"/>
    <n v="4800033725"/>
    <d v="2019-08-27T00:00:00"/>
    <n v="2987503"/>
    <d v="2024-03-31T00:00:00"/>
  </r>
  <r>
    <n v="805028530"/>
    <s v="HOSPITAL ISAIAS DUARTE CANCINO "/>
    <s v="FU10129954"/>
    <s v="805028530_FU10129954"/>
    <d v="2019-05-23T00:00:00"/>
    <n v="2019"/>
    <m/>
    <d v="2019-06-07T00:00:00"/>
    <n v="52400"/>
    <m/>
    <m/>
    <m/>
    <n v="52400"/>
    <s v="Finalizada"/>
    <s v="FACTURA CANCELADA"/>
    <x v="1"/>
    <n v="52400"/>
    <n v="52400"/>
    <n v="0"/>
    <n v="52400"/>
    <n v="0"/>
    <m/>
    <n v="52400"/>
    <n v="4800033725"/>
    <d v="2019-08-27T00:00:00"/>
    <n v="2987503"/>
    <d v="2024-03-31T00:00:00"/>
  </r>
  <r>
    <n v="805028530"/>
    <s v="HOSPITAL ISAIAS DUARTE CANCINO "/>
    <s v="FU10130497"/>
    <s v="805028530_FU10130497"/>
    <d v="2019-05-25T00:00:00"/>
    <n v="2019"/>
    <m/>
    <d v="2019-06-07T00:00:00"/>
    <n v="581075"/>
    <m/>
    <m/>
    <m/>
    <n v="581075"/>
    <s v="Finalizada"/>
    <s v="FACTURA CANCELADA"/>
    <x v="1"/>
    <n v="581075"/>
    <n v="581075"/>
    <n v="0"/>
    <n v="581075"/>
    <n v="0"/>
    <m/>
    <n v="581075"/>
    <n v="4800033725"/>
    <d v="2019-08-27T00:00:00"/>
    <n v="2987503"/>
    <d v="2024-03-31T00:00:00"/>
  </r>
  <r>
    <n v="805028530"/>
    <s v="HOSPITAL ISAIAS DUARTE CANCINO "/>
    <s v="FU10130509"/>
    <s v="805028530_FU10130509"/>
    <d v="2019-05-26T00:00:00"/>
    <n v="2019"/>
    <m/>
    <d v="2019-06-07T00:00:00"/>
    <n v="61300"/>
    <m/>
    <m/>
    <m/>
    <n v="61300"/>
    <s v="Finalizada"/>
    <s v="FACTURA CANCELADA"/>
    <x v="1"/>
    <n v="61300"/>
    <n v="61300"/>
    <n v="0"/>
    <n v="61300"/>
    <n v="0"/>
    <m/>
    <n v="61300"/>
    <n v="4800033725"/>
    <d v="2019-08-27T00:00:00"/>
    <n v="2987503"/>
    <d v="2024-03-31T00:00:00"/>
  </r>
  <r>
    <n v="805028530"/>
    <s v="HOSPITAL ISAIAS DUARTE CANCINO "/>
    <s v="FU10131853"/>
    <s v="805028530_FU10131853"/>
    <d v="2019-05-29T00:00:00"/>
    <n v="2019"/>
    <m/>
    <d v="2019-06-21T00:00:00"/>
    <n v="114345"/>
    <m/>
    <m/>
    <m/>
    <n v="114345"/>
    <s v="Finalizada"/>
    <s v="FACTURA CANCELADA"/>
    <x v="1"/>
    <n v="114345"/>
    <n v="114345"/>
    <n v="0"/>
    <n v="114345"/>
    <n v="0"/>
    <m/>
    <n v="114345"/>
    <n v="4800037634"/>
    <d v="2020-04-28T00:00:00"/>
    <n v="487874"/>
    <d v="2024-03-31T00:00:00"/>
  </r>
  <r>
    <n v="805028530"/>
    <s v="HOSPITAL ISAIAS DUARTE CANCINO "/>
    <s v="FU10134649"/>
    <s v="805028530_FU10134649"/>
    <d v="2019-06-08T00:00:00"/>
    <n v="2019"/>
    <m/>
    <d v="2019-07-08T00:00:00"/>
    <n v="131543"/>
    <m/>
    <m/>
    <m/>
    <n v="131543"/>
    <s v="Finalizada"/>
    <s v="FACTURA CANCELADA"/>
    <x v="1"/>
    <n v="131543"/>
    <n v="131543"/>
    <n v="0"/>
    <n v="131543"/>
    <n v="0"/>
    <m/>
    <n v="131543"/>
    <n v="4800033725"/>
    <d v="2019-08-27T00:00:00"/>
    <n v="2987503"/>
    <d v="2024-03-31T00:00:00"/>
  </r>
  <r>
    <n v="805028530"/>
    <s v="HOSPITAL ISAIAS DUARTE CANCINO "/>
    <s v="FU10137437"/>
    <s v="805028530_FU10137437"/>
    <d v="2019-06-15T00:00:00"/>
    <n v="2019"/>
    <m/>
    <d v="2019-07-08T00:00:00"/>
    <n v="460388"/>
    <m/>
    <m/>
    <m/>
    <n v="460388"/>
    <s v="Finalizada"/>
    <s v="FACTURA CANCELADA"/>
    <x v="1"/>
    <n v="460388"/>
    <n v="460388"/>
    <n v="0"/>
    <n v="460388"/>
    <n v="0"/>
    <m/>
    <n v="460388"/>
    <n v="4800033725"/>
    <d v="2019-08-27T00:00:00"/>
    <n v="2987503"/>
    <d v="2024-03-31T00:00:00"/>
  </r>
  <r>
    <n v="805028530"/>
    <s v="HOSPITAL ISAIAS DUARTE CANCINO "/>
    <s v="FU10138616"/>
    <s v="805028530_FU10138616"/>
    <d v="2019-06-19T00:00:00"/>
    <n v="2019"/>
    <m/>
    <d v="2019-07-08T00:00:00"/>
    <n v="165700"/>
    <m/>
    <m/>
    <m/>
    <n v="165700"/>
    <s v="Finalizada"/>
    <s v="FACTURA CANCELADA"/>
    <x v="1"/>
    <n v="165700"/>
    <n v="165700"/>
    <n v="0"/>
    <n v="165700"/>
    <n v="0"/>
    <m/>
    <n v="165700"/>
    <n v="4800033725"/>
    <d v="2019-08-27T00:00:00"/>
    <n v="2987503"/>
    <d v="2024-03-31T00:00:00"/>
  </r>
  <r>
    <n v="805028530"/>
    <s v="HOSPITAL ISAIAS DUARTE CANCINO "/>
    <s v="FU10139422"/>
    <s v="805028530_FU10139422"/>
    <d v="2019-06-20T00:00:00"/>
    <n v="2019"/>
    <m/>
    <d v="2019-07-08T00:00:00"/>
    <n v="105700"/>
    <m/>
    <m/>
    <m/>
    <n v="105700"/>
    <s v="Finalizada"/>
    <s v="FACTURA CANCELADA"/>
    <x v="1"/>
    <n v="105700"/>
    <n v="105700"/>
    <n v="0"/>
    <n v="105700"/>
    <n v="0"/>
    <m/>
    <n v="105700"/>
    <n v="4800033725"/>
    <d v="2019-08-27T00:00:00"/>
    <n v="2987503"/>
    <d v="2024-03-31T00:00:00"/>
  </r>
  <r>
    <n v="805028530"/>
    <s v="HOSPITAL ISAIAS DUARTE CANCINO "/>
    <s v="FU10139920"/>
    <s v="805028530_FU10139920"/>
    <d v="2019-06-22T00:00:00"/>
    <n v="2019"/>
    <m/>
    <d v="2019-07-08T00:00:00"/>
    <n v="68359"/>
    <m/>
    <m/>
    <m/>
    <n v="68359"/>
    <s v="Finalizada"/>
    <s v="FACTURA CANCELADA"/>
    <x v="1"/>
    <n v="68359"/>
    <n v="68359"/>
    <n v="0"/>
    <n v="68359"/>
    <n v="0"/>
    <m/>
    <n v="68359"/>
    <n v="4800033725"/>
    <d v="2019-08-27T00:00:00"/>
    <n v="2987503"/>
    <d v="2024-03-31T00:00:00"/>
  </r>
  <r>
    <n v="805028530"/>
    <s v="HOSPITAL ISAIAS DUARTE CANCINO "/>
    <s v="FU10141102"/>
    <s v="805028530_FU10141102"/>
    <d v="2019-06-26T00:00:00"/>
    <n v="2019"/>
    <m/>
    <d v="2019-07-08T00:00:00"/>
    <n v="558618"/>
    <m/>
    <m/>
    <m/>
    <n v="558618"/>
    <s v="Finalizada"/>
    <s v="FACTURA CANCELADA"/>
    <x v="1"/>
    <n v="558618"/>
    <n v="558618"/>
    <n v="0"/>
    <n v="558618"/>
    <n v="0"/>
    <m/>
    <n v="558618"/>
    <n v="4800033725"/>
    <d v="2019-08-27T00:00:00"/>
    <n v="2987503"/>
    <d v="2024-03-31T00:00:00"/>
  </r>
  <r>
    <n v="805028530"/>
    <s v="HOSPITAL ISAIAS DUARTE CANCINO "/>
    <s v="FU10142739"/>
    <s v="805028530_FU10142739"/>
    <d v="2019-07-02T00:00:00"/>
    <n v="2019"/>
    <m/>
    <d v="2019-07-08T00:00:00"/>
    <n v="64402"/>
    <m/>
    <m/>
    <m/>
    <n v="64402"/>
    <s v="Finalizada"/>
    <s v="FACTURA CANCELADA"/>
    <x v="1"/>
    <n v="64402"/>
    <n v="64402"/>
    <n v="0"/>
    <n v="64402"/>
    <n v="0"/>
    <m/>
    <n v="64402"/>
    <n v="4800033725"/>
    <d v="2019-08-27T00:00:00"/>
    <n v="2987503"/>
    <d v="2024-03-31T00:00:00"/>
  </r>
  <r>
    <n v="805028530"/>
    <s v="HOSPITAL ISAIAS DUARTE CANCINO "/>
    <s v="FU10144822"/>
    <s v="805028530_FU10144822"/>
    <d v="2019-07-08T00:00:00"/>
    <n v="2019"/>
    <m/>
    <d v="2019-08-09T00:00:00"/>
    <n v="380934"/>
    <m/>
    <m/>
    <m/>
    <n v="380934"/>
    <s v="Finalizada"/>
    <s v="FACTURA CANCELADA"/>
    <x v="1"/>
    <n v="380934"/>
    <n v="380934"/>
    <n v="0"/>
    <n v="380934"/>
    <n v="0"/>
    <m/>
    <n v="380934"/>
    <n v="4800036172"/>
    <d v="2020-01-30T00:00:00"/>
    <n v="3776672"/>
    <d v="2024-03-31T00:00:00"/>
  </r>
  <r>
    <n v="805028530"/>
    <s v="HOSPITAL ISAIAS DUARTE CANCINO "/>
    <s v="FU10144824"/>
    <s v="805028530_FU10144824"/>
    <d v="2019-07-08T00:00:00"/>
    <n v="2019"/>
    <m/>
    <d v="2019-08-09T00:00:00"/>
    <n v="61300"/>
    <m/>
    <m/>
    <m/>
    <n v="61300"/>
    <s v="Finalizada"/>
    <s v="FACTURA CANCELADA"/>
    <x v="1"/>
    <n v="61300"/>
    <n v="61300"/>
    <n v="0"/>
    <n v="61300"/>
    <n v="0"/>
    <m/>
    <n v="61300"/>
    <n v="4800036172"/>
    <d v="2020-01-30T00:00:00"/>
    <n v="3776672"/>
    <d v="2024-03-31T00:00:00"/>
  </r>
  <r>
    <n v="805028530"/>
    <s v="HOSPITAL ISAIAS DUARTE CANCINO "/>
    <s v="FU10150261"/>
    <s v="805028530_FU10150261"/>
    <d v="2019-07-22T00:00:00"/>
    <n v="2019"/>
    <m/>
    <d v="2019-08-09T00:00:00"/>
    <n v="304009"/>
    <m/>
    <m/>
    <m/>
    <n v="304009"/>
    <s v="Finalizada"/>
    <s v="FACTURA CANCELADA"/>
    <x v="1"/>
    <n v="304009"/>
    <n v="304009"/>
    <n v="0"/>
    <n v="304009"/>
    <n v="0"/>
    <m/>
    <n v="304009"/>
    <n v="4800036172"/>
    <d v="2020-01-30T00:00:00"/>
    <n v="3776672"/>
    <d v="2024-03-31T00:00:00"/>
  </r>
  <r>
    <n v="805028530"/>
    <s v="HOSPITAL ISAIAS DUARTE CANCINO "/>
    <s v="FU10155115"/>
    <s v="805028530_FU10155115"/>
    <d v="2019-08-03T00:00:00"/>
    <n v="2019"/>
    <m/>
    <d v="2019-09-10T00:00:00"/>
    <n v="51300"/>
    <m/>
    <m/>
    <m/>
    <n v="51300"/>
    <s v="Finalizada"/>
    <s v="FACTURA CANCELADA"/>
    <x v="1"/>
    <n v="51300"/>
    <n v="51300"/>
    <n v="0"/>
    <n v="51300"/>
    <n v="0"/>
    <m/>
    <n v="51300"/>
    <n v="4800036172"/>
    <d v="2020-01-30T00:00:00"/>
    <n v="3776672"/>
    <d v="2024-03-31T00:00:00"/>
  </r>
  <r>
    <n v="805028530"/>
    <s v="HOSPITAL ISAIAS DUARTE CANCINO "/>
    <s v="FU10155168"/>
    <s v="805028530_FU10155168"/>
    <d v="2019-08-04T00:00:00"/>
    <n v="2019"/>
    <m/>
    <d v="2019-09-10T00:00:00"/>
    <n v="285902"/>
    <m/>
    <m/>
    <m/>
    <n v="285902"/>
    <s v="Finalizada"/>
    <s v="FACTURA CANCELADA"/>
    <x v="1"/>
    <n v="285902"/>
    <n v="285902"/>
    <n v="0"/>
    <n v="285902"/>
    <n v="0"/>
    <m/>
    <n v="285902"/>
    <n v="4800036172"/>
    <d v="2020-01-30T00:00:00"/>
    <n v="3776672"/>
    <d v="2024-03-31T00:00:00"/>
  </r>
  <r>
    <n v="805028530"/>
    <s v="HOSPITAL ISAIAS DUARTE CANCINO "/>
    <s v="FU10156895"/>
    <s v="805028530_FU10156895"/>
    <d v="2019-08-09T00:00:00"/>
    <n v="2019"/>
    <m/>
    <d v="2019-09-10T00:00:00"/>
    <n v="120914"/>
    <m/>
    <m/>
    <m/>
    <n v="120914"/>
    <s v="Finalizada"/>
    <s v="FACTURA CANCELADA"/>
    <x v="1"/>
    <n v="120914"/>
    <n v="120914"/>
    <n v="0"/>
    <n v="120914"/>
    <n v="0"/>
    <m/>
    <n v="120914"/>
    <n v="4800036172"/>
    <d v="2020-01-30T00:00:00"/>
    <n v="3776672"/>
    <d v="2024-03-31T00:00:00"/>
  </r>
  <r>
    <n v="805028530"/>
    <s v="HOSPITAL ISAIAS DUARTE CANCINO "/>
    <s v="FU10159018"/>
    <s v="805028530_FU10159018"/>
    <d v="2019-08-17T00:00:00"/>
    <n v="2019"/>
    <m/>
    <d v="2019-09-10T00:00:00"/>
    <n v="349176"/>
    <m/>
    <m/>
    <m/>
    <n v="349176"/>
    <s v="Finalizada"/>
    <s v="FACTURA CANCELADA"/>
    <x v="1"/>
    <n v="349176"/>
    <n v="349176"/>
    <n v="0"/>
    <n v="349176"/>
    <n v="0"/>
    <m/>
    <n v="349176"/>
    <n v="4800036172"/>
    <d v="2020-01-30T00:00:00"/>
    <n v="3776672"/>
    <d v="2024-03-31T00:00:00"/>
  </r>
  <r>
    <n v="805028530"/>
    <s v="HOSPITAL ISAIAS DUARTE CANCINO "/>
    <s v="FU10159277"/>
    <s v="805028530_FU10159277"/>
    <d v="2019-08-18T00:00:00"/>
    <n v="2019"/>
    <m/>
    <d v="2019-09-10T00:00:00"/>
    <n v="82059"/>
    <m/>
    <m/>
    <m/>
    <n v="82059"/>
    <s v="Finalizada"/>
    <s v="FACTURA CANCELADA"/>
    <x v="1"/>
    <n v="82059"/>
    <n v="82059"/>
    <n v="0"/>
    <n v="82059"/>
    <n v="0"/>
    <m/>
    <n v="82059"/>
    <n v="4800036172"/>
    <d v="2020-01-30T00:00:00"/>
    <n v="3776672"/>
    <d v="2024-03-31T00:00:00"/>
  </r>
  <r>
    <n v="805028530"/>
    <s v="HOSPITAL ISAIAS DUARTE CANCINO "/>
    <s v="FU10178028"/>
    <s v="805028530_FU10178028"/>
    <d v="2019-10-12T00:00:00"/>
    <n v="2019"/>
    <m/>
    <d v="2019-12-13T00:00:00"/>
    <n v="283036"/>
    <m/>
    <m/>
    <m/>
    <n v="283036"/>
    <s v="Finalizada"/>
    <s v="FACTURA CANCELADA"/>
    <x v="1"/>
    <n v="283036"/>
    <n v="283036"/>
    <n v="0"/>
    <n v="283036"/>
    <n v="0"/>
    <m/>
    <n v="283036"/>
    <n v="4800036172"/>
    <d v="2020-01-30T00:00:00"/>
    <n v="3776672"/>
    <d v="2024-03-31T00:00:00"/>
  </r>
  <r>
    <n v="805028530"/>
    <s v="HOSPITAL ISAIAS DUARTE CANCINO "/>
    <s v="FU10192598"/>
    <s v="805028530_FU10192598"/>
    <d v="2019-11-27T00:00:00"/>
    <n v="2019"/>
    <m/>
    <d v="2019-12-13T00:00:00"/>
    <n v="110800"/>
    <m/>
    <m/>
    <m/>
    <n v="110800"/>
    <s v="Finalizada"/>
    <s v="FACTURA CANCELADA"/>
    <x v="1"/>
    <n v="110800"/>
    <n v="110800"/>
    <n v="0"/>
    <n v="110800"/>
    <n v="0"/>
    <m/>
    <n v="110800"/>
    <n v="4800036172"/>
    <d v="2020-01-30T00:00:00"/>
    <n v="3776672"/>
    <d v="2024-03-31T00:00:00"/>
  </r>
  <r>
    <n v="805028530"/>
    <s v="HOSPITAL ISAIAS DUARTE CANCINO "/>
    <s v="FU10193937"/>
    <s v="805028530_FU10193937"/>
    <d v="2019-12-01T00:00:00"/>
    <n v="2019"/>
    <m/>
    <d v="2019-12-13T00:00:00"/>
    <n v="217547"/>
    <m/>
    <m/>
    <m/>
    <n v="217547"/>
    <s v="Finalizada"/>
    <s v="FACTURA CANCELADA"/>
    <x v="1"/>
    <n v="217547"/>
    <n v="217547"/>
    <n v="0"/>
    <n v="217547"/>
    <n v="0"/>
    <m/>
    <n v="217547"/>
    <n v="4800036172"/>
    <d v="2020-01-30T00:00:00"/>
    <n v="3776672"/>
    <d v="2024-03-31T00:00:00"/>
  </r>
  <r>
    <n v="805028530"/>
    <s v="HOSPITAL ISAIAS DUARTE CANCINO "/>
    <s v="FU10195591"/>
    <s v="805028530_FU10195591"/>
    <d v="2019-12-05T00:00:00"/>
    <n v="2019"/>
    <m/>
    <d v="2020-03-04T00:00:00"/>
    <n v="55050"/>
    <m/>
    <m/>
    <m/>
    <n v="55050"/>
    <s v="Finalizada"/>
    <s v="FACTURA CANCELADA"/>
    <x v="1"/>
    <n v="55050"/>
    <n v="55050"/>
    <n v="0"/>
    <n v="55050"/>
    <n v="0"/>
    <m/>
    <n v="55050"/>
    <n v="4800037630"/>
    <d v="2020-04-28T00:00:00"/>
    <n v="1595134"/>
    <d v="2024-03-31T00:00:00"/>
  </r>
  <r>
    <n v="805028530"/>
    <s v="HOSPITAL ISAIAS DUARTE CANCINO "/>
    <s v="FU10195861"/>
    <s v="805028530_FU10195861"/>
    <d v="2019-12-06T00:00:00"/>
    <n v="2019"/>
    <m/>
    <d v="2019-12-18T00:00:00"/>
    <n v="763195"/>
    <m/>
    <m/>
    <m/>
    <n v="763195"/>
    <s v="Finalizada"/>
    <s v="FACTURA CANCELADA"/>
    <x v="1"/>
    <n v="763195"/>
    <n v="763195"/>
    <n v="0"/>
    <n v="763195"/>
    <n v="0"/>
    <m/>
    <n v="763195"/>
    <n v="4800036172"/>
    <d v="2020-01-30T00:00:00"/>
    <n v="3776672"/>
    <d v="2024-03-31T00:00:00"/>
  </r>
  <r>
    <n v="805028530"/>
    <s v="HOSPITAL ISAIAS DUARTE CANCINO "/>
    <s v="FU10197454"/>
    <s v="805028530_FU10197454"/>
    <d v="2019-12-12T00:00:00"/>
    <n v="2019"/>
    <m/>
    <d v="2019-12-18T00:00:00"/>
    <n v="766500"/>
    <m/>
    <m/>
    <m/>
    <n v="766500"/>
    <s v="Finalizada"/>
    <s v="FACTURA CANCELADA"/>
    <x v="1"/>
    <n v="766500"/>
    <n v="766500"/>
    <n v="0"/>
    <n v="766500"/>
    <n v="0"/>
    <m/>
    <n v="766500"/>
    <n v="4800036172"/>
    <d v="2020-01-30T00:00:00"/>
    <n v="3776672"/>
    <d v="2024-03-31T00:00:00"/>
  </r>
  <r>
    <n v="805028530"/>
    <s v="HOSPITAL ISAIAS DUARTE CANCINO "/>
    <s v="FU10199519"/>
    <s v="805028530_FU10199519"/>
    <d v="2019-12-17T00:00:00"/>
    <n v="2019"/>
    <m/>
    <d v="2021-10-20T00:00:00"/>
    <n v="70012"/>
    <m/>
    <m/>
    <m/>
    <n v="70012"/>
    <s v="Finalizada"/>
    <e v="#N/A"/>
    <x v="2"/>
    <n v="70012"/>
    <n v="70012"/>
    <n v="70012"/>
    <n v="0"/>
    <n v="0"/>
    <m/>
    <n v="0"/>
    <m/>
    <m/>
    <n v="0"/>
    <d v="2024-03-31T00:00:00"/>
  </r>
  <r>
    <n v="805028530"/>
    <s v="HOSPITAL ISAIAS DUARTE CANCINO "/>
    <s v="FU10200837"/>
    <s v="805028530_FU10200837"/>
    <d v="2019-12-20T00:00:00"/>
    <n v="2019"/>
    <m/>
    <d v="2020-03-04T00:00:00"/>
    <n v="81129"/>
    <m/>
    <m/>
    <m/>
    <n v="81129"/>
    <s v="Finalizada"/>
    <s v="FACTURA CANCELADA"/>
    <x v="1"/>
    <n v="81129"/>
    <n v="81129"/>
    <n v="0"/>
    <n v="81129"/>
    <n v="0"/>
    <m/>
    <n v="81129"/>
    <n v="4800037630"/>
    <d v="2020-04-28T00:00:00"/>
    <n v="1595134"/>
    <d v="2024-03-31T00:00:00"/>
  </r>
  <r>
    <n v="805028530"/>
    <s v="HOSPITAL ISAIAS DUARTE CANCINO "/>
    <s v="FU10200849"/>
    <s v="805028530_FU10200849"/>
    <d v="2019-12-20T00:00:00"/>
    <n v="2019"/>
    <m/>
    <d v="2020-03-04T00:00:00"/>
    <n v="578490"/>
    <m/>
    <m/>
    <m/>
    <n v="578490"/>
    <s v="Finalizada"/>
    <s v="FACTURA CANCELADA"/>
    <x v="1"/>
    <n v="578490"/>
    <n v="578490"/>
    <n v="0"/>
    <n v="578490"/>
    <n v="0"/>
    <m/>
    <n v="578490"/>
    <n v="4800037630"/>
    <d v="2020-04-28T00:00:00"/>
    <n v="1595134"/>
    <d v="2024-03-31T00:00:00"/>
  </r>
  <r>
    <n v="805028530"/>
    <s v="HOSPITAL ISAIAS DUARTE CANCINO "/>
    <s v="FU10201657"/>
    <s v="805028530_FU10201657"/>
    <d v="2019-12-24T00:00:00"/>
    <n v="2019"/>
    <m/>
    <d v="2020-03-11T00:00:00"/>
    <n v="373529"/>
    <m/>
    <m/>
    <m/>
    <n v="373529"/>
    <s v="Finalizada"/>
    <s v="FACTURA CANCELADA"/>
    <x v="1"/>
    <n v="373529"/>
    <n v="373529"/>
    <n v="0"/>
    <n v="373529"/>
    <n v="0"/>
    <m/>
    <n v="373529"/>
    <n v="4800037634"/>
    <d v="2020-04-28T00:00:00"/>
    <n v="487874"/>
    <d v="2024-03-31T00:00:00"/>
  </r>
  <r>
    <n v="805028530"/>
    <s v="HOSPITAL ISAIAS DUARTE CANCINO "/>
    <s v="FU10202584"/>
    <s v="805028530_FU10202584"/>
    <d v="2019-12-30T00:00:00"/>
    <n v="2019"/>
    <m/>
    <d v="2020-03-04T00:00:00"/>
    <n v="276787"/>
    <m/>
    <m/>
    <m/>
    <n v="276787"/>
    <s v="Finalizada"/>
    <s v="FACTURA CANCELADA"/>
    <x v="1"/>
    <n v="276787"/>
    <n v="276787"/>
    <n v="0"/>
    <n v="276787"/>
    <n v="0"/>
    <m/>
    <n v="276787"/>
    <n v="4800037630"/>
    <d v="2020-04-28T00:00:00"/>
    <n v="1595134"/>
    <d v="2024-03-31T00:00:00"/>
  </r>
  <r>
    <n v="805028530"/>
    <s v="HOSPITAL ISAIAS DUARTE CANCINO "/>
    <s v="FU10202687"/>
    <s v="805028530_FU10202687"/>
    <d v="2019-12-31T00:00:00"/>
    <n v="2019"/>
    <m/>
    <d v="2020-03-04T00:00:00"/>
    <n v="183759"/>
    <m/>
    <m/>
    <m/>
    <n v="183759"/>
    <s v="Finalizada"/>
    <s v="FACTURA CANCELADA"/>
    <x v="1"/>
    <n v="183759"/>
    <n v="183759"/>
    <n v="0"/>
    <n v="183759"/>
    <n v="0"/>
    <m/>
    <n v="183759"/>
    <n v="4800037630"/>
    <d v="2020-04-28T00:00:00"/>
    <n v="1595134"/>
    <d v="2024-03-31T00:00:00"/>
  </r>
  <r>
    <n v="805028530"/>
    <s v="HOSPITAL ISAIAS DUARTE CANCINO "/>
    <s v="FU10206523"/>
    <s v="805028530_FU10206523"/>
    <d v="2020-01-19T00:00:00"/>
    <n v="2020"/>
    <m/>
    <d v="2020-03-04T00:00:00"/>
    <n v="243605"/>
    <m/>
    <m/>
    <m/>
    <n v="243605"/>
    <s v="Finalizada"/>
    <s v="FACTURA CANCELADA"/>
    <x v="1"/>
    <n v="243605"/>
    <n v="243605"/>
    <n v="0"/>
    <n v="243605"/>
    <n v="0"/>
    <m/>
    <n v="243605"/>
    <n v="4800037630"/>
    <d v="2020-04-28T00:00:00"/>
    <n v="1595134"/>
    <d v="2024-03-31T00:00:00"/>
  </r>
  <r>
    <n v="805028530"/>
    <s v="HOSPITAL ISAIAS DUARTE CANCINO "/>
    <s v="FU10207459"/>
    <s v="805028530_FU10207459"/>
    <d v="2020-01-22T00:00:00"/>
    <n v="2020"/>
    <m/>
    <d v="2020-03-04T00:00:00"/>
    <n v="75444"/>
    <m/>
    <m/>
    <m/>
    <n v="75444"/>
    <s v="Finalizada"/>
    <s v="FACTURA CANCELADA"/>
    <x v="1"/>
    <n v="75444"/>
    <n v="75444"/>
    <n v="0"/>
    <n v="75444"/>
    <n v="0"/>
    <m/>
    <n v="75444"/>
    <n v="4800037630"/>
    <d v="2020-04-28T00:00:00"/>
    <n v="1595134"/>
    <d v="2024-03-31T00:00:00"/>
  </r>
  <r>
    <n v="805028530"/>
    <s v="HOSPITAL ISAIAS DUARTE CANCINO "/>
    <s v="FU10212997"/>
    <s v="805028530_FU10212997"/>
    <d v="2020-02-07T00:00:00"/>
    <n v="2020"/>
    <m/>
    <d v="2020-03-04T00:00:00"/>
    <n v="100870"/>
    <m/>
    <m/>
    <m/>
    <n v="100870"/>
    <s v="Finalizada"/>
    <s v="FACTURA CANCELADA"/>
    <x v="1"/>
    <n v="100870"/>
    <n v="100870"/>
    <n v="0"/>
    <n v="100870"/>
    <n v="0"/>
    <m/>
    <n v="100870"/>
    <n v="4800037630"/>
    <d v="2020-04-28T00:00:00"/>
    <n v="1595134"/>
    <d v="2024-03-31T00:00:00"/>
  </r>
  <r>
    <n v="805028530"/>
    <s v="HOSPITAL ISAIAS DUARTE CANCINO "/>
    <s v="FU10224436"/>
    <s v="805028530_FU10224436"/>
    <d v="2020-03-12T00:00:00"/>
    <n v="2020"/>
    <m/>
    <d v="2020-08-15T00:00:00"/>
    <n v="355007"/>
    <m/>
    <m/>
    <m/>
    <n v="355007"/>
    <s v="Finalizada"/>
    <s v="FACTURA CANCELADA"/>
    <x v="1"/>
    <n v="355007"/>
    <n v="355007"/>
    <n v="0"/>
    <n v="355007"/>
    <n v="0"/>
    <m/>
    <n v="355007"/>
    <n v="4800042032"/>
    <d v="2020-10-29T00:00:00"/>
    <n v="3304058"/>
    <d v="2024-03-31T00:00:00"/>
  </r>
  <r>
    <n v="805028530"/>
    <s v="HOSPITAL ISAIAS DUARTE CANCINO "/>
    <s v="FU10227851"/>
    <s v="805028530_FU10227851"/>
    <d v="2020-04-14T00:00:00"/>
    <n v="2020"/>
    <m/>
    <d v="2020-08-25T00:00:00"/>
    <n v="57600"/>
    <m/>
    <m/>
    <m/>
    <n v="57600"/>
    <s v="Finalizada"/>
    <s v="FACTURA CANCELADA"/>
    <x v="1"/>
    <n v="57600"/>
    <n v="57600"/>
    <n v="0"/>
    <n v="57600"/>
    <n v="0"/>
    <m/>
    <n v="57600"/>
    <n v="4800042032"/>
    <d v="2020-10-29T00:00:00"/>
    <n v="3304058"/>
    <d v="2024-03-31T00:00:00"/>
  </r>
  <r>
    <n v="805028530"/>
    <s v="HOSPITAL ISAIAS DUARTE CANCINO "/>
    <s v="FU10227977"/>
    <s v="805028530_FU10227977"/>
    <d v="2020-04-16T00:00:00"/>
    <n v="2020"/>
    <m/>
    <d v="2020-08-15T00:00:00"/>
    <n v="218079"/>
    <m/>
    <m/>
    <m/>
    <n v="218079"/>
    <s v="Finalizada"/>
    <s v="FACTURA CANCELADA"/>
    <x v="1"/>
    <n v="218079"/>
    <n v="218079"/>
    <n v="0"/>
    <n v="218079"/>
    <n v="0"/>
    <m/>
    <n v="218079"/>
    <n v="4800042032"/>
    <d v="2020-10-29T00:00:00"/>
    <n v="3304058"/>
    <d v="2024-03-31T00:00:00"/>
  </r>
  <r>
    <n v="805028530"/>
    <s v="HOSPITAL ISAIAS DUARTE CANCINO "/>
    <s v="FU10231215"/>
    <s v="805028530_FU10231215"/>
    <d v="2020-05-22T00:00:00"/>
    <n v="2020"/>
    <m/>
    <d v="2020-08-25T00:00:00"/>
    <n v="58700"/>
    <m/>
    <m/>
    <m/>
    <n v="58700"/>
    <s v="Finalizada"/>
    <s v="FACTURA CANCELADA"/>
    <x v="1"/>
    <n v="58700"/>
    <n v="58700"/>
    <n v="0"/>
    <n v="58700"/>
    <n v="0"/>
    <m/>
    <n v="58700"/>
    <n v="4800042032"/>
    <d v="2020-10-29T00:00:00"/>
    <n v="3304058"/>
    <d v="2024-03-31T00:00:00"/>
  </r>
  <r>
    <n v="805028530"/>
    <s v="HOSPITAL ISAIAS DUARTE CANCINO "/>
    <s v="FU10231642"/>
    <s v="805028530_FU10231642"/>
    <d v="2020-05-27T00:00:00"/>
    <n v="2020"/>
    <m/>
    <d v="2021-10-20T00:00:00"/>
    <n v="572246"/>
    <m/>
    <m/>
    <m/>
    <n v="572246"/>
    <s v="Finalizada"/>
    <s v="FACTURA CANCELADA"/>
    <x v="1"/>
    <n v="572246"/>
    <n v="572246"/>
    <n v="0"/>
    <n v="572246"/>
    <n v="0"/>
    <m/>
    <n v="572246"/>
    <n v="4800056006"/>
    <d v="2022-07-14T00:00:00"/>
    <n v="4003523"/>
    <d v="2024-03-31T00:00:00"/>
  </r>
  <r>
    <n v="805028530"/>
    <s v="HOSPITAL ISAIAS DUARTE CANCINO "/>
    <s v="FU10231656"/>
    <s v="805028530_FU10231656"/>
    <d v="2020-05-27T00:00:00"/>
    <n v="2020"/>
    <m/>
    <d v="2021-10-20T00:00:00"/>
    <n v="114750"/>
    <m/>
    <m/>
    <m/>
    <n v="114750"/>
    <s v="Finalizada"/>
    <s v="FACTURA CANCELADA"/>
    <x v="1"/>
    <n v="114750"/>
    <n v="114750"/>
    <n v="0"/>
    <n v="114750"/>
    <n v="0"/>
    <m/>
    <n v="114750"/>
    <n v="4800056006"/>
    <d v="2022-07-14T00:00:00"/>
    <n v="4003523"/>
    <d v="2024-03-31T00:00:00"/>
  </r>
  <r>
    <n v="805028530"/>
    <s v="HOSPITAL ISAIAS DUARTE CANCINO "/>
    <s v="FU10232093"/>
    <s v="805028530_FU10232093"/>
    <d v="2020-05-29T00:00:00"/>
    <n v="2020"/>
    <m/>
    <d v="2020-07-10T00:00:00"/>
    <n v="802962"/>
    <m/>
    <m/>
    <m/>
    <n v="802962"/>
    <s v="Finalizada"/>
    <s v="FACTURA CANCELADA"/>
    <x v="1"/>
    <n v="802962"/>
    <n v="802962"/>
    <n v="0"/>
    <n v="802962"/>
    <n v="0"/>
    <m/>
    <n v="128474"/>
    <n v="4800042032"/>
    <d v="2020-10-29T00:00:00"/>
    <n v="3304058"/>
    <d v="2024-03-31T00:00:00"/>
  </r>
  <r>
    <n v="805028530"/>
    <s v="HOSPITAL ISAIAS DUARTE CANCINO "/>
    <s v="FU10235884"/>
    <s v="805028530_FU10235884"/>
    <d v="2020-06-26T00:00:00"/>
    <n v="2020"/>
    <m/>
    <d v="2020-08-25T00:00:00"/>
    <n v="137917"/>
    <m/>
    <m/>
    <m/>
    <n v="137917"/>
    <s v="Finalizada"/>
    <s v="FACTURA CANCELADA"/>
    <x v="1"/>
    <n v="137917"/>
    <n v="137917"/>
    <n v="0"/>
    <n v="137917"/>
    <n v="0"/>
    <m/>
    <n v="137917"/>
    <n v="4800042032"/>
    <d v="2020-10-29T00:00:00"/>
    <n v="3304058"/>
    <d v="2024-03-31T00:00:00"/>
  </r>
  <r>
    <n v="805028530"/>
    <s v="HOSPITAL ISAIAS DUARTE CANCINO "/>
    <s v="FU10236113"/>
    <s v="805028530_FU10236113"/>
    <d v="2020-06-27T00:00:00"/>
    <n v="2020"/>
    <m/>
    <d v="2020-07-10T00:00:00"/>
    <n v="817240"/>
    <m/>
    <m/>
    <m/>
    <n v="817240"/>
    <s v="Finalizada"/>
    <s v="FACTURA CANCELADA"/>
    <x v="1"/>
    <n v="817240"/>
    <n v="817240"/>
    <n v="0"/>
    <n v="817240"/>
    <n v="0"/>
    <m/>
    <n v="817240"/>
    <n v="4800042032"/>
    <d v="2020-10-29T00:00:00"/>
    <n v="3304058"/>
    <d v="2024-03-31T00:00:00"/>
  </r>
  <r>
    <n v="805028530"/>
    <s v="HOSPITAL ISAIAS DUARTE CANCINO "/>
    <s v="FU10239973"/>
    <s v="805028530_FU10239973"/>
    <d v="2020-07-24T00:00:00"/>
    <n v="2020"/>
    <m/>
    <d v="2020-08-15T00:00:00"/>
    <n v="337600"/>
    <m/>
    <m/>
    <m/>
    <n v="337600"/>
    <s v="Finalizada"/>
    <s v="FACTURA CANCELADA"/>
    <x v="1"/>
    <n v="337600"/>
    <n v="337600"/>
    <n v="0"/>
    <n v="337600"/>
    <n v="0"/>
    <m/>
    <n v="337600"/>
    <n v="4800042032"/>
    <d v="2020-10-29T00:00:00"/>
    <n v="3304058"/>
    <d v="2024-03-31T00:00:00"/>
  </r>
  <r>
    <n v="805028530"/>
    <s v="HOSPITAL ISAIAS DUARTE CANCINO "/>
    <s v="FU10241024"/>
    <s v="805028530_FU10241024"/>
    <d v="2020-07-29T00:00:00"/>
    <n v="2020"/>
    <m/>
    <d v="2020-08-15T00:00:00"/>
    <n v="411523"/>
    <m/>
    <m/>
    <m/>
    <n v="411523"/>
    <s v="Finalizada"/>
    <s v="FACTURA CANCELADA"/>
    <x v="1"/>
    <n v="411523"/>
    <n v="411523"/>
    <n v="0"/>
    <n v="411523"/>
    <n v="0"/>
    <m/>
    <n v="411523"/>
    <n v="4800042032"/>
    <d v="2020-10-29T00:00:00"/>
    <n v="3304058"/>
    <d v="2024-03-31T00:00:00"/>
  </r>
  <r>
    <n v="805028530"/>
    <s v="HOSPITAL ISAIAS DUARTE CANCINO "/>
    <s v="FU10241517"/>
    <s v="805028530_FU10241517"/>
    <d v="2020-07-31T00:00:00"/>
    <n v="2020"/>
    <m/>
    <d v="2020-08-15T00:00:00"/>
    <n v="107430"/>
    <m/>
    <m/>
    <m/>
    <n v="107430"/>
    <s v="Finalizada"/>
    <s v="FACTURA CANCELADA"/>
    <x v="1"/>
    <n v="107430"/>
    <n v="107430"/>
    <n v="0"/>
    <n v="107430"/>
    <n v="0"/>
    <m/>
    <n v="107430"/>
    <n v="4800042032"/>
    <d v="2020-10-29T00:00:00"/>
    <n v="3304058"/>
    <d v="2024-03-31T00:00:00"/>
  </r>
  <r>
    <n v="805028530"/>
    <s v="HOSPITAL ISAIAS DUARTE CANCINO "/>
    <s v="FU10243052"/>
    <s v="805028530_FU10243052"/>
    <d v="2020-08-11T00:00:00"/>
    <n v="2020"/>
    <m/>
    <d v="2020-10-21T00:00:00"/>
    <n v="1694308"/>
    <m/>
    <m/>
    <m/>
    <n v="1694308"/>
    <s v="Finalizada"/>
    <s v="FACTURA CANCELADA"/>
    <x v="1"/>
    <n v="1694308"/>
    <n v="1694308"/>
    <n v="0"/>
    <n v="1694308"/>
    <n v="0"/>
    <m/>
    <n v="1694308"/>
    <n v="4800043730"/>
    <d v="2020-12-28T00:00:00"/>
    <n v="0"/>
    <d v="2024-03-31T00:00:00"/>
  </r>
  <r>
    <n v="805028530"/>
    <s v="HOSPITAL ISAIAS DUARTE CANCINO "/>
    <s v="FU10247665"/>
    <s v="805028530_FU10247665"/>
    <d v="2020-09-06T00:00:00"/>
    <n v="2020"/>
    <m/>
    <d v="2020-10-21T00:00:00"/>
    <n v="109100"/>
    <m/>
    <m/>
    <m/>
    <n v="109100"/>
    <s v="Finalizada"/>
    <s v="FACTURA CANCELADA"/>
    <x v="1"/>
    <n v="109100"/>
    <n v="109100"/>
    <n v="0"/>
    <n v="109100"/>
    <n v="0"/>
    <m/>
    <n v="109100"/>
    <n v="4800043730"/>
    <d v="2020-12-28T00:00:00"/>
    <n v="0"/>
    <d v="2024-03-31T00:00:00"/>
  </r>
  <r>
    <n v="805028530"/>
    <s v="HOSPITAL ISAIAS DUARTE CANCINO "/>
    <s v="FH40000417"/>
    <s v="805028530_FH40000417"/>
    <d v="2020-09-24T00:00:00"/>
    <n v="2020"/>
    <m/>
    <m/>
    <n v="107110245"/>
    <m/>
    <m/>
    <m/>
    <n v="103194307"/>
    <m/>
    <s v="FACTURA CANCELADA"/>
    <x v="1"/>
    <n v="0"/>
    <n v="0"/>
    <n v="0"/>
    <n v="0"/>
    <n v="0"/>
    <m/>
    <n v="103194307"/>
    <n v="4800048568"/>
    <d v="2021-06-30T00:00:00"/>
    <n v="117446706"/>
    <d v="2024-03-31T00:00:00"/>
  </r>
  <r>
    <n v="805028530"/>
    <s v="HOSPITAL ISAIAS DUARTE CANCINO "/>
    <s v="FEU1131"/>
    <s v="805028530_FEU1131"/>
    <d v="2020-10-09T00:00:00"/>
    <n v="2020"/>
    <m/>
    <d v="2020-11-21T00:00:00"/>
    <n v="690982"/>
    <m/>
    <m/>
    <m/>
    <n v="690982"/>
    <s v="Finalizada"/>
    <s v="FACTURA CANCELADA"/>
    <x v="1"/>
    <n v="600082"/>
    <n v="600082"/>
    <n v="0"/>
    <n v="600082"/>
    <n v="0"/>
    <m/>
    <n v="600082"/>
    <n v="4800048568"/>
    <d v="2021-06-30T00:00:00"/>
    <n v="117446706"/>
    <d v="2024-03-31T00:00:00"/>
  </r>
  <r>
    <n v="805028530"/>
    <s v="HOSPITAL ISAIAS DUARTE CANCINO "/>
    <s v="FEU3771"/>
    <s v="805028530_FEU3771"/>
    <d v="2020-10-23T00:00:00"/>
    <n v="2020"/>
    <m/>
    <d v="2020-11-21T00:00:00"/>
    <n v="436339"/>
    <m/>
    <m/>
    <m/>
    <n v="436339"/>
    <s v="Finalizada"/>
    <s v="FACTURA CANCELADA"/>
    <x v="1"/>
    <n v="436339"/>
    <n v="436339"/>
    <n v="0"/>
    <n v="436339"/>
    <n v="0"/>
    <m/>
    <n v="436339"/>
    <n v="4800048568"/>
    <d v="2021-06-30T00:00:00"/>
    <n v="117446706"/>
    <d v="2024-03-31T00:00:00"/>
  </r>
  <r>
    <n v="805028530"/>
    <s v="HOSPITAL ISAIAS DUARTE CANCINO "/>
    <s v="FEU4658"/>
    <s v="805028530_FEU4658"/>
    <d v="2020-10-29T00:00:00"/>
    <n v="2020"/>
    <m/>
    <d v="2020-11-21T00:00:00"/>
    <n v="1494489"/>
    <m/>
    <m/>
    <m/>
    <n v="1494489"/>
    <s v="Finalizada"/>
    <s v="FACTURA CANCELADA"/>
    <x v="1"/>
    <n v="1494489"/>
    <n v="1494489"/>
    <n v="0"/>
    <n v="1494489"/>
    <n v="0"/>
    <m/>
    <n v="1494489"/>
    <n v="4800048568"/>
    <d v="2021-06-30T00:00:00"/>
    <n v="117446706"/>
    <d v="2024-03-31T00:00:00"/>
  </r>
  <r>
    <n v="805028530"/>
    <s v="HOSPITAL ISAIAS DUARTE CANCINO "/>
    <s v="FEU5168"/>
    <s v="805028530_FEU5168"/>
    <d v="2020-10-31T00:00:00"/>
    <n v="2020"/>
    <m/>
    <d v="2020-11-21T00:00:00"/>
    <n v="681726"/>
    <m/>
    <m/>
    <m/>
    <n v="681726"/>
    <s v="Finalizada"/>
    <s v="FACTURA CANCELADA"/>
    <x v="1"/>
    <n v="681726"/>
    <n v="681726"/>
    <n v="0"/>
    <n v="681726"/>
    <n v="0"/>
    <m/>
    <n v="681726"/>
    <n v="4800048568"/>
    <d v="2021-06-30T00:00:00"/>
    <n v="117446706"/>
    <d v="2024-03-31T00:00:00"/>
  </r>
  <r>
    <n v="805028530"/>
    <s v="HOSPITAL ISAIAS DUARTE CANCINO "/>
    <s v="FEU5191"/>
    <s v="805028530_FEU5191"/>
    <d v="2020-10-31T00:00:00"/>
    <n v="2020"/>
    <m/>
    <d v="2020-11-21T00:00:00"/>
    <n v="1766105"/>
    <m/>
    <m/>
    <m/>
    <n v="1563002"/>
    <s v="Finalizada"/>
    <s v="FACTURA CANCELADA"/>
    <x v="1"/>
    <n v="1766105"/>
    <n v="1766105"/>
    <n v="0"/>
    <n v="1563002"/>
    <n v="0"/>
    <m/>
    <n v="1563002"/>
    <n v="4800048568"/>
    <d v="2021-06-30T00:00:00"/>
    <n v="117446706"/>
    <d v="2024-03-31T00:00:00"/>
  </r>
  <r>
    <n v="805028530"/>
    <s v="HOSPITAL ISAIAS DUARTE CANCINO "/>
    <s v="FEH68"/>
    <s v="805028530_FEH68"/>
    <d v="2020-11-18T00:00:00"/>
    <n v="2020"/>
    <m/>
    <d v="2020-12-10T00:00:00"/>
    <n v="851600"/>
    <m/>
    <m/>
    <m/>
    <n v="851600"/>
    <s v="Finalizada"/>
    <s v="GLOSA ACEPTADA POR LA IPS"/>
    <x v="2"/>
    <n v="851600"/>
    <n v="851600"/>
    <n v="851600"/>
    <n v="0"/>
    <n v="0"/>
    <m/>
    <n v="0"/>
    <m/>
    <m/>
    <n v="0"/>
    <d v="2024-03-31T00:00:00"/>
  </r>
  <r>
    <n v="805028530"/>
    <s v="HOSPITAL ISAIAS DUARTE CANCINO "/>
    <s v="FEU10175"/>
    <s v="805028530_FEU10175"/>
    <d v="2020-12-07T00:00:00"/>
    <n v="2020"/>
    <m/>
    <d v="2021-01-12T00:00:00"/>
    <n v="507704"/>
    <m/>
    <m/>
    <m/>
    <n v="507704"/>
    <s v="Finalizada"/>
    <s v="FACTURA CANCELADA"/>
    <x v="1"/>
    <n v="507704"/>
    <n v="507704"/>
    <n v="0"/>
    <n v="507704"/>
    <n v="0"/>
    <m/>
    <n v="507704"/>
    <n v="4800048568"/>
    <d v="2021-06-30T00:00:00"/>
    <n v="117446706"/>
    <d v="2024-03-31T00:00:00"/>
  </r>
  <r>
    <n v="805028530"/>
    <s v="HOSPITAL ISAIAS DUARTE CANCINO "/>
    <s v="FEH143"/>
    <s v="805028530_FEH143"/>
    <d v="2020-12-15T00:00:00"/>
    <n v="2020"/>
    <m/>
    <d v="2021-01-12T00:00:00"/>
    <n v="23889798"/>
    <m/>
    <m/>
    <m/>
    <n v="23604982"/>
    <s v="Finalizada"/>
    <s v="FACTURA CANCELADA"/>
    <x v="3"/>
    <n v="23889798"/>
    <n v="23889798"/>
    <n v="284816"/>
    <n v="23604982"/>
    <n v="0"/>
    <m/>
    <n v="23434767"/>
    <n v="4800052341"/>
    <d v="2022-01-03T00:00:00"/>
    <n v="30443224"/>
    <d v="2024-03-31T00:00:00"/>
  </r>
  <r>
    <n v="805028530"/>
    <s v="HOSPITAL ISAIAS DUARTE CANCINO "/>
    <s v="FEH144"/>
    <s v="805028530_FEH144"/>
    <d v="2020-12-15T00:00:00"/>
    <n v="2020"/>
    <m/>
    <d v="2021-01-12T00:00:00"/>
    <n v="456300"/>
    <m/>
    <m/>
    <m/>
    <n v="456300"/>
    <s v="Finalizada"/>
    <s v="FACTURA CANCELADA"/>
    <x v="2"/>
    <n v="456300"/>
    <n v="456300"/>
    <n v="456300"/>
    <n v="0"/>
    <n v="0"/>
    <m/>
    <n v="0"/>
    <m/>
    <m/>
    <n v="0"/>
    <d v="2024-03-31T00:00:00"/>
  </r>
  <r>
    <n v="805028530"/>
    <s v="HOSPITAL ISAIAS DUARTE CANCINO "/>
    <s v="FEH145"/>
    <s v="805028530_FEH145"/>
    <d v="2020-12-15T00:00:00"/>
    <n v="2020"/>
    <m/>
    <d v="2021-01-12T00:00:00"/>
    <n v="1361888"/>
    <m/>
    <m/>
    <m/>
    <n v="1361888"/>
    <s v="Finalizada"/>
    <s v="GLOSA ACEPTADA POR LA IPS"/>
    <x v="2"/>
    <n v="1361888"/>
    <n v="1361888"/>
    <n v="1361888"/>
    <n v="0"/>
    <n v="0"/>
    <m/>
    <n v="0"/>
    <m/>
    <m/>
    <n v="0"/>
    <d v="2024-03-31T00:00:00"/>
  </r>
  <r>
    <n v="805028530"/>
    <s v="HOSPITAL ISAIAS DUARTE CANCINO "/>
    <s v="FEU12401"/>
    <s v="805028530_FEU12401"/>
    <d v="2020-12-22T00:00:00"/>
    <n v="2020"/>
    <m/>
    <d v="2021-01-12T00:00:00"/>
    <n v="6131140"/>
    <m/>
    <m/>
    <m/>
    <n v="5267611"/>
    <s v="Finalizada"/>
    <s v="FACTURA CANCELADA"/>
    <x v="3"/>
    <n v="5879211"/>
    <n v="5879211"/>
    <n v="611600"/>
    <n v="5267611"/>
    <n v="0"/>
    <m/>
    <n v="4557211"/>
    <n v="4800052341"/>
    <d v="2022-01-03T00:00:00"/>
    <n v="30443224"/>
    <d v="2024-03-31T00:00:00"/>
  </r>
  <r>
    <n v="805028530"/>
    <s v="HOSPITAL ISAIAS DUARTE CANCINO "/>
    <s v="FEU15062"/>
    <s v="805028530_FEU15062"/>
    <d v="2021-01-20T00:00:00"/>
    <n v="2021"/>
    <m/>
    <d v="2021-02-19T00:00:00"/>
    <n v="245018"/>
    <m/>
    <m/>
    <m/>
    <n v="245018"/>
    <s v="Finalizada"/>
    <s v="FACTURA CANCELADA"/>
    <x v="1"/>
    <n v="245018"/>
    <n v="245018"/>
    <n v="0"/>
    <n v="245018"/>
    <n v="0"/>
    <m/>
    <n v="245018"/>
    <n v="4800048568"/>
    <d v="2021-06-30T00:00:00"/>
    <n v="117446706"/>
    <d v="2024-03-31T00:00:00"/>
  </r>
  <r>
    <n v="805028530"/>
    <s v="HOSPITAL ISAIAS DUARTE CANCINO "/>
    <s v="FEU15561"/>
    <s v="805028530_FEU15561"/>
    <d v="2021-01-23T00:00:00"/>
    <n v="2021"/>
    <m/>
    <d v="2021-02-19T00:00:00"/>
    <n v="386737"/>
    <m/>
    <m/>
    <m/>
    <n v="386737"/>
    <s v="Finalizada"/>
    <s v="FACTURA CANCELADA"/>
    <x v="1"/>
    <n v="386737"/>
    <n v="386737"/>
    <n v="0"/>
    <n v="386737"/>
    <n v="0"/>
    <m/>
    <n v="386737"/>
    <n v="4800048568"/>
    <d v="2021-06-30T00:00:00"/>
    <n v="117446706"/>
    <d v="2024-03-31T00:00:00"/>
  </r>
  <r>
    <n v="805028530"/>
    <s v="HOSPITAL ISAIAS DUARTE CANCINO "/>
    <s v="FEU15967"/>
    <s v="805028530_FEU15967"/>
    <d v="2021-01-27T00:00:00"/>
    <n v="2021"/>
    <m/>
    <d v="2021-02-19T00:00:00"/>
    <n v="358465"/>
    <m/>
    <m/>
    <m/>
    <n v="358465"/>
    <s v="Finalizada"/>
    <s v="FACTURA CANCELADA"/>
    <x v="1"/>
    <n v="358465"/>
    <n v="358465"/>
    <n v="0"/>
    <n v="358465"/>
    <n v="0"/>
    <m/>
    <n v="358465"/>
    <n v="4800048568"/>
    <d v="2021-06-30T00:00:00"/>
    <n v="117446706"/>
    <d v="2024-03-31T00:00:00"/>
  </r>
  <r>
    <n v="805028530"/>
    <s v="HOSPITAL ISAIAS DUARTE CANCINO "/>
    <s v="FEU16367"/>
    <s v="805028530_FEU16367"/>
    <d v="2021-01-30T00:00:00"/>
    <n v="2021"/>
    <m/>
    <d v="2021-02-19T00:00:00"/>
    <n v="301570"/>
    <m/>
    <m/>
    <m/>
    <n v="301570"/>
    <s v="Finalizada"/>
    <s v="FACTURA CANCELADA"/>
    <x v="1"/>
    <n v="301570"/>
    <n v="301570"/>
    <n v="0"/>
    <n v="301570"/>
    <n v="0"/>
    <m/>
    <n v="301570"/>
    <n v="4800048568"/>
    <d v="2021-06-30T00:00:00"/>
    <n v="117446706"/>
    <d v="2024-03-31T00:00:00"/>
  </r>
  <r>
    <n v="805028530"/>
    <s v="HOSPITAL ISAIAS DUARTE CANCINO "/>
    <s v="FEU17354"/>
    <s v="805028530_FEU17354"/>
    <d v="2021-02-08T00:00:00"/>
    <n v="2021"/>
    <m/>
    <d v="2021-04-13T00:00:00"/>
    <n v="5525771"/>
    <m/>
    <m/>
    <m/>
    <n v="5084377"/>
    <s v="Finalizada"/>
    <s v="FACTURA CANCELADA"/>
    <x v="3"/>
    <n v="5525771"/>
    <n v="5525771"/>
    <n v="441394"/>
    <n v="5084377"/>
    <n v="0"/>
    <m/>
    <n v="4569787"/>
    <n v="4800048568"/>
    <d v="2021-06-30T00:00:00"/>
    <n v="117446706"/>
    <d v="2024-03-31T00:00:00"/>
  </r>
  <r>
    <n v="805028530"/>
    <s v="HOSPITAL ISAIAS DUARTE CANCINO "/>
    <s v="FEU17433"/>
    <s v="805028530_FEU17433"/>
    <d v="2021-02-09T00:00:00"/>
    <n v="2021"/>
    <m/>
    <d v="2021-07-08T00:00:00"/>
    <n v="208298"/>
    <m/>
    <m/>
    <m/>
    <n v="208298"/>
    <s v="Finalizada"/>
    <s v="FACTURA CANCELADA"/>
    <x v="1"/>
    <n v="208298"/>
    <n v="208298"/>
    <n v="0"/>
    <n v="208298"/>
    <n v="0"/>
    <m/>
    <n v="208298"/>
    <n v="4800052341"/>
    <d v="2022-01-03T00:00:00"/>
    <n v="30443224"/>
    <d v="2024-03-31T00:00:00"/>
  </r>
  <r>
    <n v="805028530"/>
    <s v="HOSPITAL ISAIAS DUARTE CANCINO "/>
    <s v="FEU18237"/>
    <s v="805028530_FEU18237"/>
    <d v="2021-02-15T00:00:00"/>
    <n v="2021"/>
    <m/>
    <d v="2021-03-10T00:00:00"/>
    <n v="1304072"/>
    <m/>
    <m/>
    <m/>
    <n v="1304072"/>
    <s v="Finalizada"/>
    <s v="FACTURA CANCELADA"/>
    <x v="1"/>
    <n v="1304072"/>
    <n v="1304072"/>
    <n v="0"/>
    <n v="1304072"/>
    <n v="0"/>
    <m/>
    <n v="1304072"/>
    <n v="4800048568"/>
    <d v="2021-06-30T00:00:00"/>
    <n v="117446706"/>
    <d v="2024-03-31T00:00:00"/>
  </r>
  <r>
    <n v="805028530"/>
    <s v="HOSPITAL ISAIAS DUARTE CANCINO "/>
    <s v="FEU18940"/>
    <s v="805028530_FEU18940"/>
    <d v="2021-02-21T00:00:00"/>
    <n v="2021"/>
    <m/>
    <d v="2021-07-08T00:00:00"/>
    <n v="515789"/>
    <m/>
    <m/>
    <m/>
    <n v="515789"/>
    <s v="Finalizada"/>
    <s v="FACTURA CANCELADA"/>
    <x v="1"/>
    <n v="515789"/>
    <n v="515789"/>
    <n v="0"/>
    <n v="515789"/>
    <n v="0"/>
    <m/>
    <n v="515789"/>
    <n v="4800052341"/>
    <d v="2022-01-03T00:00:00"/>
    <n v="30443224"/>
    <d v="2024-03-31T00:00:00"/>
  </r>
  <r>
    <n v="805028530"/>
    <s v="HOSPITAL ISAIAS DUARTE CANCINO "/>
    <s v="FEU27380"/>
    <s v="805028530_FEU27380"/>
    <d v="2021-05-08T00:00:00"/>
    <n v="2021"/>
    <m/>
    <d v="2021-07-08T00:00:00"/>
    <n v="177397"/>
    <m/>
    <m/>
    <m/>
    <n v="177397"/>
    <s v="Finalizada"/>
    <s v="FACTURA CANCELADA"/>
    <x v="1"/>
    <n v="177397"/>
    <n v="177397"/>
    <n v="0"/>
    <n v="177397"/>
    <n v="0"/>
    <m/>
    <n v="177397"/>
    <n v="4800052341"/>
    <d v="2022-01-03T00:00:00"/>
    <n v="30443224"/>
    <d v="2024-03-31T00:00:00"/>
  </r>
  <r>
    <n v="805028530"/>
    <s v="HOSPITAL ISAIAS DUARTE CANCINO "/>
    <s v="FEU27531"/>
    <s v="805028530_FEU27531"/>
    <d v="2021-05-12T00:00:00"/>
    <n v="2021"/>
    <m/>
    <d v="2021-07-08T00:00:00"/>
    <n v="117902"/>
    <m/>
    <m/>
    <m/>
    <n v="117902"/>
    <s v="Finalizada"/>
    <s v="FACTURA CANCELADA"/>
    <x v="1"/>
    <n v="117902"/>
    <n v="117902"/>
    <n v="0"/>
    <n v="117902"/>
    <n v="0"/>
    <m/>
    <n v="117902"/>
    <n v="4800052341"/>
    <d v="2022-01-03T00:00:00"/>
    <n v="30443224"/>
    <d v="2024-03-31T00:00:00"/>
  </r>
  <r>
    <n v="805028530"/>
    <s v="HOSPITAL ISAIAS DUARTE CANCINO "/>
    <s v="FEU27499"/>
    <s v="805028530_FEU27499"/>
    <d v="2021-05-12T00:00:00"/>
    <n v="2021"/>
    <m/>
    <d v="2021-10-20T00:00:00"/>
    <n v="111986"/>
    <m/>
    <m/>
    <m/>
    <n v="111986"/>
    <s v="Finalizada"/>
    <s v="FACTURA CANCELADA"/>
    <x v="1"/>
    <n v="111986"/>
    <n v="111986"/>
    <n v="0"/>
    <n v="111986"/>
    <n v="0"/>
    <m/>
    <n v="111986"/>
    <n v="4800056006"/>
    <d v="2022-07-14T00:00:00"/>
    <n v="4003523"/>
    <d v="2024-03-31T00:00:00"/>
  </r>
  <r>
    <n v="805028530"/>
    <s v="HOSPITAL ISAIAS DUARTE CANCINO "/>
    <s v="FEU33131"/>
    <s v="805028530_FEU33131"/>
    <d v="2021-07-04T00:00:00"/>
    <n v="2021"/>
    <m/>
    <d v="2021-08-26T00:00:00"/>
    <n v="507957"/>
    <m/>
    <m/>
    <m/>
    <n v="507957"/>
    <s v="Finalizada"/>
    <s v="FACTURA CANCELADA"/>
    <x v="1"/>
    <n v="507957"/>
    <n v="507957"/>
    <n v="0"/>
    <n v="507957"/>
    <n v="0"/>
    <m/>
    <n v="507957"/>
    <n v="4800052341"/>
    <d v="2022-01-03T00:00:00"/>
    <n v="30443224"/>
    <d v="2024-03-31T00:00:00"/>
  </r>
  <r>
    <n v="805028530"/>
    <s v="HOSPITAL ISAIAS DUARTE CANCINO "/>
    <s v="FEU41283"/>
    <s v="805028530_FEU41283"/>
    <d v="2021-09-05T00:00:00"/>
    <n v="2021"/>
    <m/>
    <d v="2021-09-13T00:00:00"/>
    <n v="409313"/>
    <m/>
    <m/>
    <m/>
    <n v="409313"/>
    <s v="Finalizada"/>
    <s v="FACTURA CANCELADA"/>
    <x v="1"/>
    <n v="409313"/>
    <n v="409313"/>
    <n v="0"/>
    <n v="409313"/>
    <n v="0"/>
    <m/>
    <n v="409313"/>
    <n v="4800052341"/>
    <d v="2022-01-03T00:00:00"/>
    <n v="30443224"/>
    <d v="2024-03-31T00:00:00"/>
  </r>
  <r>
    <n v="805028530"/>
    <s v="HOSPITAL ISAIAS DUARTE CANCINO "/>
    <s v="FEU43100"/>
    <s v="805028530_FEU43100"/>
    <d v="2021-09-16T00:00:00"/>
    <n v="2021"/>
    <m/>
    <d v="2021-10-20T00:00:00"/>
    <n v="327244"/>
    <m/>
    <m/>
    <m/>
    <n v="327244"/>
    <s v="Finalizada"/>
    <s v="FACTURA CANCELADA"/>
    <x v="1"/>
    <n v="327244"/>
    <n v="327244"/>
    <n v="0"/>
    <n v="327244"/>
    <n v="0"/>
    <m/>
    <n v="327244"/>
    <n v="4800056006"/>
    <d v="2022-07-14T00:00:00"/>
    <n v="4003523"/>
    <d v="2024-03-31T00:00:00"/>
  </r>
  <r>
    <n v="805028530"/>
    <s v="HOSPITAL ISAIAS DUARTE CANCINO "/>
    <s v="FEU44905"/>
    <s v="805028530_FEU44905"/>
    <d v="2021-09-25T00:00:00"/>
    <n v="2021"/>
    <m/>
    <d v="2021-11-22T00:00:00"/>
    <n v="1190146"/>
    <m/>
    <m/>
    <m/>
    <n v="1190146"/>
    <s v="Finalizada"/>
    <s v="FACTURA CANCELADA"/>
    <x v="1"/>
    <n v="1190146"/>
    <n v="1190146"/>
    <n v="0"/>
    <n v="1190146"/>
    <n v="0"/>
    <m/>
    <n v="1190146"/>
    <n v="4800056006"/>
    <d v="2022-07-14T00:00:00"/>
    <n v="4003523"/>
    <d v="2024-03-31T00:00:00"/>
  </r>
  <r>
    <n v="805028530"/>
    <s v="HOSPITAL ISAIAS DUARTE CANCINO "/>
    <s v="FEU45134"/>
    <s v="805028530_FEU45134"/>
    <d v="2021-09-27T00:00:00"/>
    <n v="2021"/>
    <m/>
    <d v="2021-10-20T00:00:00"/>
    <n v="167044"/>
    <m/>
    <m/>
    <m/>
    <n v="167044"/>
    <s v="Finalizada"/>
    <s v="FACTURA CANCELADA"/>
    <x v="1"/>
    <n v="167044"/>
    <n v="167044"/>
    <n v="0"/>
    <n v="167044"/>
    <n v="0"/>
    <m/>
    <n v="167044"/>
    <n v="4800056006"/>
    <d v="2022-07-14T00:00:00"/>
    <n v="4003523"/>
    <d v="2024-03-31T00:00:00"/>
  </r>
  <r>
    <n v="805028530"/>
    <s v="HOSPITAL ISAIAS DUARTE CANCINO "/>
    <s v="FEU48107"/>
    <s v="805028530_FEU48107"/>
    <d v="2021-10-19T00:00:00"/>
    <n v="2021"/>
    <m/>
    <d v="2021-12-10T00:00:00"/>
    <n v="345793"/>
    <m/>
    <m/>
    <m/>
    <n v="345793"/>
    <s v="Finalizada"/>
    <s v="FACTURA CANCELADA"/>
    <x v="1"/>
    <n v="345793"/>
    <n v="345793"/>
    <n v="0"/>
    <n v="345793"/>
    <n v="0"/>
    <m/>
    <n v="345793"/>
    <n v="4800056006"/>
    <d v="2022-07-14T00:00:00"/>
    <n v="4003523"/>
    <d v="2024-03-31T00:00:00"/>
  </r>
  <r>
    <n v="805028530"/>
    <s v="HOSPITAL ISAIAS DUARTE CANCINO "/>
    <s v="FEU48635"/>
    <s v="805028530_FEU48635"/>
    <d v="2021-10-21T00:00:00"/>
    <n v="2021"/>
    <m/>
    <d v="2021-11-22T00:00:00"/>
    <n v="131396"/>
    <m/>
    <m/>
    <m/>
    <n v="131396"/>
    <s v="Finalizada"/>
    <s v="FACTURA CANCELADA"/>
    <x v="1"/>
    <n v="131396"/>
    <n v="131396"/>
    <n v="0"/>
    <n v="131396"/>
    <n v="0"/>
    <m/>
    <n v="131396"/>
    <n v="4800056006"/>
    <d v="2022-07-14T00:00:00"/>
    <n v="4003523"/>
    <d v="2024-03-31T00:00:00"/>
  </r>
  <r>
    <n v="805028530"/>
    <s v="HOSPITAL ISAIAS DUARTE CANCINO "/>
    <s v="FEU54595"/>
    <s v="805028530_FEU54595"/>
    <d v="2021-12-01T00:00:00"/>
    <n v="2021"/>
    <m/>
    <d v="2022-01-12T00:00:00"/>
    <n v="162303"/>
    <m/>
    <m/>
    <m/>
    <n v="162303"/>
    <s v="Finalizada"/>
    <s v="FACTURA CANCELADA"/>
    <x v="1"/>
    <n v="162303"/>
    <n v="162303"/>
    <n v="0"/>
    <n v="162303"/>
    <n v="0"/>
    <m/>
    <n v="162303"/>
    <n v="4800056006"/>
    <d v="2022-07-14T00:00:00"/>
    <n v="4003523"/>
    <d v="2024-03-31T00:00:00"/>
  </r>
  <r>
    <n v="805028530"/>
    <s v="HOSPITAL ISAIAS DUARTE CANCINO "/>
    <s v="FEU58588"/>
    <s v="805028530_FEU58588"/>
    <d v="2021-12-30T00:00:00"/>
    <n v="2021"/>
    <m/>
    <d v="2022-03-10T00:00:00"/>
    <n v="222942"/>
    <m/>
    <m/>
    <m/>
    <n v="222942"/>
    <s v="Finalizada"/>
    <s v="FACTURA CANCELADA"/>
    <x v="1"/>
    <n v="222942"/>
    <n v="222942"/>
    <n v="0"/>
    <n v="222942"/>
    <n v="0"/>
    <m/>
    <n v="222942"/>
    <n v="4800057243"/>
    <d v="2022-09-22T00:00:00"/>
    <n v="6731891"/>
    <d v="2024-03-31T00:00:00"/>
  </r>
  <r>
    <n v="805028530"/>
    <s v="HOSPITAL ISAIAS DUARTE CANCINO "/>
    <s v="FEU60872"/>
    <s v="805028530_FEU60872"/>
    <d v="2022-01-20T00:00:00"/>
    <n v="2022"/>
    <m/>
    <d v="2022-02-11T00:00:00"/>
    <n v="696522"/>
    <m/>
    <m/>
    <m/>
    <n v="696522"/>
    <s v="Finalizada"/>
    <s v="FACTURA CANCELADA"/>
    <x v="1"/>
    <n v="696522"/>
    <n v="696522"/>
    <n v="0"/>
    <n v="696522"/>
    <n v="0"/>
    <m/>
    <n v="696522"/>
    <n v="4800057243"/>
    <d v="2022-09-22T00:00:00"/>
    <n v="6731891"/>
    <d v="2024-03-31T00:00:00"/>
  </r>
  <r>
    <n v="805028530"/>
    <s v="HOSPITAL ISAIAS DUARTE CANCINO "/>
    <s v="FEU62934"/>
    <s v="805028530_FEU62934"/>
    <d v="2022-02-06T00:00:00"/>
    <n v="2022"/>
    <m/>
    <d v="2022-03-10T00:00:00"/>
    <n v="88489"/>
    <m/>
    <m/>
    <m/>
    <n v="88489"/>
    <s v="Finalizada"/>
    <s v="FACTURA CANCELADA"/>
    <x v="1"/>
    <n v="88489"/>
    <n v="88489"/>
    <n v="0"/>
    <n v="88489"/>
    <n v="0"/>
    <m/>
    <n v="88489"/>
    <n v="4800057243"/>
    <d v="2022-09-22T00:00:00"/>
    <n v="6731891"/>
    <d v="2024-03-31T00:00:00"/>
  </r>
  <r>
    <n v="805028530"/>
    <s v="HOSPITAL ISAIAS DUARTE CANCINO "/>
    <s v="FEU64158"/>
    <s v="805028530_FEU64158"/>
    <d v="2022-02-14T00:00:00"/>
    <n v="2022"/>
    <m/>
    <d v="2022-03-10T00:00:00"/>
    <n v="158081"/>
    <m/>
    <m/>
    <m/>
    <n v="158081"/>
    <s v="Finalizada"/>
    <s v="FACTURA CANCELADA"/>
    <x v="1"/>
    <n v="158081"/>
    <n v="158081"/>
    <n v="0"/>
    <n v="158081"/>
    <n v="0"/>
    <m/>
    <n v="158081"/>
    <n v="4800057243"/>
    <d v="2022-09-22T00:00:00"/>
    <n v="6731891"/>
    <d v="2024-03-31T00:00:00"/>
  </r>
  <r>
    <n v="805028530"/>
    <s v="HOSPITAL ISAIAS DUARTE CANCINO "/>
    <s v="FEU64154"/>
    <s v="805028530_FEU64154"/>
    <d v="2022-02-14T00:00:00"/>
    <n v="2022"/>
    <m/>
    <d v="2022-12-17T00:00:00"/>
    <n v="216408"/>
    <m/>
    <m/>
    <m/>
    <n v="216408"/>
    <s v="Finalizada"/>
    <s v="FACTURA EN PROGRAMACION DE PAGO"/>
    <x v="1"/>
    <n v="216408"/>
    <n v="216408"/>
    <n v="0"/>
    <n v="216408"/>
    <n v="0"/>
    <m/>
    <n v="216408"/>
    <n v="2201481823"/>
    <d v="2024-02-19T00:00:00"/>
    <n v="840103"/>
    <d v="2024-03-31T00:00:00"/>
  </r>
  <r>
    <n v="805028530"/>
    <s v="HOSPITAL ISAIAS DUARTE CANCINO "/>
    <s v="FEU64901"/>
    <s v="805028530_FEU64901"/>
    <d v="2022-02-20T00:00:00"/>
    <n v="2022"/>
    <m/>
    <d v="2022-03-10T00:00:00"/>
    <n v="446131"/>
    <m/>
    <m/>
    <m/>
    <n v="446131"/>
    <s v="Finalizada"/>
    <s v="FACTURA CANCELADA"/>
    <x v="1"/>
    <n v="446131"/>
    <n v="446131"/>
    <n v="0"/>
    <n v="446131"/>
    <n v="0"/>
    <m/>
    <n v="446131"/>
    <n v="4800057243"/>
    <d v="2022-09-22T00:00:00"/>
    <n v="6731891"/>
    <d v="2024-03-31T00:00:00"/>
  </r>
  <r>
    <n v="805028530"/>
    <s v="HOSPITAL ISAIAS DUARTE CANCINO "/>
    <s v="FEU65079"/>
    <s v="805028530_FEU65079"/>
    <d v="2022-02-22T00:00:00"/>
    <n v="2022"/>
    <m/>
    <d v="2022-03-10T00:00:00"/>
    <n v="354231"/>
    <m/>
    <m/>
    <m/>
    <n v="354231"/>
    <s v="Finalizada"/>
    <s v="FACTURA CANCELADA"/>
    <x v="1"/>
    <n v="354231"/>
    <n v="354231"/>
    <n v="0"/>
    <n v="354231"/>
    <n v="0"/>
    <m/>
    <n v="354231"/>
    <n v="4800057243"/>
    <d v="2022-09-22T00:00:00"/>
    <n v="6731891"/>
    <d v="2024-03-31T00:00:00"/>
  </r>
  <r>
    <n v="805028530"/>
    <s v="HOSPITAL ISAIAS DUARTE CANCINO "/>
    <s v="FEU65323"/>
    <s v="805028530_FEU65323"/>
    <d v="2022-02-22T00:00:00"/>
    <n v="2022"/>
    <m/>
    <d v="2022-03-10T00:00:00"/>
    <n v="240922"/>
    <m/>
    <m/>
    <m/>
    <n v="240922"/>
    <s v="Finalizada"/>
    <s v="FACTURA CANCELADA"/>
    <x v="1"/>
    <n v="240922"/>
    <n v="240922"/>
    <n v="0"/>
    <n v="240922"/>
    <n v="0"/>
    <m/>
    <n v="240922"/>
    <n v="4800057243"/>
    <d v="2022-09-22T00:00:00"/>
    <n v="6731891"/>
    <d v="2024-03-31T00:00:00"/>
  </r>
  <r>
    <n v="805028530"/>
    <s v="HOSPITAL ISAIAS DUARTE CANCINO "/>
    <s v="FEU77311"/>
    <s v="805028530_FEU77311"/>
    <d v="2022-05-13T00:00:00"/>
    <n v="2022"/>
    <m/>
    <d v="2022-07-22T00:00:00"/>
    <n v="354775"/>
    <m/>
    <m/>
    <m/>
    <n v="354775"/>
    <s v="Finalizada"/>
    <s v="FACTURA CANCELADA"/>
    <x v="1"/>
    <n v="354775"/>
    <n v="354775"/>
    <n v="0"/>
    <n v="354775"/>
    <n v="0"/>
    <m/>
    <n v="354775"/>
    <n v="4800057243"/>
    <d v="2022-09-22T00:00:00"/>
    <n v="6731891"/>
    <d v="2024-03-31T00:00:00"/>
  </r>
  <r>
    <n v="805028530"/>
    <s v="HOSPITAL ISAIAS DUARTE CANCINO "/>
    <s v="FEU77309"/>
    <s v="805028530_FEU77309"/>
    <d v="2022-05-13T00:00:00"/>
    <n v="2022"/>
    <m/>
    <d v="2022-07-22T00:00:00"/>
    <n v="338914"/>
    <m/>
    <m/>
    <m/>
    <n v="338914"/>
    <s v="Finalizada"/>
    <s v="FACTURA CANCELADA"/>
    <x v="1"/>
    <n v="338914"/>
    <n v="338914"/>
    <n v="0"/>
    <n v="338914"/>
    <n v="0"/>
    <m/>
    <n v="338914"/>
    <n v="4800057243"/>
    <d v="2022-09-22T00:00:00"/>
    <n v="6731891"/>
    <d v="2024-03-31T00:00:00"/>
  </r>
  <r>
    <n v="805028530"/>
    <s v="HOSPITAL ISAIAS DUARTE CANCINO "/>
    <s v="FEU77310"/>
    <s v="805028530_FEU77310"/>
    <d v="2022-05-13T00:00:00"/>
    <n v="2022"/>
    <m/>
    <d v="2022-07-22T00:00:00"/>
    <n v="291220"/>
    <m/>
    <m/>
    <m/>
    <n v="291220"/>
    <s v="Finalizada"/>
    <s v="FACTURA CANCELADA"/>
    <x v="1"/>
    <n v="291220"/>
    <n v="291220"/>
    <n v="0"/>
    <n v="291220"/>
    <n v="0"/>
    <m/>
    <n v="291220"/>
    <n v="4800057243"/>
    <d v="2022-09-22T00:00:00"/>
    <n v="6731891"/>
    <d v="2024-03-31T00:00:00"/>
  </r>
  <r>
    <n v="805028530"/>
    <s v="HOSPITAL ISAIAS DUARTE CANCINO "/>
    <s v="FEU85514"/>
    <s v="805028530_FEU85514"/>
    <d v="2022-06-30T00:00:00"/>
    <n v="2022"/>
    <m/>
    <d v="2022-07-22T00:00:00"/>
    <n v="172807"/>
    <m/>
    <m/>
    <m/>
    <n v="172807"/>
    <s v="Finalizada"/>
    <s v="FACTURA CANCELADA"/>
    <x v="1"/>
    <n v="172807"/>
    <n v="172807"/>
    <n v="0"/>
    <n v="172807"/>
    <n v="0"/>
    <m/>
    <n v="172807"/>
    <n v="4800057243"/>
    <d v="2022-09-22T00:00:00"/>
    <n v="6731891"/>
    <d v="2024-03-31T00:00:00"/>
  </r>
  <r>
    <n v="805028530"/>
    <s v="HOSPITAL ISAIAS DUARTE CANCINO "/>
    <s v="FEU88784"/>
    <s v="805028530_FEU88784"/>
    <d v="2022-07-21T00:00:00"/>
    <n v="2022"/>
    <m/>
    <d v="2022-08-17T00:00:00"/>
    <n v="194270"/>
    <m/>
    <m/>
    <m/>
    <n v="194270"/>
    <s v="Finalizada"/>
    <s v="FACTURA CANCELADA"/>
    <x v="1"/>
    <n v="194270"/>
    <n v="194270"/>
    <n v="0"/>
    <n v="194270"/>
    <n v="0"/>
    <m/>
    <n v="194270"/>
    <n v="4800057243"/>
    <d v="2022-09-22T00:00:00"/>
    <n v="6731891"/>
    <d v="2024-03-31T00:00:00"/>
  </r>
  <r>
    <n v="805028530"/>
    <s v="HOSPITAL ISAIAS DUARTE CANCINO "/>
    <s v="FEU91790"/>
    <s v="805028530_FEU91790"/>
    <d v="2022-08-11T00:00:00"/>
    <n v="2022"/>
    <m/>
    <m/>
    <n v="502555"/>
    <m/>
    <m/>
    <m/>
    <n v="502555"/>
    <m/>
    <e v="#N/A"/>
    <x v="0"/>
    <n v="0"/>
    <n v="0"/>
    <n v="0"/>
    <n v="0"/>
    <n v="0"/>
    <m/>
    <n v="0"/>
    <m/>
    <m/>
    <n v="0"/>
    <d v="2024-03-31T00:00:00"/>
  </r>
  <r>
    <n v="805028530"/>
    <s v="HOSPITAL ISAIAS DUARTE CANCINO "/>
    <s v="FEU95641"/>
    <s v="805028530_FEU95641"/>
    <d v="2022-11-15T00:00:00"/>
    <n v="2022"/>
    <m/>
    <d v="2022-12-17T00:00:00"/>
    <n v="623695"/>
    <m/>
    <m/>
    <m/>
    <n v="623695"/>
    <s v="Finalizada"/>
    <s v="FACTURA EN PROGRAMACION DE PAGO"/>
    <x v="1"/>
    <n v="623695"/>
    <n v="623695"/>
    <n v="0"/>
    <n v="623695"/>
    <n v="0"/>
    <m/>
    <n v="623695"/>
    <n v="2201481823"/>
    <d v="2024-02-19T00:00:00"/>
    <n v="840103"/>
    <d v="2024-03-31T00:00:00"/>
  </r>
  <r>
    <n v="805028530"/>
    <s v="HOSPITAL ISAIAS DUARTE CANCINO "/>
    <s v="FEU97158"/>
    <s v="805028530_FEU97158"/>
    <d v="2022-12-31T00:00:00"/>
    <n v="2022"/>
    <m/>
    <d v="2023-05-16T00:00:00"/>
    <n v="59957"/>
    <m/>
    <m/>
    <m/>
    <n v="59957"/>
    <s v="Finalizada"/>
    <s v="FACTURA EN PROGRAMACION DE PAGO"/>
    <x v="4"/>
    <n v="59957"/>
    <n v="59957"/>
    <n v="0"/>
    <n v="59957"/>
    <n v="59957"/>
    <n v="1222281694"/>
    <n v="0"/>
    <m/>
    <m/>
    <n v="0"/>
    <d v="2024-03-31T00:00:00"/>
  </r>
  <r>
    <n v="805028530"/>
    <s v="HOSPITAL ISAIAS DUARTE CANCINO "/>
    <s v="FEU100629"/>
    <s v="805028530_FEU100629"/>
    <d v="2023-04-26T00:00:00"/>
    <n v="2023"/>
    <m/>
    <m/>
    <n v="1442370"/>
    <m/>
    <m/>
    <m/>
    <n v="1442370"/>
    <m/>
    <e v="#N/A"/>
    <x v="0"/>
    <n v="0"/>
    <n v="0"/>
    <n v="0"/>
    <n v="0"/>
    <n v="0"/>
    <m/>
    <n v="0"/>
    <m/>
    <m/>
    <n v="0"/>
    <d v="2024-03-31T00:00:00"/>
  </r>
  <r>
    <n v="805028530"/>
    <s v="HOSPITAL ISAIAS DUARTE CANCINO "/>
    <s v="FEU103780"/>
    <s v="805028530_FEU103780"/>
    <d v="2023-08-08T00:00:00"/>
    <n v="2023"/>
    <m/>
    <m/>
    <n v="566961"/>
    <m/>
    <m/>
    <m/>
    <n v="566961"/>
    <m/>
    <e v="#N/A"/>
    <x v="0"/>
    <n v="0"/>
    <n v="0"/>
    <n v="0"/>
    <n v="0"/>
    <n v="0"/>
    <m/>
    <n v="0"/>
    <m/>
    <m/>
    <n v="0"/>
    <d v="2024-03-31T00:00:00"/>
  </r>
  <r>
    <n v="805028530"/>
    <s v="HOSPITAL ISAIAS DUARTE CANCINO "/>
    <s v="FEU104244"/>
    <s v="805028530_FEU104244"/>
    <d v="2023-08-25T00:00:00"/>
    <n v="2023"/>
    <m/>
    <m/>
    <n v="1301783"/>
    <m/>
    <m/>
    <m/>
    <n v="1301783"/>
    <m/>
    <e v="#N/A"/>
    <x v="0"/>
    <n v="0"/>
    <n v="0"/>
    <n v="0"/>
    <n v="0"/>
    <n v="0"/>
    <m/>
    <n v="0"/>
    <m/>
    <m/>
    <n v="0"/>
    <d v="2024-03-31T00:00:00"/>
  </r>
  <r>
    <n v="805028530"/>
    <s v="HOSPITAL ISAIAS DUARTE CANCINO "/>
    <s v="FEU104981"/>
    <s v="805028530_FEU104981"/>
    <d v="2023-09-26T00:00:00"/>
    <n v="2023"/>
    <m/>
    <m/>
    <n v="68556"/>
    <m/>
    <m/>
    <m/>
    <n v="68556"/>
    <m/>
    <e v="#N/A"/>
    <x v="0"/>
    <n v="0"/>
    <n v="0"/>
    <n v="0"/>
    <n v="0"/>
    <n v="0"/>
    <m/>
    <n v="0"/>
    <m/>
    <m/>
    <n v="0"/>
    <d v="2024-03-31T00:00:00"/>
  </r>
  <r>
    <n v="805028530"/>
    <s v="HOSPITAL ISAIAS DUARTE CANCINO "/>
    <s v="FEU106225"/>
    <s v="805028530_FEU106225"/>
    <d v="2023-11-22T00:00:00"/>
    <n v="2023"/>
    <m/>
    <m/>
    <n v="292517"/>
    <m/>
    <m/>
    <m/>
    <n v="292517"/>
    <m/>
    <e v="#N/A"/>
    <x v="0"/>
    <n v="0"/>
    <n v="0"/>
    <n v="0"/>
    <n v="0"/>
    <n v="0"/>
    <m/>
    <n v="0"/>
    <m/>
    <m/>
    <n v="0"/>
    <d v="2024-03-31T00:00:00"/>
  </r>
  <r>
    <n v="805028530"/>
    <s v="HOSPITAL ISAIAS DUARTE CANCINO "/>
    <s v="FEU108387"/>
    <s v="805028530_FEU108387"/>
    <d v="2024-01-25T21:49:00"/>
    <n v="2024"/>
    <m/>
    <m/>
    <n v="284965"/>
    <m/>
    <m/>
    <m/>
    <n v="284965"/>
    <m/>
    <e v="#N/A"/>
    <x v="0"/>
    <n v="0"/>
    <n v="0"/>
    <n v="0"/>
    <n v="0"/>
    <n v="0"/>
    <m/>
    <n v="0"/>
    <m/>
    <m/>
    <n v="0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A02BB5-581F-427B-ABDA-6455820D3D40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D9" firstHeaderRow="0" firstDataRow="1" firstDataCol="1"/>
  <pivotFields count="27">
    <pivotField showAll="0"/>
    <pivotField showAll="0"/>
    <pivotField showAll="0"/>
    <pivotField dataField="1" showAll="0"/>
    <pivotField numFmtId="14" showAll="0"/>
    <pivotField showAll="0"/>
    <pivotField showAll="0"/>
    <pivotField showAll="0"/>
    <pivotField numFmtId="167" showAll="0"/>
    <pivotField showAll="0"/>
    <pivotField showAll="0"/>
    <pivotField showAll="0"/>
    <pivotField dataField="1" numFmtId="167" showAll="0"/>
    <pivotField showAll="0"/>
    <pivotField showAll="0"/>
    <pivotField axis="axisRow" showAll="0">
      <items count="6">
        <item x="1"/>
        <item x="3"/>
        <item x="0"/>
        <item x="4"/>
        <item x="2"/>
        <item t="default"/>
      </items>
    </pivotField>
    <pivotField numFmtId="167" showAll="0"/>
    <pivotField numFmtId="167" showAll="0"/>
    <pivotField dataField="1" numFmtId="167" showAll="0"/>
    <pivotField numFmtId="167" showAll="0"/>
    <pivotField numFmtId="167" showAll="0"/>
    <pivotField showAll="0"/>
    <pivotField numFmtId="167" showAll="0"/>
    <pivotField showAll="0"/>
    <pivotField showAll="0"/>
    <pivotField numFmtId="167"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Llave " fld="3" subtotal="count" baseField="0" baseItem="0"/>
    <dataField name="Suma de Valor Glosa Aceptada" fld="18" baseField="0" baseItem="0" numFmtId="167"/>
    <dataField name="Suma de SALDO" fld="12" baseField="0" baseItem="0" numFmtId="167"/>
  </dataFields>
  <formats count="8">
    <format dxfId="40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38">
      <pivotArea type="all" dataOnly="0" outline="0" fieldPosition="0"/>
    </format>
    <format dxfId="37">
      <pivotArea outline="0" collapsedLevelsAreSubtotals="1" fieldPosition="0"/>
    </format>
    <format dxfId="36">
      <pivotArea field="15" type="button" dataOnly="0" labelOnly="1" outline="0" axis="axisRow" fieldPosition="0"/>
    </format>
    <format dxfId="35">
      <pivotArea dataOnly="0" labelOnly="1" fieldPosition="0">
        <references count="1">
          <reference field="15" count="0"/>
        </references>
      </pivotArea>
    </format>
    <format dxfId="34">
      <pivotArea dataOnly="0" labelOnly="1" grandRow="1" outline="0" fieldPosition="0"/>
    </format>
    <format dxfId="33">
      <pivotArea dataOnly="0" labelOnly="1" outline="0" fieldPosition="0">
        <references count="1">
          <reference field="4294967294" count="2">
            <x v="0"/>
            <x v="2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63B96-99AB-4A8B-BF26-7E13434C1AF8}">
  <dimension ref="A1:J134"/>
  <sheetViews>
    <sheetView zoomScale="80" zoomScaleNormal="80" workbookViewId="0">
      <pane ySplit="9" topLeftCell="A104" activePane="bottomLeft" state="frozen"/>
      <selection pane="bottomLeft" activeCell="A2" sqref="A2"/>
    </sheetView>
  </sheetViews>
  <sheetFormatPr baseColWidth="10" defaultRowHeight="14.5" x14ac:dyDescent="0.35"/>
  <cols>
    <col min="1" max="1" width="19.81640625" customWidth="1"/>
    <col min="2" max="2" width="19.81640625" bestFit="1" customWidth="1"/>
    <col min="3" max="3" width="17.81640625" customWidth="1"/>
    <col min="4" max="4" width="14.26953125" customWidth="1"/>
    <col min="5" max="5" width="19.7265625" customWidth="1"/>
    <col min="6" max="6" width="14.7265625" customWidth="1"/>
    <col min="8" max="8" width="11.453125" customWidth="1"/>
    <col min="9" max="9" width="22.1796875" customWidth="1"/>
  </cols>
  <sheetData>
    <row r="1" spans="1:10" ht="17.5" x14ac:dyDescent="0.45">
      <c r="A1" s="1"/>
      <c r="B1" s="1"/>
      <c r="C1" s="1"/>
      <c r="D1" s="1"/>
      <c r="E1" s="2"/>
      <c r="F1" s="2"/>
      <c r="G1" s="2"/>
      <c r="H1" s="2"/>
      <c r="I1" s="2"/>
    </row>
    <row r="2" spans="1:10" ht="17.5" x14ac:dyDescent="0.45">
      <c r="A2" s="3" t="s">
        <v>13</v>
      </c>
      <c r="B2" s="4"/>
      <c r="C2" s="4"/>
      <c r="D2" s="4"/>
      <c r="E2" s="5"/>
      <c r="F2" s="6"/>
      <c r="G2" s="7"/>
      <c r="H2" s="8"/>
      <c r="I2" s="2"/>
      <c r="J2" s="2"/>
    </row>
    <row r="3" spans="1:10" ht="17.5" x14ac:dyDescent="0.45">
      <c r="A3" s="3" t="s">
        <v>14</v>
      </c>
      <c r="B3" s="4"/>
      <c r="C3" s="4"/>
      <c r="D3" s="4"/>
      <c r="E3" s="5"/>
      <c r="F3" s="6"/>
      <c r="G3" s="7"/>
      <c r="H3" s="8"/>
      <c r="I3" s="2"/>
      <c r="J3" s="2"/>
    </row>
    <row r="4" spans="1:10" ht="17.5" x14ac:dyDescent="0.45">
      <c r="A4" s="3" t="s">
        <v>0</v>
      </c>
      <c r="B4" s="4"/>
      <c r="C4" s="4"/>
      <c r="D4" s="4"/>
      <c r="E4" s="5"/>
      <c r="G4" s="7"/>
      <c r="H4" s="8"/>
      <c r="I4" s="2"/>
      <c r="J4" s="2"/>
    </row>
    <row r="5" spans="1:10" ht="17.5" x14ac:dyDescent="0.45">
      <c r="A5" s="3" t="s">
        <v>1</v>
      </c>
      <c r="B5" s="16" t="s">
        <v>15</v>
      </c>
      <c r="C5" s="16"/>
      <c r="D5" s="16"/>
      <c r="E5" s="6"/>
      <c r="F5" s="7"/>
      <c r="G5" s="8"/>
      <c r="H5" s="2"/>
      <c r="I5" s="2"/>
      <c r="J5" s="1"/>
    </row>
    <row r="6" spans="1:10" ht="17.5" x14ac:dyDescent="0.45">
      <c r="A6" s="3" t="s">
        <v>2</v>
      </c>
      <c r="B6" s="16">
        <v>45382</v>
      </c>
      <c r="C6" s="16"/>
      <c r="D6" s="4"/>
      <c r="E6" s="9"/>
      <c r="F6" s="7"/>
      <c r="G6" s="7"/>
      <c r="H6" s="8"/>
      <c r="I6" s="2"/>
      <c r="J6" s="2"/>
    </row>
    <row r="7" spans="1:10" ht="19" x14ac:dyDescent="0.45">
      <c r="A7" s="3" t="s">
        <v>3</v>
      </c>
      <c r="B7" s="15">
        <f>I8</f>
        <v>185779006</v>
      </c>
      <c r="C7" s="10"/>
      <c r="D7" s="4"/>
      <c r="E7" s="9"/>
      <c r="F7" s="7"/>
      <c r="G7" s="7"/>
      <c r="H7" s="8"/>
      <c r="I7" s="2"/>
      <c r="J7" s="2"/>
    </row>
    <row r="8" spans="1:10" ht="17.5" x14ac:dyDescent="0.35">
      <c r="A8" s="4"/>
      <c r="B8" s="4"/>
      <c r="C8" s="4"/>
      <c r="D8" s="11"/>
      <c r="E8" s="12">
        <f>+SUBTOTAL(9,E9:E1048576)</f>
        <v>191576549</v>
      </c>
      <c r="F8" s="12">
        <f>+SUBTOTAL(9,F9:F1048576)</f>
        <v>0</v>
      </c>
      <c r="G8" s="12">
        <f>+SUBTOTAL(9,G9:G1048576)</f>
        <v>0</v>
      </c>
      <c r="H8" s="12">
        <f>+SUBTOTAL(9,H9:H1048576)</f>
        <v>0</v>
      </c>
      <c r="I8" s="12">
        <f>+SUBTOTAL(9,I9:I1048576)</f>
        <v>185779006</v>
      </c>
    </row>
    <row r="9" spans="1:10" ht="33" x14ac:dyDescent="0.35">
      <c r="A9" s="17" t="s">
        <v>4</v>
      </c>
      <c r="B9" s="17" t="s">
        <v>5</v>
      </c>
      <c r="C9" s="17" t="s">
        <v>6</v>
      </c>
      <c r="D9" s="17" t="s">
        <v>7</v>
      </c>
      <c r="E9" s="18" t="s">
        <v>8</v>
      </c>
      <c r="F9" s="18" t="s">
        <v>9</v>
      </c>
      <c r="G9" s="18" t="s">
        <v>10</v>
      </c>
      <c r="H9" s="18" t="s">
        <v>11</v>
      </c>
      <c r="I9" s="18" t="s">
        <v>12</v>
      </c>
    </row>
    <row r="10" spans="1:10" x14ac:dyDescent="0.35">
      <c r="A10" s="13" t="s">
        <v>55</v>
      </c>
      <c r="B10" s="14">
        <v>42887</v>
      </c>
      <c r="C10" s="13">
        <v>2017</v>
      </c>
      <c r="D10" s="13"/>
      <c r="E10" s="21">
        <v>3605373</v>
      </c>
      <c r="F10" s="21"/>
      <c r="G10" s="21"/>
      <c r="H10" s="21"/>
      <c r="I10" s="21">
        <v>3605373</v>
      </c>
    </row>
    <row r="11" spans="1:10" x14ac:dyDescent="0.35">
      <c r="A11" s="13" t="s">
        <v>117</v>
      </c>
      <c r="B11" s="14">
        <v>43182</v>
      </c>
      <c r="C11" s="13">
        <v>2018</v>
      </c>
      <c r="D11" s="13"/>
      <c r="E11" s="21">
        <v>181859</v>
      </c>
      <c r="F11" s="21"/>
      <c r="G11" s="21"/>
      <c r="H11" s="21"/>
      <c r="I11" s="21">
        <v>93096</v>
      </c>
    </row>
    <row r="12" spans="1:10" x14ac:dyDescent="0.35">
      <c r="A12" s="13" t="s">
        <v>118</v>
      </c>
      <c r="B12" s="14">
        <v>43185</v>
      </c>
      <c r="C12" s="13">
        <v>2018</v>
      </c>
      <c r="D12" s="13"/>
      <c r="E12" s="21">
        <v>53100</v>
      </c>
      <c r="F12" s="21"/>
      <c r="G12" s="21"/>
      <c r="H12" s="21"/>
      <c r="I12" s="21">
        <v>53100</v>
      </c>
    </row>
    <row r="13" spans="1:10" x14ac:dyDescent="0.35">
      <c r="A13" s="13" t="s">
        <v>119</v>
      </c>
      <c r="B13" s="14">
        <v>43193</v>
      </c>
      <c r="C13" s="13">
        <v>2018</v>
      </c>
      <c r="D13" s="13"/>
      <c r="E13" s="21">
        <v>52900</v>
      </c>
      <c r="F13" s="21"/>
      <c r="G13" s="21"/>
      <c r="H13" s="21"/>
      <c r="I13" s="21">
        <v>52900</v>
      </c>
    </row>
    <row r="14" spans="1:10" x14ac:dyDescent="0.35">
      <c r="A14" s="13" t="s">
        <v>120</v>
      </c>
      <c r="B14" s="14">
        <v>43205</v>
      </c>
      <c r="C14" s="13">
        <v>2018</v>
      </c>
      <c r="D14" s="13"/>
      <c r="E14" s="21">
        <v>481000</v>
      </c>
      <c r="F14" s="21"/>
      <c r="G14" s="21"/>
      <c r="H14" s="21"/>
      <c r="I14" s="21">
        <v>481000</v>
      </c>
    </row>
    <row r="15" spans="1:10" x14ac:dyDescent="0.35">
      <c r="A15" s="13" t="s">
        <v>121</v>
      </c>
      <c r="B15" s="14">
        <v>43216</v>
      </c>
      <c r="C15" s="13">
        <v>2018</v>
      </c>
      <c r="D15" s="13"/>
      <c r="E15" s="21">
        <v>423899</v>
      </c>
      <c r="F15" s="21"/>
      <c r="G15" s="21"/>
      <c r="H15" s="21"/>
      <c r="I15" s="21">
        <v>423899</v>
      </c>
    </row>
    <row r="16" spans="1:10" x14ac:dyDescent="0.35">
      <c r="A16" s="13" t="s">
        <v>85</v>
      </c>
      <c r="B16" s="14">
        <v>43307</v>
      </c>
      <c r="C16" s="13">
        <v>2018</v>
      </c>
      <c r="D16" s="13"/>
      <c r="E16" s="21">
        <v>64300</v>
      </c>
      <c r="F16" s="21"/>
      <c r="G16" s="21"/>
      <c r="H16" s="21"/>
      <c r="I16" s="21">
        <v>64300</v>
      </c>
    </row>
    <row r="17" spans="1:9" x14ac:dyDescent="0.35">
      <c r="A17" s="13" t="s">
        <v>86</v>
      </c>
      <c r="B17" s="14">
        <v>43432</v>
      </c>
      <c r="C17" s="13">
        <v>2018</v>
      </c>
      <c r="D17" s="13"/>
      <c r="E17" s="21">
        <v>206159</v>
      </c>
      <c r="F17" s="21"/>
      <c r="G17" s="21"/>
      <c r="H17" s="21"/>
      <c r="I17" s="21">
        <v>206159</v>
      </c>
    </row>
    <row r="18" spans="1:9" x14ac:dyDescent="0.35">
      <c r="A18" s="13" t="s">
        <v>87</v>
      </c>
      <c r="B18" s="14">
        <v>43433</v>
      </c>
      <c r="C18" s="13">
        <v>2018</v>
      </c>
      <c r="D18" s="13"/>
      <c r="E18" s="21">
        <v>64700</v>
      </c>
      <c r="F18" s="21"/>
      <c r="G18" s="21"/>
      <c r="H18" s="21"/>
      <c r="I18" s="21">
        <v>64700</v>
      </c>
    </row>
    <row r="19" spans="1:9" x14ac:dyDescent="0.35">
      <c r="A19" s="13" t="s">
        <v>88</v>
      </c>
      <c r="B19" s="14">
        <v>43465</v>
      </c>
      <c r="C19" s="13">
        <v>2018</v>
      </c>
      <c r="D19" s="13"/>
      <c r="E19" s="21">
        <v>649877</v>
      </c>
      <c r="F19" s="21"/>
      <c r="G19" s="21"/>
      <c r="H19" s="21"/>
      <c r="I19" s="21">
        <v>649877</v>
      </c>
    </row>
    <row r="20" spans="1:9" x14ac:dyDescent="0.35">
      <c r="A20" s="13" t="s">
        <v>89</v>
      </c>
      <c r="B20" s="14">
        <v>43468</v>
      </c>
      <c r="C20" s="13">
        <v>2019</v>
      </c>
      <c r="D20" s="13"/>
      <c r="E20" s="21">
        <v>200799</v>
      </c>
      <c r="F20" s="21"/>
      <c r="G20" s="21"/>
      <c r="H20" s="21"/>
      <c r="I20" s="21">
        <v>200799</v>
      </c>
    </row>
    <row r="21" spans="1:9" x14ac:dyDescent="0.35">
      <c r="A21" s="13" t="s">
        <v>90</v>
      </c>
      <c r="B21" s="14">
        <v>43489</v>
      </c>
      <c r="C21" s="13">
        <v>2019</v>
      </c>
      <c r="D21" s="13"/>
      <c r="E21" s="21">
        <v>52400</v>
      </c>
      <c r="F21" s="21"/>
      <c r="G21" s="21"/>
      <c r="H21" s="21"/>
      <c r="I21" s="21">
        <v>52400</v>
      </c>
    </row>
    <row r="22" spans="1:9" x14ac:dyDescent="0.35">
      <c r="A22" s="13" t="s">
        <v>91</v>
      </c>
      <c r="B22" s="14">
        <v>43495</v>
      </c>
      <c r="C22" s="13">
        <v>2019</v>
      </c>
      <c r="D22" s="13"/>
      <c r="E22" s="21">
        <v>1075793</v>
      </c>
      <c r="F22" s="21"/>
      <c r="G22" s="21"/>
      <c r="H22" s="21"/>
      <c r="I22" s="21">
        <v>1075793</v>
      </c>
    </row>
    <row r="23" spans="1:9" x14ac:dyDescent="0.35">
      <c r="A23" s="13" t="s">
        <v>92</v>
      </c>
      <c r="B23" s="14">
        <v>43527</v>
      </c>
      <c r="C23" s="13">
        <v>2019</v>
      </c>
      <c r="D23" s="13"/>
      <c r="E23" s="21">
        <v>254714</v>
      </c>
      <c r="F23" s="21"/>
      <c r="G23" s="21"/>
      <c r="H23" s="21"/>
      <c r="I23" s="21">
        <v>254714</v>
      </c>
    </row>
    <row r="24" spans="1:9" x14ac:dyDescent="0.35">
      <c r="A24" s="13" t="s">
        <v>93</v>
      </c>
      <c r="B24" s="14">
        <v>43551</v>
      </c>
      <c r="C24" s="13">
        <v>2019</v>
      </c>
      <c r="D24" s="13"/>
      <c r="E24" s="21">
        <v>52400</v>
      </c>
      <c r="F24" s="21"/>
      <c r="G24" s="21"/>
      <c r="H24" s="21"/>
      <c r="I24" s="21">
        <v>52400</v>
      </c>
    </row>
    <row r="25" spans="1:9" x14ac:dyDescent="0.35">
      <c r="A25" s="13" t="s">
        <v>94</v>
      </c>
      <c r="B25" s="14">
        <v>43553</v>
      </c>
      <c r="C25" s="13">
        <v>2019</v>
      </c>
      <c r="D25" s="13"/>
      <c r="E25" s="21">
        <v>248949</v>
      </c>
      <c r="F25" s="21"/>
      <c r="G25" s="21"/>
      <c r="H25" s="21"/>
      <c r="I25" s="21">
        <v>248949</v>
      </c>
    </row>
    <row r="26" spans="1:9" x14ac:dyDescent="0.35">
      <c r="A26" s="13" t="s">
        <v>95</v>
      </c>
      <c r="B26" s="14">
        <v>43556</v>
      </c>
      <c r="C26" s="13">
        <v>2019</v>
      </c>
      <c r="D26" s="13"/>
      <c r="E26" s="21">
        <v>506456</v>
      </c>
      <c r="F26" s="21"/>
      <c r="G26" s="21"/>
      <c r="H26" s="21"/>
      <c r="I26" s="21">
        <v>506456</v>
      </c>
    </row>
    <row r="27" spans="1:9" x14ac:dyDescent="0.35">
      <c r="A27" s="13" t="s">
        <v>96</v>
      </c>
      <c r="B27" s="14">
        <v>43572</v>
      </c>
      <c r="C27" s="13">
        <v>2019</v>
      </c>
      <c r="D27" s="13"/>
      <c r="E27" s="21">
        <v>73300</v>
      </c>
      <c r="F27" s="21"/>
      <c r="G27" s="21"/>
      <c r="H27" s="21"/>
      <c r="I27" s="21">
        <v>73300</v>
      </c>
    </row>
    <row r="28" spans="1:9" x14ac:dyDescent="0.35">
      <c r="A28" s="13" t="s">
        <v>97</v>
      </c>
      <c r="B28" s="14">
        <v>43573</v>
      </c>
      <c r="C28" s="13">
        <v>2019</v>
      </c>
      <c r="D28" s="13"/>
      <c r="E28" s="21">
        <v>102100</v>
      </c>
      <c r="F28" s="21"/>
      <c r="G28" s="21"/>
      <c r="H28" s="21"/>
      <c r="I28" s="21">
        <v>102100</v>
      </c>
    </row>
    <row r="29" spans="1:9" x14ac:dyDescent="0.35">
      <c r="A29" s="13" t="s">
        <v>98</v>
      </c>
      <c r="B29" s="14">
        <v>43576</v>
      </c>
      <c r="C29" s="13">
        <v>2019</v>
      </c>
      <c r="D29" s="13"/>
      <c r="E29" s="21">
        <v>165314</v>
      </c>
      <c r="F29" s="21"/>
      <c r="G29" s="21"/>
      <c r="H29" s="21"/>
      <c r="I29" s="21">
        <v>165314</v>
      </c>
    </row>
    <row r="30" spans="1:9" x14ac:dyDescent="0.35">
      <c r="A30" s="13" t="s">
        <v>99</v>
      </c>
      <c r="B30" s="14">
        <v>43583</v>
      </c>
      <c r="C30" s="13">
        <v>2019</v>
      </c>
      <c r="D30" s="13"/>
      <c r="E30" s="21">
        <v>450309</v>
      </c>
      <c r="F30" s="21"/>
      <c r="G30" s="21"/>
      <c r="H30" s="21"/>
      <c r="I30" s="21">
        <v>450309</v>
      </c>
    </row>
    <row r="31" spans="1:9" x14ac:dyDescent="0.35">
      <c r="A31" s="13" t="s">
        <v>100</v>
      </c>
      <c r="B31" s="14">
        <v>43583</v>
      </c>
      <c r="C31" s="13">
        <v>2019</v>
      </c>
      <c r="D31" s="13"/>
      <c r="E31" s="21">
        <v>1107603</v>
      </c>
      <c r="F31" s="21"/>
      <c r="G31" s="21"/>
      <c r="H31" s="21"/>
      <c r="I31" s="21">
        <v>1107603</v>
      </c>
    </row>
    <row r="32" spans="1:9" x14ac:dyDescent="0.35">
      <c r="A32" s="13" t="s">
        <v>101</v>
      </c>
      <c r="B32" s="14">
        <v>43600</v>
      </c>
      <c r="C32" s="13">
        <v>2019</v>
      </c>
      <c r="D32" s="13"/>
      <c r="E32" s="21">
        <v>674818</v>
      </c>
      <c r="F32" s="21"/>
      <c r="G32" s="21"/>
      <c r="H32" s="21"/>
      <c r="I32" s="21">
        <v>674818</v>
      </c>
    </row>
    <row r="33" spans="1:9" x14ac:dyDescent="0.35">
      <c r="A33" s="13" t="s">
        <v>102</v>
      </c>
      <c r="B33" s="14">
        <v>43603</v>
      </c>
      <c r="C33" s="13">
        <v>2019</v>
      </c>
      <c r="D33" s="13"/>
      <c r="E33" s="21">
        <v>63200</v>
      </c>
      <c r="F33" s="21"/>
      <c r="G33" s="21"/>
      <c r="H33" s="21"/>
      <c r="I33" s="21">
        <v>63200</v>
      </c>
    </row>
    <row r="34" spans="1:9" x14ac:dyDescent="0.35">
      <c r="A34" s="13" t="s">
        <v>103</v>
      </c>
      <c r="B34" s="14">
        <v>43608</v>
      </c>
      <c r="C34" s="13">
        <v>2019</v>
      </c>
      <c r="D34" s="13"/>
      <c r="E34" s="21">
        <v>52400</v>
      </c>
      <c r="F34" s="21"/>
      <c r="G34" s="21"/>
      <c r="H34" s="21"/>
      <c r="I34" s="21">
        <v>52400</v>
      </c>
    </row>
    <row r="35" spans="1:9" x14ac:dyDescent="0.35">
      <c r="A35" s="13" t="s">
        <v>104</v>
      </c>
      <c r="B35" s="14">
        <v>43610</v>
      </c>
      <c r="C35" s="13">
        <v>2019</v>
      </c>
      <c r="D35" s="13"/>
      <c r="E35" s="21">
        <v>581075</v>
      </c>
      <c r="F35" s="21"/>
      <c r="G35" s="21"/>
      <c r="H35" s="21"/>
      <c r="I35" s="21">
        <v>581075</v>
      </c>
    </row>
    <row r="36" spans="1:9" x14ac:dyDescent="0.35">
      <c r="A36" s="13" t="s">
        <v>105</v>
      </c>
      <c r="B36" s="14">
        <v>43611</v>
      </c>
      <c r="C36" s="13">
        <v>2019</v>
      </c>
      <c r="D36" s="13"/>
      <c r="E36" s="21">
        <v>61300</v>
      </c>
      <c r="F36" s="21"/>
      <c r="G36" s="21"/>
      <c r="H36" s="21"/>
      <c r="I36" s="21">
        <v>61300</v>
      </c>
    </row>
    <row r="37" spans="1:9" x14ac:dyDescent="0.35">
      <c r="A37" s="13" t="s">
        <v>106</v>
      </c>
      <c r="B37" s="14">
        <v>43614</v>
      </c>
      <c r="C37" s="13">
        <v>2019</v>
      </c>
      <c r="D37" s="13"/>
      <c r="E37" s="21">
        <v>114345</v>
      </c>
      <c r="F37" s="21"/>
      <c r="G37" s="21"/>
      <c r="H37" s="21"/>
      <c r="I37" s="21">
        <v>114345</v>
      </c>
    </row>
    <row r="38" spans="1:9" x14ac:dyDescent="0.35">
      <c r="A38" s="13" t="s">
        <v>107</v>
      </c>
      <c r="B38" s="14">
        <v>43624</v>
      </c>
      <c r="C38" s="13">
        <v>2019</v>
      </c>
      <c r="D38" s="13"/>
      <c r="E38" s="21">
        <v>131543</v>
      </c>
      <c r="F38" s="21"/>
      <c r="G38" s="21"/>
      <c r="H38" s="21"/>
      <c r="I38" s="21">
        <v>131543</v>
      </c>
    </row>
    <row r="39" spans="1:9" x14ac:dyDescent="0.35">
      <c r="A39" s="13" t="s">
        <v>108</v>
      </c>
      <c r="B39" s="14">
        <v>43631</v>
      </c>
      <c r="C39" s="13">
        <v>2019</v>
      </c>
      <c r="D39" s="13"/>
      <c r="E39" s="21">
        <v>460388</v>
      </c>
      <c r="F39" s="21"/>
      <c r="G39" s="21"/>
      <c r="H39" s="21"/>
      <c r="I39" s="21">
        <v>460388</v>
      </c>
    </row>
    <row r="40" spans="1:9" x14ac:dyDescent="0.35">
      <c r="A40" s="13" t="s">
        <v>109</v>
      </c>
      <c r="B40" s="14">
        <v>43635</v>
      </c>
      <c r="C40" s="13">
        <v>2019</v>
      </c>
      <c r="D40" s="13"/>
      <c r="E40" s="21">
        <v>165700</v>
      </c>
      <c r="F40" s="21"/>
      <c r="G40" s="21"/>
      <c r="H40" s="21"/>
      <c r="I40" s="21">
        <v>165700</v>
      </c>
    </row>
    <row r="41" spans="1:9" x14ac:dyDescent="0.35">
      <c r="A41" s="13" t="s">
        <v>110</v>
      </c>
      <c r="B41" s="14">
        <v>43636</v>
      </c>
      <c r="C41" s="13">
        <v>2019</v>
      </c>
      <c r="D41" s="13"/>
      <c r="E41" s="21">
        <v>105700</v>
      </c>
      <c r="F41" s="21"/>
      <c r="G41" s="21"/>
      <c r="H41" s="21"/>
      <c r="I41" s="21">
        <v>105700</v>
      </c>
    </row>
    <row r="42" spans="1:9" x14ac:dyDescent="0.35">
      <c r="A42" s="13" t="s">
        <v>111</v>
      </c>
      <c r="B42" s="14">
        <v>43638</v>
      </c>
      <c r="C42" s="13">
        <v>2019</v>
      </c>
      <c r="D42" s="13"/>
      <c r="E42" s="21">
        <v>68359</v>
      </c>
      <c r="F42" s="21"/>
      <c r="G42" s="21"/>
      <c r="H42" s="21"/>
      <c r="I42" s="21">
        <v>68359</v>
      </c>
    </row>
    <row r="43" spans="1:9" x14ac:dyDescent="0.35">
      <c r="A43" s="13" t="s">
        <v>112</v>
      </c>
      <c r="B43" s="14">
        <v>43642</v>
      </c>
      <c r="C43" s="13">
        <v>2019</v>
      </c>
      <c r="D43" s="13"/>
      <c r="E43" s="21">
        <v>558618</v>
      </c>
      <c r="F43" s="21"/>
      <c r="G43" s="21"/>
      <c r="H43" s="21"/>
      <c r="I43" s="21">
        <v>558618</v>
      </c>
    </row>
    <row r="44" spans="1:9" x14ac:dyDescent="0.35">
      <c r="A44" s="13" t="s">
        <v>113</v>
      </c>
      <c r="B44" s="14">
        <v>43648</v>
      </c>
      <c r="C44" s="13">
        <v>2019</v>
      </c>
      <c r="D44" s="13"/>
      <c r="E44" s="21">
        <v>64402</v>
      </c>
      <c r="F44" s="21"/>
      <c r="G44" s="21"/>
      <c r="H44" s="21"/>
      <c r="I44" s="21">
        <v>64402</v>
      </c>
    </row>
    <row r="45" spans="1:9" x14ac:dyDescent="0.35">
      <c r="A45" s="13" t="s">
        <v>114</v>
      </c>
      <c r="B45" s="14">
        <v>43654</v>
      </c>
      <c r="C45" s="13">
        <v>2019</v>
      </c>
      <c r="D45" s="13"/>
      <c r="E45" s="21">
        <v>380934</v>
      </c>
      <c r="F45" s="21"/>
      <c r="G45" s="21"/>
      <c r="H45" s="21"/>
      <c r="I45" s="21">
        <v>380934</v>
      </c>
    </row>
    <row r="46" spans="1:9" x14ac:dyDescent="0.35">
      <c r="A46" s="13" t="s">
        <v>115</v>
      </c>
      <c r="B46" s="14">
        <v>43654</v>
      </c>
      <c r="C46" s="13">
        <v>2019</v>
      </c>
      <c r="D46" s="13"/>
      <c r="E46" s="21">
        <v>61300</v>
      </c>
      <c r="F46" s="21"/>
      <c r="G46" s="21"/>
      <c r="H46" s="21"/>
      <c r="I46" s="21">
        <v>61300</v>
      </c>
    </row>
    <row r="47" spans="1:9" x14ac:dyDescent="0.35">
      <c r="A47" s="13" t="s">
        <v>116</v>
      </c>
      <c r="B47" s="14">
        <v>43668</v>
      </c>
      <c r="C47" s="13">
        <v>2019</v>
      </c>
      <c r="D47" s="13"/>
      <c r="E47" s="21">
        <v>304009</v>
      </c>
      <c r="F47" s="21"/>
      <c r="G47" s="21"/>
      <c r="H47" s="21"/>
      <c r="I47" s="21">
        <v>304009</v>
      </c>
    </row>
    <row r="48" spans="1:9" x14ac:dyDescent="0.35">
      <c r="A48" s="13" t="s">
        <v>122</v>
      </c>
      <c r="B48" s="14">
        <v>43680</v>
      </c>
      <c r="C48" s="13">
        <v>2019</v>
      </c>
      <c r="D48" s="13"/>
      <c r="E48" s="21">
        <v>51300</v>
      </c>
      <c r="F48" s="21"/>
      <c r="G48" s="21"/>
      <c r="H48" s="21"/>
      <c r="I48" s="21">
        <v>51300</v>
      </c>
    </row>
    <row r="49" spans="1:9" x14ac:dyDescent="0.35">
      <c r="A49" s="13" t="s">
        <v>123</v>
      </c>
      <c r="B49" s="14">
        <v>43681</v>
      </c>
      <c r="C49" s="13">
        <v>2019</v>
      </c>
      <c r="D49" s="13"/>
      <c r="E49" s="21">
        <v>285902</v>
      </c>
      <c r="F49" s="21"/>
      <c r="G49" s="21"/>
      <c r="H49" s="21"/>
      <c r="I49" s="21">
        <v>285902</v>
      </c>
    </row>
    <row r="50" spans="1:9" x14ac:dyDescent="0.35">
      <c r="A50" s="13" t="s">
        <v>124</v>
      </c>
      <c r="B50" s="14">
        <v>43686</v>
      </c>
      <c r="C50" s="13">
        <v>2019</v>
      </c>
      <c r="D50" s="13"/>
      <c r="E50" s="21">
        <v>120914</v>
      </c>
      <c r="F50" s="21"/>
      <c r="G50" s="21"/>
      <c r="H50" s="21"/>
      <c r="I50" s="21">
        <v>120914</v>
      </c>
    </row>
    <row r="51" spans="1:9" x14ac:dyDescent="0.35">
      <c r="A51" s="13" t="s">
        <v>125</v>
      </c>
      <c r="B51" s="14">
        <v>43694</v>
      </c>
      <c r="C51" s="13">
        <v>2019</v>
      </c>
      <c r="D51" s="13"/>
      <c r="E51" s="21">
        <v>349176</v>
      </c>
      <c r="F51" s="21"/>
      <c r="G51" s="21"/>
      <c r="H51" s="21"/>
      <c r="I51" s="21">
        <v>349176</v>
      </c>
    </row>
    <row r="52" spans="1:9" x14ac:dyDescent="0.35">
      <c r="A52" s="13" t="s">
        <v>126</v>
      </c>
      <c r="B52" s="14">
        <v>43695</v>
      </c>
      <c r="C52" s="13">
        <v>2019</v>
      </c>
      <c r="D52" s="13"/>
      <c r="E52" s="21">
        <v>82059</v>
      </c>
      <c r="F52" s="21"/>
      <c r="G52" s="21"/>
      <c r="H52" s="21"/>
      <c r="I52" s="21">
        <v>82059</v>
      </c>
    </row>
    <row r="53" spans="1:9" x14ac:dyDescent="0.35">
      <c r="A53" s="13" t="s">
        <v>16</v>
      </c>
      <c r="B53" s="14">
        <v>43750</v>
      </c>
      <c r="C53" s="13">
        <v>2019</v>
      </c>
      <c r="D53" s="13"/>
      <c r="E53" s="21">
        <v>283036</v>
      </c>
      <c r="F53" s="21"/>
      <c r="G53" s="21"/>
      <c r="H53" s="21"/>
      <c r="I53" s="21">
        <v>283036</v>
      </c>
    </row>
    <row r="54" spans="1:9" x14ac:dyDescent="0.35">
      <c r="A54" s="13" t="s">
        <v>17</v>
      </c>
      <c r="B54" s="14">
        <v>43796</v>
      </c>
      <c r="C54" s="13">
        <v>2019</v>
      </c>
      <c r="D54" s="13"/>
      <c r="E54" s="21">
        <v>110800</v>
      </c>
      <c r="F54" s="21"/>
      <c r="G54" s="21"/>
      <c r="H54" s="21"/>
      <c r="I54" s="21">
        <v>110800</v>
      </c>
    </row>
    <row r="55" spans="1:9" x14ac:dyDescent="0.35">
      <c r="A55" s="13" t="s">
        <v>18</v>
      </c>
      <c r="B55" s="14">
        <v>43800</v>
      </c>
      <c r="C55" s="13">
        <v>2019</v>
      </c>
      <c r="D55" s="13"/>
      <c r="E55" s="21">
        <v>217547</v>
      </c>
      <c r="F55" s="21"/>
      <c r="G55" s="21"/>
      <c r="H55" s="21"/>
      <c r="I55" s="21">
        <v>217547</v>
      </c>
    </row>
    <row r="56" spans="1:9" x14ac:dyDescent="0.35">
      <c r="A56" s="13" t="s">
        <v>21</v>
      </c>
      <c r="B56" s="14">
        <v>43804</v>
      </c>
      <c r="C56" s="13">
        <v>2019</v>
      </c>
      <c r="D56" s="13"/>
      <c r="E56" s="21">
        <v>55050</v>
      </c>
      <c r="F56" s="21"/>
      <c r="G56" s="21"/>
      <c r="H56" s="21"/>
      <c r="I56" s="21">
        <v>55050</v>
      </c>
    </row>
    <row r="57" spans="1:9" x14ac:dyDescent="0.35">
      <c r="A57" s="13" t="s">
        <v>19</v>
      </c>
      <c r="B57" s="14">
        <v>43805</v>
      </c>
      <c r="C57" s="13">
        <v>2019</v>
      </c>
      <c r="D57" s="13"/>
      <c r="E57" s="21">
        <v>763195</v>
      </c>
      <c r="F57" s="21"/>
      <c r="G57" s="21"/>
      <c r="H57" s="21"/>
      <c r="I57" s="21">
        <v>763195</v>
      </c>
    </row>
    <row r="58" spans="1:9" x14ac:dyDescent="0.35">
      <c r="A58" s="13" t="s">
        <v>20</v>
      </c>
      <c r="B58" s="14">
        <v>43811</v>
      </c>
      <c r="C58" s="13">
        <v>2019</v>
      </c>
      <c r="D58" s="13"/>
      <c r="E58" s="21">
        <v>766500</v>
      </c>
      <c r="F58" s="21"/>
      <c r="G58" s="21"/>
      <c r="H58" s="21"/>
      <c r="I58" s="21">
        <v>766500</v>
      </c>
    </row>
    <row r="59" spans="1:9" x14ac:dyDescent="0.35">
      <c r="A59" s="13" t="s">
        <v>131</v>
      </c>
      <c r="B59" s="14">
        <v>43816</v>
      </c>
      <c r="C59" s="13">
        <v>2019</v>
      </c>
      <c r="D59" s="13"/>
      <c r="E59" s="21">
        <v>70012</v>
      </c>
      <c r="F59" s="21"/>
      <c r="G59" s="21"/>
      <c r="H59" s="21"/>
      <c r="I59" s="21">
        <v>70012</v>
      </c>
    </row>
    <row r="60" spans="1:9" x14ac:dyDescent="0.35">
      <c r="A60" s="13" t="s">
        <v>22</v>
      </c>
      <c r="B60" s="14">
        <v>43819</v>
      </c>
      <c r="C60" s="13">
        <v>2019</v>
      </c>
      <c r="D60" s="13"/>
      <c r="E60" s="21">
        <v>81129</v>
      </c>
      <c r="F60" s="21"/>
      <c r="G60" s="21"/>
      <c r="H60" s="21"/>
      <c r="I60" s="21">
        <v>81129</v>
      </c>
    </row>
    <row r="61" spans="1:9" x14ac:dyDescent="0.35">
      <c r="A61" s="13" t="s">
        <v>23</v>
      </c>
      <c r="B61" s="14">
        <v>43819</v>
      </c>
      <c r="C61" s="13">
        <v>2019</v>
      </c>
      <c r="D61" s="13"/>
      <c r="E61" s="21">
        <v>578490</v>
      </c>
      <c r="F61" s="21"/>
      <c r="G61" s="21"/>
      <c r="H61" s="21"/>
      <c r="I61" s="21">
        <v>578490</v>
      </c>
    </row>
    <row r="62" spans="1:9" x14ac:dyDescent="0.35">
      <c r="A62" s="13" t="s">
        <v>24</v>
      </c>
      <c r="B62" s="14">
        <v>43823</v>
      </c>
      <c r="C62" s="13">
        <v>2019</v>
      </c>
      <c r="D62" s="13"/>
      <c r="E62" s="21">
        <v>373529</v>
      </c>
      <c r="F62" s="21"/>
      <c r="G62" s="21"/>
      <c r="H62" s="21"/>
      <c r="I62" s="21">
        <v>373529</v>
      </c>
    </row>
    <row r="63" spans="1:9" x14ac:dyDescent="0.35">
      <c r="A63" s="13" t="s">
        <v>25</v>
      </c>
      <c r="B63" s="14">
        <v>43829</v>
      </c>
      <c r="C63" s="13">
        <v>2019</v>
      </c>
      <c r="D63" s="13"/>
      <c r="E63" s="21">
        <v>276787</v>
      </c>
      <c r="F63" s="21"/>
      <c r="G63" s="21"/>
      <c r="H63" s="21"/>
      <c r="I63" s="21">
        <v>276787</v>
      </c>
    </row>
    <row r="64" spans="1:9" x14ac:dyDescent="0.35">
      <c r="A64" s="13" t="s">
        <v>26</v>
      </c>
      <c r="B64" s="14">
        <v>43830</v>
      </c>
      <c r="C64" s="13">
        <v>2019</v>
      </c>
      <c r="D64" s="13"/>
      <c r="E64" s="21">
        <v>183759</v>
      </c>
      <c r="F64" s="21"/>
      <c r="G64" s="21"/>
      <c r="H64" s="21"/>
      <c r="I64" s="21">
        <v>183759</v>
      </c>
    </row>
    <row r="65" spans="1:9" x14ac:dyDescent="0.35">
      <c r="A65" s="13" t="s">
        <v>27</v>
      </c>
      <c r="B65" s="14">
        <v>43849</v>
      </c>
      <c r="C65" s="13">
        <v>2020</v>
      </c>
      <c r="D65" s="13"/>
      <c r="E65" s="21">
        <v>243605</v>
      </c>
      <c r="F65" s="21"/>
      <c r="G65" s="21"/>
      <c r="H65" s="21"/>
      <c r="I65" s="21">
        <v>243605</v>
      </c>
    </row>
    <row r="66" spans="1:9" x14ac:dyDescent="0.35">
      <c r="A66" s="13" t="s">
        <v>28</v>
      </c>
      <c r="B66" s="14">
        <v>43852</v>
      </c>
      <c r="C66" s="13">
        <v>2020</v>
      </c>
      <c r="D66" s="13"/>
      <c r="E66" s="21">
        <v>75444</v>
      </c>
      <c r="F66" s="21"/>
      <c r="G66" s="21"/>
      <c r="H66" s="21"/>
      <c r="I66" s="21">
        <v>75444</v>
      </c>
    </row>
    <row r="67" spans="1:9" x14ac:dyDescent="0.35">
      <c r="A67" s="13" t="s">
        <v>29</v>
      </c>
      <c r="B67" s="14">
        <v>43868</v>
      </c>
      <c r="C67" s="13">
        <v>2020</v>
      </c>
      <c r="D67" s="13"/>
      <c r="E67" s="21">
        <v>100870</v>
      </c>
      <c r="F67" s="21"/>
      <c r="G67" s="21"/>
      <c r="H67" s="21"/>
      <c r="I67" s="21">
        <v>100870</v>
      </c>
    </row>
    <row r="68" spans="1:9" x14ac:dyDescent="0.35">
      <c r="A68" s="13" t="s">
        <v>30</v>
      </c>
      <c r="B68" s="14">
        <v>43902</v>
      </c>
      <c r="C68" s="13">
        <v>2020</v>
      </c>
      <c r="D68" s="13"/>
      <c r="E68" s="21">
        <v>355007</v>
      </c>
      <c r="F68" s="21"/>
      <c r="G68" s="21"/>
      <c r="H68" s="21"/>
      <c r="I68" s="21">
        <v>355007</v>
      </c>
    </row>
    <row r="69" spans="1:9" x14ac:dyDescent="0.35">
      <c r="A69" s="13" t="s">
        <v>31</v>
      </c>
      <c r="B69" s="14">
        <v>43935</v>
      </c>
      <c r="C69" s="13">
        <v>2020</v>
      </c>
      <c r="D69" s="13"/>
      <c r="E69" s="21">
        <v>57600</v>
      </c>
      <c r="F69" s="21"/>
      <c r="G69" s="21"/>
      <c r="H69" s="21"/>
      <c r="I69" s="21">
        <v>57600</v>
      </c>
    </row>
    <row r="70" spans="1:9" x14ac:dyDescent="0.35">
      <c r="A70" s="13" t="s">
        <v>32</v>
      </c>
      <c r="B70" s="14">
        <v>43937</v>
      </c>
      <c r="C70" s="13">
        <v>2020</v>
      </c>
      <c r="D70" s="13"/>
      <c r="E70" s="21">
        <v>218079</v>
      </c>
      <c r="F70" s="21"/>
      <c r="G70" s="21"/>
      <c r="H70" s="21"/>
      <c r="I70" s="21">
        <v>218079</v>
      </c>
    </row>
    <row r="71" spans="1:9" x14ac:dyDescent="0.35">
      <c r="A71" s="13" t="s">
        <v>33</v>
      </c>
      <c r="B71" s="14">
        <v>43973</v>
      </c>
      <c r="C71" s="13">
        <v>2020</v>
      </c>
      <c r="D71" s="13"/>
      <c r="E71" s="21">
        <v>58700</v>
      </c>
      <c r="F71" s="21"/>
      <c r="G71" s="21"/>
      <c r="H71" s="21"/>
      <c r="I71" s="21">
        <v>58700</v>
      </c>
    </row>
    <row r="72" spans="1:9" x14ac:dyDescent="0.35">
      <c r="A72" s="13" t="s">
        <v>34</v>
      </c>
      <c r="B72" s="14">
        <v>43978</v>
      </c>
      <c r="C72" s="13">
        <v>2020</v>
      </c>
      <c r="D72" s="13"/>
      <c r="E72" s="21">
        <v>572246</v>
      </c>
      <c r="F72" s="21"/>
      <c r="G72" s="21"/>
      <c r="H72" s="21"/>
      <c r="I72" s="21">
        <v>572246</v>
      </c>
    </row>
    <row r="73" spans="1:9" x14ac:dyDescent="0.35">
      <c r="A73" s="13" t="s">
        <v>35</v>
      </c>
      <c r="B73" s="14">
        <v>43978</v>
      </c>
      <c r="C73" s="13">
        <v>2020</v>
      </c>
      <c r="D73" s="13"/>
      <c r="E73" s="21">
        <v>114750</v>
      </c>
      <c r="F73" s="21"/>
      <c r="G73" s="21"/>
      <c r="H73" s="21"/>
      <c r="I73" s="21">
        <v>114750</v>
      </c>
    </row>
    <row r="74" spans="1:9" x14ac:dyDescent="0.35">
      <c r="A74" s="13" t="s">
        <v>36</v>
      </c>
      <c r="B74" s="14">
        <v>43980</v>
      </c>
      <c r="C74" s="13">
        <v>2020</v>
      </c>
      <c r="D74" s="13"/>
      <c r="E74" s="21">
        <v>802962</v>
      </c>
      <c r="F74" s="21"/>
      <c r="G74" s="21"/>
      <c r="H74" s="21"/>
      <c r="I74" s="21">
        <v>802962</v>
      </c>
    </row>
    <row r="75" spans="1:9" x14ac:dyDescent="0.35">
      <c r="A75" s="13" t="s">
        <v>38</v>
      </c>
      <c r="B75" s="14">
        <v>44008</v>
      </c>
      <c r="C75" s="13">
        <v>2020</v>
      </c>
      <c r="D75" s="13"/>
      <c r="E75" s="21">
        <v>137917</v>
      </c>
      <c r="F75" s="21"/>
      <c r="G75" s="21"/>
      <c r="H75" s="21"/>
      <c r="I75" s="21">
        <v>137917</v>
      </c>
    </row>
    <row r="76" spans="1:9" x14ac:dyDescent="0.35">
      <c r="A76" s="13" t="s">
        <v>37</v>
      </c>
      <c r="B76" s="14">
        <v>44009</v>
      </c>
      <c r="C76" s="13">
        <v>2020</v>
      </c>
      <c r="D76" s="13"/>
      <c r="E76" s="21">
        <v>817240</v>
      </c>
      <c r="F76" s="21"/>
      <c r="G76" s="21"/>
      <c r="H76" s="21"/>
      <c r="I76" s="21">
        <v>817240</v>
      </c>
    </row>
    <row r="77" spans="1:9" x14ac:dyDescent="0.35">
      <c r="A77" s="13" t="s">
        <v>39</v>
      </c>
      <c r="B77" s="14">
        <v>44036</v>
      </c>
      <c r="C77" s="13">
        <v>2020</v>
      </c>
      <c r="D77" s="13"/>
      <c r="E77" s="21">
        <v>337600</v>
      </c>
      <c r="F77" s="21"/>
      <c r="G77" s="21"/>
      <c r="H77" s="21"/>
      <c r="I77" s="21">
        <v>337600</v>
      </c>
    </row>
    <row r="78" spans="1:9" x14ac:dyDescent="0.35">
      <c r="A78" s="13" t="s">
        <v>40</v>
      </c>
      <c r="B78" s="14">
        <v>44041</v>
      </c>
      <c r="C78" s="13">
        <v>2020</v>
      </c>
      <c r="D78" s="13"/>
      <c r="E78" s="21">
        <v>411523</v>
      </c>
      <c r="F78" s="21"/>
      <c r="G78" s="21"/>
      <c r="H78" s="21"/>
      <c r="I78" s="21">
        <v>411523</v>
      </c>
    </row>
    <row r="79" spans="1:9" x14ac:dyDescent="0.35">
      <c r="A79" s="13" t="s">
        <v>41</v>
      </c>
      <c r="B79" s="14">
        <v>44043</v>
      </c>
      <c r="C79" s="13">
        <v>2020</v>
      </c>
      <c r="D79" s="13"/>
      <c r="E79" s="21">
        <v>107430</v>
      </c>
      <c r="F79" s="21"/>
      <c r="G79" s="21"/>
      <c r="H79" s="21"/>
      <c r="I79" s="21">
        <v>107430</v>
      </c>
    </row>
    <row r="80" spans="1:9" x14ac:dyDescent="0.35">
      <c r="A80" s="13" t="s">
        <v>42</v>
      </c>
      <c r="B80" s="14">
        <v>44054</v>
      </c>
      <c r="C80" s="13">
        <v>2020</v>
      </c>
      <c r="D80" s="13"/>
      <c r="E80" s="21">
        <v>1694308</v>
      </c>
      <c r="F80" s="21"/>
      <c r="G80" s="21"/>
      <c r="H80" s="21"/>
      <c r="I80" s="21">
        <v>1694308</v>
      </c>
    </row>
    <row r="81" spans="1:9" x14ac:dyDescent="0.35">
      <c r="A81" s="13" t="s">
        <v>43</v>
      </c>
      <c r="B81" s="14">
        <v>44080</v>
      </c>
      <c r="C81" s="13">
        <v>2020</v>
      </c>
      <c r="D81" s="13"/>
      <c r="E81" s="21">
        <v>109100</v>
      </c>
      <c r="F81" s="21"/>
      <c r="G81" s="21"/>
      <c r="H81" s="21"/>
      <c r="I81" s="21">
        <v>109100</v>
      </c>
    </row>
    <row r="82" spans="1:9" x14ac:dyDescent="0.35">
      <c r="A82" s="13" t="s">
        <v>56</v>
      </c>
      <c r="B82" s="14">
        <v>44098</v>
      </c>
      <c r="C82" s="13">
        <v>2020</v>
      </c>
      <c r="D82" s="13"/>
      <c r="E82" s="21">
        <v>107110245</v>
      </c>
      <c r="F82" s="21"/>
      <c r="G82" s="21"/>
      <c r="H82" s="21"/>
      <c r="I82" s="21">
        <v>103194307</v>
      </c>
    </row>
    <row r="83" spans="1:9" x14ac:dyDescent="0.35">
      <c r="A83" s="13" t="s">
        <v>44</v>
      </c>
      <c r="B83" s="14">
        <v>44113</v>
      </c>
      <c r="C83" s="13">
        <v>2020</v>
      </c>
      <c r="D83" s="13"/>
      <c r="E83" s="21">
        <v>690982</v>
      </c>
      <c r="F83" s="21"/>
      <c r="G83" s="21"/>
      <c r="H83" s="21"/>
      <c r="I83" s="21">
        <v>690982</v>
      </c>
    </row>
    <row r="84" spans="1:9" x14ac:dyDescent="0.35">
      <c r="A84" s="13" t="s">
        <v>45</v>
      </c>
      <c r="B84" s="14">
        <v>44127</v>
      </c>
      <c r="C84" s="13">
        <v>2020</v>
      </c>
      <c r="D84" s="13"/>
      <c r="E84" s="21">
        <v>436339</v>
      </c>
      <c r="F84" s="21"/>
      <c r="G84" s="21"/>
      <c r="H84" s="21"/>
      <c r="I84" s="21">
        <v>436339</v>
      </c>
    </row>
    <row r="85" spans="1:9" x14ac:dyDescent="0.35">
      <c r="A85" s="13" t="s">
        <v>46</v>
      </c>
      <c r="B85" s="14">
        <v>44133</v>
      </c>
      <c r="C85" s="13">
        <v>2020</v>
      </c>
      <c r="D85" s="13"/>
      <c r="E85" s="21">
        <v>1494489</v>
      </c>
      <c r="F85" s="21"/>
      <c r="G85" s="21"/>
      <c r="H85" s="21"/>
      <c r="I85" s="21">
        <v>1494489</v>
      </c>
    </row>
    <row r="86" spans="1:9" x14ac:dyDescent="0.35">
      <c r="A86" s="13" t="s">
        <v>47</v>
      </c>
      <c r="B86" s="14">
        <v>44135</v>
      </c>
      <c r="C86" s="13">
        <v>2020</v>
      </c>
      <c r="D86" s="13"/>
      <c r="E86" s="21">
        <v>681726</v>
      </c>
      <c r="F86" s="21"/>
      <c r="G86" s="21"/>
      <c r="H86" s="21"/>
      <c r="I86" s="21">
        <v>681726</v>
      </c>
    </row>
    <row r="87" spans="1:9" x14ac:dyDescent="0.35">
      <c r="A87" s="13" t="s">
        <v>48</v>
      </c>
      <c r="B87" s="14">
        <v>44135</v>
      </c>
      <c r="C87" s="13">
        <v>2020</v>
      </c>
      <c r="D87" s="13"/>
      <c r="E87" s="21">
        <v>1766105</v>
      </c>
      <c r="F87" s="21"/>
      <c r="G87" s="21"/>
      <c r="H87" s="21"/>
      <c r="I87" s="21">
        <v>1563002</v>
      </c>
    </row>
    <row r="88" spans="1:9" x14ac:dyDescent="0.35">
      <c r="A88" s="13" t="s">
        <v>49</v>
      </c>
      <c r="B88" s="14">
        <v>44153</v>
      </c>
      <c r="C88" s="13">
        <v>2020</v>
      </c>
      <c r="D88" s="13"/>
      <c r="E88" s="21">
        <v>851600</v>
      </c>
      <c r="F88" s="21"/>
      <c r="G88" s="21"/>
      <c r="H88" s="21"/>
      <c r="I88" s="21">
        <v>851600</v>
      </c>
    </row>
    <row r="89" spans="1:9" x14ac:dyDescent="0.35">
      <c r="A89" s="13" t="s">
        <v>50</v>
      </c>
      <c r="B89" s="14">
        <v>44172</v>
      </c>
      <c r="C89" s="13">
        <v>2020</v>
      </c>
      <c r="D89" s="13"/>
      <c r="E89" s="21">
        <v>507704</v>
      </c>
      <c r="F89" s="21"/>
      <c r="G89" s="21"/>
      <c r="H89" s="21"/>
      <c r="I89" s="21">
        <v>507704</v>
      </c>
    </row>
    <row r="90" spans="1:9" x14ac:dyDescent="0.35">
      <c r="A90" s="13" t="s">
        <v>65</v>
      </c>
      <c r="B90" s="14">
        <v>44180</v>
      </c>
      <c r="C90" s="13">
        <v>2020</v>
      </c>
      <c r="D90" s="13"/>
      <c r="E90" s="21">
        <v>23889798</v>
      </c>
      <c r="F90" s="21"/>
      <c r="G90" s="21"/>
      <c r="H90" s="21"/>
      <c r="I90" s="21">
        <v>23604982</v>
      </c>
    </row>
    <row r="91" spans="1:9" x14ac:dyDescent="0.35">
      <c r="A91" s="13" t="s">
        <v>66</v>
      </c>
      <c r="B91" s="14">
        <v>44180</v>
      </c>
      <c r="C91" s="13">
        <v>2020</v>
      </c>
      <c r="D91" s="13"/>
      <c r="E91" s="21">
        <v>456300</v>
      </c>
      <c r="F91" s="21"/>
      <c r="G91" s="21"/>
      <c r="H91" s="21"/>
      <c r="I91" s="21">
        <v>456300</v>
      </c>
    </row>
    <row r="92" spans="1:9" x14ac:dyDescent="0.35">
      <c r="A92" s="13" t="s">
        <v>67</v>
      </c>
      <c r="B92" s="14">
        <v>44180</v>
      </c>
      <c r="C92" s="13">
        <v>2020</v>
      </c>
      <c r="D92" s="13"/>
      <c r="E92" s="21">
        <v>1361888</v>
      </c>
      <c r="F92" s="21"/>
      <c r="G92" s="21"/>
      <c r="H92" s="21"/>
      <c r="I92" s="21">
        <v>1361888</v>
      </c>
    </row>
    <row r="93" spans="1:9" x14ac:dyDescent="0.35">
      <c r="A93" s="13" t="s">
        <v>63</v>
      </c>
      <c r="B93" s="14">
        <v>44187</v>
      </c>
      <c r="C93" s="13">
        <v>2020</v>
      </c>
      <c r="D93" s="13"/>
      <c r="E93" s="21">
        <v>6131140</v>
      </c>
      <c r="F93" s="21"/>
      <c r="G93" s="21"/>
      <c r="H93" s="21"/>
      <c r="I93" s="21">
        <v>5267611</v>
      </c>
    </row>
    <row r="94" spans="1:9" x14ac:dyDescent="0.35">
      <c r="A94" s="13" t="s">
        <v>51</v>
      </c>
      <c r="B94" s="14">
        <v>44216</v>
      </c>
      <c r="C94" s="13">
        <v>2021</v>
      </c>
      <c r="D94" s="13"/>
      <c r="E94" s="21">
        <v>245018</v>
      </c>
      <c r="F94" s="21"/>
      <c r="G94" s="21"/>
      <c r="H94" s="21"/>
      <c r="I94" s="21">
        <v>245018</v>
      </c>
    </row>
    <row r="95" spans="1:9" x14ac:dyDescent="0.35">
      <c r="A95" s="13" t="s">
        <v>52</v>
      </c>
      <c r="B95" s="14">
        <v>44219</v>
      </c>
      <c r="C95" s="13">
        <v>2021</v>
      </c>
      <c r="D95" s="13"/>
      <c r="E95" s="21">
        <v>386737</v>
      </c>
      <c r="F95" s="21"/>
      <c r="G95" s="21"/>
      <c r="H95" s="21"/>
      <c r="I95" s="21">
        <v>386737</v>
      </c>
    </row>
    <row r="96" spans="1:9" x14ac:dyDescent="0.35">
      <c r="A96" s="13" t="s">
        <v>53</v>
      </c>
      <c r="B96" s="14">
        <v>44223</v>
      </c>
      <c r="C96" s="13">
        <v>2021</v>
      </c>
      <c r="D96" s="13"/>
      <c r="E96" s="21">
        <v>358465</v>
      </c>
      <c r="F96" s="21"/>
      <c r="G96" s="21"/>
      <c r="H96" s="21"/>
      <c r="I96" s="21">
        <v>358465</v>
      </c>
    </row>
    <row r="97" spans="1:9" x14ac:dyDescent="0.35">
      <c r="A97" s="13" t="s">
        <v>54</v>
      </c>
      <c r="B97" s="14">
        <v>44226</v>
      </c>
      <c r="C97" s="13">
        <v>2021</v>
      </c>
      <c r="D97" s="13"/>
      <c r="E97" s="21">
        <v>301570</v>
      </c>
      <c r="F97" s="21"/>
      <c r="G97" s="21"/>
      <c r="H97" s="21"/>
      <c r="I97" s="21">
        <v>301570</v>
      </c>
    </row>
    <row r="98" spans="1:9" x14ac:dyDescent="0.35">
      <c r="A98" s="13" t="s">
        <v>58</v>
      </c>
      <c r="B98" s="14">
        <v>44235</v>
      </c>
      <c r="C98" s="13">
        <v>2021</v>
      </c>
      <c r="D98" s="13"/>
      <c r="E98" s="21">
        <v>5525771</v>
      </c>
      <c r="F98" s="21"/>
      <c r="G98" s="21"/>
      <c r="H98" s="21"/>
      <c r="I98" s="21">
        <v>5084377</v>
      </c>
    </row>
    <row r="99" spans="1:9" x14ac:dyDescent="0.35">
      <c r="A99" s="13" t="s">
        <v>59</v>
      </c>
      <c r="B99" s="14">
        <v>44236</v>
      </c>
      <c r="C99" s="13">
        <v>2021</v>
      </c>
      <c r="D99" s="13"/>
      <c r="E99" s="21">
        <v>208298</v>
      </c>
      <c r="F99" s="21"/>
      <c r="G99" s="21"/>
      <c r="H99" s="21"/>
      <c r="I99" s="21">
        <v>208298</v>
      </c>
    </row>
    <row r="100" spans="1:9" x14ac:dyDescent="0.35">
      <c r="A100" s="13" t="s">
        <v>57</v>
      </c>
      <c r="B100" s="14">
        <v>44242</v>
      </c>
      <c r="C100" s="13">
        <v>2021</v>
      </c>
      <c r="D100" s="13"/>
      <c r="E100" s="21">
        <v>1304072</v>
      </c>
      <c r="F100" s="21"/>
      <c r="G100" s="21"/>
      <c r="H100" s="21"/>
      <c r="I100" s="21">
        <v>1304072</v>
      </c>
    </row>
    <row r="101" spans="1:9" x14ac:dyDescent="0.35">
      <c r="A101" s="13" t="s">
        <v>60</v>
      </c>
      <c r="B101" s="14">
        <v>44248</v>
      </c>
      <c r="C101" s="13">
        <v>2021</v>
      </c>
      <c r="D101" s="13"/>
      <c r="E101" s="21">
        <v>515789</v>
      </c>
      <c r="F101" s="21"/>
      <c r="G101" s="21"/>
      <c r="H101" s="21"/>
      <c r="I101" s="21">
        <v>515789</v>
      </c>
    </row>
    <row r="102" spans="1:9" x14ac:dyDescent="0.35">
      <c r="A102" s="13" t="s">
        <v>61</v>
      </c>
      <c r="B102" s="14">
        <v>44324</v>
      </c>
      <c r="C102" s="13">
        <v>2021</v>
      </c>
      <c r="D102" s="13"/>
      <c r="E102" s="21">
        <v>177397</v>
      </c>
      <c r="F102" s="21"/>
      <c r="G102" s="21"/>
      <c r="H102" s="21"/>
      <c r="I102" s="21">
        <v>177397</v>
      </c>
    </row>
    <row r="103" spans="1:9" x14ac:dyDescent="0.35">
      <c r="A103" s="13" t="s">
        <v>62</v>
      </c>
      <c r="B103" s="14">
        <v>44328</v>
      </c>
      <c r="C103" s="13">
        <v>2021</v>
      </c>
      <c r="D103" s="13"/>
      <c r="E103" s="21">
        <v>117902</v>
      </c>
      <c r="F103" s="21"/>
      <c r="G103" s="21"/>
      <c r="H103" s="21"/>
      <c r="I103" s="21">
        <v>117902</v>
      </c>
    </row>
    <row r="104" spans="1:9" x14ac:dyDescent="0.35">
      <c r="A104" s="13" t="s">
        <v>68</v>
      </c>
      <c r="B104" s="14">
        <v>44328</v>
      </c>
      <c r="C104" s="13">
        <v>2021</v>
      </c>
      <c r="D104" s="13"/>
      <c r="E104" s="21">
        <v>111986</v>
      </c>
      <c r="F104" s="21"/>
      <c r="G104" s="21"/>
      <c r="H104" s="21"/>
      <c r="I104" s="21">
        <v>111986</v>
      </c>
    </row>
    <row r="105" spans="1:9" x14ac:dyDescent="0.35">
      <c r="A105" s="13" t="s">
        <v>64</v>
      </c>
      <c r="B105" s="14">
        <v>44381</v>
      </c>
      <c r="C105" s="13">
        <v>2021</v>
      </c>
      <c r="D105" s="13"/>
      <c r="E105" s="21">
        <v>507957</v>
      </c>
      <c r="F105" s="21"/>
      <c r="G105" s="21"/>
      <c r="H105" s="21"/>
      <c r="I105" s="21">
        <v>507957</v>
      </c>
    </row>
    <row r="106" spans="1:9" x14ac:dyDescent="0.35">
      <c r="A106" s="13" t="s">
        <v>132</v>
      </c>
      <c r="B106" s="14">
        <v>44444</v>
      </c>
      <c r="C106" s="13">
        <v>2021</v>
      </c>
      <c r="D106" s="13"/>
      <c r="E106" s="21">
        <v>409313</v>
      </c>
      <c r="F106" s="21"/>
      <c r="G106" s="21"/>
      <c r="H106" s="21"/>
      <c r="I106" s="21">
        <v>409313</v>
      </c>
    </row>
    <row r="107" spans="1:9" x14ac:dyDescent="0.35">
      <c r="A107" s="13" t="s">
        <v>69</v>
      </c>
      <c r="B107" s="14">
        <v>44455</v>
      </c>
      <c r="C107" s="13">
        <v>2021</v>
      </c>
      <c r="D107" s="13"/>
      <c r="E107" s="21">
        <v>327244</v>
      </c>
      <c r="F107" s="21"/>
      <c r="G107" s="21"/>
      <c r="H107" s="21"/>
      <c r="I107" s="21">
        <v>327244</v>
      </c>
    </row>
    <row r="108" spans="1:9" x14ac:dyDescent="0.35">
      <c r="A108" s="13" t="s">
        <v>71</v>
      </c>
      <c r="B108" s="14">
        <v>44464</v>
      </c>
      <c r="C108" s="13">
        <v>2021</v>
      </c>
      <c r="D108" s="13"/>
      <c r="E108" s="21">
        <v>1190146</v>
      </c>
      <c r="F108" s="21"/>
      <c r="G108" s="21"/>
      <c r="H108" s="21"/>
      <c r="I108" s="21">
        <v>1190146</v>
      </c>
    </row>
    <row r="109" spans="1:9" x14ac:dyDescent="0.35">
      <c r="A109" s="13" t="s">
        <v>70</v>
      </c>
      <c r="B109" s="14">
        <v>44466</v>
      </c>
      <c r="C109" s="13">
        <v>2021</v>
      </c>
      <c r="D109" s="13"/>
      <c r="E109" s="21">
        <v>167044</v>
      </c>
      <c r="F109" s="21"/>
      <c r="G109" s="21"/>
      <c r="H109" s="21"/>
      <c r="I109" s="21">
        <v>167044</v>
      </c>
    </row>
    <row r="110" spans="1:9" x14ac:dyDescent="0.35">
      <c r="A110" s="13" t="s">
        <v>73</v>
      </c>
      <c r="B110" s="14">
        <v>44488</v>
      </c>
      <c r="C110" s="13">
        <v>2021</v>
      </c>
      <c r="D110" s="13"/>
      <c r="E110" s="21">
        <v>345793</v>
      </c>
      <c r="F110" s="21"/>
      <c r="G110" s="21"/>
      <c r="H110" s="21"/>
      <c r="I110" s="21">
        <v>345793</v>
      </c>
    </row>
    <row r="111" spans="1:9" x14ac:dyDescent="0.35">
      <c r="A111" s="13" t="s">
        <v>72</v>
      </c>
      <c r="B111" s="14">
        <v>44490</v>
      </c>
      <c r="C111" s="13">
        <v>2021</v>
      </c>
      <c r="D111" s="13"/>
      <c r="E111" s="21">
        <v>131396</v>
      </c>
      <c r="F111" s="21"/>
      <c r="G111" s="21"/>
      <c r="H111" s="21"/>
      <c r="I111" s="21">
        <v>131396</v>
      </c>
    </row>
    <row r="112" spans="1:9" x14ac:dyDescent="0.35">
      <c r="A112" s="13" t="s">
        <v>74</v>
      </c>
      <c r="B112" s="14">
        <v>44531</v>
      </c>
      <c r="C112" s="13">
        <v>2021</v>
      </c>
      <c r="D112" s="13"/>
      <c r="E112" s="21">
        <v>162303</v>
      </c>
      <c r="F112" s="21"/>
      <c r="G112" s="21"/>
      <c r="H112" s="21"/>
      <c r="I112" s="21">
        <v>162303</v>
      </c>
    </row>
    <row r="113" spans="1:9" x14ac:dyDescent="0.35">
      <c r="A113" s="13" t="s">
        <v>76</v>
      </c>
      <c r="B113" s="14">
        <v>44560</v>
      </c>
      <c r="C113" s="13">
        <v>2021</v>
      </c>
      <c r="D113" s="13"/>
      <c r="E113" s="21">
        <v>222942</v>
      </c>
      <c r="F113" s="21"/>
      <c r="G113" s="21"/>
      <c r="H113" s="21"/>
      <c r="I113" s="21">
        <v>222942</v>
      </c>
    </row>
    <row r="114" spans="1:9" x14ac:dyDescent="0.35">
      <c r="A114" s="13" t="s">
        <v>75</v>
      </c>
      <c r="B114" s="14">
        <v>44581</v>
      </c>
      <c r="C114" s="13">
        <v>2022</v>
      </c>
      <c r="D114" s="13"/>
      <c r="E114" s="21">
        <v>696522</v>
      </c>
      <c r="F114" s="21"/>
      <c r="G114" s="21"/>
      <c r="H114" s="21"/>
      <c r="I114" s="21">
        <v>696522</v>
      </c>
    </row>
    <row r="115" spans="1:9" x14ac:dyDescent="0.35">
      <c r="A115" s="13" t="s">
        <v>77</v>
      </c>
      <c r="B115" s="14">
        <v>44598</v>
      </c>
      <c r="C115" s="13">
        <v>2022</v>
      </c>
      <c r="D115" s="13"/>
      <c r="E115" s="21">
        <v>88489</v>
      </c>
      <c r="F115" s="21"/>
      <c r="G115" s="21"/>
      <c r="H115" s="21"/>
      <c r="I115" s="21">
        <v>88489</v>
      </c>
    </row>
    <row r="116" spans="1:9" x14ac:dyDescent="0.35">
      <c r="A116" s="13" t="s">
        <v>78</v>
      </c>
      <c r="B116" s="14">
        <v>44606</v>
      </c>
      <c r="C116" s="13">
        <v>2022</v>
      </c>
      <c r="D116" s="13"/>
      <c r="E116" s="21">
        <v>158081</v>
      </c>
      <c r="F116" s="21"/>
      <c r="G116" s="21"/>
      <c r="H116" s="21"/>
      <c r="I116" s="21">
        <v>158081</v>
      </c>
    </row>
    <row r="117" spans="1:9" x14ac:dyDescent="0.35">
      <c r="A117" s="13" t="s">
        <v>137</v>
      </c>
      <c r="B117" s="14">
        <v>44606</v>
      </c>
      <c r="C117" s="13">
        <v>2022</v>
      </c>
      <c r="D117" s="13"/>
      <c r="E117" s="21">
        <v>216408</v>
      </c>
      <c r="F117" s="21"/>
      <c r="G117" s="21"/>
      <c r="H117" s="21"/>
      <c r="I117" s="21">
        <v>216408</v>
      </c>
    </row>
    <row r="118" spans="1:9" x14ac:dyDescent="0.35">
      <c r="A118" s="13" t="s">
        <v>79</v>
      </c>
      <c r="B118" s="14">
        <v>44612</v>
      </c>
      <c r="C118" s="13">
        <v>2022</v>
      </c>
      <c r="D118" s="13"/>
      <c r="E118" s="21">
        <v>446131</v>
      </c>
      <c r="F118" s="21"/>
      <c r="G118" s="21"/>
      <c r="H118" s="21"/>
      <c r="I118" s="21">
        <v>446131</v>
      </c>
    </row>
    <row r="119" spans="1:9" x14ac:dyDescent="0.35">
      <c r="A119" s="13" t="s">
        <v>80</v>
      </c>
      <c r="B119" s="14">
        <v>44614</v>
      </c>
      <c r="C119" s="13">
        <v>2022</v>
      </c>
      <c r="D119" s="13"/>
      <c r="E119" s="21">
        <v>354231</v>
      </c>
      <c r="F119" s="21"/>
      <c r="G119" s="21"/>
      <c r="H119" s="21"/>
      <c r="I119" s="21">
        <v>354231</v>
      </c>
    </row>
    <row r="120" spans="1:9" x14ac:dyDescent="0.35">
      <c r="A120" s="13" t="s">
        <v>81</v>
      </c>
      <c r="B120" s="14">
        <v>44614</v>
      </c>
      <c r="C120" s="13">
        <v>2022</v>
      </c>
      <c r="D120" s="13"/>
      <c r="E120" s="21">
        <v>240922</v>
      </c>
      <c r="F120" s="21"/>
      <c r="G120" s="21"/>
      <c r="H120" s="21"/>
      <c r="I120" s="21">
        <v>240922</v>
      </c>
    </row>
    <row r="121" spans="1:9" x14ac:dyDescent="0.35">
      <c r="A121" s="13" t="s">
        <v>82</v>
      </c>
      <c r="B121" s="14">
        <v>44694</v>
      </c>
      <c r="C121" s="13">
        <v>2022</v>
      </c>
      <c r="D121" s="13"/>
      <c r="E121" s="21">
        <v>354775</v>
      </c>
      <c r="F121" s="21"/>
      <c r="G121" s="21"/>
      <c r="H121" s="21"/>
      <c r="I121" s="21">
        <v>354775</v>
      </c>
    </row>
    <row r="122" spans="1:9" x14ac:dyDescent="0.35">
      <c r="A122" s="13" t="s">
        <v>133</v>
      </c>
      <c r="B122" s="14">
        <v>44694</v>
      </c>
      <c r="C122" s="13">
        <v>2022</v>
      </c>
      <c r="D122" s="13"/>
      <c r="E122" s="21">
        <v>338914</v>
      </c>
      <c r="F122" s="21"/>
      <c r="G122" s="21"/>
      <c r="H122" s="21"/>
      <c r="I122" s="21">
        <v>338914</v>
      </c>
    </row>
    <row r="123" spans="1:9" x14ac:dyDescent="0.35">
      <c r="A123" s="13" t="s">
        <v>134</v>
      </c>
      <c r="B123" s="14">
        <v>44694</v>
      </c>
      <c r="C123" s="13">
        <v>2022</v>
      </c>
      <c r="D123" s="13"/>
      <c r="E123" s="21">
        <v>291220</v>
      </c>
      <c r="F123" s="21"/>
      <c r="G123" s="21"/>
      <c r="H123" s="21"/>
      <c r="I123" s="21">
        <v>291220</v>
      </c>
    </row>
    <row r="124" spans="1:9" x14ac:dyDescent="0.35">
      <c r="A124" s="13" t="s">
        <v>83</v>
      </c>
      <c r="B124" s="14">
        <v>44742</v>
      </c>
      <c r="C124" s="13">
        <v>2022</v>
      </c>
      <c r="D124" s="13"/>
      <c r="E124" s="21">
        <v>172807</v>
      </c>
      <c r="F124" s="21"/>
      <c r="G124" s="21"/>
      <c r="H124" s="21"/>
      <c r="I124" s="21">
        <v>172807</v>
      </c>
    </row>
    <row r="125" spans="1:9" x14ac:dyDescent="0.35">
      <c r="A125" s="13" t="s">
        <v>135</v>
      </c>
      <c r="B125" s="14">
        <v>44763</v>
      </c>
      <c r="C125" s="13">
        <v>2022</v>
      </c>
      <c r="D125" s="13"/>
      <c r="E125" s="21">
        <v>194270</v>
      </c>
      <c r="F125" s="21"/>
      <c r="G125" s="21"/>
      <c r="H125" s="21"/>
      <c r="I125" s="21">
        <v>194270</v>
      </c>
    </row>
    <row r="126" spans="1:9" x14ac:dyDescent="0.35">
      <c r="A126" s="13" t="s">
        <v>130</v>
      </c>
      <c r="B126" s="14">
        <v>44784</v>
      </c>
      <c r="C126" s="13">
        <v>2022</v>
      </c>
      <c r="D126" s="13"/>
      <c r="E126" s="21">
        <v>502555</v>
      </c>
      <c r="F126" s="21"/>
      <c r="G126" s="21"/>
      <c r="H126" s="21"/>
      <c r="I126" s="21">
        <v>502555</v>
      </c>
    </row>
    <row r="127" spans="1:9" x14ac:dyDescent="0.35">
      <c r="A127" s="13" t="s">
        <v>136</v>
      </c>
      <c r="B127" s="14">
        <v>44880</v>
      </c>
      <c r="C127" s="13">
        <v>2022</v>
      </c>
      <c r="D127" s="13"/>
      <c r="E127" s="21">
        <v>623695</v>
      </c>
      <c r="F127" s="21"/>
      <c r="G127" s="21"/>
      <c r="H127" s="21"/>
      <c r="I127" s="21">
        <v>623695</v>
      </c>
    </row>
    <row r="128" spans="1:9" x14ac:dyDescent="0.35">
      <c r="A128" s="13" t="s">
        <v>84</v>
      </c>
      <c r="B128" s="14">
        <v>44926</v>
      </c>
      <c r="C128" s="13">
        <v>2022</v>
      </c>
      <c r="D128" s="13"/>
      <c r="E128" s="21">
        <v>59957</v>
      </c>
      <c r="F128" s="21"/>
      <c r="G128" s="21"/>
      <c r="H128" s="21"/>
      <c r="I128" s="21">
        <v>59957</v>
      </c>
    </row>
    <row r="129" spans="1:9" x14ac:dyDescent="0.35">
      <c r="A129" s="13" t="s">
        <v>127</v>
      </c>
      <c r="B129" s="14">
        <v>45042</v>
      </c>
      <c r="C129" s="13">
        <v>2023</v>
      </c>
      <c r="D129" s="13"/>
      <c r="E129" s="21">
        <v>1442370</v>
      </c>
      <c r="F129" s="21"/>
      <c r="G129" s="21"/>
      <c r="H129" s="21"/>
      <c r="I129" s="21">
        <v>1442370</v>
      </c>
    </row>
    <row r="130" spans="1:9" x14ac:dyDescent="0.35">
      <c r="A130" s="13" t="s">
        <v>128</v>
      </c>
      <c r="B130" s="14">
        <v>45146</v>
      </c>
      <c r="C130" s="13">
        <v>2023</v>
      </c>
      <c r="D130" s="13"/>
      <c r="E130" s="21">
        <v>566961</v>
      </c>
      <c r="F130" s="21"/>
      <c r="G130" s="21"/>
      <c r="H130" s="21"/>
      <c r="I130" s="21">
        <v>566961</v>
      </c>
    </row>
    <row r="131" spans="1:9" x14ac:dyDescent="0.35">
      <c r="A131" s="13" t="s">
        <v>138</v>
      </c>
      <c r="B131" s="14">
        <v>45163</v>
      </c>
      <c r="C131" s="13">
        <v>2023</v>
      </c>
      <c r="D131" s="13"/>
      <c r="E131" s="21">
        <v>1301783</v>
      </c>
      <c r="F131" s="21"/>
      <c r="G131" s="21"/>
      <c r="H131" s="21"/>
      <c r="I131" s="21">
        <v>1301783</v>
      </c>
    </row>
    <row r="132" spans="1:9" x14ac:dyDescent="0.35">
      <c r="A132" s="13" t="s">
        <v>129</v>
      </c>
      <c r="B132" s="14">
        <v>45195</v>
      </c>
      <c r="C132" s="13">
        <v>2023</v>
      </c>
      <c r="D132" s="13"/>
      <c r="E132" s="21">
        <v>68556</v>
      </c>
      <c r="F132" s="21"/>
      <c r="G132" s="21"/>
      <c r="H132" s="21"/>
      <c r="I132" s="21">
        <v>68556</v>
      </c>
    </row>
    <row r="133" spans="1:9" x14ac:dyDescent="0.35">
      <c r="A133" s="13" t="s">
        <v>139</v>
      </c>
      <c r="B133" s="14">
        <v>45252</v>
      </c>
      <c r="C133" s="13">
        <v>2023</v>
      </c>
      <c r="D133" s="13"/>
      <c r="E133" s="21">
        <v>292517</v>
      </c>
      <c r="F133" s="21"/>
      <c r="G133" s="21"/>
      <c r="H133" s="21"/>
      <c r="I133" s="21">
        <v>292517</v>
      </c>
    </row>
    <row r="134" spans="1:9" x14ac:dyDescent="0.35">
      <c r="A134" s="19" t="s">
        <v>140</v>
      </c>
      <c r="B134" s="20">
        <v>45316.90902777778</v>
      </c>
      <c r="C134" s="13">
        <v>2024</v>
      </c>
      <c r="D134" s="13"/>
      <c r="E134" s="21">
        <v>284965</v>
      </c>
      <c r="F134" s="21"/>
      <c r="G134" s="21"/>
      <c r="H134" s="21"/>
      <c r="I134" s="21">
        <v>284965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96F4-6FAA-4901-B190-F274229FF783}">
  <dimension ref="A1:AA127"/>
  <sheetViews>
    <sheetView topLeftCell="A2" workbookViewId="0">
      <selection activeCell="A3" sqref="A3"/>
    </sheetView>
  </sheetViews>
  <sheetFormatPr baseColWidth="10" defaultRowHeight="14.5" x14ac:dyDescent="0.35"/>
  <cols>
    <col min="1" max="1" width="8.1796875" bestFit="1" customWidth="1"/>
    <col min="2" max="2" width="26.6328125" bestFit="1" customWidth="1"/>
    <col min="3" max="3" width="9.08984375" bestFit="1" customWidth="1"/>
    <col min="4" max="4" width="17.36328125" bestFit="1" customWidth="1"/>
    <col min="5" max="5" width="13.36328125" bestFit="1" customWidth="1"/>
    <col min="6" max="6" width="8.26953125" bestFit="1" customWidth="1"/>
    <col min="7" max="7" width="9" bestFit="1" customWidth="1"/>
    <col min="8" max="8" width="10.90625" bestFit="1" customWidth="1"/>
    <col min="9" max="9" width="11.453125" bestFit="1" customWidth="1"/>
    <col min="10" max="10" width="9.08984375" bestFit="1" customWidth="1"/>
    <col min="11" max="12" width="6" bestFit="1" customWidth="1"/>
    <col min="13" max="13" width="11.453125" bestFit="1" customWidth="1"/>
    <col min="14" max="14" width="7.08984375" bestFit="1" customWidth="1"/>
    <col min="15" max="15" width="28.26953125" bestFit="1" customWidth="1"/>
    <col min="16" max="16" width="29.453125" bestFit="1" customWidth="1"/>
    <col min="17" max="17" width="13.6328125" bestFit="1" customWidth="1"/>
    <col min="18" max="18" width="12" bestFit="1" customWidth="1"/>
    <col min="19" max="19" width="9.81640625" bestFit="1" customWidth="1"/>
    <col min="20" max="20" width="10.6328125" bestFit="1" customWidth="1"/>
    <col min="21" max="21" width="8.1796875" bestFit="1" customWidth="1"/>
    <col min="22" max="22" width="9" bestFit="1" customWidth="1"/>
    <col min="23" max="23" width="14" style="30" bestFit="1" customWidth="1"/>
    <col min="24" max="25" width="11.453125" bestFit="1" customWidth="1"/>
    <col min="26" max="26" width="13.54296875" style="30" bestFit="1" customWidth="1"/>
    <col min="27" max="27" width="9.6328125" bestFit="1" customWidth="1"/>
  </cols>
  <sheetData>
    <row r="1" spans="1:27" s="30" customFormat="1" x14ac:dyDescent="0.35">
      <c r="A1" s="32"/>
      <c r="B1" s="32"/>
      <c r="C1" s="32"/>
      <c r="D1" s="32"/>
      <c r="E1" s="32"/>
      <c r="F1" s="32"/>
      <c r="G1" s="32"/>
      <c r="H1" s="32"/>
      <c r="I1" s="32">
        <f>SUBTOTAL(9,I3:I127)</f>
        <v>191576549</v>
      </c>
      <c r="J1" s="32"/>
      <c r="K1" s="32"/>
      <c r="L1" s="32"/>
      <c r="M1" s="32">
        <f t="shared" ref="M1:Z1" si="0">SUBTOTAL(9,M3:M127)</f>
        <v>185779006</v>
      </c>
      <c r="N1" s="32"/>
      <c r="O1" s="32"/>
      <c r="P1" s="32"/>
      <c r="Q1" s="32">
        <f t="shared" si="0"/>
        <v>76058395</v>
      </c>
      <c r="R1" s="32">
        <f t="shared" si="0"/>
        <v>76058395</v>
      </c>
      <c r="S1" s="32">
        <f t="shared" si="0"/>
        <v>4077610</v>
      </c>
      <c r="T1" s="32">
        <f t="shared" si="0"/>
        <v>71777682</v>
      </c>
      <c r="U1" s="32">
        <f t="shared" si="0"/>
        <v>59957</v>
      </c>
      <c r="V1" s="32"/>
      <c r="W1" s="32">
        <f t="shared" si="0"/>
        <v>172842339</v>
      </c>
      <c r="X1" s="32"/>
      <c r="Y1" s="32"/>
      <c r="Z1" s="32">
        <f t="shared" si="0"/>
        <v>2124510875</v>
      </c>
      <c r="AA1" s="32"/>
    </row>
    <row r="2" spans="1:27" s="22" customFormat="1" ht="20" x14ac:dyDescent="0.35">
      <c r="A2" s="26" t="s">
        <v>282</v>
      </c>
      <c r="B2" s="26" t="s">
        <v>141</v>
      </c>
      <c r="C2" s="26" t="s">
        <v>4</v>
      </c>
      <c r="D2" s="27" t="s">
        <v>142</v>
      </c>
      <c r="E2" s="26" t="s">
        <v>5</v>
      </c>
      <c r="F2" s="26" t="s">
        <v>6</v>
      </c>
      <c r="G2" s="26" t="s">
        <v>7</v>
      </c>
      <c r="H2" s="27" t="s">
        <v>268</v>
      </c>
      <c r="I2" s="26" t="s">
        <v>8</v>
      </c>
      <c r="J2" s="26" t="s">
        <v>9</v>
      </c>
      <c r="K2" s="26" t="s">
        <v>10</v>
      </c>
      <c r="L2" s="26" t="s">
        <v>11</v>
      </c>
      <c r="M2" s="26" t="s">
        <v>12</v>
      </c>
      <c r="N2" s="27" t="s">
        <v>269</v>
      </c>
      <c r="O2" s="31" t="s">
        <v>283</v>
      </c>
      <c r="P2" s="28" t="s">
        <v>287</v>
      </c>
      <c r="Q2" s="26" t="s">
        <v>271</v>
      </c>
      <c r="R2" s="26" t="s">
        <v>272</v>
      </c>
      <c r="S2" s="26" t="s">
        <v>273</v>
      </c>
      <c r="T2" s="26" t="s">
        <v>274</v>
      </c>
      <c r="U2" s="27" t="s">
        <v>275</v>
      </c>
      <c r="V2" s="27" t="s">
        <v>276</v>
      </c>
      <c r="W2" s="29" t="s">
        <v>277</v>
      </c>
      <c r="X2" s="28" t="s">
        <v>278</v>
      </c>
      <c r="Y2" s="28" t="s">
        <v>279</v>
      </c>
      <c r="Z2" s="29" t="s">
        <v>280</v>
      </c>
      <c r="AA2" s="26" t="s">
        <v>281</v>
      </c>
    </row>
    <row r="3" spans="1:27" x14ac:dyDescent="0.35">
      <c r="A3" s="23">
        <v>805028530</v>
      </c>
      <c r="B3" s="23" t="s">
        <v>13</v>
      </c>
      <c r="C3" s="23" t="s">
        <v>55</v>
      </c>
      <c r="D3" s="23" t="s">
        <v>143</v>
      </c>
      <c r="E3" s="24">
        <v>42887</v>
      </c>
      <c r="F3" s="23">
        <v>2017</v>
      </c>
      <c r="G3" s="23"/>
      <c r="H3" s="24"/>
      <c r="I3" s="25">
        <v>3605373</v>
      </c>
      <c r="J3" s="23"/>
      <c r="K3" s="23"/>
      <c r="L3" s="23"/>
      <c r="M3" s="25">
        <v>3605373</v>
      </c>
      <c r="N3" s="23"/>
      <c r="O3" s="23" t="e">
        <v>#N/A</v>
      </c>
      <c r="P3" s="23" t="s">
        <v>292</v>
      </c>
      <c r="Q3" s="25">
        <v>0</v>
      </c>
      <c r="R3" s="25">
        <v>0</v>
      </c>
      <c r="S3" s="25">
        <v>0</v>
      </c>
      <c r="T3" s="25">
        <v>0</v>
      </c>
      <c r="U3" s="25">
        <v>0</v>
      </c>
      <c r="V3" s="23"/>
      <c r="W3" s="25">
        <v>0</v>
      </c>
      <c r="X3" s="23"/>
      <c r="Y3" s="24"/>
      <c r="Z3" s="25">
        <v>0</v>
      </c>
      <c r="AA3" s="24">
        <v>45382</v>
      </c>
    </row>
    <row r="4" spans="1:27" x14ac:dyDescent="0.35">
      <c r="A4" s="23">
        <v>805028530</v>
      </c>
      <c r="B4" s="23" t="s">
        <v>13</v>
      </c>
      <c r="C4" s="23" t="s">
        <v>117</v>
      </c>
      <c r="D4" s="23" t="s">
        <v>144</v>
      </c>
      <c r="E4" s="24">
        <v>43182</v>
      </c>
      <c r="F4" s="23">
        <v>2018</v>
      </c>
      <c r="G4" s="23"/>
      <c r="H4" s="24">
        <v>43224</v>
      </c>
      <c r="I4" s="25">
        <v>181859</v>
      </c>
      <c r="J4" s="23"/>
      <c r="K4" s="23"/>
      <c r="L4" s="23"/>
      <c r="M4" s="25">
        <v>93096</v>
      </c>
      <c r="N4" s="23" t="s">
        <v>270</v>
      </c>
      <c r="O4" s="23" t="s">
        <v>284</v>
      </c>
      <c r="P4" s="23" t="s">
        <v>289</v>
      </c>
      <c r="Q4" s="25">
        <v>181859</v>
      </c>
      <c r="R4" s="25">
        <v>181859</v>
      </c>
      <c r="S4" s="25">
        <v>0</v>
      </c>
      <c r="T4" s="25">
        <v>181859</v>
      </c>
      <c r="U4" s="25">
        <v>0</v>
      </c>
      <c r="V4" s="23"/>
      <c r="W4" s="25">
        <v>181859</v>
      </c>
      <c r="X4" s="23">
        <v>4800028818</v>
      </c>
      <c r="Y4" s="24">
        <v>43312</v>
      </c>
      <c r="Z4" s="25">
        <v>3907272</v>
      </c>
      <c r="AA4" s="24">
        <v>45382</v>
      </c>
    </row>
    <row r="5" spans="1:27" x14ac:dyDescent="0.35">
      <c r="A5" s="23">
        <v>805028530</v>
      </c>
      <c r="B5" s="23" t="s">
        <v>13</v>
      </c>
      <c r="C5" s="23" t="s">
        <v>118</v>
      </c>
      <c r="D5" s="23" t="s">
        <v>145</v>
      </c>
      <c r="E5" s="24">
        <v>43185</v>
      </c>
      <c r="F5" s="23">
        <v>2018</v>
      </c>
      <c r="G5" s="23"/>
      <c r="H5" s="24">
        <v>43224</v>
      </c>
      <c r="I5" s="25">
        <v>53100</v>
      </c>
      <c r="J5" s="23"/>
      <c r="K5" s="23"/>
      <c r="L5" s="23"/>
      <c r="M5" s="25">
        <v>53100</v>
      </c>
      <c r="N5" s="23" t="s">
        <v>270</v>
      </c>
      <c r="O5" s="23" t="s">
        <v>284</v>
      </c>
      <c r="P5" s="23" t="s">
        <v>289</v>
      </c>
      <c r="Q5" s="25">
        <v>53100</v>
      </c>
      <c r="R5" s="25">
        <v>53100</v>
      </c>
      <c r="S5" s="25">
        <v>0</v>
      </c>
      <c r="T5" s="25">
        <v>53100</v>
      </c>
      <c r="U5" s="25">
        <v>0</v>
      </c>
      <c r="V5" s="23"/>
      <c r="W5" s="25">
        <v>53100</v>
      </c>
      <c r="X5" s="23">
        <v>4800028818</v>
      </c>
      <c r="Y5" s="24">
        <v>43312</v>
      </c>
      <c r="Z5" s="25">
        <v>3907272</v>
      </c>
      <c r="AA5" s="24">
        <v>45382</v>
      </c>
    </row>
    <row r="6" spans="1:27" x14ac:dyDescent="0.35">
      <c r="A6" s="23">
        <v>805028530</v>
      </c>
      <c r="B6" s="23" t="s">
        <v>13</v>
      </c>
      <c r="C6" s="23" t="s">
        <v>119</v>
      </c>
      <c r="D6" s="23" t="s">
        <v>146</v>
      </c>
      <c r="E6" s="24">
        <v>43193</v>
      </c>
      <c r="F6" s="23">
        <v>2018</v>
      </c>
      <c r="G6" s="23"/>
      <c r="H6" s="24">
        <v>43224</v>
      </c>
      <c r="I6" s="25">
        <v>52900</v>
      </c>
      <c r="J6" s="23"/>
      <c r="K6" s="23"/>
      <c r="L6" s="23"/>
      <c r="M6" s="25">
        <v>52900</v>
      </c>
      <c r="N6" s="23" t="s">
        <v>270</v>
      </c>
      <c r="O6" s="23" t="s">
        <v>284</v>
      </c>
      <c r="P6" s="23" t="s">
        <v>289</v>
      </c>
      <c r="Q6" s="25">
        <v>52900</v>
      </c>
      <c r="R6" s="25">
        <v>52900</v>
      </c>
      <c r="S6" s="25">
        <v>0</v>
      </c>
      <c r="T6" s="25">
        <v>52900</v>
      </c>
      <c r="U6" s="25">
        <v>0</v>
      </c>
      <c r="V6" s="23"/>
      <c r="W6" s="25">
        <v>52900</v>
      </c>
      <c r="X6" s="23">
        <v>4800028818</v>
      </c>
      <c r="Y6" s="24">
        <v>43312</v>
      </c>
      <c r="Z6" s="25">
        <v>3907272</v>
      </c>
      <c r="AA6" s="24">
        <v>45382</v>
      </c>
    </row>
    <row r="7" spans="1:27" x14ac:dyDescent="0.35">
      <c r="A7" s="23">
        <v>805028530</v>
      </c>
      <c r="B7" s="23" t="s">
        <v>13</v>
      </c>
      <c r="C7" s="23" t="s">
        <v>120</v>
      </c>
      <c r="D7" s="23" t="s">
        <v>147</v>
      </c>
      <c r="E7" s="24">
        <v>43205</v>
      </c>
      <c r="F7" s="23">
        <v>2018</v>
      </c>
      <c r="G7" s="23"/>
      <c r="H7" s="24">
        <v>43224</v>
      </c>
      <c r="I7" s="25">
        <v>481000</v>
      </c>
      <c r="J7" s="23"/>
      <c r="K7" s="23"/>
      <c r="L7" s="23"/>
      <c r="M7" s="25">
        <v>481000</v>
      </c>
      <c r="N7" s="23" t="s">
        <v>270</v>
      </c>
      <c r="O7" s="23" t="s">
        <v>284</v>
      </c>
      <c r="P7" s="23" t="s">
        <v>289</v>
      </c>
      <c r="Q7" s="25">
        <v>481000</v>
      </c>
      <c r="R7" s="25">
        <v>481000</v>
      </c>
      <c r="S7" s="25">
        <v>0</v>
      </c>
      <c r="T7" s="25">
        <v>481000</v>
      </c>
      <c r="U7" s="25">
        <v>0</v>
      </c>
      <c r="V7" s="23"/>
      <c r="W7" s="25">
        <v>481000</v>
      </c>
      <c r="X7" s="23">
        <v>4800028818</v>
      </c>
      <c r="Y7" s="24">
        <v>43312</v>
      </c>
      <c r="Z7" s="25">
        <v>3907272</v>
      </c>
      <c r="AA7" s="24">
        <v>45382</v>
      </c>
    </row>
    <row r="8" spans="1:27" x14ac:dyDescent="0.35">
      <c r="A8" s="23">
        <v>805028530</v>
      </c>
      <c r="B8" s="23" t="s">
        <v>13</v>
      </c>
      <c r="C8" s="23" t="s">
        <v>121</v>
      </c>
      <c r="D8" s="23" t="s">
        <v>148</v>
      </c>
      <c r="E8" s="24">
        <v>43216</v>
      </c>
      <c r="F8" s="23">
        <v>2018</v>
      </c>
      <c r="G8" s="23"/>
      <c r="H8" s="24">
        <v>43224</v>
      </c>
      <c r="I8" s="25">
        <v>423899</v>
      </c>
      <c r="J8" s="23"/>
      <c r="K8" s="23"/>
      <c r="L8" s="23"/>
      <c r="M8" s="25">
        <v>423899</v>
      </c>
      <c r="N8" s="23" t="s">
        <v>270</v>
      </c>
      <c r="O8" s="23" t="s">
        <v>284</v>
      </c>
      <c r="P8" s="23" t="s">
        <v>289</v>
      </c>
      <c r="Q8" s="25">
        <v>423899</v>
      </c>
      <c r="R8" s="25">
        <v>423899</v>
      </c>
      <c r="S8" s="25">
        <v>0</v>
      </c>
      <c r="T8" s="25">
        <v>423899</v>
      </c>
      <c r="U8" s="25">
        <v>0</v>
      </c>
      <c r="V8" s="23"/>
      <c r="W8" s="25">
        <v>423899</v>
      </c>
      <c r="X8" s="23">
        <v>4800028818</v>
      </c>
      <c r="Y8" s="24">
        <v>43312</v>
      </c>
      <c r="Z8" s="25">
        <v>3907272</v>
      </c>
      <c r="AA8" s="24">
        <v>45382</v>
      </c>
    </row>
    <row r="9" spans="1:27" x14ac:dyDescent="0.35">
      <c r="A9" s="23">
        <v>805028530</v>
      </c>
      <c r="B9" s="23" t="s">
        <v>13</v>
      </c>
      <c r="C9" s="23" t="s">
        <v>85</v>
      </c>
      <c r="D9" s="23" t="s">
        <v>149</v>
      </c>
      <c r="E9" s="24">
        <v>43307</v>
      </c>
      <c r="F9" s="23">
        <v>2018</v>
      </c>
      <c r="G9" s="23"/>
      <c r="H9" s="24">
        <v>43315</v>
      </c>
      <c r="I9" s="25">
        <v>64300</v>
      </c>
      <c r="J9" s="23"/>
      <c r="K9" s="23"/>
      <c r="L9" s="23"/>
      <c r="M9" s="25">
        <v>64300</v>
      </c>
      <c r="N9" s="23" t="s">
        <v>270</v>
      </c>
      <c r="O9" s="23" t="s">
        <v>284</v>
      </c>
      <c r="P9" s="23" t="s">
        <v>289</v>
      </c>
      <c r="Q9" s="25">
        <v>64300</v>
      </c>
      <c r="R9" s="25">
        <v>64300</v>
      </c>
      <c r="S9" s="25">
        <v>0</v>
      </c>
      <c r="T9" s="25">
        <v>64300</v>
      </c>
      <c r="U9" s="25">
        <v>0</v>
      </c>
      <c r="V9" s="23"/>
      <c r="W9" s="25">
        <v>64300</v>
      </c>
      <c r="X9" s="23">
        <v>4800032769</v>
      </c>
      <c r="Y9" s="24">
        <v>43637</v>
      </c>
      <c r="Z9" s="25">
        <v>5275173</v>
      </c>
      <c r="AA9" s="24">
        <v>45382</v>
      </c>
    </row>
    <row r="10" spans="1:27" x14ac:dyDescent="0.35">
      <c r="A10" s="23">
        <v>805028530</v>
      </c>
      <c r="B10" s="23" t="s">
        <v>13</v>
      </c>
      <c r="C10" s="23" t="s">
        <v>86</v>
      </c>
      <c r="D10" s="23" t="s">
        <v>150</v>
      </c>
      <c r="E10" s="24">
        <v>43432</v>
      </c>
      <c r="F10" s="23">
        <v>2018</v>
      </c>
      <c r="G10" s="23"/>
      <c r="H10" s="24">
        <v>43474</v>
      </c>
      <c r="I10" s="25">
        <v>206159</v>
      </c>
      <c r="J10" s="23"/>
      <c r="K10" s="23"/>
      <c r="L10" s="23"/>
      <c r="M10" s="25">
        <v>206159</v>
      </c>
      <c r="N10" s="23" t="s">
        <v>270</v>
      </c>
      <c r="O10" s="23" t="s">
        <v>284</v>
      </c>
      <c r="P10" s="23" t="s">
        <v>289</v>
      </c>
      <c r="Q10" s="25">
        <v>206159</v>
      </c>
      <c r="R10" s="25">
        <v>206159</v>
      </c>
      <c r="S10" s="25">
        <v>0</v>
      </c>
      <c r="T10" s="25">
        <v>206159</v>
      </c>
      <c r="U10" s="25">
        <v>0</v>
      </c>
      <c r="V10" s="23"/>
      <c r="W10" s="25">
        <v>206159</v>
      </c>
      <c r="X10" s="23">
        <v>4800032769</v>
      </c>
      <c r="Y10" s="24">
        <v>43637</v>
      </c>
      <c r="Z10" s="25">
        <v>5275173</v>
      </c>
      <c r="AA10" s="24">
        <v>45382</v>
      </c>
    </row>
    <row r="11" spans="1:27" x14ac:dyDescent="0.35">
      <c r="A11" s="23">
        <v>805028530</v>
      </c>
      <c r="B11" s="23" t="s">
        <v>13</v>
      </c>
      <c r="C11" s="23" t="s">
        <v>87</v>
      </c>
      <c r="D11" s="23" t="s">
        <v>151</v>
      </c>
      <c r="E11" s="24">
        <v>43433</v>
      </c>
      <c r="F11" s="23">
        <v>2018</v>
      </c>
      <c r="G11" s="23"/>
      <c r="H11" s="24">
        <v>43474</v>
      </c>
      <c r="I11" s="25">
        <v>64700</v>
      </c>
      <c r="J11" s="23"/>
      <c r="K11" s="23"/>
      <c r="L11" s="23"/>
      <c r="M11" s="25">
        <v>64700</v>
      </c>
      <c r="N11" s="23" t="s">
        <v>270</v>
      </c>
      <c r="O11" s="23" t="s">
        <v>284</v>
      </c>
      <c r="P11" s="23" t="s">
        <v>289</v>
      </c>
      <c r="Q11" s="25">
        <v>64700</v>
      </c>
      <c r="R11" s="25">
        <v>64700</v>
      </c>
      <c r="S11" s="25">
        <v>0</v>
      </c>
      <c r="T11" s="25">
        <v>64700</v>
      </c>
      <c r="U11" s="25">
        <v>0</v>
      </c>
      <c r="V11" s="23"/>
      <c r="W11" s="25">
        <v>64700</v>
      </c>
      <c r="X11" s="23">
        <v>4800032769</v>
      </c>
      <c r="Y11" s="24">
        <v>43637</v>
      </c>
      <c r="Z11" s="25">
        <v>5275173</v>
      </c>
      <c r="AA11" s="24">
        <v>45382</v>
      </c>
    </row>
    <row r="12" spans="1:27" x14ac:dyDescent="0.35">
      <c r="A12" s="23">
        <v>805028530</v>
      </c>
      <c r="B12" s="23" t="s">
        <v>13</v>
      </c>
      <c r="C12" s="23" t="s">
        <v>88</v>
      </c>
      <c r="D12" s="23" t="s">
        <v>152</v>
      </c>
      <c r="E12" s="24">
        <v>43465</v>
      </c>
      <c r="F12" s="23">
        <v>2018</v>
      </c>
      <c r="G12" s="23"/>
      <c r="H12" s="24">
        <v>43474</v>
      </c>
      <c r="I12" s="25">
        <v>649877</v>
      </c>
      <c r="J12" s="23"/>
      <c r="K12" s="23"/>
      <c r="L12" s="23"/>
      <c r="M12" s="25">
        <v>649877</v>
      </c>
      <c r="N12" s="23" t="s">
        <v>270</v>
      </c>
      <c r="O12" s="23" t="s">
        <v>284</v>
      </c>
      <c r="P12" s="23" t="s">
        <v>289</v>
      </c>
      <c r="Q12" s="25">
        <v>649877</v>
      </c>
      <c r="R12" s="25">
        <v>649877</v>
      </c>
      <c r="S12" s="25">
        <v>0</v>
      </c>
      <c r="T12" s="25">
        <v>649877</v>
      </c>
      <c r="U12" s="25">
        <v>0</v>
      </c>
      <c r="V12" s="23"/>
      <c r="W12" s="25">
        <v>649877</v>
      </c>
      <c r="X12" s="23">
        <v>4800032769</v>
      </c>
      <c r="Y12" s="24">
        <v>43637</v>
      </c>
      <c r="Z12" s="25">
        <v>5275173</v>
      </c>
      <c r="AA12" s="24">
        <v>45382</v>
      </c>
    </row>
    <row r="13" spans="1:27" x14ac:dyDescent="0.35">
      <c r="A13" s="23">
        <v>805028530</v>
      </c>
      <c r="B13" s="23" t="s">
        <v>13</v>
      </c>
      <c r="C13" s="23" t="s">
        <v>89</v>
      </c>
      <c r="D13" s="23" t="s">
        <v>153</v>
      </c>
      <c r="E13" s="24">
        <v>43468</v>
      </c>
      <c r="F13" s="23">
        <v>2019</v>
      </c>
      <c r="G13" s="23"/>
      <c r="H13" s="24">
        <v>43502</v>
      </c>
      <c r="I13" s="25">
        <v>200799</v>
      </c>
      <c r="J13" s="23"/>
      <c r="K13" s="23"/>
      <c r="L13" s="23"/>
      <c r="M13" s="25">
        <v>200799</v>
      </c>
      <c r="N13" s="23" t="s">
        <v>270</v>
      </c>
      <c r="O13" s="23" t="s">
        <v>284</v>
      </c>
      <c r="P13" s="23" t="s">
        <v>289</v>
      </c>
      <c r="Q13" s="25">
        <v>200799</v>
      </c>
      <c r="R13" s="25">
        <v>200799</v>
      </c>
      <c r="S13" s="25">
        <v>0</v>
      </c>
      <c r="T13" s="25">
        <v>200799</v>
      </c>
      <c r="U13" s="25">
        <v>0</v>
      </c>
      <c r="V13" s="23"/>
      <c r="W13" s="25">
        <v>200799</v>
      </c>
      <c r="X13" s="23">
        <v>4800032769</v>
      </c>
      <c r="Y13" s="24">
        <v>43637</v>
      </c>
      <c r="Z13" s="25">
        <v>5275173</v>
      </c>
      <c r="AA13" s="24">
        <v>45382</v>
      </c>
    </row>
    <row r="14" spans="1:27" x14ac:dyDescent="0.35">
      <c r="A14" s="23">
        <v>805028530</v>
      </c>
      <c r="B14" s="23" t="s">
        <v>13</v>
      </c>
      <c r="C14" s="23" t="s">
        <v>90</v>
      </c>
      <c r="D14" s="23" t="s">
        <v>154</v>
      </c>
      <c r="E14" s="24">
        <v>43489</v>
      </c>
      <c r="F14" s="23">
        <v>2019</v>
      </c>
      <c r="G14" s="23"/>
      <c r="H14" s="24">
        <v>43502</v>
      </c>
      <c r="I14" s="25">
        <v>52400</v>
      </c>
      <c r="J14" s="23"/>
      <c r="K14" s="23"/>
      <c r="L14" s="23"/>
      <c r="M14" s="25">
        <v>52400</v>
      </c>
      <c r="N14" s="23" t="s">
        <v>270</v>
      </c>
      <c r="O14" s="23" t="s">
        <v>284</v>
      </c>
      <c r="P14" s="23" t="s">
        <v>289</v>
      </c>
      <c r="Q14" s="25">
        <v>52400</v>
      </c>
      <c r="R14" s="25">
        <v>52400</v>
      </c>
      <c r="S14" s="25">
        <v>0</v>
      </c>
      <c r="T14" s="25">
        <v>52400</v>
      </c>
      <c r="U14" s="25">
        <v>0</v>
      </c>
      <c r="V14" s="23"/>
      <c r="W14" s="25">
        <v>52400</v>
      </c>
      <c r="X14" s="23">
        <v>4800032769</v>
      </c>
      <c r="Y14" s="24">
        <v>43637</v>
      </c>
      <c r="Z14" s="25">
        <v>5275173</v>
      </c>
      <c r="AA14" s="24">
        <v>45382</v>
      </c>
    </row>
    <row r="15" spans="1:27" x14ac:dyDescent="0.35">
      <c r="A15" s="23">
        <v>805028530</v>
      </c>
      <c r="B15" s="23" t="s">
        <v>13</v>
      </c>
      <c r="C15" s="23" t="s">
        <v>91</v>
      </c>
      <c r="D15" s="23" t="s">
        <v>155</v>
      </c>
      <c r="E15" s="24">
        <v>43495</v>
      </c>
      <c r="F15" s="23">
        <v>2019</v>
      </c>
      <c r="G15" s="23"/>
      <c r="H15" s="24">
        <v>43502</v>
      </c>
      <c r="I15" s="25">
        <v>1075793</v>
      </c>
      <c r="J15" s="23"/>
      <c r="K15" s="23"/>
      <c r="L15" s="23"/>
      <c r="M15" s="25">
        <v>1075793</v>
      </c>
      <c r="N15" s="23" t="s">
        <v>270</v>
      </c>
      <c r="O15" s="23" t="s">
        <v>284</v>
      </c>
      <c r="P15" s="23" t="s">
        <v>289</v>
      </c>
      <c r="Q15" s="25">
        <v>1075793</v>
      </c>
      <c r="R15" s="25">
        <v>1075793</v>
      </c>
      <c r="S15" s="25">
        <v>0</v>
      </c>
      <c r="T15" s="25">
        <v>1075793</v>
      </c>
      <c r="U15" s="25">
        <v>0</v>
      </c>
      <c r="V15" s="23"/>
      <c r="W15" s="25">
        <v>1075793</v>
      </c>
      <c r="X15" s="23">
        <v>4800032769</v>
      </c>
      <c r="Y15" s="24">
        <v>43637</v>
      </c>
      <c r="Z15" s="25">
        <v>5275173</v>
      </c>
      <c r="AA15" s="24">
        <v>45382</v>
      </c>
    </row>
    <row r="16" spans="1:27" x14ac:dyDescent="0.35">
      <c r="A16" s="23">
        <v>805028530</v>
      </c>
      <c r="B16" s="23" t="s">
        <v>13</v>
      </c>
      <c r="C16" s="23" t="s">
        <v>92</v>
      </c>
      <c r="D16" s="23" t="s">
        <v>156</v>
      </c>
      <c r="E16" s="24">
        <v>43527</v>
      </c>
      <c r="F16" s="23">
        <v>2019</v>
      </c>
      <c r="G16" s="23"/>
      <c r="H16" s="24">
        <v>43564</v>
      </c>
      <c r="I16" s="25">
        <v>254714</v>
      </c>
      <c r="J16" s="23"/>
      <c r="K16" s="23"/>
      <c r="L16" s="23"/>
      <c r="M16" s="25">
        <v>254714</v>
      </c>
      <c r="N16" s="23" t="s">
        <v>270</v>
      </c>
      <c r="O16" s="23" t="s">
        <v>284</v>
      </c>
      <c r="P16" s="23" t="s">
        <v>289</v>
      </c>
      <c r="Q16" s="25">
        <v>254714</v>
      </c>
      <c r="R16" s="25">
        <v>254714</v>
      </c>
      <c r="S16" s="25">
        <v>0</v>
      </c>
      <c r="T16" s="25">
        <v>254714</v>
      </c>
      <c r="U16" s="25">
        <v>0</v>
      </c>
      <c r="V16" s="23"/>
      <c r="W16" s="25">
        <v>254714</v>
      </c>
      <c r="X16" s="23">
        <v>4800032769</v>
      </c>
      <c r="Y16" s="24">
        <v>43637</v>
      </c>
      <c r="Z16" s="25">
        <v>5275173</v>
      </c>
      <c r="AA16" s="24">
        <v>45382</v>
      </c>
    </row>
    <row r="17" spans="1:27" x14ac:dyDescent="0.35">
      <c r="A17" s="23">
        <v>805028530</v>
      </c>
      <c r="B17" s="23" t="s">
        <v>13</v>
      </c>
      <c r="C17" s="23" t="s">
        <v>93</v>
      </c>
      <c r="D17" s="23" t="s">
        <v>157</v>
      </c>
      <c r="E17" s="24">
        <v>43551</v>
      </c>
      <c r="F17" s="23">
        <v>2019</v>
      </c>
      <c r="G17" s="23"/>
      <c r="H17" s="24">
        <v>43564</v>
      </c>
      <c r="I17" s="25">
        <v>52400</v>
      </c>
      <c r="J17" s="23"/>
      <c r="K17" s="23"/>
      <c r="L17" s="23"/>
      <c r="M17" s="25">
        <v>52400</v>
      </c>
      <c r="N17" s="23" t="s">
        <v>270</v>
      </c>
      <c r="O17" s="23" t="s">
        <v>284</v>
      </c>
      <c r="P17" s="23" t="s">
        <v>289</v>
      </c>
      <c r="Q17" s="25">
        <v>52400</v>
      </c>
      <c r="R17" s="25">
        <v>52400</v>
      </c>
      <c r="S17" s="25">
        <v>0</v>
      </c>
      <c r="T17" s="25">
        <v>52400</v>
      </c>
      <c r="U17" s="25">
        <v>0</v>
      </c>
      <c r="V17" s="23"/>
      <c r="W17" s="25">
        <v>52400</v>
      </c>
      <c r="X17" s="23">
        <v>4800032769</v>
      </c>
      <c r="Y17" s="24">
        <v>43637</v>
      </c>
      <c r="Z17" s="25">
        <v>5275173</v>
      </c>
      <c r="AA17" s="24">
        <v>45382</v>
      </c>
    </row>
    <row r="18" spans="1:27" x14ac:dyDescent="0.35">
      <c r="A18" s="23">
        <v>805028530</v>
      </c>
      <c r="B18" s="23" t="s">
        <v>13</v>
      </c>
      <c r="C18" s="23" t="s">
        <v>94</v>
      </c>
      <c r="D18" s="23" t="s">
        <v>158</v>
      </c>
      <c r="E18" s="24">
        <v>43553</v>
      </c>
      <c r="F18" s="23">
        <v>2019</v>
      </c>
      <c r="G18" s="23"/>
      <c r="H18" s="24">
        <v>43564</v>
      </c>
      <c r="I18" s="25">
        <v>248949</v>
      </c>
      <c r="J18" s="23"/>
      <c r="K18" s="23"/>
      <c r="L18" s="23"/>
      <c r="M18" s="25">
        <v>248949</v>
      </c>
      <c r="N18" s="23" t="s">
        <v>270</v>
      </c>
      <c r="O18" s="23" t="s">
        <v>284</v>
      </c>
      <c r="P18" s="23" t="s">
        <v>289</v>
      </c>
      <c r="Q18" s="25">
        <v>248949</v>
      </c>
      <c r="R18" s="25">
        <v>248949</v>
      </c>
      <c r="S18" s="25">
        <v>0</v>
      </c>
      <c r="T18" s="25">
        <v>248949</v>
      </c>
      <c r="U18" s="25">
        <v>0</v>
      </c>
      <c r="V18" s="23"/>
      <c r="W18" s="25">
        <v>248949</v>
      </c>
      <c r="X18" s="23">
        <v>4800032769</v>
      </c>
      <c r="Y18" s="24">
        <v>43637</v>
      </c>
      <c r="Z18" s="25">
        <v>5275173</v>
      </c>
      <c r="AA18" s="24">
        <v>45382</v>
      </c>
    </row>
    <row r="19" spans="1:27" x14ac:dyDescent="0.35">
      <c r="A19" s="23">
        <v>805028530</v>
      </c>
      <c r="B19" s="23" t="s">
        <v>13</v>
      </c>
      <c r="C19" s="23" t="s">
        <v>95</v>
      </c>
      <c r="D19" s="23" t="s">
        <v>159</v>
      </c>
      <c r="E19" s="24">
        <v>43556</v>
      </c>
      <c r="F19" s="23">
        <v>2019</v>
      </c>
      <c r="G19" s="23"/>
      <c r="H19" s="24">
        <v>43595</v>
      </c>
      <c r="I19" s="25">
        <v>506456</v>
      </c>
      <c r="J19" s="23"/>
      <c r="K19" s="23"/>
      <c r="L19" s="23"/>
      <c r="M19" s="25">
        <v>506456</v>
      </c>
      <c r="N19" s="23" t="s">
        <v>270</v>
      </c>
      <c r="O19" s="23" t="s">
        <v>284</v>
      </c>
      <c r="P19" s="23" t="s">
        <v>289</v>
      </c>
      <c r="Q19" s="25">
        <v>506456</v>
      </c>
      <c r="R19" s="25">
        <v>506456</v>
      </c>
      <c r="S19" s="25">
        <v>0</v>
      </c>
      <c r="T19" s="25">
        <v>506456</v>
      </c>
      <c r="U19" s="25">
        <v>0</v>
      </c>
      <c r="V19" s="23"/>
      <c r="W19" s="25">
        <v>506456</v>
      </c>
      <c r="X19" s="23">
        <v>4800032769</v>
      </c>
      <c r="Y19" s="24">
        <v>43637</v>
      </c>
      <c r="Z19" s="25">
        <v>5275173</v>
      </c>
      <c r="AA19" s="24">
        <v>45382</v>
      </c>
    </row>
    <row r="20" spans="1:27" x14ac:dyDescent="0.35">
      <c r="A20" s="23">
        <v>805028530</v>
      </c>
      <c r="B20" s="23" t="s">
        <v>13</v>
      </c>
      <c r="C20" s="23" t="s">
        <v>96</v>
      </c>
      <c r="D20" s="23" t="s">
        <v>160</v>
      </c>
      <c r="E20" s="24">
        <v>43572</v>
      </c>
      <c r="F20" s="23">
        <v>2019</v>
      </c>
      <c r="G20" s="23"/>
      <c r="H20" s="24">
        <v>43595</v>
      </c>
      <c r="I20" s="25">
        <v>73300</v>
      </c>
      <c r="J20" s="23"/>
      <c r="K20" s="23"/>
      <c r="L20" s="23"/>
      <c r="M20" s="25">
        <v>73300</v>
      </c>
      <c r="N20" s="23" t="s">
        <v>270</v>
      </c>
      <c r="O20" s="23" t="s">
        <v>284</v>
      </c>
      <c r="P20" s="23" t="s">
        <v>289</v>
      </c>
      <c r="Q20" s="25">
        <v>73300</v>
      </c>
      <c r="R20" s="25">
        <v>73300</v>
      </c>
      <c r="S20" s="25">
        <v>0</v>
      </c>
      <c r="T20" s="25">
        <v>73300</v>
      </c>
      <c r="U20" s="25">
        <v>0</v>
      </c>
      <c r="V20" s="23"/>
      <c r="W20" s="25">
        <v>73300</v>
      </c>
      <c r="X20" s="23">
        <v>4800032769</v>
      </c>
      <c r="Y20" s="24">
        <v>43637</v>
      </c>
      <c r="Z20" s="25">
        <v>5275173</v>
      </c>
      <c r="AA20" s="24">
        <v>45382</v>
      </c>
    </row>
    <row r="21" spans="1:27" x14ac:dyDescent="0.35">
      <c r="A21" s="23">
        <v>805028530</v>
      </c>
      <c r="B21" s="23" t="s">
        <v>13</v>
      </c>
      <c r="C21" s="23" t="s">
        <v>97</v>
      </c>
      <c r="D21" s="23" t="s">
        <v>161</v>
      </c>
      <c r="E21" s="24">
        <v>43573</v>
      </c>
      <c r="F21" s="23">
        <v>2019</v>
      </c>
      <c r="G21" s="23"/>
      <c r="H21" s="24">
        <v>43595</v>
      </c>
      <c r="I21" s="25">
        <v>102100</v>
      </c>
      <c r="J21" s="23"/>
      <c r="K21" s="23"/>
      <c r="L21" s="23"/>
      <c r="M21" s="25">
        <v>102100</v>
      </c>
      <c r="N21" s="23" t="s">
        <v>270</v>
      </c>
      <c r="O21" s="23" t="s">
        <v>284</v>
      </c>
      <c r="P21" s="23" t="s">
        <v>289</v>
      </c>
      <c r="Q21" s="25">
        <v>102100</v>
      </c>
      <c r="R21" s="25">
        <v>102100</v>
      </c>
      <c r="S21" s="25">
        <v>0</v>
      </c>
      <c r="T21" s="25">
        <v>102100</v>
      </c>
      <c r="U21" s="25">
        <v>0</v>
      </c>
      <c r="V21" s="23"/>
      <c r="W21" s="25">
        <v>102100</v>
      </c>
      <c r="X21" s="23">
        <v>4800032769</v>
      </c>
      <c r="Y21" s="24">
        <v>43637</v>
      </c>
      <c r="Z21" s="25">
        <v>5275173</v>
      </c>
      <c r="AA21" s="24">
        <v>45382</v>
      </c>
    </row>
    <row r="22" spans="1:27" x14ac:dyDescent="0.35">
      <c r="A22" s="23">
        <v>805028530</v>
      </c>
      <c r="B22" s="23" t="s">
        <v>13</v>
      </c>
      <c r="C22" s="23" t="s">
        <v>98</v>
      </c>
      <c r="D22" s="23" t="s">
        <v>162</v>
      </c>
      <c r="E22" s="24">
        <v>43576</v>
      </c>
      <c r="F22" s="23">
        <v>2019</v>
      </c>
      <c r="G22" s="23"/>
      <c r="H22" s="24">
        <v>43595</v>
      </c>
      <c r="I22" s="25">
        <v>165314</v>
      </c>
      <c r="J22" s="23"/>
      <c r="K22" s="23"/>
      <c r="L22" s="23"/>
      <c r="M22" s="25">
        <v>165314</v>
      </c>
      <c r="N22" s="23" t="s">
        <v>270</v>
      </c>
      <c r="O22" s="23" t="s">
        <v>284</v>
      </c>
      <c r="P22" s="23" t="s">
        <v>289</v>
      </c>
      <c r="Q22" s="25">
        <v>165314</v>
      </c>
      <c r="R22" s="25">
        <v>165314</v>
      </c>
      <c r="S22" s="25">
        <v>0</v>
      </c>
      <c r="T22" s="25">
        <v>165314</v>
      </c>
      <c r="U22" s="25">
        <v>0</v>
      </c>
      <c r="V22" s="23"/>
      <c r="W22" s="25">
        <v>165314</v>
      </c>
      <c r="X22" s="23">
        <v>4800032769</v>
      </c>
      <c r="Y22" s="24">
        <v>43637</v>
      </c>
      <c r="Z22" s="25">
        <v>5275173</v>
      </c>
      <c r="AA22" s="24">
        <v>45382</v>
      </c>
    </row>
    <row r="23" spans="1:27" x14ac:dyDescent="0.35">
      <c r="A23" s="23">
        <v>805028530</v>
      </c>
      <c r="B23" s="23" t="s">
        <v>13</v>
      </c>
      <c r="C23" s="23" t="s">
        <v>99</v>
      </c>
      <c r="D23" s="23" t="s">
        <v>163</v>
      </c>
      <c r="E23" s="24">
        <v>43583</v>
      </c>
      <c r="F23" s="23">
        <v>2019</v>
      </c>
      <c r="G23" s="23"/>
      <c r="H23" s="24">
        <v>43595</v>
      </c>
      <c r="I23" s="25">
        <v>450309</v>
      </c>
      <c r="J23" s="23"/>
      <c r="K23" s="23"/>
      <c r="L23" s="23"/>
      <c r="M23" s="25">
        <v>450309</v>
      </c>
      <c r="N23" s="23" t="s">
        <v>270</v>
      </c>
      <c r="O23" s="23" t="s">
        <v>284</v>
      </c>
      <c r="P23" s="23" t="s">
        <v>289</v>
      </c>
      <c r="Q23" s="25">
        <v>450309</v>
      </c>
      <c r="R23" s="25">
        <v>450309</v>
      </c>
      <c r="S23" s="25">
        <v>0</v>
      </c>
      <c r="T23" s="25">
        <v>450309</v>
      </c>
      <c r="U23" s="25">
        <v>0</v>
      </c>
      <c r="V23" s="23"/>
      <c r="W23" s="25">
        <v>450309</v>
      </c>
      <c r="X23" s="23">
        <v>4800032769</v>
      </c>
      <c r="Y23" s="24">
        <v>43637</v>
      </c>
      <c r="Z23" s="25">
        <v>5275173</v>
      </c>
      <c r="AA23" s="24">
        <v>45382</v>
      </c>
    </row>
    <row r="24" spans="1:27" x14ac:dyDescent="0.35">
      <c r="A24" s="23">
        <v>805028530</v>
      </c>
      <c r="B24" s="23" t="s">
        <v>13</v>
      </c>
      <c r="C24" s="23" t="s">
        <v>100</v>
      </c>
      <c r="D24" s="23" t="s">
        <v>164</v>
      </c>
      <c r="E24" s="24">
        <v>43583</v>
      </c>
      <c r="F24" s="23">
        <v>2019</v>
      </c>
      <c r="G24" s="23"/>
      <c r="H24" s="24">
        <v>43595</v>
      </c>
      <c r="I24" s="25">
        <v>1107603</v>
      </c>
      <c r="J24" s="23"/>
      <c r="K24" s="23"/>
      <c r="L24" s="23"/>
      <c r="M24" s="25">
        <v>1107603</v>
      </c>
      <c r="N24" s="23" t="s">
        <v>270</v>
      </c>
      <c r="O24" s="23" t="s">
        <v>284</v>
      </c>
      <c r="P24" s="23" t="s">
        <v>289</v>
      </c>
      <c r="Q24" s="25">
        <v>1107603</v>
      </c>
      <c r="R24" s="25">
        <v>1107603</v>
      </c>
      <c r="S24" s="25">
        <v>0</v>
      </c>
      <c r="T24" s="25">
        <v>1107603</v>
      </c>
      <c r="U24" s="25">
        <v>0</v>
      </c>
      <c r="V24" s="23"/>
      <c r="W24" s="25">
        <v>1107603</v>
      </c>
      <c r="X24" s="23">
        <v>4800032769</v>
      </c>
      <c r="Y24" s="24">
        <v>43637</v>
      </c>
      <c r="Z24" s="25">
        <v>5275173</v>
      </c>
      <c r="AA24" s="24">
        <v>45382</v>
      </c>
    </row>
    <row r="25" spans="1:27" x14ac:dyDescent="0.35">
      <c r="A25" s="23">
        <v>805028530</v>
      </c>
      <c r="B25" s="23" t="s">
        <v>13</v>
      </c>
      <c r="C25" s="23" t="s">
        <v>101</v>
      </c>
      <c r="D25" s="23" t="s">
        <v>165</v>
      </c>
      <c r="E25" s="24">
        <v>43600</v>
      </c>
      <c r="F25" s="23">
        <v>2019</v>
      </c>
      <c r="G25" s="23"/>
      <c r="H25" s="24">
        <v>43623</v>
      </c>
      <c r="I25" s="25">
        <v>674818</v>
      </c>
      <c r="J25" s="23"/>
      <c r="K25" s="23"/>
      <c r="L25" s="23"/>
      <c r="M25" s="25">
        <v>674818</v>
      </c>
      <c r="N25" s="23" t="s">
        <v>270</v>
      </c>
      <c r="O25" s="23" t="s">
        <v>284</v>
      </c>
      <c r="P25" s="23" t="s">
        <v>289</v>
      </c>
      <c r="Q25" s="25">
        <v>674818</v>
      </c>
      <c r="R25" s="25">
        <v>674818</v>
      </c>
      <c r="S25" s="25">
        <v>0</v>
      </c>
      <c r="T25" s="25">
        <v>674818</v>
      </c>
      <c r="U25" s="25">
        <v>0</v>
      </c>
      <c r="V25" s="23"/>
      <c r="W25" s="25">
        <v>674818</v>
      </c>
      <c r="X25" s="23">
        <v>4800033725</v>
      </c>
      <c r="Y25" s="24">
        <v>43704</v>
      </c>
      <c r="Z25" s="25">
        <v>2987503</v>
      </c>
      <c r="AA25" s="24">
        <v>45382</v>
      </c>
    </row>
    <row r="26" spans="1:27" x14ac:dyDescent="0.35">
      <c r="A26" s="23">
        <v>805028530</v>
      </c>
      <c r="B26" s="23" t="s">
        <v>13</v>
      </c>
      <c r="C26" s="23" t="s">
        <v>102</v>
      </c>
      <c r="D26" s="23" t="s">
        <v>166</v>
      </c>
      <c r="E26" s="24">
        <v>43603</v>
      </c>
      <c r="F26" s="23">
        <v>2019</v>
      </c>
      <c r="G26" s="23"/>
      <c r="H26" s="24">
        <v>43623</v>
      </c>
      <c r="I26" s="25">
        <v>63200</v>
      </c>
      <c r="J26" s="23"/>
      <c r="K26" s="23"/>
      <c r="L26" s="23"/>
      <c r="M26" s="25">
        <v>63200</v>
      </c>
      <c r="N26" s="23" t="s">
        <v>270</v>
      </c>
      <c r="O26" s="23" t="s">
        <v>284</v>
      </c>
      <c r="P26" s="23" t="s">
        <v>289</v>
      </c>
      <c r="Q26" s="25">
        <v>63200</v>
      </c>
      <c r="R26" s="25">
        <v>63200</v>
      </c>
      <c r="S26" s="25">
        <v>0</v>
      </c>
      <c r="T26" s="25">
        <v>63200</v>
      </c>
      <c r="U26" s="25">
        <v>0</v>
      </c>
      <c r="V26" s="23"/>
      <c r="W26" s="25">
        <v>63200</v>
      </c>
      <c r="X26" s="23">
        <v>4800033725</v>
      </c>
      <c r="Y26" s="24">
        <v>43704</v>
      </c>
      <c r="Z26" s="25">
        <v>2987503</v>
      </c>
      <c r="AA26" s="24">
        <v>45382</v>
      </c>
    </row>
    <row r="27" spans="1:27" x14ac:dyDescent="0.35">
      <c r="A27" s="23">
        <v>805028530</v>
      </c>
      <c r="B27" s="23" t="s">
        <v>13</v>
      </c>
      <c r="C27" s="23" t="s">
        <v>103</v>
      </c>
      <c r="D27" s="23" t="s">
        <v>167</v>
      </c>
      <c r="E27" s="24">
        <v>43608</v>
      </c>
      <c r="F27" s="23">
        <v>2019</v>
      </c>
      <c r="G27" s="23"/>
      <c r="H27" s="24">
        <v>43623</v>
      </c>
      <c r="I27" s="25">
        <v>52400</v>
      </c>
      <c r="J27" s="23"/>
      <c r="K27" s="23"/>
      <c r="L27" s="23"/>
      <c r="M27" s="25">
        <v>52400</v>
      </c>
      <c r="N27" s="23" t="s">
        <v>270</v>
      </c>
      <c r="O27" s="23" t="s">
        <v>284</v>
      </c>
      <c r="P27" s="23" t="s">
        <v>289</v>
      </c>
      <c r="Q27" s="25">
        <v>52400</v>
      </c>
      <c r="R27" s="25">
        <v>52400</v>
      </c>
      <c r="S27" s="25">
        <v>0</v>
      </c>
      <c r="T27" s="25">
        <v>52400</v>
      </c>
      <c r="U27" s="25">
        <v>0</v>
      </c>
      <c r="V27" s="23"/>
      <c r="W27" s="25">
        <v>52400</v>
      </c>
      <c r="X27" s="23">
        <v>4800033725</v>
      </c>
      <c r="Y27" s="24">
        <v>43704</v>
      </c>
      <c r="Z27" s="25">
        <v>2987503</v>
      </c>
      <c r="AA27" s="24">
        <v>45382</v>
      </c>
    </row>
    <row r="28" spans="1:27" x14ac:dyDescent="0.35">
      <c r="A28" s="23">
        <v>805028530</v>
      </c>
      <c r="B28" s="23" t="s">
        <v>13</v>
      </c>
      <c r="C28" s="23" t="s">
        <v>104</v>
      </c>
      <c r="D28" s="23" t="s">
        <v>168</v>
      </c>
      <c r="E28" s="24">
        <v>43610</v>
      </c>
      <c r="F28" s="23">
        <v>2019</v>
      </c>
      <c r="G28" s="23"/>
      <c r="H28" s="24">
        <v>43623</v>
      </c>
      <c r="I28" s="25">
        <v>581075</v>
      </c>
      <c r="J28" s="23"/>
      <c r="K28" s="23"/>
      <c r="L28" s="23"/>
      <c r="M28" s="25">
        <v>581075</v>
      </c>
      <c r="N28" s="23" t="s">
        <v>270</v>
      </c>
      <c r="O28" s="23" t="s">
        <v>284</v>
      </c>
      <c r="P28" s="23" t="s">
        <v>289</v>
      </c>
      <c r="Q28" s="25">
        <v>581075</v>
      </c>
      <c r="R28" s="25">
        <v>581075</v>
      </c>
      <c r="S28" s="25">
        <v>0</v>
      </c>
      <c r="T28" s="25">
        <v>581075</v>
      </c>
      <c r="U28" s="25">
        <v>0</v>
      </c>
      <c r="V28" s="23"/>
      <c r="W28" s="25">
        <v>581075</v>
      </c>
      <c r="X28" s="23">
        <v>4800033725</v>
      </c>
      <c r="Y28" s="24">
        <v>43704</v>
      </c>
      <c r="Z28" s="25">
        <v>2987503</v>
      </c>
      <c r="AA28" s="24">
        <v>45382</v>
      </c>
    </row>
    <row r="29" spans="1:27" x14ac:dyDescent="0.35">
      <c r="A29" s="23">
        <v>805028530</v>
      </c>
      <c r="B29" s="23" t="s">
        <v>13</v>
      </c>
      <c r="C29" s="23" t="s">
        <v>105</v>
      </c>
      <c r="D29" s="23" t="s">
        <v>169</v>
      </c>
      <c r="E29" s="24">
        <v>43611</v>
      </c>
      <c r="F29" s="23">
        <v>2019</v>
      </c>
      <c r="G29" s="23"/>
      <c r="H29" s="24">
        <v>43623</v>
      </c>
      <c r="I29" s="25">
        <v>61300</v>
      </c>
      <c r="J29" s="23"/>
      <c r="K29" s="23"/>
      <c r="L29" s="23"/>
      <c r="M29" s="25">
        <v>61300</v>
      </c>
      <c r="N29" s="23" t="s">
        <v>270</v>
      </c>
      <c r="O29" s="23" t="s">
        <v>284</v>
      </c>
      <c r="P29" s="23" t="s">
        <v>289</v>
      </c>
      <c r="Q29" s="25">
        <v>61300</v>
      </c>
      <c r="R29" s="25">
        <v>61300</v>
      </c>
      <c r="S29" s="25">
        <v>0</v>
      </c>
      <c r="T29" s="25">
        <v>61300</v>
      </c>
      <c r="U29" s="25">
        <v>0</v>
      </c>
      <c r="V29" s="23"/>
      <c r="W29" s="25">
        <v>61300</v>
      </c>
      <c r="X29" s="23">
        <v>4800033725</v>
      </c>
      <c r="Y29" s="24">
        <v>43704</v>
      </c>
      <c r="Z29" s="25">
        <v>2987503</v>
      </c>
      <c r="AA29" s="24">
        <v>45382</v>
      </c>
    </row>
    <row r="30" spans="1:27" x14ac:dyDescent="0.35">
      <c r="A30" s="23">
        <v>805028530</v>
      </c>
      <c r="B30" s="23" t="s">
        <v>13</v>
      </c>
      <c r="C30" s="23" t="s">
        <v>106</v>
      </c>
      <c r="D30" s="23" t="s">
        <v>170</v>
      </c>
      <c r="E30" s="24">
        <v>43614</v>
      </c>
      <c r="F30" s="23">
        <v>2019</v>
      </c>
      <c r="G30" s="23"/>
      <c r="H30" s="24">
        <v>43637</v>
      </c>
      <c r="I30" s="25">
        <v>114345</v>
      </c>
      <c r="J30" s="23"/>
      <c r="K30" s="23"/>
      <c r="L30" s="23"/>
      <c r="M30" s="25">
        <v>114345</v>
      </c>
      <c r="N30" s="23" t="s">
        <v>270</v>
      </c>
      <c r="O30" s="23" t="s">
        <v>284</v>
      </c>
      <c r="P30" s="23" t="s">
        <v>289</v>
      </c>
      <c r="Q30" s="25">
        <v>114345</v>
      </c>
      <c r="R30" s="25">
        <v>114345</v>
      </c>
      <c r="S30" s="25">
        <v>0</v>
      </c>
      <c r="T30" s="25">
        <v>114345</v>
      </c>
      <c r="U30" s="25">
        <v>0</v>
      </c>
      <c r="V30" s="23"/>
      <c r="W30" s="25">
        <v>114345</v>
      </c>
      <c r="X30" s="23">
        <v>4800037634</v>
      </c>
      <c r="Y30" s="24">
        <v>43949</v>
      </c>
      <c r="Z30" s="25">
        <v>487874</v>
      </c>
      <c r="AA30" s="24">
        <v>45382</v>
      </c>
    </row>
    <row r="31" spans="1:27" x14ac:dyDescent="0.35">
      <c r="A31" s="23">
        <v>805028530</v>
      </c>
      <c r="B31" s="23" t="s">
        <v>13</v>
      </c>
      <c r="C31" s="23" t="s">
        <v>107</v>
      </c>
      <c r="D31" s="23" t="s">
        <v>171</v>
      </c>
      <c r="E31" s="24">
        <v>43624</v>
      </c>
      <c r="F31" s="23">
        <v>2019</v>
      </c>
      <c r="G31" s="23"/>
      <c r="H31" s="24">
        <v>43654</v>
      </c>
      <c r="I31" s="25">
        <v>131543</v>
      </c>
      <c r="J31" s="23"/>
      <c r="K31" s="23"/>
      <c r="L31" s="23"/>
      <c r="M31" s="25">
        <v>131543</v>
      </c>
      <c r="N31" s="23" t="s">
        <v>270</v>
      </c>
      <c r="O31" s="23" t="s">
        <v>284</v>
      </c>
      <c r="P31" s="23" t="s">
        <v>289</v>
      </c>
      <c r="Q31" s="25">
        <v>131543</v>
      </c>
      <c r="R31" s="25">
        <v>131543</v>
      </c>
      <c r="S31" s="25">
        <v>0</v>
      </c>
      <c r="T31" s="25">
        <v>131543</v>
      </c>
      <c r="U31" s="25">
        <v>0</v>
      </c>
      <c r="V31" s="23"/>
      <c r="W31" s="25">
        <v>131543</v>
      </c>
      <c r="X31" s="23">
        <v>4800033725</v>
      </c>
      <c r="Y31" s="24">
        <v>43704</v>
      </c>
      <c r="Z31" s="25">
        <v>2987503</v>
      </c>
      <c r="AA31" s="24">
        <v>45382</v>
      </c>
    </row>
    <row r="32" spans="1:27" x14ac:dyDescent="0.35">
      <c r="A32" s="23">
        <v>805028530</v>
      </c>
      <c r="B32" s="23" t="s">
        <v>13</v>
      </c>
      <c r="C32" s="23" t="s">
        <v>108</v>
      </c>
      <c r="D32" s="23" t="s">
        <v>172</v>
      </c>
      <c r="E32" s="24">
        <v>43631</v>
      </c>
      <c r="F32" s="23">
        <v>2019</v>
      </c>
      <c r="G32" s="23"/>
      <c r="H32" s="24">
        <v>43654</v>
      </c>
      <c r="I32" s="25">
        <v>460388</v>
      </c>
      <c r="J32" s="23"/>
      <c r="K32" s="23"/>
      <c r="L32" s="23"/>
      <c r="M32" s="25">
        <v>460388</v>
      </c>
      <c r="N32" s="23" t="s">
        <v>270</v>
      </c>
      <c r="O32" s="23" t="s">
        <v>284</v>
      </c>
      <c r="P32" s="23" t="s">
        <v>289</v>
      </c>
      <c r="Q32" s="25">
        <v>460388</v>
      </c>
      <c r="R32" s="25">
        <v>460388</v>
      </c>
      <c r="S32" s="25">
        <v>0</v>
      </c>
      <c r="T32" s="25">
        <v>460388</v>
      </c>
      <c r="U32" s="25">
        <v>0</v>
      </c>
      <c r="V32" s="23"/>
      <c r="W32" s="25">
        <v>460388</v>
      </c>
      <c r="X32" s="23">
        <v>4800033725</v>
      </c>
      <c r="Y32" s="24">
        <v>43704</v>
      </c>
      <c r="Z32" s="25">
        <v>2987503</v>
      </c>
      <c r="AA32" s="24">
        <v>45382</v>
      </c>
    </row>
    <row r="33" spans="1:27" x14ac:dyDescent="0.35">
      <c r="A33" s="23">
        <v>805028530</v>
      </c>
      <c r="B33" s="23" t="s">
        <v>13</v>
      </c>
      <c r="C33" s="23" t="s">
        <v>109</v>
      </c>
      <c r="D33" s="23" t="s">
        <v>173</v>
      </c>
      <c r="E33" s="24">
        <v>43635</v>
      </c>
      <c r="F33" s="23">
        <v>2019</v>
      </c>
      <c r="G33" s="23"/>
      <c r="H33" s="24">
        <v>43654</v>
      </c>
      <c r="I33" s="25">
        <v>165700</v>
      </c>
      <c r="J33" s="23"/>
      <c r="K33" s="23"/>
      <c r="L33" s="23"/>
      <c r="M33" s="25">
        <v>165700</v>
      </c>
      <c r="N33" s="23" t="s">
        <v>270</v>
      </c>
      <c r="O33" s="23" t="s">
        <v>284</v>
      </c>
      <c r="P33" s="23" t="s">
        <v>289</v>
      </c>
      <c r="Q33" s="25">
        <v>165700</v>
      </c>
      <c r="R33" s="25">
        <v>165700</v>
      </c>
      <c r="S33" s="25">
        <v>0</v>
      </c>
      <c r="T33" s="25">
        <v>165700</v>
      </c>
      <c r="U33" s="25">
        <v>0</v>
      </c>
      <c r="V33" s="23"/>
      <c r="W33" s="25">
        <v>165700</v>
      </c>
      <c r="X33" s="23">
        <v>4800033725</v>
      </c>
      <c r="Y33" s="24">
        <v>43704</v>
      </c>
      <c r="Z33" s="25">
        <v>2987503</v>
      </c>
      <c r="AA33" s="24">
        <v>45382</v>
      </c>
    </row>
    <row r="34" spans="1:27" x14ac:dyDescent="0.35">
      <c r="A34" s="23">
        <v>805028530</v>
      </c>
      <c r="B34" s="23" t="s">
        <v>13</v>
      </c>
      <c r="C34" s="23" t="s">
        <v>110</v>
      </c>
      <c r="D34" s="23" t="s">
        <v>174</v>
      </c>
      <c r="E34" s="24">
        <v>43636</v>
      </c>
      <c r="F34" s="23">
        <v>2019</v>
      </c>
      <c r="G34" s="23"/>
      <c r="H34" s="24">
        <v>43654</v>
      </c>
      <c r="I34" s="25">
        <v>105700</v>
      </c>
      <c r="J34" s="23"/>
      <c r="K34" s="23"/>
      <c r="L34" s="23"/>
      <c r="M34" s="25">
        <v>105700</v>
      </c>
      <c r="N34" s="23" t="s">
        <v>270</v>
      </c>
      <c r="O34" s="23" t="s">
        <v>284</v>
      </c>
      <c r="P34" s="23" t="s">
        <v>289</v>
      </c>
      <c r="Q34" s="25">
        <v>105700</v>
      </c>
      <c r="R34" s="25">
        <v>105700</v>
      </c>
      <c r="S34" s="25">
        <v>0</v>
      </c>
      <c r="T34" s="25">
        <v>105700</v>
      </c>
      <c r="U34" s="25">
        <v>0</v>
      </c>
      <c r="V34" s="23"/>
      <c r="W34" s="25">
        <v>105700</v>
      </c>
      <c r="X34" s="23">
        <v>4800033725</v>
      </c>
      <c r="Y34" s="24">
        <v>43704</v>
      </c>
      <c r="Z34" s="25">
        <v>2987503</v>
      </c>
      <c r="AA34" s="24">
        <v>45382</v>
      </c>
    </row>
    <row r="35" spans="1:27" x14ac:dyDescent="0.35">
      <c r="A35" s="23">
        <v>805028530</v>
      </c>
      <c r="B35" s="23" t="s">
        <v>13</v>
      </c>
      <c r="C35" s="23" t="s">
        <v>111</v>
      </c>
      <c r="D35" s="23" t="s">
        <v>175</v>
      </c>
      <c r="E35" s="24">
        <v>43638</v>
      </c>
      <c r="F35" s="23">
        <v>2019</v>
      </c>
      <c r="G35" s="23"/>
      <c r="H35" s="24">
        <v>43654</v>
      </c>
      <c r="I35" s="25">
        <v>68359</v>
      </c>
      <c r="J35" s="23"/>
      <c r="K35" s="23"/>
      <c r="L35" s="23"/>
      <c r="M35" s="25">
        <v>68359</v>
      </c>
      <c r="N35" s="23" t="s">
        <v>270</v>
      </c>
      <c r="O35" s="23" t="s">
        <v>284</v>
      </c>
      <c r="P35" s="23" t="s">
        <v>289</v>
      </c>
      <c r="Q35" s="25">
        <v>68359</v>
      </c>
      <c r="R35" s="25">
        <v>68359</v>
      </c>
      <c r="S35" s="25">
        <v>0</v>
      </c>
      <c r="T35" s="25">
        <v>68359</v>
      </c>
      <c r="U35" s="25">
        <v>0</v>
      </c>
      <c r="V35" s="23"/>
      <c r="W35" s="25">
        <v>68359</v>
      </c>
      <c r="X35" s="23">
        <v>4800033725</v>
      </c>
      <c r="Y35" s="24">
        <v>43704</v>
      </c>
      <c r="Z35" s="25">
        <v>2987503</v>
      </c>
      <c r="AA35" s="24">
        <v>45382</v>
      </c>
    </row>
    <row r="36" spans="1:27" x14ac:dyDescent="0.35">
      <c r="A36" s="23">
        <v>805028530</v>
      </c>
      <c r="B36" s="23" t="s">
        <v>13</v>
      </c>
      <c r="C36" s="23" t="s">
        <v>112</v>
      </c>
      <c r="D36" s="23" t="s">
        <v>176</v>
      </c>
      <c r="E36" s="24">
        <v>43642</v>
      </c>
      <c r="F36" s="23">
        <v>2019</v>
      </c>
      <c r="G36" s="23"/>
      <c r="H36" s="24">
        <v>43654</v>
      </c>
      <c r="I36" s="25">
        <v>558618</v>
      </c>
      <c r="J36" s="23"/>
      <c r="K36" s="23"/>
      <c r="L36" s="23"/>
      <c r="M36" s="25">
        <v>558618</v>
      </c>
      <c r="N36" s="23" t="s">
        <v>270</v>
      </c>
      <c r="O36" s="23" t="s">
        <v>284</v>
      </c>
      <c r="P36" s="23" t="s">
        <v>289</v>
      </c>
      <c r="Q36" s="25">
        <v>558618</v>
      </c>
      <c r="R36" s="25">
        <v>558618</v>
      </c>
      <c r="S36" s="25">
        <v>0</v>
      </c>
      <c r="T36" s="25">
        <v>558618</v>
      </c>
      <c r="U36" s="25">
        <v>0</v>
      </c>
      <c r="V36" s="23"/>
      <c r="W36" s="25">
        <v>558618</v>
      </c>
      <c r="X36" s="23">
        <v>4800033725</v>
      </c>
      <c r="Y36" s="24">
        <v>43704</v>
      </c>
      <c r="Z36" s="25">
        <v>2987503</v>
      </c>
      <c r="AA36" s="24">
        <v>45382</v>
      </c>
    </row>
    <row r="37" spans="1:27" x14ac:dyDescent="0.35">
      <c r="A37" s="23">
        <v>805028530</v>
      </c>
      <c r="B37" s="23" t="s">
        <v>13</v>
      </c>
      <c r="C37" s="23" t="s">
        <v>113</v>
      </c>
      <c r="D37" s="23" t="s">
        <v>177</v>
      </c>
      <c r="E37" s="24">
        <v>43648</v>
      </c>
      <c r="F37" s="23">
        <v>2019</v>
      </c>
      <c r="G37" s="23"/>
      <c r="H37" s="24">
        <v>43654</v>
      </c>
      <c r="I37" s="25">
        <v>64402</v>
      </c>
      <c r="J37" s="23"/>
      <c r="K37" s="23"/>
      <c r="L37" s="23"/>
      <c r="M37" s="25">
        <v>64402</v>
      </c>
      <c r="N37" s="23" t="s">
        <v>270</v>
      </c>
      <c r="O37" s="23" t="s">
        <v>284</v>
      </c>
      <c r="P37" s="23" t="s">
        <v>289</v>
      </c>
      <c r="Q37" s="25">
        <v>64402</v>
      </c>
      <c r="R37" s="25">
        <v>64402</v>
      </c>
      <c r="S37" s="25">
        <v>0</v>
      </c>
      <c r="T37" s="25">
        <v>64402</v>
      </c>
      <c r="U37" s="25">
        <v>0</v>
      </c>
      <c r="V37" s="23"/>
      <c r="W37" s="25">
        <v>64402</v>
      </c>
      <c r="X37" s="23">
        <v>4800033725</v>
      </c>
      <c r="Y37" s="24">
        <v>43704</v>
      </c>
      <c r="Z37" s="25">
        <v>2987503</v>
      </c>
      <c r="AA37" s="24">
        <v>45382</v>
      </c>
    </row>
    <row r="38" spans="1:27" x14ac:dyDescent="0.35">
      <c r="A38" s="23">
        <v>805028530</v>
      </c>
      <c r="B38" s="23" t="s">
        <v>13</v>
      </c>
      <c r="C38" s="23" t="s">
        <v>114</v>
      </c>
      <c r="D38" s="23" t="s">
        <v>178</v>
      </c>
      <c r="E38" s="24">
        <v>43654</v>
      </c>
      <c r="F38" s="23">
        <v>2019</v>
      </c>
      <c r="G38" s="23"/>
      <c r="H38" s="24">
        <v>43686</v>
      </c>
      <c r="I38" s="25">
        <v>380934</v>
      </c>
      <c r="J38" s="23"/>
      <c r="K38" s="23"/>
      <c r="L38" s="23"/>
      <c r="M38" s="25">
        <v>380934</v>
      </c>
      <c r="N38" s="23" t="s">
        <v>270</v>
      </c>
      <c r="O38" s="23" t="s">
        <v>284</v>
      </c>
      <c r="P38" s="23" t="s">
        <v>289</v>
      </c>
      <c r="Q38" s="25">
        <v>380934</v>
      </c>
      <c r="R38" s="25">
        <v>380934</v>
      </c>
      <c r="S38" s="25">
        <v>0</v>
      </c>
      <c r="T38" s="25">
        <v>380934</v>
      </c>
      <c r="U38" s="25">
        <v>0</v>
      </c>
      <c r="V38" s="23"/>
      <c r="W38" s="25">
        <v>380934</v>
      </c>
      <c r="X38" s="23">
        <v>4800036172</v>
      </c>
      <c r="Y38" s="24">
        <v>43860</v>
      </c>
      <c r="Z38" s="25">
        <v>3776672</v>
      </c>
      <c r="AA38" s="24">
        <v>45382</v>
      </c>
    </row>
    <row r="39" spans="1:27" x14ac:dyDescent="0.35">
      <c r="A39" s="23">
        <v>805028530</v>
      </c>
      <c r="B39" s="23" t="s">
        <v>13</v>
      </c>
      <c r="C39" s="23" t="s">
        <v>115</v>
      </c>
      <c r="D39" s="23" t="s">
        <v>179</v>
      </c>
      <c r="E39" s="24">
        <v>43654</v>
      </c>
      <c r="F39" s="23">
        <v>2019</v>
      </c>
      <c r="G39" s="23"/>
      <c r="H39" s="24">
        <v>43686</v>
      </c>
      <c r="I39" s="25">
        <v>61300</v>
      </c>
      <c r="J39" s="23"/>
      <c r="K39" s="23"/>
      <c r="L39" s="23"/>
      <c r="M39" s="25">
        <v>61300</v>
      </c>
      <c r="N39" s="23" t="s">
        <v>270</v>
      </c>
      <c r="O39" s="23" t="s">
        <v>284</v>
      </c>
      <c r="P39" s="23" t="s">
        <v>289</v>
      </c>
      <c r="Q39" s="25">
        <v>61300</v>
      </c>
      <c r="R39" s="25">
        <v>61300</v>
      </c>
      <c r="S39" s="25">
        <v>0</v>
      </c>
      <c r="T39" s="25">
        <v>61300</v>
      </c>
      <c r="U39" s="25">
        <v>0</v>
      </c>
      <c r="V39" s="23"/>
      <c r="W39" s="25">
        <v>61300</v>
      </c>
      <c r="X39" s="23">
        <v>4800036172</v>
      </c>
      <c r="Y39" s="24">
        <v>43860</v>
      </c>
      <c r="Z39" s="25">
        <v>3776672</v>
      </c>
      <c r="AA39" s="24">
        <v>45382</v>
      </c>
    </row>
    <row r="40" spans="1:27" x14ac:dyDescent="0.35">
      <c r="A40" s="23">
        <v>805028530</v>
      </c>
      <c r="B40" s="23" t="s">
        <v>13</v>
      </c>
      <c r="C40" s="23" t="s">
        <v>116</v>
      </c>
      <c r="D40" s="23" t="s">
        <v>180</v>
      </c>
      <c r="E40" s="24">
        <v>43668</v>
      </c>
      <c r="F40" s="23">
        <v>2019</v>
      </c>
      <c r="G40" s="23"/>
      <c r="H40" s="24">
        <v>43686</v>
      </c>
      <c r="I40" s="25">
        <v>304009</v>
      </c>
      <c r="J40" s="23"/>
      <c r="K40" s="23"/>
      <c r="L40" s="23"/>
      <c r="M40" s="25">
        <v>304009</v>
      </c>
      <c r="N40" s="23" t="s">
        <v>270</v>
      </c>
      <c r="O40" s="23" t="s">
        <v>284</v>
      </c>
      <c r="P40" s="23" t="s">
        <v>289</v>
      </c>
      <c r="Q40" s="25">
        <v>304009</v>
      </c>
      <c r="R40" s="25">
        <v>304009</v>
      </c>
      <c r="S40" s="25">
        <v>0</v>
      </c>
      <c r="T40" s="25">
        <v>304009</v>
      </c>
      <c r="U40" s="25">
        <v>0</v>
      </c>
      <c r="V40" s="23"/>
      <c r="W40" s="25">
        <v>304009</v>
      </c>
      <c r="X40" s="23">
        <v>4800036172</v>
      </c>
      <c r="Y40" s="24">
        <v>43860</v>
      </c>
      <c r="Z40" s="25">
        <v>3776672</v>
      </c>
      <c r="AA40" s="24">
        <v>45382</v>
      </c>
    </row>
    <row r="41" spans="1:27" x14ac:dyDescent="0.35">
      <c r="A41" s="23">
        <v>805028530</v>
      </c>
      <c r="B41" s="23" t="s">
        <v>13</v>
      </c>
      <c r="C41" s="23" t="s">
        <v>122</v>
      </c>
      <c r="D41" s="23" t="s">
        <v>181</v>
      </c>
      <c r="E41" s="24">
        <v>43680</v>
      </c>
      <c r="F41" s="23">
        <v>2019</v>
      </c>
      <c r="G41" s="23"/>
      <c r="H41" s="24">
        <v>43718</v>
      </c>
      <c r="I41" s="25">
        <v>51300</v>
      </c>
      <c r="J41" s="23"/>
      <c r="K41" s="23"/>
      <c r="L41" s="23"/>
      <c r="M41" s="25">
        <v>51300</v>
      </c>
      <c r="N41" s="23" t="s">
        <v>270</v>
      </c>
      <c r="O41" s="23" t="s">
        <v>284</v>
      </c>
      <c r="P41" s="23" t="s">
        <v>289</v>
      </c>
      <c r="Q41" s="25">
        <v>51300</v>
      </c>
      <c r="R41" s="25">
        <v>51300</v>
      </c>
      <c r="S41" s="25">
        <v>0</v>
      </c>
      <c r="T41" s="25">
        <v>51300</v>
      </c>
      <c r="U41" s="25">
        <v>0</v>
      </c>
      <c r="V41" s="23"/>
      <c r="W41" s="25">
        <v>51300</v>
      </c>
      <c r="X41" s="23">
        <v>4800036172</v>
      </c>
      <c r="Y41" s="24">
        <v>43860</v>
      </c>
      <c r="Z41" s="25">
        <v>3776672</v>
      </c>
      <c r="AA41" s="24">
        <v>45382</v>
      </c>
    </row>
    <row r="42" spans="1:27" x14ac:dyDescent="0.35">
      <c r="A42" s="23">
        <v>805028530</v>
      </c>
      <c r="B42" s="23" t="s">
        <v>13</v>
      </c>
      <c r="C42" s="23" t="s">
        <v>123</v>
      </c>
      <c r="D42" s="23" t="s">
        <v>182</v>
      </c>
      <c r="E42" s="24">
        <v>43681</v>
      </c>
      <c r="F42" s="23">
        <v>2019</v>
      </c>
      <c r="G42" s="23"/>
      <c r="H42" s="24">
        <v>43718</v>
      </c>
      <c r="I42" s="25">
        <v>285902</v>
      </c>
      <c r="J42" s="23"/>
      <c r="K42" s="23"/>
      <c r="L42" s="23"/>
      <c r="M42" s="25">
        <v>285902</v>
      </c>
      <c r="N42" s="23" t="s">
        <v>270</v>
      </c>
      <c r="O42" s="23" t="s">
        <v>284</v>
      </c>
      <c r="P42" s="23" t="s">
        <v>289</v>
      </c>
      <c r="Q42" s="25">
        <v>285902</v>
      </c>
      <c r="R42" s="25">
        <v>285902</v>
      </c>
      <c r="S42" s="25">
        <v>0</v>
      </c>
      <c r="T42" s="25">
        <v>285902</v>
      </c>
      <c r="U42" s="25">
        <v>0</v>
      </c>
      <c r="V42" s="23"/>
      <c r="W42" s="25">
        <v>285902</v>
      </c>
      <c r="X42" s="23">
        <v>4800036172</v>
      </c>
      <c r="Y42" s="24">
        <v>43860</v>
      </c>
      <c r="Z42" s="25">
        <v>3776672</v>
      </c>
      <c r="AA42" s="24">
        <v>45382</v>
      </c>
    </row>
    <row r="43" spans="1:27" x14ac:dyDescent="0.35">
      <c r="A43" s="23">
        <v>805028530</v>
      </c>
      <c r="B43" s="23" t="s">
        <v>13</v>
      </c>
      <c r="C43" s="23" t="s">
        <v>124</v>
      </c>
      <c r="D43" s="23" t="s">
        <v>183</v>
      </c>
      <c r="E43" s="24">
        <v>43686</v>
      </c>
      <c r="F43" s="23">
        <v>2019</v>
      </c>
      <c r="G43" s="23"/>
      <c r="H43" s="24">
        <v>43718</v>
      </c>
      <c r="I43" s="25">
        <v>120914</v>
      </c>
      <c r="J43" s="23"/>
      <c r="K43" s="23"/>
      <c r="L43" s="23"/>
      <c r="M43" s="25">
        <v>120914</v>
      </c>
      <c r="N43" s="23" t="s">
        <v>270</v>
      </c>
      <c r="O43" s="23" t="s">
        <v>284</v>
      </c>
      <c r="P43" s="23" t="s">
        <v>289</v>
      </c>
      <c r="Q43" s="25">
        <v>120914</v>
      </c>
      <c r="R43" s="25">
        <v>120914</v>
      </c>
      <c r="S43" s="25">
        <v>0</v>
      </c>
      <c r="T43" s="25">
        <v>120914</v>
      </c>
      <c r="U43" s="25">
        <v>0</v>
      </c>
      <c r="V43" s="23"/>
      <c r="W43" s="25">
        <v>120914</v>
      </c>
      <c r="X43" s="23">
        <v>4800036172</v>
      </c>
      <c r="Y43" s="24">
        <v>43860</v>
      </c>
      <c r="Z43" s="25">
        <v>3776672</v>
      </c>
      <c r="AA43" s="24">
        <v>45382</v>
      </c>
    </row>
    <row r="44" spans="1:27" x14ac:dyDescent="0.35">
      <c r="A44" s="23">
        <v>805028530</v>
      </c>
      <c r="B44" s="23" t="s">
        <v>13</v>
      </c>
      <c r="C44" s="23" t="s">
        <v>125</v>
      </c>
      <c r="D44" s="23" t="s">
        <v>184</v>
      </c>
      <c r="E44" s="24">
        <v>43694</v>
      </c>
      <c r="F44" s="23">
        <v>2019</v>
      </c>
      <c r="G44" s="23"/>
      <c r="H44" s="24">
        <v>43718</v>
      </c>
      <c r="I44" s="25">
        <v>349176</v>
      </c>
      <c r="J44" s="23"/>
      <c r="K44" s="23"/>
      <c r="L44" s="23"/>
      <c r="M44" s="25">
        <v>349176</v>
      </c>
      <c r="N44" s="23" t="s">
        <v>270</v>
      </c>
      <c r="O44" s="23" t="s">
        <v>284</v>
      </c>
      <c r="P44" s="23" t="s">
        <v>289</v>
      </c>
      <c r="Q44" s="25">
        <v>349176</v>
      </c>
      <c r="R44" s="25">
        <v>349176</v>
      </c>
      <c r="S44" s="25">
        <v>0</v>
      </c>
      <c r="T44" s="25">
        <v>349176</v>
      </c>
      <c r="U44" s="25">
        <v>0</v>
      </c>
      <c r="V44" s="23"/>
      <c r="W44" s="25">
        <v>349176</v>
      </c>
      <c r="X44" s="23">
        <v>4800036172</v>
      </c>
      <c r="Y44" s="24">
        <v>43860</v>
      </c>
      <c r="Z44" s="25">
        <v>3776672</v>
      </c>
      <c r="AA44" s="24">
        <v>45382</v>
      </c>
    </row>
    <row r="45" spans="1:27" x14ac:dyDescent="0.35">
      <c r="A45" s="23">
        <v>805028530</v>
      </c>
      <c r="B45" s="23" t="s">
        <v>13</v>
      </c>
      <c r="C45" s="23" t="s">
        <v>126</v>
      </c>
      <c r="D45" s="23" t="s">
        <v>185</v>
      </c>
      <c r="E45" s="24">
        <v>43695</v>
      </c>
      <c r="F45" s="23">
        <v>2019</v>
      </c>
      <c r="G45" s="23"/>
      <c r="H45" s="24">
        <v>43718</v>
      </c>
      <c r="I45" s="25">
        <v>82059</v>
      </c>
      <c r="J45" s="23"/>
      <c r="K45" s="23"/>
      <c r="L45" s="23"/>
      <c r="M45" s="25">
        <v>82059</v>
      </c>
      <c r="N45" s="23" t="s">
        <v>270</v>
      </c>
      <c r="O45" s="23" t="s">
        <v>284</v>
      </c>
      <c r="P45" s="23" t="s">
        <v>289</v>
      </c>
      <c r="Q45" s="25">
        <v>82059</v>
      </c>
      <c r="R45" s="25">
        <v>82059</v>
      </c>
      <c r="S45" s="25">
        <v>0</v>
      </c>
      <c r="T45" s="25">
        <v>82059</v>
      </c>
      <c r="U45" s="25">
        <v>0</v>
      </c>
      <c r="V45" s="23"/>
      <c r="W45" s="25">
        <v>82059</v>
      </c>
      <c r="X45" s="23">
        <v>4800036172</v>
      </c>
      <c r="Y45" s="24">
        <v>43860</v>
      </c>
      <c r="Z45" s="25">
        <v>3776672</v>
      </c>
      <c r="AA45" s="24">
        <v>45382</v>
      </c>
    </row>
    <row r="46" spans="1:27" x14ac:dyDescent="0.35">
      <c r="A46" s="23">
        <v>805028530</v>
      </c>
      <c r="B46" s="23" t="s">
        <v>13</v>
      </c>
      <c r="C46" s="23" t="s">
        <v>16</v>
      </c>
      <c r="D46" s="23" t="s">
        <v>186</v>
      </c>
      <c r="E46" s="24">
        <v>43750</v>
      </c>
      <c r="F46" s="23">
        <v>2019</v>
      </c>
      <c r="G46" s="23"/>
      <c r="H46" s="24">
        <v>43812</v>
      </c>
      <c r="I46" s="25">
        <v>283036</v>
      </c>
      <c r="J46" s="23"/>
      <c r="K46" s="23"/>
      <c r="L46" s="23"/>
      <c r="M46" s="25">
        <v>283036</v>
      </c>
      <c r="N46" s="23" t="s">
        <v>270</v>
      </c>
      <c r="O46" s="23" t="s">
        <v>284</v>
      </c>
      <c r="P46" s="23" t="s">
        <v>289</v>
      </c>
      <c r="Q46" s="25">
        <v>283036</v>
      </c>
      <c r="R46" s="25">
        <v>283036</v>
      </c>
      <c r="S46" s="25">
        <v>0</v>
      </c>
      <c r="T46" s="25">
        <v>283036</v>
      </c>
      <c r="U46" s="25">
        <v>0</v>
      </c>
      <c r="V46" s="23"/>
      <c r="W46" s="25">
        <v>283036</v>
      </c>
      <c r="X46" s="23">
        <v>4800036172</v>
      </c>
      <c r="Y46" s="24">
        <v>43860</v>
      </c>
      <c r="Z46" s="25">
        <v>3776672</v>
      </c>
      <c r="AA46" s="24">
        <v>45382</v>
      </c>
    </row>
    <row r="47" spans="1:27" x14ac:dyDescent="0.35">
      <c r="A47" s="23">
        <v>805028530</v>
      </c>
      <c r="B47" s="23" t="s">
        <v>13</v>
      </c>
      <c r="C47" s="23" t="s">
        <v>17</v>
      </c>
      <c r="D47" s="23" t="s">
        <v>187</v>
      </c>
      <c r="E47" s="24">
        <v>43796</v>
      </c>
      <c r="F47" s="23">
        <v>2019</v>
      </c>
      <c r="G47" s="23"/>
      <c r="H47" s="24">
        <v>43812</v>
      </c>
      <c r="I47" s="25">
        <v>110800</v>
      </c>
      <c r="J47" s="23"/>
      <c r="K47" s="23"/>
      <c r="L47" s="23"/>
      <c r="M47" s="25">
        <v>110800</v>
      </c>
      <c r="N47" s="23" t="s">
        <v>270</v>
      </c>
      <c r="O47" s="23" t="s">
        <v>284</v>
      </c>
      <c r="P47" s="23" t="s">
        <v>289</v>
      </c>
      <c r="Q47" s="25">
        <v>110800</v>
      </c>
      <c r="R47" s="25">
        <v>110800</v>
      </c>
      <c r="S47" s="25">
        <v>0</v>
      </c>
      <c r="T47" s="25">
        <v>110800</v>
      </c>
      <c r="U47" s="25">
        <v>0</v>
      </c>
      <c r="V47" s="23"/>
      <c r="W47" s="25">
        <v>110800</v>
      </c>
      <c r="X47" s="23">
        <v>4800036172</v>
      </c>
      <c r="Y47" s="24">
        <v>43860</v>
      </c>
      <c r="Z47" s="25">
        <v>3776672</v>
      </c>
      <c r="AA47" s="24">
        <v>45382</v>
      </c>
    </row>
    <row r="48" spans="1:27" x14ac:dyDescent="0.35">
      <c r="A48" s="23">
        <v>805028530</v>
      </c>
      <c r="B48" s="23" t="s">
        <v>13</v>
      </c>
      <c r="C48" s="23" t="s">
        <v>18</v>
      </c>
      <c r="D48" s="23" t="s">
        <v>188</v>
      </c>
      <c r="E48" s="24">
        <v>43800</v>
      </c>
      <c r="F48" s="23">
        <v>2019</v>
      </c>
      <c r="G48" s="23"/>
      <c r="H48" s="24">
        <v>43812</v>
      </c>
      <c r="I48" s="25">
        <v>217547</v>
      </c>
      <c r="J48" s="23"/>
      <c r="K48" s="23"/>
      <c r="L48" s="23"/>
      <c r="M48" s="25">
        <v>217547</v>
      </c>
      <c r="N48" s="23" t="s">
        <v>270</v>
      </c>
      <c r="O48" s="23" t="s">
        <v>284</v>
      </c>
      <c r="P48" s="23" t="s">
        <v>289</v>
      </c>
      <c r="Q48" s="25">
        <v>217547</v>
      </c>
      <c r="R48" s="25">
        <v>217547</v>
      </c>
      <c r="S48" s="25">
        <v>0</v>
      </c>
      <c r="T48" s="25">
        <v>217547</v>
      </c>
      <c r="U48" s="25">
        <v>0</v>
      </c>
      <c r="V48" s="23"/>
      <c r="W48" s="25">
        <v>217547</v>
      </c>
      <c r="X48" s="23">
        <v>4800036172</v>
      </c>
      <c r="Y48" s="24">
        <v>43860</v>
      </c>
      <c r="Z48" s="25">
        <v>3776672</v>
      </c>
      <c r="AA48" s="24">
        <v>45382</v>
      </c>
    </row>
    <row r="49" spans="1:27" x14ac:dyDescent="0.35">
      <c r="A49" s="23">
        <v>805028530</v>
      </c>
      <c r="B49" s="23" t="s">
        <v>13</v>
      </c>
      <c r="C49" s="23" t="s">
        <v>21</v>
      </c>
      <c r="D49" s="23" t="s">
        <v>189</v>
      </c>
      <c r="E49" s="24">
        <v>43804</v>
      </c>
      <c r="F49" s="23">
        <v>2019</v>
      </c>
      <c r="G49" s="23"/>
      <c r="H49" s="24">
        <v>43894</v>
      </c>
      <c r="I49" s="25">
        <v>55050</v>
      </c>
      <c r="J49" s="23"/>
      <c r="K49" s="23"/>
      <c r="L49" s="23"/>
      <c r="M49" s="25">
        <v>55050</v>
      </c>
      <c r="N49" s="23" t="s">
        <v>270</v>
      </c>
      <c r="O49" s="23" t="s">
        <v>284</v>
      </c>
      <c r="P49" s="23" t="s">
        <v>289</v>
      </c>
      <c r="Q49" s="25">
        <v>55050</v>
      </c>
      <c r="R49" s="25">
        <v>55050</v>
      </c>
      <c r="S49" s="25">
        <v>0</v>
      </c>
      <c r="T49" s="25">
        <v>55050</v>
      </c>
      <c r="U49" s="25">
        <v>0</v>
      </c>
      <c r="V49" s="23"/>
      <c r="W49" s="25">
        <v>55050</v>
      </c>
      <c r="X49" s="23">
        <v>4800037630</v>
      </c>
      <c r="Y49" s="24">
        <v>43949</v>
      </c>
      <c r="Z49" s="25">
        <v>1595134</v>
      </c>
      <c r="AA49" s="24">
        <v>45382</v>
      </c>
    </row>
    <row r="50" spans="1:27" x14ac:dyDescent="0.35">
      <c r="A50" s="23">
        <v>805028530</v>
      </c>
      <c r="B50" s="23" t="s">
        <v>13</v>
      </c>
      <c r="C50" s="23" t="s">
        <v>19</v>
      </c>
      <c r="D50" s="23" t="s">
        <v>190</v>
      </c>
      <c r="E50" s="24">
        <v>43805</v>
      </c>
      <c r="F50" s="23">
        <v>2019</v>
      </c>
      <c r="G50" s="23"/>
      <c r="H50" s="24">
        <v>43817</v>
      </c>
      <c r="I50" s="25">
        <v>763195</v>
      </c>
      <c r="J50" s="23"/>
      <c r="K50" s="23"/>
      <c r="L50" s="23"/>
      <c r="M50" s="25">
        <v>763195</v>
      </c>
      <c r="N50" s="23" t="s">
        <v>270</v>
      </c>
      <c r="O50" s="23" t="s">
        <v>284</v>
      </c>
      <c r="P50" s="23" t="s">
        <v>289</v>
      </c>
      <c r="Q50" s="25">
        <v>763195</v>
      </c>
      <c r="R50" s="25">
        <v>763195</v>
      </c>
      <c r="S50" s="25">
        <v>0</v>
      </c>
      <c r="T50" s="25">
        <v>763195</v>
      </c>
      <c r="U50" s="25">
        <v>0</v>
      </c>
      <c r="V50" s="23"/>
      <c r="W50" s="25">
        <v>763195</v>
      </c>
      <c r="X50" s="23">
        <v>4800036172</v>
      </c>
      <c r="Y50" s="24">
        <v>43860</v>
      </c>
      <c r="Z50" s="25">
        <v>3776672</v>
      </c>
      <c r="AA50" s="24">
        <v>45382</v>
      </c>
    </row>
    <row r="51" spans="1:27" x14ac:dyDescent="0.35">
      <c r="A51" s="23">
        <v>805028530</v>
      </c>
      <c r="B51" s="23" t="s">
        <v>13</v>
      </c>
      <c r="C51" s="23" t="s">
        <v>20</v>
      </c>
      <c r="D51" s="23" t="s">
        <v>191</v>
      </c>
      <c r="E51" s="24">
        <v>43811</v>
      </c>
      <c r="F51" s="23">
        <v>2019</v>
      </c>
      <c r="G51" s="23"/>
      <c r="H51" s="24">
        <v>43817</v>
      </c>
      <c r="I51" s="25">
        <v>766500</v>
      </c>
      <c r="J51" s="23"/>
      <c r="K51" s="23"/>
      <c r="L51" s="23"/>
      <c r="M51" s="25">
        <v>766500</v>
      </c>
      <c r="N51" s="23" t="s">
        <v>270</v>
      </c>
      <c r="O51" s="23" t="s">
        <v>284</v>
      </c>
      <c r="P51" s="23" t="s">
        <v>289</v>
      </c>
      <c r="Q51" s="25">
        <v>766500</v>
      </c>
      <c r="R51" s="25">
        <v>766500</v>
      </c>
      <c r="S51" s="25">
        <v>0</v>
      </c>
      <c r="T51" s="25">
        <v>766500</v>
      </c>
      <c r="U51" s="25">
        <v>0</v>
      </c>
      <c r="V51" s="23"/>
      <c r="W51" s="25">
        <v>766500</v>
      </c>
      <c r="X51" s="23">
        <v>4800036172</v>
      </c>
      <c r="Y51" s="24">
        <v>43860</v>
      </c>
      <c r="Z51" s="25">
        <v>3776672</v>
      </c>
      <c r="AA51" s="24">
        <v>45382</v>
      </c>
    </row>
    <row r="52" spans="1:27" x14ac:dyDescent="0.35">
      <c r="A52" s="23">
        <v>805028530</v>
      </c>
      <c r="B52" s="23" t="s">
        <v>13</v>
      </c>
      <c r="C52" s="23" t="s">
        <v>131</v>
      </c>
      <c r="D52" s="23" t="s">
        <v>192</v>
      </c>
      <c r="E52" s="24">
        <v>43816</v>
      </c>
      <c r="F52" s="23">
        <v>2019</v>
      </c>
      <c r="G52" s="23"/>
      <c r="H52" s="24">
        <v>44489</v>
      </c>
      <c r="I52" s="25">
        <v>70012</v>
      </c>
      <c r="J52" s="23"/>
      <c r="K52" s="23"/>
      <c r="L52" s="23"/>
      <c r="M52" s="25">
        <v>70012</v>
      </c>
      <c r="N52" s="23" t="s">
        <v>270</v>
      </c>
      <c r="O52" s="23" t="e">
        <v>#N/A</v>
      </c>
      <c r="P52" s="23" t="s">
        <v>291</v>
      </c>
      <c r="Q52" s="25">
        <v>70012</v>
      </c>
      <c r="R52" s="25">
        <v>70012</v>
      </c>
      <c r="S52" s="25">
        <v>70012</v>
      </c>
      <c r="T52" s="25">
        <v>0</v>
      </c>
      <c r="U52" s="25">
        <v>0</v>
      </c>
      <c r="V52" s="23"/>
      <c r="W52" s="25">
        <v>0</v>
      </c>
      <c r="X52" s="23"/>
      <c r="Y52" s="24"/>
      <c r="Z52" s="25">
        <v>0</v>
      </c>
      <c r="AA52" s="24">
        <v>45382</v>
      </c>
    </row>
    <row r="53" spans="1:27" x14ac:dyDescent="0.35">
      <c r="A53" s="23">
        <v>805028530</v>
      </c>
      <c r="B53" s="23" t="s">
        <v>13</v>
      </c>
      <c r="C53" s="23" t="s">
        <v>22</v>
      </c>
      <c r="D53" s="23" t="s">
        <v>193</v>
      </c>
      <c r="E53" s="24">
        <v>43819</v>
      </c>
      <c r="F53" s="23">
        <v>2019</v>
      </c>
      <c r="G53" s="23"/>
      <c r="H53" s="24">
        <v>43894</v>
      </c>
      <c r="I53" s="25">
        <v>81129</v>
      </c>
      <c r="J53" s="23"/>
      <c r="K53" s="23"/>
      <c r="L53" s="23"/>
      <c r="M53" s="25">
        <v>81129</v>
      </c>
      <c r="N53" s="23" t="s">
        <v>270</v>
      </c>
      <c r="O53" s="23" t="s">
        <v>284</v>
      </c>
      <c r="P53" s="23" t="s">
        <v>289</v>
      </c>
      <c r="Q53" s="25">
        <v>81129</v>
      </c>
      <c r="R53" s="25">
        <v>81129</v>
      </c>
      <c r="S53" s="25">
        <v>0</v>
      </c>
      <c r="T53" s="25">
        <v>81129</v>
      </c>
      <c r="U53" s="25">
        <v>0</v>
      </c>
      <c r="V53" s="23"/>
      <c r="W53" s="25">
        <v>81129</v>
      </c>
      <c r="X53" s="23">
        <v>4800037630</v>
      </c>
      <c r="Y53" s="24">
        <v>43949</v>
      </c>
      <c r="Z53" s="25">
        <v>1595134</v>
      </c>
      <c r="AA53" s="24">
        <v>45382</v>
      </c>
    </row>
    <row r="54" spans="1:27" x14ac:dyDescent="0.35">
      <c r="A54" s="23">
        <v>805028530</v>
      </c>
      <c r="B54" s="23" t="s">
        <v>13</v>
      </c>
      <c r="C54" s="23" t="s">
        <v>23</v>
      </c>
      <c r="D54" s="23" t="s">
        <v>194</v>
      </c>
      <c r="E54" s="24">
        <v>43819</v>
      </c>
      <c r="F54" s="23">
        <v>2019</v>
      </c>
      <c r="G54" s="23"/>
      <c r="H54" s="24">
        <v>43894</v>
      </c>
      <c r="I54" s="25">
        <v>578490</v>
      </c>
      <c r="J54" s="23"/>
      <c r="K54" s="23"/>
      <c r="L54" s="23"/>
      <c r="M54" s="25">
        <v>578490</v>
      </c>
      <c r="N54" s="23" t="s">
        <v>270</v>
      </c>
      <c r="O54" s="23" t="s">
        <v>284</v>
      </c>
      <c r="P54" s="23" t="s">
        <v>289</v>
      </c>
      <c r="Q54" s="25">
        <v>578490</v>
      </c>
      <c r="R54" s="25">
        <v>578490</v>
      </c>
      <c r="S54" s="25">
        <v>0</v>
      </c>
      <c r="T54" s="25">
        <v>578490</v>
      </c>
      <c r="U54" s="25">
        <v>0</v>
      </c>
      <c r="V54" s="23"/>
      <c r="W54" s="25">
        <v>578490</v>
      </c>
      <c r="X54" s="23">
        <v>4800037630</v>
      </c>
      <c r="Y54" s="24">
        <v>43949</v>
      </c>
      <c r="Z54" s="25">
        <v>1595134</v>
      </c>
      <c r="AA54" s="24">
        <v>45382</v>
      </c>
    </row>
    <row r="55" spans="1:27" x14ac:dyDescent="0.35">
      <c r="A55" s="23">
        <v>805028530</v>
      </c>
      <c r="B55" s="23" t="s">
        <v>13</v>
      </c>
      <c r="C55" s="23" t="s">
        <v>24</v>
      </c>
      <c r="D55" s="23" t="s">
        <v>195</v>
      </c>
      <c r="E55" s="24">
        <v>43823</v>
      </c>
      <c r="F55" s="23">
        <v>2019</v>
      </c>
      <c r="G55" s="23"/>
      <c r="H55" s="24">
        <v>43901</v>
      </c>
      <c r="I55" s="25">
        <v>373529</v>
      </c>
      <c r="J55" s="23"/>
      <c r="K55" s="23"/>
      <c r="L55" s="23"/>
      <c r="M55" s="25">
        <v>373529</v>
      </c>
      <c r="N55" s="23" t="s">
        <v>270</v>
      </c>
      <c r="O55" s="23" t="s">
        <v>284</v>
      </c>
      <c r="P55" s="23" t="s">
        <v>289</v>
      </c>
      <c r="Q55" s="25">
        <v>373529</v>
      </c>
      <c r="R55" s="25">
        <v>373529</v>
      </c>
      <c r="S55" s="25">
        <v>0</v>
      </c>
      <c r="T55" s="25">
        <v>373529</v>
      </c>
      <c r="U55" s="25">
        <v>0</v>
      </c>
      <c r="V55" s="23"/>
      <c r="W55" s="25">
        <v>373529</v>
      </c>
      <c r="X55" s="23">
        <v>4800037634</v>
      </c>
      <c r="Y55" s="24">
        <v>43949</v>
      </c>
      <c r="Z55" s="25">
        <v>487874</v>
      </c>
      <c r="AA55" s="24">
        <v>45382</v>
      </c>
    </row>
    <row r="56" spans="1:27" x14ac:dyDescent="0.35">
      <c r="A56" s="23">
        <v>805028530</v>
      </c>
      <c r="B56" s="23" t="s">
        <v>13</v>
      </c>
      <c r="C56" s="23" t="s">
        <v>25</v>
      </c>
      <c r="D56" s="23" t="s">
        <v>196</v>
      </c>
      <c r="E56" s="24">
        <v>43829</v>
      </c>
      <c r="F56" s="23">
        <v>2019</v>
      </c>
      <c r="G56" s="23"/>
      <c r="H56" s="24">
        <v>43894</v>
      </c>
      <c r="I56" s="25">
        <v>276787</v>
      </c>
      <c r="J56" s="23"/>
      <c r="K56" s="23"/>
      <c r="L56" s="23"/>
      <c r="M56" s="25">
        <v>276787</v>
      </c>
      <c r="N56" s="23" t="s">
        <v>270</v>
      </c>
      <c r="O56" s="23" t="s">
        <v>284</v>
      </c>
      <c r="P56" s="23" t="s">
        <v>289</v>
      </c>
      <c r="Q56" s="25">
        <v>276787</v>
      </c>
      <c r="R56" s="25">
        <v>276787</v>
      </c>
      <c r="S56" s="25">
        <v>0</v>
      </c>
      <c r="T56" s="25">
        <v>276787</v>
      </c>
      <c r="U56" s="25">
        <v>0</v>
      </c>
      <c r="V56" s="23"/>
      <c r="W56" s="25">
        <v>276787</v>
      </c>
      <c r="X56" s="23">
        <v>4800037630</v>
      </c>
      <c r="Y56" s="24">
        <v>43949</v>
      </c>
      <c r="Z56" s="25">
        <v>1595134</v>
      </c>
      <c r="AA56" s="24">
        <v>45382</v>
      </c>
    </row>
    <row r="57" spans="1:27" x14ac:dyDescent="0.35">
      <c r="A57" s="23">
        <v>805028530</v>
      </c>
      <c r="B57" s="23" t="s">
        <v>13</v>
      </c>
      <c r="C57" s="23" t="s">
        <v>26</v>
      </c>
      <c r="D57" s="23" t="s">
        <v>197</v>
      </c>
      <c r="E57" s="24">
        <v>43830</v>
      </c>
      <c r="F57" s="23">
        <v>2019</v>
      </c>
      <c r="G57" s="23"/>
      <c r="H57" s="24">
        <v>43894</v>
      </c>
      <c r="I57" s="25">
        <v>183759</v>
      </c>
      <c r="J57" s="23"/>
      <c r="K57" s="23"/>
      <c r="L57" s="23"/>
      <c r="M57" s="25">
        <v>183759</v>
      </c>
      <c r="N57" s="23" t="s">
        <v>270</v>
      </c>
      <c r="O57" s="23" t="s">
        <v>284</v>
      </c>
      <c r="P57" s="23" t="s">
        <v>289</v>
      </c>
      <c r="Q57" s="25">
        <v>183759</v>
      </c>
      <c r="R57" s="25">
        <v>183759</v>
      </c>
      <c r="S57" s="25">
        <v>0</v>
      </c>
      <c r="T57" s="25">
        <v>183759</v>
      </c>
      <c r="U57" s="25">
        <v>0</v>
      </c>
      <c r="V57" s="23"/>
      <c r="W57" s="25">
        <v>183759</v>
      </c>
      <c r="X57" s="23">
        <v>4800037630</v>
      </c>
      <c r="Y57" s="24">
        <v>43949</v>
      </c>
      <c r="Z57" s="25">
        <v>1595134</v>
      </c>
      <c r="AA57" s="24">
        <v>45382</v>
      </c>
    </row>
    <row r="58" spans="1:27" x14ac:dyDescent="0.35">
      <c r="A58" s="23">
        <v>805028530</v>
      </c>
      <c r="B58" s="23" t="s">
        <v>13</v>
      </c>
      <c r="C58" s="23" t="s">
        <v>27</v>
      </c>
      <c r="D58" s="23" t="s">
        <v>198</v>
      </c>
      <c r="E58" s="24">
        <v>43849</v>
      </c>
      <c r="F58" s="23">
        <v>2020</v>
      </c>
      <c r="G58" s="23"/>
      <c r="H58" s="24">
        <v>43894</v>
      </c>
      <c r="I58" s="25">
        <v>243605</v>
      </c>
      <c r="J58" s="23"/>
      <c r="K58" s="23"/>
      <c r="L58" s="23"/>
      <c r="M58" s="25">
        <v>243605</v>
      </c>
      <c r="N58" s="23" t="s">
        <v>270</v>
      </c>
      <c r="O58" s="23" t="s">
        <v>284</v>
      </c>
      <c r="P58" s="23" t="s">
        <v>289</v>
      </c>
      <c r="Q58" s="25">
        <v>243605</v>
      </c>
      <c r="R58" s="25">
        <v>243605</v>
      </c>
      <c r="S58" s="25">
        <v>0</v>
      </c>
      <c r="T58" s="25">
        <v>243605</v>
      </c>
      <c r="U58" s="25">
        <v>0</v>
      </c>
      <c r="V58" s="23"/>
      <c r="W58" s="25">
        <v>243605</v>
      </c>
      <c r="X58" s="23">
        <v>4800037630</v>
      </c>
      <c r="Y58" s="24">
        <v>43949</v>
      </c>
      <c r="Z58" s="25">
        <v>1595134</v>
      </c>
      <c r="AA58" s="24">
        <v>45382</v>
      </c>
    </row>
    <row r="59" spans="1:27" x14ac:dyDescent="0.35">
      <c r="A59" s="23">
        <v>805028530</v>
      </c>
      <c r="B59" s="23" t="s">
        <v>13</v>
      </c>
      <c r="C59" s="23" t="s">
        <v>28</v>
      </c>
      <c r="D59" s="23" t="s">
        <v>199</v>
      </c>
      <c r="E59" s="24">
        <v>43852</v>
      </c>
      <c r="F59" s="23">
        <v>2020</v>
      </c>
      <c r="G59" s="23"/>
      <c r="H59" s="24">
        <v>43894</v>
      </c>
      <c r="I59" s="25">
        <v>75444</v>
      </c>
      <c r="J59" s="23"/>
      <c r="K59" s="23"/>
      <c r="L59" s="23"/>
      <c r="M59" s="25">
        <v>75444</v>
      </c>
      <c r="N59" s="23" t="s">
        <v>270</v>
      </c>
      <c r="O59" s="23" t="s">
        <v>284</v>
      </c>
      <c r="P59" s="23" t="s">
        <v>289</v>
      </c>
      <c r="Q59" s="25">
        <v>75444</v>
      </c>
      <c r="R59" s="25">
        <v>75444</v>
      </c>
      <c r="S59" s="25">
        <v>0</v>
      </c>
      <c r="T59" s="25">
        <v>75444</v>
      </c>
      <c r="U59" s="25">
        <v>0</v>
      </c>
      <c r="V59" s="23"/>
      <c r="W59" s="25">
        <v>75444</v>
      </c>
      <c r="X59" s="23">
        <v>4800037630</v>
      </c>
      <c r="Y59" s="24">
        <v>43949</v>
      </c>
      <c r="Z59" s="25">
        <v>1595134</v>
      </c>
      <c r="AA59" s="24">
        <v>45382</v>
      </c>
    </row>
    <row r="60" spans="1:27" x14ac:dyDescent="0.35">
      <c r="A60" s="23">
        <v>805028530</v>
      </c>
      <c r="B60" s="23" t="s">
        <v>13</v>
      </c>
      <c r="C60" s="23" t="s">
        <v>29</v>
      </c>
      <c r="D60" s="23" t="s">
        <v>200</v>
      </c>
      <c r="E60" s="24">
        <v>43868</v>
      </c>
      <c r="F60" s="23">
        <v>2020</v>
      </c>
      <c r="G60" s="23"/>
      <c r="H60" s="24">
        <v>43894</v>
      </c>
      <c r="I60" s="25">
        <v>100870</v>
      </c>
      <c r="J60" s="23"/>
      <c r="K60" s="23"/>
      <c r="L60" s="23"/>
      <c r="M60" s="25">
        <v>100870</v>
      </c>
      <c r="N60" s="23" t="s">
        <v>270</v>
      </c>
      <c r="O60" s="23" t="s">
        <v>284</v>
      </c>
      <c r="P60" s="23" t="s">
        <v>289</v>
      </c>
      <c r="Q60" s="25">
        <v>100870</v>
      </c>
      <c r="R60" s="25">
        <v>100870</v>
      </c>
      <c r="S60" s="25">
        <v>0</v>
      </c>
      <c r="T60" s="25">
        <v>100870</v>
      </c>
      <c r="U60" s="25">
        <v>0</v>
      </c>
      <c r="V60" s="23"/>
      <c r="W60" s="25">
        <v>100870</v>
      </c>
      <c r="X60" s="23">
        <v>4800037630</v>
      </c>
      <c r="Y60" s="24">
        <v>43949</v>
      </c>
      <c r="Z60" s="25">
        <v>1595134</v>
      </c>
      <c r="AA60" s="24">
        <v>45382</v>
      </c>
    </row>
    <row r="61" spans="1:27" x14ac:dyDescent="0.35">
      <c r="A61" s="23">
        <v>805028530</v>
      </c>
      <c r="B61" s="23" t="s">
        <v>13</v>
      </c>
      <c r="C61" s="23" t="s">
        <v>30</v>
      </c>
      <c r="D61" s="23" t="s">
        <v>201</v>
      </c>
      <c r="E61" s="24">
        <v>43902</v>
      </c>
      <c r="F61" s="23">
        <v>2020</v>
      </c>
      <c r="G61" s="23"/>
      <c r="H61" s="24">
        <v>44058</v>
      </c>
      <c r="I61" s="25">
        <v>355007</v>
      </c>
      <c r="J61" s="23"/>
      <c r="K61" s="23"/>
      <c r="L61" s="23"/>
      <c r="M61" s="25">
        <v>355007</v>
      </c>
      <c r="N61" s="23" t="s">
        <v>270</v>
      </c>
      <c r="O61" s="23" t="s">
        <v>284</v>
      </c>
      <c r="P61" s="23" t="s">
        <v>289</v>
      </c>
      <c r="Q61" s="25">
        <v>355007</v>
      </c>
      <c r="R61" s="25">
        <v>355007</v>
      </c>
      <c r="S61" s="25">
        <v>0</v>
      </c>
      <c r="T61" s="25">
        <v>355007</v>
      </c>
      <c r="U61" s="25">
        <v>0</v>
      </c>
      <c r="V61" s="23"/>
      <c r="W61" s="25">
        <v>355007</v>
      </c>
      <c r="X61" s="23">
        <v>4800042032</v>
      </c>
      <c r="Y61" s="24">
        <v>44133</v>
      </c>
      <c r="Z61" s="25">
        <v>3304058</v>
      </c>
      <c r="AA61" s="24">
        <v>45382</v>
      </c>
    </row>
    <row r="62" spans="1:27" x14ac:dyDescent="0.35">
      <c r="A62" s="23">
        <v>805028530</v>
      </c>
      <c r="B62" s="23" t="s">
        <v>13</v>
      </c>
      <c r="C62" s="23" t="s">
        <v>31</v>
      </c>
      <c r="D62" s="23" t="s">
        <v>202</v>
      </c>
      <c r="E62" s="24">
        <v>43935</v>
      </c>
      <c r="F62" s="23">
        <v>2020</v>
      </c>
      <c r="G62" s="23"/>
      <c r="H62" s="24">
        <v>44068</v>
      </c>
      <c r="I62" s="25">
        <v>57600</v>
      </c>
      <c r="J62" s="23"/>
      <c r="K62" s="23"/>
      <c r="L62" s="23"/>
      <c r="M62" s="25">
        <v>57600</v>
      </c>
      <c r="N62" s="23" t="s">
        <v>270</v>
      </c>
      <c r="O62" s="23" t="s">
        <v>284</v>
      </c>
      <c r="P62" s="23" t="s">
        <v>289</v>
      </c>
      <c r="Q62" s="25">
        <v>57600</v>
      </c>
      <c r="R62" s="25">
        <v>57600</v>
      </c>
      <c r="S62" s="25">
        <v>0</v>
      </c>
      <c r="T62" s="25">
        <v>57600</v>
      </c>
      <c r="U62" s="25">
        <v>0</v>
      </c>
      <c r="V62" s="23"/>
      <c r="W62" s="25">
        <v>57600</v>
      </c>
      <c r="X62" s="23">
        <v>4800042032</v>
      </c>
      <c r="Y62" s="24">
        <v>44133</v>
      </c>
      <c r="Z62" s="25">
        <v>3304058</v>
      </c>
      <c r="AA62" s="24">
        <v>45382</v>
      </c>
    </row>
    <row r="63" spans="1:27" x14ac:dyDescent="0.35">
      <c r="A63" s="23">
        <v>805028530</v>
      </c>
      <c r="B63" s="23" t="s">
        <v>13</v>
      </c>
      <c r="C63" s="23" t="s">
        <v>32</v>
      </c>
      <c r="D63" s="23" t="s">
        <v>203</v>
      </c>
      <c r="E63" s="24">
        <v>43937</v>
      </c>
      <c r="F63" s="23">
        <v>2020</v>
      </c>
      <c r="G63" s="23"/>
      <c r="H63" s="24">
        <v>44058</v>
      </c>
      <c r="I63" s="25">
        <v>218079</v>
      </c>
      <c r="J63" s="23"/>
      <c r="K63" s="23"/>
      <c r="L63" s="23"/>
      <c r="M63" s="25">
        <v>218079</v>
      </c>
      <c r="N63" s="23" t="s">
        <v>270</v>
      </c>
      <c r="O63" s="23" t="s">
        <v>284</v>
      </c>
      <c r="P63" s="23" t="s">
        <v>289</v>
      </c>
      <c r="Q63" s="25">
        <v>218079</v>
      </c>
      <c r="R63" s="25">
        <v>218079</v>
      </c>
      <c r="S63" s="25">
        <v>0</v>
      </c>
      <c r="T63" s="25">
        <v>218079</v>
      </c>
      <c r="U63" s="25">
        <v>0</v>
      </c>
      <c r="V63" s="23"/>
      <c r="W63" s="25">
        <v>218079</v>
      </c>
      <c r="X63" s="23">
        <v>4800042032</v>
      </c>
      <c r="Y63" s="24">
        <v>44133</v>
      </c>
      <c r="Z63" s="25">
        <v>3304058</v>
      </c>
      <c r="AA63" s="24">
        <v>45382</v>
      </c>
    </row>
    <row r="64" spans="1:27" x14ac:dyDescent="0.35">
      <c r="A64" s="23">
        <v>805028530</v>
      </c>
      <c r="B64" s="23" t="s">
        <v>13</v>
      </c>
      <c r="C64" s="23" t="s">
        <v>33</v>
      </c>
      <c r="D64" s="23" t="s">
        <v>204</v>
      </c>
      <c r="E64" s="24">
        <v>43973</v>
      </c>
      <c r="F64" s="23">
        <v>2020</v>
      </c>
      <c r="G64" s="23"/>
      <c r="H64" s="24">
        <v>44068</v>
      </c>
      <c r="I64" s="25">
        <v>58700</v>
      </c>
      <c r="J64" s="23"/>
      <c r="K64" s="23"/>
      <c r="L64" s="23"/>
      <c r="M64" s="25">
        <v>58700</v>
      </c>
      <c r="N64" s="23" t="s">
        <v>270</v>
      </c>
      <c r="O64" s="23" t="s">
        <v>284</v>
      </c>
      <c r="P64" s="23" t="s">
        <v>289</v>
      </c>
      <c r="Q64" s="25">
        <v>58700</v>
      </c>
      <c r="R64" s="25">
        <v>58700</v>
      </c>
      <c r="S64" s="25">
        <v>0</v>
      </c>
      <c r="T64" s="25">
        <v>58700</v>
      </c>
      <c r="U64" s="25">
        <v>0</v>
      </c>
      <c r="V64" s="23"/>
      <c r="W64" s="25">
        <v>58700</v>
      </c>
      <c r="X64" s="23">
        <v>4800042032</v>
      </c>
      <c r="Y64" s="24">
        <v>44133</v>
      </c>
      <c r="Z64" s="25">
        <v>3304058</v>
      </c>
      <c r="AA64" s="24">
        <v>45382</v>
      </c>
    </row>
    <row r="65" spans="1:27" x14ac:dyDescent="0.35">
      <c r="A65" s="23">
        <v>805028530</v>
      </c>
      <c r="B65" s="23" t="s">
        <v>13</v>
      </c>
      <c r="C65" s="23" t="s">
        <v>34</v>
      </c>
      <c r="D65" s="23" t="s">
        <v>205</v>
      </c>
      <c r="E65" s="24">
        <v>43978</v>
      </c>
      <c r="F65" s="23">
        <v>2020</v>
      </c>
      <c r="G65" s="23"/>
      <c r="H65" s="24">
        <v>44489</v>
      </c>
      <c r="I65" s="25">
        <v>572246</v>
      </c>
      <c r="J65" s="23"/>
      <c r="K65" s="23"/>
      <c r="L65" s="23"/>
      <c r="M65" s="25">
        <v>572246</v>
      </c>
      <c r="N65" s="23" t="s">
        <v>270</v>
      </c>
      <c r="O65" s="23" t="s">
        <v>284</v>
      </c>
      <c r="P65" s="23" t="s">
        <v>289</v>
      </c>
      <c r="Q65" s="25">
        <v>572246</v>
      </c>
      <c r="R65" s="25">
        <v>572246</v>
      </c>
      <c r="S65" s="25">
        <v>0</v>
      </c>
      <c r="T65" s="25">
        <v>572246</v>
      </c>
      <c r="U65" s="25">
        <v>0</v>
      </c>
      <c r="V65" s="23"/>
      <c r="W65" s="25">
        <v>572246</v>
      </c>
      <c r="X65" s="23">
        <v>4800056006</v>
      </c>
      <c r="Y65" s="24">
        <v>44756</v>
      </c>
      <c r="Z65" s="25">
        <v>4003523</v>
      </c>
      <c r="AA65" s="24">
        <v>45382</v>
      </c>
    </row>
    <row r="66" spans="1:27" x14ac:dyDescent="0.35">
      <c r="A66" s="23">
        <v>805028530</v>
      </c>
      <c r="B66" s="23" t="s">
        <v>13</v>
      </c>
      <c r="C66" s="23" t="s">
        <v>35</v>
      </c>
      <c r="D66" s="23" t="s">
        <v>206</v>
      </c>
      <c r="E66" s="24">
        <v>43978</v>
      </c>
      <c r="F66" s="23">
        <v>2020</v>
      </c>
      <c r="G66" s="23"/>
      <c r="H66" s="24">
        <v>44489</v>
      </c>
      <c r="I66" s="25">
        <v>114750</v>
      </c>
      <c r="J66" s="23"/>
      <c r="K66" s="23"/>
      <c r="L66" s="23"/>
      <c r="M66" s="25">
        <v>114750</v>
      </c>
      <c r="N66" s="23" t="s">
        <v>270</v>
      </c>
      <c r="O66" s="23" t="s">
        <v>284</v>
      </c>
      <c r="P66" s="23" t="s">
        <v>289</v>
      </c>
      <c r="Q66" s="25">
        <v>114750</v>
      </c>
      <c r="R66" s="25">
        <v>114750</v>
      </c>
      <c r="S66" s="25">
        <v>0</v>
      </c>
      <c r="T66" s="25">
        <v>114750</v>
      </c>
      <c r="U66" s="25">
        <v>0</v>
      </c>
      <c r="V66" s="23"/>
      <c r="W66" s="25">
        <v>114750</v>
      </c>
      <c r="X66" s="23">
        <v>4800056006</v>
      </c>
      <c r="Y66" s="24">
        <v>44756</v>
      </c>
      <c r="Z66" s="25">
        <v>4003523</v>
      </c>
      <c r="AA66" s="24">
        <v>45382</v>
      </c>
    </row>
    <row r="67" spans="1:27" x14ac:dyDescent="0.35">
      <c r="A67" s="23">
        <v>805028530</v>
      </c>
      <c r="B67" s="23" t="s">
        <v>13</v>
      </c>
      <c r="C67" s="23" t="s">
        <v>36</v>
      </c>
      <c r="D67" s="23" t="s">
        <v>207</v>
      </c>
      <c r="E67" s="24">
        <v>43980</v>
      </c>
      <c r="F67" s="23">
        <v>2020</v>
      </c>
      <c r="G67" s="23"/>
      <c r="H67" s="24">
        <v>44022</v>
      </c>
      <c r="I67" s="25">
        <v>802962</v>
      </c>
      <c r="J67" s="23"/>
      <c r="K67" s="23"/>
      <c r="L67" s="23"/>
      <c r="M67" s="25">
        <v>802962</v>
      </c>
      <c r="N67" s="23" t="s">
        <v>270</v>
      </c>
      <c r="O67" s="23" t="s">
        <v>284</v>
      </c>
      <c r="P67" s="23" t="s">
        <v>289</v>
      </c>
      <c r="Q67" s="25">
        <v>802962</v>
      </c>
      <c r="R67" s="25">
        <v>802962</v>
      </c>
      <c r="S67" s="25">
        <v>0</v>
      </c>
      <c r="T67" s="25">
        <v>802962</v>
      </c>
      <c r="U67" s="25">
        <v>0</v>
      </c>
      <c r="V67" s="23"/>
      <c r="W67" s="25">
        <v>128474</v>
      </c>
      <c r="X67" s="23">
        <v>4800042032</v>
      </c>
      <c r="Y67" s="24">
        <v>44133</v>
      </c>
      <c r="Z67" s="25">
        <v>3304058</v>
      </c>
      <c r="AA67" s="24">
        <v>45382</v>
      </c>
    </row>
    <row r="68" spans="1:27" x14ac:dyDescent="0.35">
      <c r="A68" s="23">
        <v>805028530</v>
      </c>
      <c r="B68" s="23" t="s">
        <v>13</v>
      </c>
      <c r="C68" s="23" t="s">
        <v>38</v>
      </c>
      <c r="D68" s="23" t="s">
        <v>208</v>
      </c>
      <c r="E68" s="24">
        <v>44008</v>
      </c>
      <c r="F68" s="23">
        <v>2020</v>
      </c>
      <c r="G68" s="23"/>
      <c r="H68" s="24">
        <v>44068</v>
      </c>
      <c r="I68" s="25">
        <v>137917</v>
      </c>
      <c r="J68" s="23"/>
      <c r="K68" s="23"/>
      <c r="L68" s="23"/>
      <c r="M68" s="25">
        <v>137917</v>
      </c>
      <c r="N68" s="23" t="s">
        <v>270</v>
      </c>
      <c r="O68" s="23" t="s">
        <v>284</v>
      </c>
      <c r="P68" s="23" t="s">
        <v>289</v>
      </c>
      <c r="Q68" s="25">
        <v>137917</v>
      </c>
      <c r="R68" s="25">
        <v>137917</v>
      </c>
      <c r="S68" s="25">
        <v>0</v>
      </c>
      <c r="T68" s="25">
        <v>137917</v>
      </c>
      <c r="U68" s="25">
        <v>0</v>
      </c>
      <c r="V68" s="23"/>
      <c r="W68" s="25">
        <v>137917</v>
      </c>
      <c r="X68" s="23">
        <v>4800042032</v>
      </c>
      <c r="Y68" s="24">
        <v>44133</v>
      </c>
      <c r="Z68" s="25">
        <v>3304058</v>
      </c>
      <c r="AA68" s="24">
        <v>45382</v>
      </c>
    </row>
    <row r="69" spans="1:27" x14ac:dyDescent="0.35">
      <c r="A69" s="23">
        <v>805028530</v>
      </c>
      <c r="B69" s="23" t="s">
        <v>13</v>
      </c>
      <c r="C69" s="23" t="s">
        <v>37</v>
      </c>
      <c r="D69" s="23" t="s">
        <v>209</v>
      </c>
      <c r="E69" s="24">
        <v>44009</v>
      </c>
      <c r="F69" s="23">
        <v>2020</v>
      </c>
      <c r="G69" s="23"/>
      <c r="H69" s="24">
        <v>44022</v>
      </c>
      <c r="I69" s="25">
        <v>817240</v>
      </c>
      <c r="J69" s="23"/>
      <c r="K69" s="23"/>
      <c r="L69" s="23"/>
      <c r="M69" s="25">
        <v>817240</v>
      </c>
      <c r="N69" s="23" t="s">
        <v>270</v>
      </c>
      <c r="O69" s="23" t="s">
        <v>284</v>
      </c>
      <c r="P69" s="23" t="s">
        <v>289</v>
      </c>
      <c r="Q69" s="25">
        <v>817240</v>
      </c>
      <c r="R69" s="25">
        <v>817240</v>
      </c>
      <c r="S69" s="25">
        <v>0</v>
      </c>
      <c r="T69" s="25">
        <v>817240</v>
      </c>
      <c r="U69" s="25">
        <v>0</v>
      </c>
      <c r="V69" s="23"/>
      <c r="W69" s="25">
        <v>817240</v>
      </c>
      <c r="X69" s="23">
        <v>4800042032</v>
      </c>
      <c r="Y69" s="24">
        <v>44133</v>
      </c>
      <c r="Z69" s="25">
        <v>3304058</v>
      </c>
      <c r="AA69" s="24">
        <v>45382</v>
      </c>
    </row>
    <row r="70" spans="1:27" x14ac:dyDescent="0.35">
      <c r="A70" s="23">
        <v>805028530</v>
      </c>
      <c r="B70" s="23" t="s">
        <v>13</v>
      </c>
      <c r="C70" s="23" t="s">
        <v>39</v>
      </c>
      <c r="D70" s="23" t="s">
        <v>210</v>
      </c>
      <c r="E70" s="24">
        <v>44036</v>
      </c>
      <c r="F70" s="23">
        <v>2020</v>
      </c>
      <c r="G70" s="23"/>
      <c r="H70" s="24">
        <v>44058</v>
      </c>
      <c r="I70" s="25">
        <v>337600</v>
      </c>
      <c r="J70" s="23"/>
      <c r="K70" s="23"/>
      <c r="L70" s="23"/>
      <c r="M70" s="25">
        <v>337600</v>
      </c>
      <c r="N70" s="23" t="s">
        <v>270</v>
      </c>
      <c r="O70" s="23" t="s">
        <v>284</v>
      </c>
      <c r="P70" s="23" t="s">
        <v>289</v>
      </c>
      <c r="Q70" s="25">
        <v>337600</v>
      </c>
      <c r="R70" s="25">
        <v>337600</v>
      </c>
      <c r="S70" s="25">
        <v>0</v>
      </c>
      <c r="T70" s="25">
        <v>337600</v>
      </c>
      <c r="U70" s="25">
        <v>0</v>
      </c>
      <c r="V70" s="23"/>
      <c r="W70" s="25">
        <v>337600</v>
      </c>
      <c r="X70" s="23">
        <v>4800042032</v>
      </c>
      <c r="Y70" s="24">
        <v>44133</v>
      </c>
      <c r="Z70" s="25">
        <v>3304058</v>
      </c>
      <c r="AA70" s="24">
        <v>45382</v>
      </c>
    </row>
    <row r="71" spans="1:27" x14ac:dyDescent="0.35">
      <c r="A71" s="23">
        <v>805028530</v>
      </c>
      <c r="B71" s="23" t="s">
        <v>13</v>
      </c>
      <c r="C71" s="23" t="s">
        <v>40</v>
      </c>
      <c r="D71" s="23" t="s">
        <v>211</v>
      </c>
      <c r="E71" s="24">
        <v>44041</v>
      </c>
      <c r="F71" s="23">
        <v>2020</v>
      </c>
      <c r="G71" s="23"/>
      <c r="H71" s="24">
        <v>44058</v>
      </c>
      <c r="I71" s="25">
        <v>411523</v>
      </c>
      <c r="J71" s="23"/>
      <c r="K71" s="23"/>
      <c r="L71" s="23"/>
      <c r="M71" s="25">
        <v>411523</v>
      </c>
      <c r="N71" s="23" t="s">
        <v>270</v>
      </c>
      <c r="O71" s="23" t="s">
        <v>284</v>
      </c>
      <c r="P71" s="23" t="s">
        <v>289</v>
      </c>
      <c r="Q71" s="25">
        <v>411523</v>
      </c>
      <c r="R71" s="25">
        <v>411523</v>
      </c>
      <c r="S71" s="25">
        <v>0</v>
      </c>
      <c r="T71" s="25">
        <v>411523</v>
      </c>
      <c r="U71" s="25">
        <v>0</v>
      </c>
      <c r="V71" s="23"/>
      <c r="W71" s="25">
        <v>411523</v>
      </c>
      <c r="X71" s="23">
        <v>4800042032</v>
      </c>
      <c r="Y71" s="24">
        <v>44133</v>
      </c>
      <c r="Z71" s="25">
        <v>3304058</v>
      </c>
      <c r="AA71" s="24">
        <v>45382</v>
      </c>
    </row>
    <row r="72" spans="1:27" x14ac:dyDescent="0.35">
      <c r="A72" s="23">
        <v>805028530</v>
      </c>
      <c r="B72" s="23" t="s">
        <v>13</v>
      </c>
      <c r="C72" s="23" t="s">
        <v>41</v>
      </c>
      <c r="D72" s="23" t="s">
        <v>212</v>
      </c>
      <c r="E72" s="24">
        <v>44043</v>
      </c>
      <c r="F72" s="23">
        <v>2020</v>
      </c>
      <c r="G72" s="23"/>
      <c r="H72" s="24">
        <v>44058</v>
      </c>
      <c r="I72" s="25">
        <v>107430</v>
      </c>
      <c r="J72" s="23"/>
      <c r="K72" s="23"/>
      <c r="L72" s="23"/>
      <c r="M72" s="25">
        <v>107430</v>
      </c>
      <c r="N72" s="23" t="s">
        <v>270</v>
      </c>
      <c r="O72" s="23" t="s">
        <v>284</v>
      </c>
      <c r="P72" s="23" t="s">
        <v>289</v>
      </c>
      <c r="Q72" s="25">
        <v>107430</v>
      </c>
      <c r="R72" s="25">
        <v>107430</v>
      </c>
      <c r="S72" s="25">
        <v>0</v>
      </c>
      <c r="T72" s="25">
        <v>107430</v>
      </c>
      <c r="U72" s="25">
        <v>0</v>
      </c>
      <c r="V72" s="23"/>
      <c r="W72" s="25">
        <v>107430</v>
      </c>
      <c r="X72" s="23">
        <v>4800042032</v>
      </c>
      <c r="Y72" s="24">
        <v>44133</v>
      </c>
      <c r="Z72" s="25">
        <v>3304058</v>
      </c>
      <c r="AA72" s="24">
        <v>45382</v>
      </c>
    </row>
    <row r="73" spans="1:27" x14ac:dyDescent="0.35">
      <c r="A73" s="23">
        <v>805028530</v>
      </c>
      <c r="B73" s="23" t="s">
        <v>13</v>
      </c>
      <c r="C73" s="23" t="s">
        <v>42</v>
      </c>
      <c r="D73" s="23" t="s">
        <v>213</v>
      </c>
      <c r="E73" s="24">
        <v>44054</v>
      </c>
      <c r="F73" s="23">
        <v>2020</v>
      </c>
      <c r="G73" s="23"/>
      <c r="H73" s="24">
        <v>44125</v>
      </c>
      <c r="I73" s="25">
        <v>1694308</v>
      </c>
      <c r="J73" s="23"/>
      <c r="K73" s="23"/>
      <c r="L73" s="23"/>
      <c r="M73" s="25">
        <v>1694308</v>
      </c>
      <c r="N73" s="23" t="s">
        <v>270</v>
      </c>
      <c r="O73" s="23" t="s">
        <v>284</v>
      </c>
      <c r="P73" s="23" t="s">
        <v>289</v>
      </c>
      <c r="Q73" s="25">
        <v>1694308</v>
      </c>
      <c r="R73" s="25">
        <v>1694308</v>
      </c>
      <c r="S73" s="25">
        <v>0</v>
      </c>
      <c r="T73" s="25">
        <v>1694308</v>
      </c>
      <c r="U73" s="25">
        <v>0</v>
      </c>
      <c r="V73" s="23"/>
      <c r="W73" s="25">
        <v>1694308</v>
      </c>
      <c r="X73" s="23">
        <v>4800043730</v>
      </c>
      <c r="Y73" s="24">
        <v>44193</v>
      </c>
      <c r="Z73" s="25">
        <v>0</v>
      </c>
      <c r="AA73" s="24">
        <v>45382</v>
      </c>
    </row>
    <row r="74" spans="1:27" x14ac:dyDescent="0.35">
      <c r="A74" s="23">
        <v>805028530</v>
      </c>
      <c r="B74" s="23" t="s">
        <v>13</v>
      </c>
      <c r="C74" s="23" t="s">
        <v>43</v>
      </c>
      <c r="D74" s="23" t="s">
        <v>214</v>
      </c>
      <c r="E74" s="24">
        <v>44080</v>
      </c>
      <c r="F74" s="23">
        <v>2020</v>
      </c>
      <c r="G74" s="23"/>
      <c r="H74" s="24">
        <v>44125</v>
      </c>
      <c r="I74" s="25">
        <v>109100</v>
      </c>
      <c r="J74" s="23"/>
      <c r="K74" s="23"/>
      <c r="L74" s="23"/>
      <c r="M74" s="25">
        <v>109100</v>
      </c>
      <c r="N74" s="23" t="s">
        <v>270</v>
      </c>
      <c r="O74" s="23" t="s">
        <v>284</v>
      </c>
      <c r="P74" s="23" t="s">
        <v>289</v>
      </c>
      <c r="Q74" s="25">
        <v>109100</v>
      </c>
      <c r="R74" s="25">
        <v>109100</v>
      </c>
      <c r="S74" s="25">
        <v>0</v>
      </c>
      <c r="T74" s="25">
        <v>109100</v>
      </c>
      <c r="U74" s="25">
        <v>0</v>
      </c>
      <c r="V74" s="23"/>
      <c r="W74" s="25">
        <v>109100</v>
      </c>
      <c r="X74" s="23">
        <v>4800043730</v>
      </c>
      <c r="Y74" s="24">
        <v>44193</v>
      </c>
      <c r="Z74" s="25">
        <v>0</v>
      </c>
      <c r="AA74" s="24">
        <v>45382</v>
      </c>
    </row>
    <row r="75" spans="1:27" x14ac:dyDescent="0.35">
      <c r="A75" s="23">
        <v>805028530</v>
      </c>
      <c r="B75" s="23" t="s">
        <v>13</v>
      </c>
      <c r="C75" s="23" t="s">
        <v>56</v>
      </c>
      <c r="D75" s="23" t="s">
        <v>215</v>
      </c>
      <c r="E75" s="24">
        <v>44098</v>
      </c>
      <c r="F75" s="23">
        <v>2020</v>
      </c>
      <c r="G75" s="23"/>
      <c r="H75" s="24"/>
      <c r="I75" s="25">
        <v>107110245</v>
      </c>
      <c r="J75" s="23"/>
      <c r="K75" s="23"/>
      <c r="L75" s="23"/>
      <c r="M75" s="25">
        <v>103194307</v>
      </c>
      <c r="N75" s="23"/>
      <c r="O75" s="23" t="s">
        <v>284</v>
      </c>
      <c r="P75" s="23" t="s">
        <v>293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3"/>
      <c r="W75" s="25">
        <v>103194307</v>
      </c>
      <c r="X75" s="23">
        <v>4800048568</v>
      </c>
      <c r="Y75" s="24">
        <v>44377</v>
      </c>
      <c r="Z75" s="25">
        <v>117446706</v>
      </c>
      <c r="AA75" s="24">
        <v>45382</v>
      </c>
    </row>
    <row r="76" spans="1:27" x14ac:dyDescent="0.35">
      <c r="A76" s="23">
        <v>805028530</v>
      </c>
      <c r="B76" s="23" t="s">
        <v>13</v>
      </c>
      <c r="C76" s="23" t="s">
        <v>44</v>
      </c>
      <c r="D76" s="23" t="s">
        <v>216</v>
      </c>
      <c r="E76" s="24">
        <v>44113</v>
      </c>
      <c r="F76" s="23">
        <v>2020</v>
      </c>
      <c r="G76" s="23"/>
      <c r="H76" s="24">
        <v>44156</v>
      </c>
      <c r="I76" s="25">
        <v>690982</v>
      </c>
      <c r="J76" s="23"/>
      <c r="K76" s="23"/>
      <c r="L76" s="23"/>
      <c r="M76" s="25">
        <v>690982</v>
      </c>
      <c r="N76" s="23" t="s">
        <v>270</v>
      </c>
      <c r="O76" s="23" t="s">
        <v>284</v>
      </c>
      <c r="P76" s="23" t="s">
        <v>289</v>
      </c>
      <c r="Q76" s="25">
        <v>600082</v>
      </c>
      <c r="R76" s="25">
        <v>600082</v>
      </c>
      <c r="S76" s="25">
        <v>0</v>
      </c>
      <c r="T76" s="25">
        <v>600082</v>
      </c>
      <c r="U76" s="25">
        <v>0</v>
      </c>
      <c r="V76" s="23"/>
      <c r="W76" s="25">
        <v>600082</v>
      </c>
      <c r="X76" s="23">
        <v>4800048568</v>
      </c>
      <c r="Y76" s="24">
        <v>44377</v>
      </c>
      <c r="Z76" s="25">
        <v>117446706</v>
      </c>
      <c r="AA76" s="24">
        <v>45382</v>
      </c>
    </row>
    <row r="77" spans="1:27" x14ac:dyDescent="0.35">
      <c r="A77" s="23">
        <v>805028530</v>
      </c>
      <c r="B77" s="23" t="s">
        <v>13</v>
      </c>
      <c r="C77" s="23" t="s">
        <v>45</v>
      </c>
      <c r="D77" s="23" t="s">
        <v>217</v>
      </c>
      <c r="E77" s="24">
        <v>44127</v>
      </c>
      <c r="F77" s="23">
        <v>2020</v>
      </c>
      <c r="G77" s="23"/>
      <c r="H77" s="24">
        <v>44156</v>
      </c>
      <c r="I77" s="25">
        <v>436339</v>
      </c>
      <c r="J77" s="23"/>
      <c r="K77" s="23"/>
      <c r="L77" s="23"/>
      <c r="M77" s="25">
        <v>436339</v>
      </c>
      <c r="N77" s="23" t="s">
        <v>270</v>
      </c>
      <c r="O77" s="23" t="s">
        <v>284</v>
      </c>
      <c r="P77" s="23" t="s">
        <v>289</v>
      </c>
      <c r="Q77" s="25">
        <v>436339</v>
      </c>
      <c r="R77" s="25">
        <v>436339</v>
      </c>
      <c r="S77" s="25">
        <v>0</v>
      </c>
      <c r="T77" s="25">
        <v>436339</v>
      </c>
      <c r="U77" s="25">
        <v>0</v>
      </c>
      <c r="V77" s="23"/>
      <c r="W77" s="25">
        <v>436339</v>
      </c>
      <c r="X77" s="23">
        <v>4800048568</v>
      </c>
      <c r="Y77" s="24">
        <v>44377</v>
      </c>
      <c r="Z77" s="25">
        <v>117446706</v>
      </c>
      <c r="AA77" s="24">
        <v>45382</v>
      </c>
    </row>
    <row r="78" spans="1:27" x14ac:dyDescent="0.35">
      <c r="A78" s="23">
        <v>805028530</v>
      </c>
      <c r="B78" s="23" t="s">
        <v>13</v>
      </c>
      <c r="C78" s="23" t="s">
        <v>46</v>
      </c>
      <c r="D78" s="23" t="s">
        <v>218</v>
      </c>
      <c r="E78" s="24">
        <v>44133</v>
      </c>
      <c r="F78" s="23">
        <v>2020</v>
      </c>
      <c r="G78" s="23"/>
      <c r="H78" s="24">
        <v>44156</v>
      </c>
      <c r="I78" s="25">
        <v>1494489</v>
      </c>
      <c r="J78" s="23"/>
      <c r="K78" s="23"/>
      <c r="L78" s="23"/>
      <c r="M78" s="25">
        <v>1494489</v>
      </c>
      <c r="N78" s="23" t="s">
        <v>270</v>
      </c>
      <c r="O78" s="23" t="s">
        <v>284</v>
      </c>
      <c r="P78" s="23" t="s">
        <v>289</v>
      </c>
      <c r="Q78" s="25">
        <v>1494489</v>
      </c>
      <c r="R78" s="25">
        <v>1494489</v>
      </c>
      <c r="S78" s="25">
        <v>0</v>
      </c>
      <c r="T78" s="25">
        <v>1494489</v>
      </c>
      <c r="U78" s="25">
        <v>0</v>
      </c>
      <c r="V78" s="23"/>
      <c r="W78" s="25">
        <v>1494489</v>
      </c>
      <c r="X78" s="23">
        <v>4800048568</v>
      </c>
      <c r="Y78" s="24">
        <v>44377</v>
      </c>
      <c r="Z78" s="25">
        <v>117446706</v>
      </c>
      <c r="AA78" s="24">
        <v>45382</v>
      </c>
    </row>
    <row r="79" spans="1:27" x14ac:dyDescent="0.35">
      <c r="A79" s="23">
        <v>805028530</v>
      </c>
      <c r="B79" s="23" t="s">
        <v>13</v>
      </c>
      <c r="C79" s="23" t="s">
        <v>47</v>
      </c>
      <c r="D79" s="23" t="s">
        <v>219</v>
      </c>
      <c r="E79" s="24">
        <v>44135</v>
      </c>
      <c r="F79" s="23">
        <v>2020</v>
      </c>
      <c r="G79" s="23"/>
      <c r="H79" s="24">
        <v>44156</v>
      </c>
      <c r="I79" s="25">
        <v>681726</v>
      </c>
      <c r="J79" s="23"/>
      <c r="K79" s="23"/>
      <c r="L79" s="23"/>
      <c r="M79" s="25">
        <v>681726</v>
      </c>
      <c r="N79" s="23" t="s">
        <v>270</v>
      </c>
      <c r="O79" s="23" t="s">
        <v>284</v>
      </c>
      <c r="P79" s="23" t="s">
        <v>289</v>
      </c>
      <c r="Q79" s="25">
        <v>681726</v>
      </c>
      <c r="R79" s="25">
        <v>681726</v>
      </c>
      <c r="S79" s="25">
        <v>0</v>
      </c>
      <c r="T79" s="25">
        <v>681726</v>
      </c>
      <c r="U79" s="25">
        <v>0</v>
      </c>
      <c r="V79" s="23"/>
      <c r="W79" s="25">
        <v>681726</v>
      </c>
      <c r="X79" s="23">
        <v>4800048568</v>
      </c>
      <c r="Y79" s="24">
        <v>44377</v>
      </c>
      <c r="Z79" s="25">
        <v>117446706</v>
      </c>
      <c r="AA79" s="24">
        <v>45382</v>
      </c>
    </row>
    <row r="80" spans="1:27" x14ac:dyDescent="0.35">
      <c r="A80" s="23">
        <v>805028530</v>
      </c>
      <c r="B80" s="23" t="s">
        <v>13</v>
      </c>
      <c r="C80" s="23" t="s">
        <v>48</v>
      </c>
      <c r="D80" s="23" t="s">
        <v>220</v>
      </c>
      <c r="E80" s="24">
        <v>44135</v>
      </c>
      <c r="F80" s="23">
        <v>2020</v>
      </c>
      <c r="G80" s="23"/>
      <c r="H80" s="24">
        <v>44156</v>
      </c>
      <c r="I80" s="25">
        <v>1766105</v>
      </c>
      <c r="J80" s="23"/>
      <c r="K80" s="23"/>
      <c r="L80" s="23"/>
      <c r="M80" s="25">
        <v>1563002</v>
      </c>
      <c r="N80" s="23" t="s">
        <v>270</v>
      </c>
      <c r="O80" s="23" t="s">
        <v>284</v>
      </c>
      <c r="P80" s="23" t="s">
        <v>289</v>
      </c>
      <c r="Q80" s="25">
        <v>1766105</v>
      </c>
      <c r="R80" s="25">
        <v>1766105</v>
      </c>
      <c r="S80" s="25">
        <v>0</v>
      </c>
      <c r="T80" s="25">
        <v>1563002</v>
      </c>
      <c r="U80" s="25">
        <v>0</v>
      </c>
      <c r="V80" s="23"/>
      <c r="W80" s="25">
        <v>1563002</v>
      </c>
      <c r="X80" s="23">
        <v>4800048568</v>
      </c>
      <c r="Y80" s="24">
        <v>44377</v>
      </c>
      <c r="Z80" s="25">
        <v>117446706</v>
      </c>
      <c r="AA80" s="24">
        <v>45382</v>
      </c>
    </row>
    <row r="81" spans="1:27" x14ac:dyDescent="0.35">
      <c r="A81" s="23">
        <v>805028530</v>
      </c>
      <c r="B81" s="23" t="s">
        <v>13</v>
      </c>
      <c r="C81" s="23" t="s">
        <v>49</v>
      </c>
      <c r="D81" s="23" t="s">
        <v>221</v>
      </c>
      <c r="E81" s="24">
        <v>44153</v>
      </c>
      <c r="F81" s="23">
        <v>2020</v>
      </c>
      <c r="G81" s="23"/>
      <c r="H81" s="24">
        <v>44175</v>
      </c>
      <c r="I81" s="25">
        <v>851600</v>
      </c>
      <c r="J81" s="23"/>
      <c r="K81" s="23"/>
      <c r="L81" s="23"/>
      <c r="M81" s="25">
        <v>851600</v>
      </c>
      <c r="N81" s="23" t="s">
        <v>270</v>
      </c>
      <c r="O81" s="23" t="s">
        <v>285</v>
      </c>
      <c r="P81" s="23" t="s">
        <v>291</v>
      </c>
      <c r="Q81" s="25">
        <v>851600</v>
      </c>
      <c r="R81" s="25">
        <v>851600</v>
      </c>
      <c r="S81" s="25">
        <v>851600</v>
      </c>
      <c r="T81" s="25">
        <v>0</v>
      </c>
      <c r="U81" s="25">
        <v>0</v>
      </c>
      <c r="V81" s="23"/>
      <c r="W81" s="25">
        <v>0</v>
      </c>
      <c r="X81" s="23"/>
      <c r="Y81" s="24"/>
      <c r="Z81" s="25">
        <v>0</v>
      </c>
      <c r="AA81" s="24">
        <v>45382</v>
      </c>
    </row>
    <row r="82" spans="1:27" x14ac:dyDescent="0.35">
      <c r="A82" s="23">
        <v>805028530</v>
      </c>
      <c r="B82" s="23" t="s">
        <v>13</v>
      </c>
      <c r="C82" s="23" t="s">
        <v>50</v>
      </c>
      <c r="D82" s="23" t="s">
        <v>222</v>
      </c>
      <c r="E82" s="24">
        <v>44172</v>
      </c>
      <c r="F82" s="23">
        <v>2020</v>
      </c>
      <c r="G82" s="23"/>
      <c r="H82" s="24">
        <v>44208</v>
      </c>
      <c r="I82" s="25">
        <v>507704</v>
      </c>
      <c r="J82" s="23"/>
      <c r="K82" s="23"/>
      <c r="L82" s="23"/>
      <c r="M82" s="25">
        <v>507704</v>
      </c>
      <c r="N82" s="23" t="s">
        <v>270</v>
      </c>
      <c r="O82" s="23" t="s">
        <v>284</v>
      </c>
      <c r="P82" s="23" t="s">
        <v>289</v>
      </c>
      <c r="Q82" s="25">
        <v>507704</v>
      </c>
      <c r="R82" s="25">
        <v>507704</v>
      </c>
      <c r="S82" s="25">
        <v>0</v>
      </c>
      <c r="T82" s="25">
        <v>507704</v>
      </c>
      <c r="U82" s="25">
        <v>0</v>
      </c>
      <c r="V82" s="23"/>
      <c r="W82" s="25">
        <v>507704</v>
      </c>
      <c r="X82" s="23">
        <v>4800048568</v>
      </c>
      <c r="Y82" s="24">
        <v>44377</v>
      </c>
      <c r="Z82" s="25">
        <v>117446706</v>
      </c>
      <c r="AA82" s="24">
        <v>45382</v>
      </c>
    </row>
    <row r="83" spans="1:27" x14ac:dyDescent="0.35">
      <c r="A83" s="23">
        <v>805028530</v>
      </c>
      <c r="B83" s="23" t="s">
        <v>13</v>
      </c>
      <c r="C83" s="23" t="s">
        <v>65</v>
      </c>
      <c r="D83" s="23" t="s">
        <v>223</v>
      </c>
      <c r="E83" s="24">
        <v>44180</v>
      </c>
      <c r="F83" s="23">
        <v>2020</v>
      </c>
      <c r="G83" s="23"/>
      <c r="H83" s="24">
        <v>44208</v>
      </c>
      <c r="I83" s="25">
        <v>23889798</v>
      </c>
      <c r="J83" s="23"/>
      <c r="K83" s="23"/>
      <c r="L83" s="23"/>
      <c r="M83" s="25">
        <v>23604982</v>
      </c>
      <c r="N83" s="23" t="s">
        <v>270</v>
      </c>
      <c r="O83" s="23" t="s">
        <v>284</v>
      </c>
      <c r="P83" s="23" t="s">
        <v>290</v>
      </c>
      <c r="Q83" s="25">
        <v>23889798</v>
      </c>
      <c r="R83" s="25">
        <v>23889798</v>
      </c>
      <c r="S83" s="25">
        <v>284816</v>
      </c>
      <c r="T83" s="25">
        <v>23604982</v>
      </c>
      <c r="U83" s="25">
        <v>0</v>
      </c>
      <c r="V83" s="23"/>
      <c r="W83" s="25">
        <v>23434767</v>
      </c>
      <c r="X83" s="23">
        <v>4800052341</v>
      </c>
      <c r="Y83" s="24">
        <v>44564</v>
      </c>
      <c r="Z83" s="25">
        <v>30443224</v>
      </c>
      <c r="AA83" s="24">
        <v>45382</v>
      </c>
    </row>
    <row r="84" spans="1:27" x14ac:dyDescent="0.35">
      <c r="A84" s="23">
        <v>805028530</v>
      </c>
      <c r="B84" s="23" t="s">
        <v>13</v>
      </c>
      <c r="C84" s="23" t="s">
        <v>66</v>
      </c>
      <c r="D84" s="23" t="s">
        <v>224</v>
      </c>
      <c r="E84" s="24">
        <v>44180</v>
      </c>
      <c r="F84" s="23">
        <v>2020</v>
      </c>
      <c r="G84" s="23"/>
      <c r="H84" s="24">
        <v>44208</v>
      </c>
      <c r="I84" s="25">
        <v>456300</v>
      </c>
      <c r="J84" s="23"/>
      <c r="K84" s="23"/>
      <c r="L84" s="23"/>
      <c r="M84" s="25">
        <v>456300</v>
      </c>
      <c r="N84" s="23" t="s">
        <v>270</v>
      </c>
      <c r="O84" s="23" t="s">
        <v>284</v>
      </c>
      <c r="P84" s="23" t="s">
        <v>291</v>
      </c>
      <c r="Q84" s="25">
        <v>456300</v>
      </c>
      <c r="R84" s="25">
        <v>456300</v>
      </c>
      <c r="S84" s="25">
        <v>456300</v>
      </c>
      <c r="T84" s="25">
        <v>0</v>
      </c>
      <c r="U84" s="25">
        <v>0</v>
      </c>
      <c r="V84" s="23"/>
      <c r="W84" s="25">
        <v>0</v>
      </c>
      <c r="X84" s="23"/>
      <c r="Y84" s="24"/>
      <c r="Z84" s="25">
        <v>0</v>
      </c>
      <c r="AA84" s="24">
        <v>45382</v>
      </c>
    </row>
    <row r="85" spans="1:27" x14ac:dyDescent="0.35">
      <c r="A85" s="23">
        <v>805028530</v>
      </c>
      <c r="B85" s="23" t="s">
        <v>13</v>
      </c>
      <c r="C85" s="23" t="s">
        <v>67</v>
      </c>
      <c r="D85" s="23" t="s">
        <v>225</v>
      </c>
      <c r="E85" s="24">
        <v>44180</v>
      </c>
      <c r="F85" s="23">
        <v>2020</v>
      </c>
      <c r="G85" s="23"/>
      <c r="H85" s="24">
        <v>44208</v>
      </c>
      <c r="I85" s="25">
        <v>1361888</v>
      </c>
      <c r="J85" s="23"/>
      <c r="K85" s="23"/>
      <c r="L85" s="23"/>
      <c r="M85" s="25">
        <v>1361888</v>
      </c>
      <c r="N85" s="23" t="s">
        <v>270</v>
      </c>
      <c r="O85" s="23" t="s">
        <v>285</v>
      </c>
      <c r="P85" s="23" t="s">
        <v>291</v>
      </c>
      <c r="Q85" s="25">
        <v>1361888</v>
      </c>
      <c r="R85" s="25">
        <v>1361888</v>
      </c>
      <c r="S85" s="25">
        <v>1361888</v>
      </c>
      <c r="T85" s="25">
        <v>0</v>
      </c>
      <c r="U85" s="25">
        <v>0</v>
      </c>
      <c r="V85" s="23"/>
      <c r="W85" s="25">
        <v>0</v>
      </c>
      <c r="X85" s="23"/>
      <c r="Y85" s="24"/>
      <c r="Z85" s="25">
        <v>0</v>
      </c>
      <c r="AA85" s="24">
        <v>45382</v>
      </c>
    </row>
    <row r="86" spans="1:27" x14ac:dyDescent="0.35">
      <c r="A86" s="23">
        <v>805028530</v>
      </c>
      <c r="B86" s="23" t="s">
        <v>13</v>
      </c>
      <c r="C86" s="23" t="s">
        <v>63</v>
      </c>
      <c r="D86" s="23" t="s">
        <v>226</v>
      </c>
      <c r="E86" s="24">
        <v>44187</v>
      </c>
      <c r="F86" s="23">
        <v>2020</v>
      </c>
      <c r="G86" s="23"/>
      <c r="H86" s="24">
        <v>44208</v>
      </c>
      <c r="I86" s="25">
        <v>6131140</v>
      </c>
      <c r="J86" s="23"/>
      <c r="K86" s="23"/>
      <c r="L86" s="23"/>
      <c r="M86" s="25">
        <v>5267611</v>
      </c>
      <c r="N86" s="23" t="s">
        <v>270</v>
      </c>
      <c r="O86" s="23" t="s">
        <v>284</v>
      </c>
      <c r="P86" s="23" t="s">
        <v>290</v>
      </c>
      <c r="Q86" s="25">
        <v>5879211</v>
      </c>
      <c r="R86" s="25">
        <v>5879211</v>
      </c>
      <c r="S86" s="25">
        <v>611600</v>
      </c>
      <c r="T86" s="25">
        <v>5267611</v>
      </c>
      <c r="U86" s="25">
        <v>0</v>
      </c>
      <c r="V86" s="23"/>
      <c r="W86" s="25">
        <v>4557211</v>
      </c>
      <c r="X86" s="23">
        <v>4800052341</v>
      </c>
      <c r="Y86" s="24">
        <v>44564</v>
      </c>
      <c r="Z86" s="25">
        <v>30443224</v>
      </c>
      <c r="AA86" s="24">
        <v>45382</v>
      </c>
    </row>
    <row r="87" spans="1:27" x14ac:dyDescent="0.35">
      <c r="A87" s="23">
        <v>805028530</v>
      </c>
      <c r="B87" s="23" t="s">
        <v>13</v>
      </c>
      <c r="C87" s="23" t="s">
        <v>51</v>
      </c>
      <c r="D87" s="23" t="s">
        <v>227</v>
      </c>
      <c r="E87" s="24">
        <v>44216</v>
      </c>
      <c r="F87" s="23">
        <v>2021</v>
      </c>
      <c r="G87" s="23"/>
      <c r="H87" s="24">
        <v>44246</v>
      </c>
      <c r="I87" s="25">
        <v>245018</v>
      </c>
      <c r="J87" s="23"/>
      <c r="K87" s="23"/>
      <c r="L87" s="23"/>
      <c r="M87" s="25">
        <v>245018</v>
      </c>
      <c r="N87" s="23" t="s">
        <v>270</v>
      </c>
      <c r="O87" s="23" t="s">
        <v>284</v>
      </c>
      <c r="P87" s="23" t="s">
        <v>289</v>
      </c>
      <c r="Q87" s="25">
        <v>245018</v>
      </c>
      <c r="R87" s="25">
        <v>245018</v>
      </c>
      <c r="S87" s="25">
        <v>0</v>
      </c>
      <c r="T87" s="25">
        <v>245018</v>
      </c>
      <c r="U87" s="25">
        <v>0</v>
      </c>
      <c r="V87" s="23"/>
      <c r="W87" s="25">
        <v>245018</v>
      </c>
      <c r="X87" s="23">
        <v>4800048568</v>
      </c>
      <c r="Y87" s="24">
        <v>44377</v>
      </c>
      <c r="Z87" s="25">
        <v>117446706</v>
      </c>
      <c r="AA87" s="24">
        <v>45382</v>
      </c>
    </row>
    <row r="88" spans="1:27" x14ac:dyDescent="0.35">
      <c r="A88" s="23">
        <v>805028530</v>
      </c>
      <c r="B88" s="23" t="s">
        <v>13</v>
      </c>
      <c r="C88" s="23" t="s">
        <v>52</v>
      </c>
      <c r="D88" s="23" t="s">
        <v>228</v>
      </c>
      <c r="E88" s="24">
        <v>44219</v>
      </c>
      <c r="F88" s="23">
        <v>2021</v>
      </c>
      <c r="G88" s="23"/>
      <c r="H88" s="24">
        <v>44246</v>
      </c>
      <c r="I88" s="25">
        <v>386737</v>
      </c>
      <c r="J88" s="23"/>
      <c r="K88" s="23"/>
      <c r="L88" s="23"/>
      <c r="M88" s="25">
        <v>386737</v>
      </c>
      <c r="N88" s="23" t="s">
        <v>270</v>
      </c>
      <c r="O88" s="23" t="s">
        <v>284</v>
      </c>
      <c r="P88" s="23" t="s">
        <v>289</v>
      </c>
      <c r="Q88" s="25">
        <v>386737</v>
      </c>
      <c r="R88" s="25">
        <v>386737</v>
      </c>
      <c r="S88" s="25">
        <v>0</v>
      </c>
      <c r="T88" s="25">
        <v>386737</v>
      </c>
      <c r="U88" s="25">
        <v>0</v>
      </c>
      <c r="V88" s="23"/>
      <c r="W88" s="25">
        <v>386737</v>
      </c>
      <c r="X88" s="23">
        <v>4800048568</v>
      </c>
      <c r="Y88" s="24">
        <v>44377</v>
      </c>
      <c r="Z88" s="25">
        <v>117446706</v>
      </c>
      <c r="AA88" s="24">
        <v>45382</v>
      </c>
    </row>
    <row r="89" spans="1:27" x14ac:dyDescent="0.35">
      <c r="A89" s="23">
        <v>805028530</v>
      </c>
      <c r="B89" s="23" t="s">
        <v>13</v>
      </c>
      <c r="C89" s="23" t="s">
        <v>53</v>
      </c>
      <c r="D89" s="23" t="s">
        <v>229</v>
      </c>
      <c r="E89" s="24">
        <v>44223</v>
      </c>
      <c r="F89" s="23">
        <v>2021</v>
      </c>
      <c r="G89" s="23"/>
      <c r="H89" s="24">
        <v>44246</v>
      </c>
      <c r="I89" s="25">
        <v>358465</v>
      </c>
      <c r="J89" s="23"/>
      <c r="K89" s="23"/>
      <c r="L89" s="23"/>
      <c r="M89" s="25">
        <v>358465</v>
      </c>
      <c r="N89" s="23" t="s">
        <v>270</v>
      </c>
      <c r="O89" s="23" t="s">
        <v>284</v>
      </c>
      <c r="P89" s="23" t="s">
        <v>289</v>
      </c>
      <c r="Q89" s="25">
        <v>358465</v>
      </c>
      <c r="R89" s="25">
        <v>358465</v>
      </c>
      <c r="S89" s="25">
        <v>0</v>
      </c>
      <c r="T89" s="25">
        <v>358465</v>
      </c>
      <c r="U89" s="25">
        <v>0</v>
      </c>
      <c r="V89" s="23"/>
      <c r="W89" s="25">
        <v>358465</v>
      </c>
      <c r="X89" s="23">
        <v>4800048568</v>
      </c>
      <c r="Y89" s="24">
        <v>44377</v>
      </c>
      <c r="Z89" s="25">
        <v>117446706</v>
      </c>
      <c r="AA89" s="24">
        <v>45382</v>
      </c>
    </row>
    <row r="90" spans="1:27" x14ac:dyDescent="0.35">
      <c r="A90" s="23">
        <v>805028530</v>
      </c>
      <c r="B90" s="23" t="s">
        <v>13</v>
      </c>
      <c r="C90" s="23" t="s">
        <v>54</v>
      </c>
      <c r="D90" s="23" t="s">
        <v>230</v>
      </c>
      <c r="E90" s="24">
        <v>44226</v>
      </c>
      <c r="F90" s="23">
        <v>2021</v>
      </c>
      <c r="G90" s="23"/>
      <c r="H90" s="24">
        <v>44246</v>
      </c>
      <c r="I90" s="25">
        <v>301570</v>
      </c>
      <c r="J90" s="23"/>
      <c r="K90" s="23"/>
      <c r="L90" s="23"/>
      <c r="M90" s="25">
        <v>301570</v>
      </c>
      <c r="N90" s="23" t="s">
        <v>270</v>
      </c>
      <c r="O90" s="23" t="s">
        <v>284</v>
      </c>
      <c r="P90" s="23" t="s">
        <v>289</v>
      </c>
      <c r="Q90" s="25">
        <v>301570</v>
      </c>
      <c r="R90" s="25">
        <v>301570</v>
      </c>
      <c r="S90" s="25">
        <v>0</v>
      </c>
      <c r="T90" s="25">
        <v>301570</v>
      </c>
      <c r="U90" s="25">
        <v>0</v>
      </c>
      <c r="V90" s="23"/>
      <c r="W90" s="25">
        <v>301570</v>
      </c>
      <c r="X90" s="23">
        <v>4800048568</v>
      </c>
      <c r="Y90" s="24">
        <v>44377</v>
      </c>
      <c r="Z90" s="25">
        <v>117446706</v>
      </c>
      <c r="AA90" s="24">
        <v>45382</v>
      </c>
    </row>
    <row r="91" spans="1:27" x14ac:dyDescent="0.35">
      <c r="A91" s="23">
        <v>805028530</v>
      </c>
      <c r="B91" s="23" t="s">
        <v>13</v>
      </c>
      <c r="C91" s="23" t="s">
        <v>58</v>
      </c>
      <c r="D91" s="23" t="s">
        <v>231</v>
      </c>
      <c r="E91" s="24">
        <v>44235</v>
      </c>
      <c r="F91" s="23">
        <v>2021</v>
      </c>
      <c r="G91" s="23"/>
      <c r="H91" s="24">
        <v>44299</v>
      </c>
      <c r="I91" s="25">
        <v>5525771</v>
      </c>
      <c r="J91" s="23"/>
      <c r="K91" s="23"/>
      <c r="L91" s="23"/>
      <c r="M91" s="25">
        <v>5084377</v>
      </c>
      <c r="N91" s="23" t="s">
        <v>270</v>
      </c>
      <c r="O91" s="23" t="s">
        <v>284</v>
      </c>
      <c r="P91" s="23" t="s">
        <v>290</v>
      </c>
      <c r="Q91" s="25">
        <v>5525771</v>
      </c>
      <c r="R91" s="25">
        <v>5525771</v>
      </c>
      <c r="S91" s="25">
        <v>441394</v>
      </c>
      <c r="T91" s="25">
        <v>5084377</v>
      </c>
      <c r="U91" s="25">
        <v>0</v>
      </c>
      <c r="V91" s="23"/>
      <c r="W91" s="25">
        <v>4569787</v>
      </c>
      <c r="X91" s="23">
        <v>4800048568</v>
      </c>
      <c r="Y91" s="24">
        <v>44377</v>
      </c>
      <c r="Z91" s="25">
        <v>117446706</v>
      </c>
      <c r="AA91" s="24">
        <v>45382</v>
      </c>
    </row>
    <row r="92" spans="1:27" x14ac:dyDescent="0.35">
      <c r="A92" s="23">
        <v>805028530</v>
      </c>
      <c r="B92" s="23" t="s">
        <v>13</v>
      </c>
      <c r="C92" s="23" t="s">
        <v>59</v>
      </c>
      <c r="D92" s="23" t="s">
        <v>232</v>
      </c>
      <c r="E92" s="24">
        <v>44236</v>
      </c>
      <c r="F92" s="23">
        <v>2021</v>
      </c>
      <c r="G92" s="23"/>
      <c r="H92" s="24">
        <v>44385</v>
      </c>
      <c r="I92" s="25">
        <v>208298</v>
      </c>
      <c r="J92" s="23"/>
      <c r="K92" s="23"/>
      <c r="L92" s="23"/>
      <c r="M92" s="25">
        <v>208298</v>
      </c>
      <c r="N92" s="23" t="s">
        <v>270</v>
      </c>
      <c r="O92" s="23" t="s">
        <v>284</v>
      </c>
      <c r="P92" s="23" t="s">
        <v>289</v>
      </c>
      <c r="Q92" s="25">
        <v>208298</v>
      </c>
      <c r="R92" s="25">
        <v>208298</v>
      </c>
      <c r="S92" s="25">
        <v>0</v>
      </c>
      <c r="T92" s="25">
        <v>208298</v>
      </c>
      <c r="U92" s="25">
        <v>0</v>
      </c>
      <c r="V92" s="23"/>
      <c r="W92" s="25">
        <v>208298</v>
      </c>
      <c r="X92" s="23">
        <v>4800052341</v>
      </c>
      <c r="Y92" s="24">
        <v>44564</v>
      </c>
      <c r="Z92" s="25">
        <v>30443224</v>
      </c>
      <c r="AA92" s="24">
        <v>45382</v>
      </c>
    </row>
    <row r="93" spans="1:27" x14ac:dyDescent="0.35">
      <c r="A93" s="23">
        <v>805028530</v>
      </c>
      <c r="B93" s="23" t="s">
        <v>13</v>
      </c>
      <c r="C93" s="23" t="s">
        <v>57</v>
      </c>
      <c r="D93" s="23" t="s">
        <v>233</v>
      </c>
      <c r="E93" s="24">
        <v>44242</v>
      </c>
      <c r="F93" s="23">
        <v>2021</v>
      </c>
      <c r="G93" s="23"/>
      <c r="H93" s="24">
        <v>44265</v>
      </c>
      <c r="I93" s="25">
        <v>1304072</v>
      </c>
      <c r="J93" s="23"/>
      <c r="K93" s="23"/>
      <c r="L93" s="23"/>
      <c r="M93" s="25">
        <v>1304072</v>
      </c>
      <c r="N93" s="23" t="s">
        <v>270</v>
      </c>
      <c r="O93" s="23" t="s">
        <v>284</v>
      </c>
      <c r="P93" s="23" t="s">
        <v>289</v>
      </c>
      <c r="Q93" s="25">
        <v>1304072</v>
      </c>
      <c r="R93" s="25">
        <v>1304072</v>
      </c>
      <c r="S93" s="25">
        <v>0</v>
      </c>
      <c r="T93" s="25">
        <v>1304072</v>
      </c>
      <c r="U93" s="25">
        <v>0</v>
      </c>
      <c r="V93" s="23"/>
      <c r="W93" s="25">
        <v>1304072</v>
      </c>
      <c r="X93" s="23">
        <v>4800048568</v>
      </c>
      <c r="Y93" s="24">
        <v>44377</v>
      </c>
      <c r="Z93" s="25">
        <v>117446706</v>
      </c>
      <c r="AA93" s="24">
        <v>45382</v>
      </c>
    </row>
    <row r="94" spans="1:27" x14ac:dyDescent="0.35">
      <c r="A94" s="23">
        <v>805028530</v>
      </c>
      <c r="B94" s="23" t="s">
        <v>13</v>
      </c>
      <c r="C94" s="23" t="s">
        <v>60</v>
      </c>
      <c r="D94" s="23" t="s">
        <v>234</v>
      </c>
      <c r="E94" s="24">
        <v>44248</v>
      </c>
      <c r="F94" s="23">
        <v>2021</v>
      </c>
      <c r="G94" s="23"/>
      <c r="H94" s="24">
        <v>44385</v>
      </c>
      <c r="I94" s="25">
        <v>515789</v>
      </c>
      <c r="J94" s="23"/>
      <c r="K94" s="23"/>
      <c r="L94" s="23"/>
      <c r="M94" s="25">
        <v>515789</v>
      </c>
      <c r="N94" s="23" t="s">
        <v>270</v>
      </c>
      <c r="O94" s="23" t="s">
        <v>284</v>
      </c>
      <c r="P94" s="23" t="s">
        <v>289</v>
      </c>
      <c r="Q94" s="25">
        <v>515789</v>
      </c>
      <c r="R94" s="25">
        <v>515789</v>
      </c>
      <c r="S94" s="25">
        <v>0</v>
      </c>
      <c r="T94" s="25">
        <v>515789</v>
      </c>
      <c r="U94" s="25">
        <v>0</v>
      </c>
      <c r="V94" s="23"/>
      <c r="W94" s="25">
        <v>515789</v>
      </c>
      <c r="X94" s="23">
        <v>4800052341</v>
      </c>
      <c r="Y94" s="24">
        <v>44564</v>
      </c>
      <c r="Z94" s="25">
        <v>30443224</v>
      </c>
      <c r="AA94" s="24">
        <v>45382</v>
      </c>
    </row>
    <row r="95" spans="1:27" x14ac:dyDescent="0.35">
      <c r="A95" s="23">
        <v>805028530</v>
      </c>
      <c r="B95" s="23" t="s">
        <v>13</v>
      </c>
      <c r="C95" s="23" t="s">
        <v>61</v>
      </c>
      <c r="D95" s="23" t="s">
        <v>235</v>
      </c>
      <c r="E95" s="24">
        <v>44324</v>
      </c>
      <c r="F95" s="23">
        <v>2021</v>
      </c>
      <c r="G95" s="23"/>
      <c r="H95" s="24">
        <v>44385</v>
      </c>
      <c r="I95" s="25">
        <v>177397</v>
      </c>
      <c r="J95" s="23"/>
      <c r="K95" s="23"/>
      <c r="L95" s="23"/>
      <c r="M95" s="25">
        <v>177397</v>
      </c>
      <c r="N95" s="23" t="s">
        <v>270</v>
      </c>
      <c r="O95" s="23" t="s">
        <v>284</v>
      </c>
      <c r="P95" s="23" t="s">
        <v>289</v>
      </c>
      <c r="Q95" s="25">
        <v>177397</v>
      </c>
      <c r="R95" s="25">
        <v>177397</v>
      </c>
      <c r="S95" s="25">
        <v>0</v>
      </c>
      <c r="T95" s="25">
        <v>177397</v>
      </c>
      <c r="U95" s="25">
        <v>0</v>
      </c>
      <c r="V95" s="23"/>
      <c r="W95" s="25">
        <v>177397</v>
      </c>
      <c r="X95" s="23">
        <v>4800052341</v>
      </c>
      <c r="Y95" s="24">
        <v>44564</v>
      </c>
      <c r="Z95" s="25">
        <v>30443224</v>
      </c>
      <c r="AA95" s="24">
        <v>45382</v>
      </c>
    </row>
    <row r="96" spans="1:27" x14ac:dyDescent="0.35">
      <c r="A96" s="23">
        <v>805028530</v>
      </c>
      <c r="B96" s="23" t="s">
        <v>13</v>
      </c>
      <c r="C96" s="23" t="s">
        <v>62</v>
      </c>
      <c r="D96" s="23" t="s">
        <v>236</v>
      </c>
      <c r="E96" s="24">
        <v>44328</v>
      </c>
      <c r="F96" s="23">
        <v>2021</v>
      </c>
      <c r="G96" s="23"/>
      <c r="H96" s="24">
        <v>44385</v>
      </c>
      <c r="I96" s="25">
        <v>117902</v>
      </c>
      <c r="J96" s="23"/>
      <c r="K96" s="23"/>
      <c r="L96" s="23"/>
      <c r="M96" s="25">
        <v>117902</v>
      </c>
      <c r="N96" s="23" t="s">
        <v>270</v>
      </c>
      <c r="O96" s="23" t="s">
        <v>284</v>
      </c>
      <c r="P96" s="23" t="s">
        <v>289</v>
      </c>
      <c r="Q96" s="25">
        <v>117902</v>
      </c>
      <c r="R96" s="25">
        <v>117902</v>
      </c>
      <c r="S96" s="25">
        <v>0</v>
      </c>
      <c r="T96" s="25">
        <v>117902</v>
      </c>
      <c r="U96" s="25">
        <v>0</v>
      </c>
      <c r="V96" s="23"/>
      <c r="W96" s="25">
        <v>117902</v>
      </c>
      <c r="X96" s="23">
        <v>4800052341</v>
      </c>
      <c r="Y96" s="24">
        <v>44564</v>
      </c>
      <c r="Z96" s="25">
        <v>30443224</v>
      </c>
      <c r="AA96" s="24">
        <v>45382</v>
      </c>
    </row>
    <row r="97" spans="1:27" x14ac:dyDescent="0.35">
      <c r="A97" s="23">
        <v>805028530</v>
      </c>
      <c r="B97" s="23" t="s">
        <v>13</v>
      </c>
      <c r="C97" s="23" t="s">
        <v>68</v>
      </c>
      <c r="D97" s="23" t="s">
        <v>237</v>
      </c>
      <c r="E97" s="24">
        <v>44328</v>
      </c>
      <c r="F97" s="23">
        <v>2021</v>
      </c>
      <c r="G97" s="23"/>
      <c r="H97" s="24">
        <v>44489</v>
      </c>
      <c r="I97" s="25">
        <v>111986</v>
      </c>
      <c r="J97" s="23"/>
      <c r="K97" s="23"/>
      <c r="L97" s="23"/>
      <c r="M97" s="25">
        <v>111986</v>
      </c>
      <c r="N97" s="23" t="s">
        <v>270</v>
      </c>
      <c r="O97" s="23" t="s">
        <v>284</v>
      </c>
      <c r="P97" s="23" t="s">
        <v>289</v>
      </c>
      <c r="Q97" s="25">
        <v>111986</v>
      </c>
      <c r="R97" s="25">
        <v>111986</v>
      </c>
      <c r="S97" s="25">
        <v>0</v>
      </c>
      <c r="T97" s="25">
        <v>111986</v>
      </c>
      <c r="U97" s="25">
        <v>0</v>
      </c>
      <c r="V97" s="23"/>
      <c r="W97" s="25">
        <v>111986</v>
      </c>
      <c r="X97" s="23">
        <v>4800056006</v>
      </c>
      <c r="Y97" s="24">
        <v>44756</v>
      </c>
      <c r="Z97" s="25">
        <v>4003523</v>
      </c>
      <c r="AA97" s="24">
        <v>45382</v>
      </c>
    </row>
    <row r="98" spans="1:27" x14ac:dyDescent="0.35">
      <c r="A98" s="23">
        <v>805028530</v>
      </c>
      <c r="B98" s="23" t="s">
        <v>13</v>
      </c>
      <c r="C98" s="23" t="s">
        <v>64</v>
      </c>
      <c r="D98" s="23" t="s">
        <v>238</v>
      </c>
      <c r="E98" s="24">
        <v>44381</v>
      </c>
      <c r="F98" s="23">
        <v>2021</v>
      </c>
      <c r="G98" s="23"/>
      <c r="H98" s="24">
        <v>44434</v>
      </c>
      <c r="I98" s="25">
        <v>507957</v>
      </c>
      <c r="J98" s="23"/>
      <c r="K98" s="23"/>
      <c r="L98" s="23"/>
      <c r="M98" s="25">
        <v>507957</v>
      </c>
      <c r="N98" s="23" t="s">
        <v>270</v>
      </c>
      <c r="O98" s="23" t="s">
        <v>284</v>
      </c>
      <c r="P98" s="23" t="s">
        <v>289</v>
      </c>
      <c r="Q98" s="25">
        <v>507957</v>
      </c>
      <c r="R98" s="25">
        <v>507957</v>
      </c>
      <c r="S98" s="25">
        <v>0</v>
      </c>
      <c r="T98" s="25">
        <v>507957</v>
      </c>
      <c r="U98" s="25">
        <v>0</v>
      </c>
      <c r="V98" s="23"/>
      <c r="W98" s="25">
        <v>507957</v>
      </c>
      <c r="X98" s="23">
        <v>4800052341</v>
      </c>
      <c r="Y98" s="24">
        <v>44564</v>
      </c>
      <c r="Z98" s="25">
        <v>30443224</v>
      </c>
      <c r="AA98" s="24">
        <v>45382</v>
      </c>
    </row>
    <row r="99" spans="1:27" x14ac:dyDescent="0.35">
      <c r="A99" s="23">
        <v>805028530</v>
      </c>
      <c r="B99" s="23" t="s">
        <v>13</v>
      </c>
      <c r="C99" s="23" t="s">
        <v>132</v>
      </c>
      <c r="D99" s="23" t="s">
        <v>239</v>
      </c>
      <c r="E99" s="24">
        <v>44444</v>
      </c>
      <c r="F99" s="23">
        <v>2021</v>
      </c>
      <c r="G99" s="23"/>
      <c r="H99" s="24">
        <v>44452</v>
      </c>
      <c r="I99" s="25">
        <v>409313</v>
      </c>
      <c r="J99" s="23"/>
      <c r="K99" s="23"/>
      <c r="L99" s="23"/>
      <c r="M99" s="25">
        <v>409313</v>
      </c>
      <c r="N99" s="23" t="s">
        <v>270</v>
      </c>
      <c r="O99" s="23" t="s">
        <v>284</v>
      </c>
      <c r="P99" s="23" t="s">
        <v>289</v>
      </c>
      <c r="Q99" s="25">
        <v>409313</v>
      </c>
      <c r="R99" s="25">
        <v>409313</v>
      </c>
      <c r="S99" s="25">
        <v>0</v>
      </c>
      <c r="T99" s="25">
        <v>409313</v>
      </c>
      <c r="U99" s="25">
        <v>0</v>
      </c>
      <c r="V99" s="23"/>
      <c r="W99" s="25">
        <v>409313</v>
      </c>
      <c r="X99" s="23">
        <v>4800052341</v>
      </c>
      <c r="Y99" s="24">
        <v>44564</v>
      </c>
      <c r="Z99" s="25">
        <v>30443224</v>
      </c>
      <c r="AA99" s="24">
        <v>45382</v>
      </c>
    </row>
    <row r="100" spans="1:27" x14ac:dyDescent="0.35">
      <c r="A100" s="23">
        <v>805028530</v>
      </c>
      <c r="B100" s="23" t="s">
        <v>13</v>
      </c>
      <c r="C100" s="23" t="s">
        <v>69</v>
      </c>
      <c r="D100" s="23" t="s">
        <v>240</v>
      </c>
      <c r="E100" s="24">
        <v>44455</v>
      </c>
      <c r="F100" s="23">
        <v>2021</v>
      </c>
      <c r="G100" s="23"/>
      <c r="H100" s="24">
        <v>44489</v>
      </c>
      <c r="I100" s="25">
        <v>327244</v>
      </c>
      <c r="J100" s="23"/>
      <c r="K100" s="23"/>
      <c r="L100" s="23"/>
      <c r="M100" s="25">
        <v>327244</v>
      </c>
      <c r="N100" s="23" t="s">
        <v>270</v>
      </c>
      <c r="O100" s="23" t="s">
        <v>284</v>
      </c>
      <c r="P100" s="23" t="s">
        <v>289</v>
      </c>
      <c r="Q100" s="25">
        <v>327244</v>
      </c>
      <c r="R100" s="25">
        <v>327244</v>
      </c>
      <c r="S100" s="25">
        <v>0</v>
      </c>
      <c r="T100" s="25">
        <v>327244</v>
      </c>
      <c r="U100" s="25">
        <v>0</v>
      </c>
      <c r="V100" s="23"/>
      <c r="W100" s="25">
        <v>327244</v>
      </c>
      <c r="X100" s="23">
        <v>4800056006</v>
      </c>
      <c r="Y100" s="24">
        <v>44756</v>
      </c>
      <c r="Z100" s="25">
        <v>4003523</v>
      </c>
      <c r="AA100" s="24">
        <v>45382</v>
      </c>
    </row>
    <row r="101" spans="1:27" x14ac:dyDescent="0.35">
      <c r="A101" s="23">
        <v>805028530</v>
      </c>
      <c r="B101" s="23" t="s">
        <v>13</v>
      </c>
      <c r="C101" s="23" t="s">
        <v>71</v>
      </c>
      <c r="D101" s="23" t="s">
        <v>241</v>
      </c>
      <c r="E101" s="24">
        <v>44464</v>
      </c>
      <c r="F101" s="23">
        <v>2021</v>
      </c>
      <c r="G101" s="23"/>
      <c r="H101" s="24">
        <v>44522</v>
      </c>
      <c r="I101" s="25">
        <v>1190146</v>
      </c>
      <c r="J101" s="23"/>
      <c r="K101" s="23"/>
      <c r="L101" s="23"/>
      <c r="M101" s="25">
        <v>1190146</v>
      </c>
      <c r="N101" s="23" t="s">
        <v>270</v>
      </c>
      <c r="O101" s="23" t="s">
        <v>284</v>
      </c>
      <c r="P101" s="23" t="s">
        <v>289</v>
      </c>
      <c r="Q101" s="25">
        <v>1190146</v>
      </c>
      <c r="R101" s="25">
        <v>1190146</v>
      </c>
      <c r="S101" s="25">
        <v>0</v>
      </c>
      <c r="T101" s="25">
        <v>1190146</v>
      </c>
      <c r="U101" s="25">
        <v>0</v>
      </c>
      <c r="V101" s="23"/>
      <c r="W101" s="25">
        <v>1190146</v>
      </c>
      <c r="X101" s="23">
        <v>4800056006</v>
      </c>
      <c r="Y101" s="24">
        <v>44756</v>
      </c>
      <c r="Z101" s="25">
        <v>4003523</v>
      </c>
      <c r="AA101" s="24">
        <v>45382</v>
      </c>
    </row>
    <row r="102" spans="1:27" x14ac:dyDescent="0.35">
      <c r="A102" s="23">
        <v>805028530</v>
      </c>
      <c r="B102" s="23" t="s">
        <v>13</v>
      </c>
      <c r="C102" s="23" t="s">
        <v>70</v>
      </c>
      <c r="D102" s="23" t="s">
        <v>242</v>
      </c>
      <c r="E102" s="24">
        <v>44466</v>
      </c>
      <c r="F102" s="23">
        <v>2021</v>
      </c>
      <c r="G102" s="23"/>
      <c r="H102" s="24">
        <v>44489</v>
      </c>
      <c r="I102" s="25">
        <v>167044</v>
      </c>
      <c r="J102" s="23"/>
      <c r="K102" s="23"/>
      <c r="L102" s="23"/>
      <c r="M102" s="25">
        <v>167044</v>
      </c>
      <c r="N102" s="23" t="s">
        <v>270</v>
      </c>
      <c r="O102" s="23" t="s">
        <v>284</v>
      </c>
      <c r="P102" s="23" t="s">
        <v>289</v>
      </c>
      <c r="Q102" s="25">
        <v>167044</v>
      </c>
      <c r="R102" s="25">
        <v>167044</v>
      </c>
      <c r="S102" s="25">
        <v>0</v>
      </c>
      <c r="T102" s="25">
        <v>167044</v>
      </c>
      <c r="U102" s="25">
        <v>0</v>
      </c>
      <c r="V102" s="23"/>
      <c r="W102" s="25">
        <v>167044</v>
      </c>
      <c r="X102" s="23">
        <v>4800056006</v>
      </c>
      <c r="Y102" s="24">
        <v>44756</v>
      </c>
      <c r="Z102" s="25">
        <v>4003523</v>
      </c>
      <c r="AA102" s="24">
        <v>45382</v>
      </c>
    </row>
    <row r="103" spans="1:27" x14ac:dyDescent="0.35">
      <c r="A103" s="23">
        <v>805028530</v>
      </c>
      <c r="B103" s="23" t="s">
        <v>13</v>
      </c>
      <c r="C103" s="23" t="s">
        <v>73</v>
      </c>
      <c r="D103" s="23" t="s">
        <v>243</v>
      </c>
      <c r="E103" s="24">
        <v>44488</v>
      </c>
      <c r="F103" s="23">
        <v>2021</v>
      </c>
      <c r="G103" s="23"/>
      <c r="H103" s="24">
        <v>44540</v>
      </c>
      <c r="I103" s="25">
        <v>345793</v>
      </c>
      <c r="J103" s="23"/>
      <c r="K103" s="23"/>
      <c r="L103" s="23"/>
      <c r="M103" s="25">
        <v>345793</v>
      </c>
      <c r="N103" s="23" t="s">
        <v>270</v>
      </c>
      <c r="O103" s="23" t="s">
        <v>284</v>
      </c>
      <c r="P103" s="23" t="s">
        <v>289</v>
      </c>
      <c r="Q103" s="25">
        <v>345793</v>
      </c>
      <c r="R103" s="25">
        <v>345793</v>
      </c>
      <c r="S103" s="25">
        <v>0</v>
      </c>
      <c r="T103" s="25">
        <v>345793</v>
      </c>
      <c r="U103" s="25">
        <v>0</v>
      </c>
      <c r="V103" s="23"/>
      <c r="W103" s="25">
        <v>345793</v>
      </c>
      <c r="X103" s="23">
        <v>4800056006</v>
      </c>
      <c r="Y103" s="24">
        <v>44756</v>
      </c>
      <c r="Z103" s="25">
        <v>4003523</v>
      </c>
      <c r="AA103" s="24">
        <v>45382</v>
      </c>
    </row>
    <row r="104" spans="1:27" x14ac:dyDescent="0.35">
      <c r="A104" s="23">
        <v>805028530</v>
      </c>
      <c r="B104" s="23" t="s">
        <v>13</v>
      </c>
      <c r="C104" s="23" t="s">
        <v>72</v>
      </c>
      <c r="D104" s="23" t="s">
        <v>244</v>
      </c>
      <c r="E104" s="24">
        <v>44490</v>
      </c>
      <c r="F104" s="23">
        <v>2021</v>
      </c>
      <c r="G104" s="23"/>
      <c r="H104" s="24">
        <v>44522</v>
      </c>
      <c r="I104" s="25">
        <v>131396</v>
      </c>
      <c r="J104" s="23"/>
      <c r="K104" s="23"/>
      <c r="L104" s="23"/>
      <c r="M104" s="25">
        <v>131396</v>
      </c>
      <c r="N104" s="23" t="s">
        <v>270</v>
      </c>
      <c r="O104" s="23" t="s">
        <v>284</v>
      </c>
      <c r="P104" s="23" t="s">
        <v>289</v>
      </c>
      <c r="Q104" s="25">
        <v>131396</v>
      </c>
      <c r="R104" s="25">
        <v>131396</v>
      </c>
      <c r="S104" s="25">
        <v>0</v>
      </c>
      <c r="T104" s="25">
        <v>131396</v>
      </c>
      <c r="U104" s="25">
        <v>0</v>
      </c>
      <c r="V104" s="23"/>
      <c r="W104" s="25">
        <v>131396</v>
      </c>
      <c r="X104" s="23">
        <v>4800056006</v>
      </c>
      <c r="Y104" s="24">
        <v>44756</v>
      </c>
      <c r="Z104" s="25">
        <v>4003523</v>
      </c>
      <c r="AA104" s="24">
        <v>45382</v>
      </c>
    </row>
    <row r="105" spans="1:27" x14ac:dyDescent="0.35">
      <c r="A105" s="23">
        <v>805028530</v>
      </c>
      <c r="B105" s="23" t="s">
        <v>13</v>
      </c>
      <c r="C105" s="23" t="s">
        <v>74</v>
      </c>
      <c r="D105" s="23" t="s">
        <v>245</v>
      </c>
      <c r="E105" s="24">
        <v>44531</v>
      </c>
      <c r="F105" s="23">
        <v>2021</v>
      </c>
      <c r="G105" s="23"/>
      <c r="H105" s="24">
        <v>44573</v>
      </c>
      <c r="I105" s="25">
        <v>162303</v>
      </c>
      <c r="J105" s="23"/>
      <c r="K105" s="23"/>
      <c r="L105" s="23"/>
      <c r="M105" s="25">
        <v>162303</v>
      </c>
      <c r="N105" s="23" t="s">
        <v>270</v>
      </c>
      <c r="O105" s="23" t="s">
        <v>284</v>
      </c>
      <c r="P105" s="23" t="s">
        <v>289</v>
      </c>
      <c r="Q105" s="25">
        <v>162303</v>
      </c>
      <c r="R105" s="25">
        <v>162303</v>
      </c>
      <c r="S105" s="25">
        <v>0</v>
      </c>
      <c r="T105" s="25">
        <v>162303</v>
      </c>
      <c r="U105" s="25">
        <v>0</v>
      </c>
      <c r="V105" s="23"/>
      <c r="W105" s="25">
        <v>162303</v>
      </c>
      <c r="X105" s="23">
        <v>4800056006</v>
      </c>
      <c r="Y105" s="24">
        <v>44756</v>
      </c>
      <c r="Z105" s="25">
        <v>4003523</v>
      </c>
      <c r="AA105" s="24">
        <v>45382</v>
      </c>
    </row>
    <row r="106" spans="1:27" x14ac:dyDescent="0.35">
      <c r="A106" s="23">
        <v>805028530</v>
      </c>
      <c r="B106" s="23" t="s">
        <v>13</v>
      </c>
      <c r="C106" s="23" t="s">
        <v>76</v>
      </c>
      <c r="D106" s="23" t="s">
        <v>246</v>
      </c>
      <c r="E106" s="24">
        <v>44560</v>
      </c>
      <c r="F106" s="23">
        <v>2021</v>
      </c>
      <c r="G106" s="23"/>
      <c r="H106" s="24">
        <v>44630</v>
      </c>
      <c r="I106" s="25">
        <v>222942</v>
      </c>
      <c r="J106" s="23"/>
      <c r="K106" s="23"/>
      <c r="L106" s="23"/>
      <c r="M106" s="25">
        <v>222942</v>
      </c>
      <c r="N106" s="23" t="s">
        <v>270</v>
      </c>
      <c r="O106" s="23" t="s">
        <v>284</v>
      </c>
      <c r="P106" s="23" t="s">
        <v>289</v>
      </c>
      <c r="Q106" s="25">
        <v>222942</v>
      </c>
      <c r="R106" s="25">
        <v>222942</v>
      </c>
      <c r="S106" s="25">
        <v>0</v>
      </c>
      <c r="T106" s="25">
        <v>222942</v>
      </c>
      <c r="U106" s="25">
        <v>0</v>
      </c>
      <c r="V106" s="23"/>
      <c r="W106" s="25">
        <v>222942</v>
      </c>
      <c r="X106" s="23">
        <v>4800057243</v>
      </c>
      <c r="Y106" s="24">
        <v>44826</v>
      </c>
      <c r="Z106" s="25">
        <v>6731891</v>
      </c>
      <c r="AA106" s="24">
        <v>45382</v>
      </c>
    </row>
    <row r="107" spans="1:27" x14ac:dyDescent="0.35">
      <c r="A107" s="23">
        <v>805028530</v>
      </c>
      <c r="B107" s="23" t="s">
        <v>13</v>
      </c>
      <c r="C107" s="23" t="s">
        <v>75</v>
      </c>
      <c r="D107" s="23" t="s">
        <v>247</v>
      </c>
      <c r="E107" s="24">
        <v>44581</v>
      </c>
      <c r="F107" s="23">
        <v>2022</v>
      </c>
      <c r="G107" s="23"/>
      <c r="H107" s="24">
        <v>44603</v>
      </c>
      <c r="I107" s="25">
        <v>696522</v>
      </c>
      <c r="J107" s="23"/>
      <c r="K107" s="23"/>
      <c r="L107" s="23"/>
      <c r="M107" s="25">
        <v>696522</v>
      </c>
      <c r="N107" s="23" t="s">
        <v>270</v>
      </c>
      <c r="O107" s="23" t="s">
        <v>284</v>
      </c>
      <c r="P107" s="23" t="s">
        <v>289</v>
      </c>
      <c r="Q107" s="25">
        <v>696522</v>
      </c>
      <c r="R107" s="25">
        <v>696522</v>
      </c>
      <c r="S107" s="25">
        <v>0</v>
      </c>
      <c r="T107" s="25">
        <v>696522</v>
      </c>
      <c r="U107" s="25">
        <v>0</v>
      </c>
      <c r="V107" s="23"/>
      <c r="W107" s="25">
        <v>696522</v>
      </c>
      <c r="X107" s="23">
        <v>4800057243</v>
      </c>
      <c r="Y107" s="24">
        <v>44826</v>
      </c>
      <c r="Z107" s="25">
        <v>6731891</v>
      </c>
      <c r="AA107" s="24">
        <v>45382</v>
      </c>
    </row>
    <row r="108" spans="1:27" x14ac:dyDescent="0.35">
      <c r="A108" s="23">
        <v>805028530</v>
      </c>
      <c r="B108" s="23" t="s">
        <v>13</v>
      </c>
      <c r="C108" s="23" t="s">
        <v>77</v>
      </c>
      <c r="D108" s="23" t="s">
        <v>248</v>
      </c>
      <c r="E108" s="24">
        <v>44598</v>
      </c>
      <c r="F108" s="23">
        <v>2022</v>
      </c>
      <c r="G108" s="23"/>
      <c r="H108" s="24">
        <v>44630</v>
      </c>
      <c r="I108" s="25">
        <v>88489</v>
      </c>
      <c r="J108" s="23"/>
      <c r="K108" s="23"/>
      <c r="L108" s="23"/>
      <c r="M108" s="25">
        <v>88489</v>
      </c>
      <c r="N108" s="23" t="s">
        <v>270</v>
      </c>
      <c r="O108" s="23" t="s">
        <v>284</v>
      </c>
      <c r="P108" s="23" t="s">
        <v>289</v>
      </c>
      <c r="Q108" s="25">
        <v>88489</v>
      </c>
      <c r="R108" s="25">
        <v>88489</v>
      </c>
      <c r="S108" s="25">
        <v>0</v>
      </c>
      <c r="T108" s="25">
        <v>88489</v>
      </c>
      <c r="U108" s="25">
        <v>0</v>
      </c>
      <c r="V108" s="23"/>
      <c r="W108" s="25">
        <v>88489</v>
      </c>
      <c r="X108" s="23">
        <v>4800057243</v>
      </c>
      <c r="Y108" s="24">
        <v>44826</v>
      </c>
      <c r="Z108" s="25">
        <v>6731891</v>
      </c>
      <c r="AA108" s="24">
        <v>45382</v>
      </c>
    </row>
    <row r="109" spans="1:27" x14ac:dyDescent="0.35">
      <c r="A109" s="23">
        <v>805028530</v>
      </c>
      <c r="B109" s="23" t="s">
        <v>13</v>
      </c>
      <c r="C109" s="23" t="s">
        <v>78</v>
      </c>
      <c r="D109" s="23" t="s">
        <v>249</v>
      </c>
      <c r="E109" s="24">
        <v>44606</v>
      </c>
      <c r="F109" s="23">
        <v>2022</v>
      </c>
      <c r="G109" s="23"/>
      <c r="H109" s="24">
        <v>44630</v>
      </c>
      <c r="I109" s="25">
        <v>158081</v>
      </c>
      <c r="J109" s="23"/>
      <c r="K109" s="23"/>
      <c r="L109" s="23"/>
      <c r="M109" s="25">
        <v>158081</v>
      </c>
      <c r="N109" s="23" t="s">
        <v>270</v>
      </c>
      <c r="O109" s="23" t="s">
        <v>284</v>
      </c>
      <c r="P109" s="23" t="s">
        <v>289</v>
      </c>
      <c r="Q109" s="25">
        <v>158081</v>
      </c>
      <c r="R109" s="25">
        <v>158081</v>
      </c>
      <c r="S109" s="25">
        <v>0</v>
      </c>
      <c r="T109" s="25">
        <v>158081</v>
      </c>
      <c r="U109" s="25">
        <v>0</v>
      </c>
      <c r="V109" s="23"/>
      <c r="W109" s="25">
        <v>158081</v>
      </c>
      <c r="X109" s="23">
        <v>4800057243</v>
      </c>
      <c r="Y109" s="24">
        <v>44826</v>
      </c>
      <c r="Z109" s="25">
        <v>6731891</v>
      </c>
      <c r="AA109" s="24">
        <v>45382</v>
      </c>
    </row>
    <row r="110" spans="1:27" x14ac:dyDescent="0.35">
      <c r="A110" s="23">
        <v>805028530</v>
      </c>
      <c r="B110" s="23" t="s">
        <v>13</v>
      </c>
      <c r="C110" s="23" t="s">
        <v>137</v>
      </c>
      <c r="D110" s="23" t="s">
        <v>250</v>
      </c>
      <c r="E110" s="24">
        <v>44606</v>
      </c>
      <c r="F110" s="23">
        <v>2022</v>
      </c>
      <c r="G110" s="23"/>
      <c r="H110" s="24">
        <v>44912</v>
      </c>
      <c r="I110" s="25">
        <v>216408</v>
      </c>
      <c r="J110" s="23"/>
      <c r="K110" s="23"/>
      <c r="L110" s="23"/>
      <c r="M110" s="25">
        <v>216408</v>
      </c>
      <c r="N110" s="23" t="s">
        <v>270</v>
      </c>
      <c r="O110" s="23" t="s">
        <v>286</v>
      </c>
      <c r="P110" s="23" t="s">
        <v>289</v>
      </c>
      <c r="Q110" s="25">
        <v>216408</v>
      </c>
      <c r="R110" s="25">
        <v>216408</v>
      </c>
      <c r="S110" s="25">
        <v>0</v>
      </c>
      <c r="T110" s="25">
        <v>216408</v>
      </c>
      <c r="U110" s="25">
        <v>0</v>
      </c>
      <c r="V110" s="23"/>
      <c r="W110" s="25">
        <v>216408</v>
      </c>
      <c r="X110" s="23">
        <v>2201481823</v>
      </c>
      <c r="Y110" s="24">
        <v>45341</v>
      </c>
      <c r="Z110" s="25">
        <v>840103</v>
      </c>
      <c r="AA110" s="24">
        <v>45382</v>
      </c>
    </row>
    <row r="111" spans="1:27" x14ac:dyDescent="0.35">
      <c r="A111" s="23">
        <v>805028530</v>
      </c>
      <c r="B111" s="23" t="s">
        <v>13</v>
      </c>
      <c r="C111" s="23" t="s">
        <v>79</v>
      </c>
      <c r="D111" s="23" t="s">
        <v>251</v>
      </c>
      <c r="E111" s="24">
        <v>44612</v>
      </c>
      <c r="F111" s="23">
        <v>2022</v>
      </c>
      <c r="G111" s="23"/>
      <c r="H111" s="24">
        <v>44630</v>
      </c>
      <c r="I111" s="25">
        <v>446131</v>
      </c>
      <c r="J111" s="23"/>
      <c r="K111" s="23"/>
      <c r="L111" s="23"/>
      <c r="M111" s="25">
        <v>446131</v>
      </c>
      <c r="N111" s="23" t="s">
        <v>270</v>
      </c>
      <c r="O111" s="23" t="s">
        <v>284</v>
      </c>
      <c r="P111" s="23" t="s">
        <v>289</v>
      </c>
      <c r="Q111" s="25">
        <v>446131</v>
      </c>
      <c r="R111" s="25">
        <v>446131</v>
      </c>
      <c r="S111" s="25">
        <v>0</v>
      </c>
      <c r="T111" s="25">
        <v>446131</v>
      </c>
      <c r="U111" s="25">
        <v>0</v>
      </c>
      <c r="V111" s="23"/>
      <c r="W111" s="25">
        <v>446131</v>
      </c>
      <c r="X111" s="23">
        <v>4800057243</v>
      </c>
      <c r="Y111" s="24">
        <v>44826</v>
      </c>
      <c r="Z111" s="25">
        <v>6731891</v>
      </c>
      <c r="AA111" s="24">
        <v>45382</v>
      </c>
    </row>
    <row r="112" spans="1:27" x14ac:dyDescent="0.35">
      <c r="A112" s="23">
        <v>805028530</v>
      </c>
      <c r="B112" s="23" t="s">
        <v>13</v>
      </c>
      <c r="C112" s="23" t="s">
        <v>80</v>
      </c>
      <c r="D112" s="23" t="s">
        <v>252</v>
      </c>
      <c r="E112" s="24">
        <v>44614</v>
      </c>
      <c r="F112" s="23">
        <v>2022</v>
      </c>
      <c r="G112" s="23"/>
      <c r="H112" s="24">
        <v>44630</v>
      </c>
      <c r="I112" s="25">
        <v>354231</v>
      </c>
      <c r="J112" s="23"/>
      <c r="K112" s="23"/>
      <c r="L112" s="23"/>
      <c r="M112" s="25">
        <v>354231</v>
      </c>
      <c r="N112" s="23" t="s">
        <v>270</v>
      </c>
      <c r="O112" s="23" t="s">
        <v>284</v>
      </c>
      <c r="P112" s="23" t="s">
        <v>289</v>
      </c>
      <c r="Q112" s="25">
        <v>354231</v>
      </c>
      <c r="R112" s="25">
        <v>354231</v>
      </c>
      <c r="S112" s="25">
        <v>0</v>
      </c>
      <c r="T112" s="25">
        <v>354231</v>
      </c>
      <c r="U112" s="25">
        <v>0</v>
      </c>
      <c r="V112" s="23"/>
      <c r="W112" s="25">
        <v>354231</v>
      </c>
      <c r="X112" s="23">
        <v>4800057243</v>
      </c>
      <c r="Y112" s="24">
        <v>44826</v>
      </c>
      <c r="Z112" s="25">
        <v>6731891</v>
      </c>
      <c r="AA112" s="24">
        <v>45382</v>
      </c>
    </row>
    <row r="113" spans="1:27" x14ac:dyDescent="0.35">
      <c r="A113" s="23">
        <v>805028530</v>
      </c>
      <c r="B113" s="23" t="s">
        <v>13</v>
      </c>
      <c r="C113" s="23" t="s">
        <v>81</v>
      </c>
      <c r="D113" s="23" t="s">
        <v>253</v>
      </c>
      <c r="E113" s="24">
        <v>44614</v>
      </c>
      <c r="F113" s="23">
        <v>2022</v>
      </c>
      <c r="G113" s="23"/>
      <c r="H113" s="24">
        <v>44630</v>
      </c>
      <c r="I113" s="25">
        <v>240922</v>
      </c>
      <c r="J113" s="23"/>
      <c r="K113" s="23"/>
      <c r="L113" s="23"/>
      <c r="M113" s="25">
        <v>240922</v>
      </c>
      <c r="N113" s="23" t="s">
        <v>270</v>
      </c>
      <c r="O113" s="23" t="s">
        <v>284</v>
      </c>
      <c r="P113" s="23" t="s">
        <v>289</v>
      </c>
      <c r="Q113" s="25">
        <v>240922</v>
      </c>
      <c r="R113" s="25">
        <v>240922</v>
      </c>
      <c r="S113" s="25">
        <v>0</v>
      </c>
      <c r="T113" s="25">
        <v>240922</v>
      </c>
      <c r="U113" s="25">
        <v>0</v>
      </c>
      <c r="V113" s="23"/>
      <c r="W113" s="25">
        <v>240922</v>
      </c>
      <c r="X113" s="23">
        <v>4800057243</v>
      </c>
      <c r="Y113" s="24">
        <v>44826</v>
      </c>
      <c r="Z113" s="25">
        <v>6731891</v>
      </c>
      <c r="AA113" s="24">
        <v>45382</v>
      </c>
    </row>
    <row r="114" spans="1:27" x14ac:dyDescent="0.35">
      <c r="A114" s="23">
        <v>805028530</v>
      </c>
      <c r="B114" s="23" t="s">
        <v>13</v>
      </c>
      <c r="C114" s="23" t="s">
        <v>82</v>
      </c>
      <c r="D114" s="23" t="s">
        <v>254</v>
      </c>
      <c r="E114" s="24">
        <v>44694</v>
      </c>
      <c r="F114" s="23">
        <v>2022</v>
      </c>
      <c r="G114" s="23"/>
      <c r="H114" s="24">
        <v>44764</v>
      </c>
      <c r="I114" s="25">
        <v>354775</v>
      </c>
      <c r="J114" s="23"/>
      <c r="K114" s="23"/>
      <c r="L114" s="23"/>
      <c r="M114" s="25">
        <v>354775</v>
      </c>
      <c r="N114" s="23" t="s">
        <v>270</v>
      </c>
      <c r="O114" s="23" t="s">
        <v>284</v>
      </c>
      <c r="P114" s="23" t="s">
        <v>289</v>
      </c>
      <c r="Q114" s="25">
        <v>354775</v>
      </c>
      <c r="R114" s="25">
        <v>354775</v>
      </c>
      <c r="S114" s="25">
        <v>0</v>
      </c>
      <c r="T114" s="25">
        <v>354775</v>
      </c>
      <c r="U114" s="25">
        <v>0</v>
      </c>
      <c r="V114" s="23"/>
      <c r="W114" s="25">
        <v>354775</v>
      </c>
      <c r="X114" s="23">
        <v>4800057243</v>
      </c>
      <c r="Y114" s="24">
        <v>44826</v>
      </c>
      <c r="Z114" s="25">
        <v>6731891</v>
      </c>
      <c r="AA114" s="24">
        <v>45382</v>
      </c>
    </row>
    <row r="115" spans="1:27" x14ac:dyDescent="0.35">
      <c r="A115" s="23">
        <v>805028530</v>
      </c>
      <c r="B115" s="23" t="s">
        <v>13</v>
      </c>
      <c r="C115" s="23" t="s">
        <v>133</v>
      </c>
      <c r="D115" s="23" t="s">
        <v>255</v>
      </c>
      <c r="E115" s="24">
        <v>44694</v>
      </c>
      <c r="F115" s="23">
        <v>2022</v>
      </c>
      <c r="G115" s="23"/>
      <c r="H115" s="24">
        <v>44764</v>
      </c>
      <c r="I115" s="25">
        <v>338914</v>
      </c>
      <c r="J115" s="23"/>
      <c r="K115" s="23"/>
      <c r="L115" s="23"/>
      <c r="M115" s="25">
        <v>338914</v>
      </c>
      <c r="N115" s="23" t="s">
        <v>270</v>
      </c>
      <c r="O115" s="23" t="s">
        <v>284</v>
      </c>
      <c r="P115" s="23" t="s">
        <v>289</v>
      </c>
      <c r="Q115" s="25">
        <v>338914</v>
      </c>
      <c r="R115" s="25">
        <v>338914</v>
      </c>
      <c r="S115" s="25">
        <v>0</v>
      </c>
      <c r="T115" s="25">
        <v>338914</v>
      </c>
      <c r="U115" s="25">
        <v>0</v>
      </c>
      <c r="V115" s="23"/>
      <c r="W115" s="25">
        <v>338914</v>
      </c>
      <c r="X115" s="23">
        <v>4800057243</v>
      </c>
      <c r="Y115" s="24">
        <v>44826</v>
      </c>
      <c r="Z115" s="25">
        <v>6731891</v>
      </c>
      <c r="AA115" s="24">
        <v>45382</v>
      </c>
    </row>
    <row r="116" spans="1:27" x14ac:dyDescent="0.35">
      <c r="A116" s="23">
        <v>805028530</v>
      </c>
      <c r="B116" s="23" t="s">
        <v>13</v>
      </c>
      <c r="C116" s="23" t="s">
        <v>134</v>
      </c>
      <c r="D116" s="23" t="s">
        <v>256</v>
      </c>
      <c r="E116" s="24">
        <v>44694</v>
      </c>
      <c r="F116" s="23">
        <v>2022</v>
      </c>
      <c r="G116" s="23"/>
      <c r="H116" s="24">
        <v>44764</v>
      </c>
      <c r="I116" s="25">
        <v>291220</v>
      </c>
      <c r="J116" s="23"/>
      <c r="K116" s="23"/>
      <c r="L116" s="23"/>
      <c r="M116" s="25">
        <v>291220</v>
      </c>
      <c r="N116" s="23" t="s">
        <v>270</v>
      </c>
      <c r="O116" s="23" t="s">
        <v>284</v>
      </c>
      <c r="P116" s="23" t="s">
        <v>289</v>
      </c>
      <c r="Q116" s="25">
        <v>291220</v>
      </c>
      <c r="R116" s="25">
        <v>291220</v>
      </c>
      <c r="S116" s="25">
        <v>0</v>
      </c>
      <c r="T116" s="25">
        <v>291220</v>
      </c>
      <c r="U116" s="25">
        <v>0</v>
      </c>
      <c r="V116" s="23"/>
      <c r="W116" s="25">
        <v>291220</v>
      </c>
      <c r="X116" s="23">
        <v>4800057243</v>
      </c>
      <c r="Y116" s="24">
        <v>44826</v>
      </c>
      <c r="Z116" s="25">
        <v>6731891</v>
      </c>
      <c r="AA116" s="24">
        <v>45382</v>
      </c>
    </row>
    <row r="117" spans="1:27" x14ac:dyDescent="0.35">
      <c r="A117" s="23">
        <v>805028530</v>
      </c>
      <c r="B117" s="23" t="s">
        <v>13</v>
      </c>
      <c r="C117" s="23" t="s">
        <v>83</v>
      </c>
      <c r="D117" s="23" t="s">
        <v>257</v>
      </c>
      <c r="E117" s="24">
        <v>44742</v>
      </c>
      <c r="F117" s="23">
        <v>2022</v>
      </c>
      <c r="G117" s="23"/>
      <c r="H117" s="24">
        <v>44764</v>
      </c>
      <c r="I117" s="25">
        <v>172807</v>
      </c>
      <c r="J117" s="23"/>
      <c r="K117" s="23"/>
      <c r="L117" s="23"/>
      <c r="M117" s="25">
        <v>172807</v>
      </c>
      <c r="N117" s="23" t="s">
        <v>270</v>
      </c>
      <c r="O117" s="23" t="s">
        <v>284</v>
      </c>
      <c r="P117" s="23" t="s">
        <v>289</v>
      </c>
      <c r="Q117" s="25">
        <v>172807</v>
      </c>
      <c r="R117" s="25">
        <v>172807</v>
      </c>
      <c r="S117" s="25">
        <v>0</v>
      </c>
      <c r="T117" s="25">
        <v>172807</v>
      </c>
      <c r="U117" s="25">
        <v>0</v>
      </c>
      <c r="V117" s="23"/>
      <c r="W117" s="25">
        <v>172807</v>
      </c>
      <c r="X117" s="23">
        <v>4800057243</v>
      </c>
      <c r="Y117" s="24">
        <v>44826</v>
      </c>
      <c r="Z117" s="25">
        <v>6731891</v>
      </c>
      <c r="AA117" s="24">
        <v>45382</v>
      </c>
    </row>
    <row r="118" spans="1:27" x14ac:dyDescent="0.35">
      <c r="A118" s="23">
        <v>805028530</v>
      </c>
      <c r="B118" s="23" t="s">
        <v>13</v>
      </c>
      <c r="C118" s="23" t="s">
        <v>135</v>
      </c>
      <c r="D118" s="23" t="s">
        <v>258</v>
      </c>
      <c r="E118" s="24">
        <v>44763</v>
      </c>
      <c r="F118" s="23">
        <v>2022</v>
      </c>
      <c r="G118" s="23"/>
      <c r="H118" s="24">
        <v>44790</v>
      </c>
      <c r="I118" s="25">
        <v>194270</v>
      </c>
      <c r="J118" s="23"/>
      <c r="K118" s="23"/>
      <c r="L118" s="23"/>
      <c r="M118" s="25">
        <v>194270</v>
      </c>
      <c r="N118" s="23" t="s">
        <v>270</v>
      </c>
      <c r="O118" s="23" t="s">
        <v>284</v>
      </c>
      <c r="P118" s="23" t="s">
        <v>289</v>
      </c>
      <c r="Q118" s="25">
        <v>194270</v>
      </c>
      <c r="R118" s="25">
        <v>194270</v>
      </c>
      <c r="S118" s="25">
        <v>0</v>
      </c>
      <c r="T118" s="25">
        <v>194270</v>
      </c>
      <c r="U118" s="25">
        <v>0</v>
      </c>
      <c r="V118" s="23"/>
      <c r="W118" s="25">
        <v>194270</v>
      </c>
      <c r="X118" s="23">
        <v>4800057243</v>
      </c>
      <c r="Y118" s="24">
        <v>44826</v>
      </c>
      <c r="Z118" s="25">
        <v>6731891</v>
      </c>
      <c r="AA118" s="24">
        <v>45382</v>
      </c>
    </row>
    <row r="119" spans="1:27" x14ac:dyDescent="0.35">
      <c r="A119" s="23">
        <v>805028530</v>
      </c>
      <c r="B119" s="23" t="s">
        <v>13</v>
      </c>
      <c r="C119" s="23" t="s">
        <v>130</v>
      </c>
      <c r="D119" s="23" t="s">
        <v>259</v>
      </c>
      <c r="E119" s="24">
        <v>44784</v>
      </c>
      <c r="F119" s="23">
        <v>2022</v>
      </c>
      <c r="G119" s="23"/>
      <c r="H119" s="24"/>
      <c r="I119" s="25">
        <v>502555</v>
      </c>
      <c r="J119" s="23"/>
      <c r="K119" s="23"/>
      <c r="L119" s="23"/>
      <c r="M119" s="25">
        <v>502555</v>
      </c>
      <c r="N119" s="23"/>
      <c r="O119" s="23" t="e">
        <v>#N/A</v>
      </c>
      <c r="P119" s="23" t="s">
        <v>292</v>
      </c>
      <c r="Q119" s="25">
        <v>0</v>
      </c>
      <c r="R119" s="25">
        <v>0</v>
      </c>
      <c r="S119" s="25">
        <v>0</v>
      </c>
      <c r="T119" s="25">
        <v>0</v>
      </c>
      <c r="U119" s="25">
        <v>0</v>
      </c>
      <c r="V119" s="23"/>
      <c r="W119" s="25">
        <v>0</v>
      </c>
      <c r="X119" s="23"/>
      <c r="Y119" s="24"/>
      <c r="Z119" s="25">
        <v>0</v>
      </c>
      <c r="AA119" s="24">
        <v>45382</v>
      </c>
    </row>
    <row r="120" spans="1:27" x14ac:dyDescent="0.35">
      <c r="A120" s="23">
        <v>805028530</v>
      </c>
      <c r="B120" s="23" t="s">
        <v>13</v>
      </c>
      <c r="C120" s="23" t="s">
        <v>136</v>
      </c>
      <c r="D120" s="23" t="s">
        <v>260</v>
      </c>
      <c r="E120" s="24">
        <v>44880</v>
      </c>
      <c r="F120" s="23">
        <v>2022</v>
      </c>
      <c r="G120" s="23"/>
      <c r="H120" s="24">
        <v>44912</v>
      </c>
      <c r="I120" s="25">
        <v>623695</v>
      </c>
      <c r="J120" s="23"/>
      <c r="K120" s="23"/>
      <c r="L120" s="23"/>
      <c r="M120" s="25">
        <v>623695</v>
      </c>
      <c r="N120" s="23" t="s">
        <v>270</v>
      </c>
      <c r="O120" s="23" t="s">
        <v>286</v>
      </c>
      <c r="P120" s="23" t="s">
        <v>289</v>
      </c>
      <c r="Q120" s="25">
        <v>623695</v>
      </c>
      <c r="R120" s="25">
        <v>623695</v>
      </c>
      <c r="S120" s="25">
        <v>0</v>
      </c>
      <c r="T120" s="25">
        <v>623695</v>
      </c>
      <c r="U120" s="25">
        <v>0</v>
      </c>
      <c r="V120" s="23"/>
      <c r="W120" s="25">
        <v>623695</v>
      </c>
      <c r="X120" s="23">
        <v>2201481823</v>
      </c>
      <c r="Y120" s="24">
        <v>45341</v>
      </c>
      <c r="Z120" s="25">
        <v>840103</v>
      </c>
      <c r="AA120" s="24">
        <v>45382</v>
      </c>
    </row>
    <row r="121" spans="1:27" x14ac:dyDescent="0.35">
      <c r="A121" s="23">
        <v>805028530</v>
      </c>
      <c r="B121" s="23" t="s">
        <v>13</v>
      </c>
      <c r="C121" s="23" t="s">
        <v>84</v>
      </c>
      <c r="D121" s="23" t="s">
        <v>261</v>
      </c>
      <c r="E121" s="24">
        <v>44926</v>
      </c>
      <c r="F121" s="23">
        <v>2022</v>
      </c>
      <c r="G121" s="23"/>
      <c r="H121" s="24">
        <v>45062</v>
      </c>
      <c r="I121" s="25">
        <v>59957</v>
      </c>
      <c r="J121" s="23"/>
      <c r="K121" s="23"/>
      <c r="L121" s="23"/>
      <c r="M121" s="25">
        <v>59957</v>
      </c>
      <c r="N121" s="23" t="s">
        <v>270</v>
      </c>
      <c r="O121" s="23" t="s">
        <v>286</v>
      </c>
      <c r="P121" s="23" t="s">
        <v>288</v>
      </c>
      <c r="Q121" s="25">
        <v>59957</v>
      </c>
      <c r="R121" s="25">
        <v>59957</v>
      </c>
      <c r="S121" s="25">
        <v>0</v>
      </c>
      <c r="T121" s="25">
        <v>59957</v>
      </c>
      <c r="U121" s="25">
        <v>59957</v>
      </c>
      <c r="V121" s="23">
        <v>1222281694</v>
      </c>
      <c r="W121" s="25">
        <v>0</v>
      </c>
      <c r="X121" s="23"/>
      <c r="Y121" s="24"/>
      <c r="Z121" s="25">
        <v>0</v>
      </c>
      <c r="AA121" s="24">
        <v>45382</v>
      </c>
    </row>
    <row r="122" spans="1:27" x14ac:dyDescent="0.35">
      <c r="A122" s="23">
        <v>805028530</v>
      </c>
      <c r="B122" s="23" t="s">
        <v>13</v>
      </c>
      <c r="C122" s="23" t="s">
        <v>127</v>
      </c>
      <c r="D122" s="23" t="s">
        <v>262</v>
      </c>
      <c r="E122" s="24">
        <v>45042</v>
      </c>
      <c r="F122" s="23">
        <v>2023</v>
      </c>
      <c r="G122" s="23"/>
      <c r="H122" s="24"/>
      <c r="I122" s="25">
        <v>1442370</v>
      </c>
      <c r="J122" s="23"/>
      <c r="K122" s="23"/>
      <c r="L122" s="23"/>
      <c r="M122" s="25">
        <v>1442370</v>
      </c>
      <c r="N122" s="23"/>
      <c r="O122" s="23" t="e">
        <v>#N/A</v>
      </c>
      <c r="P122" s="23" t="s">
        <v>292</v>
      </c>
      <c r="Q122" s="25">
        <v>0</v>
      </c>
      <c r="R122" s="25">
        <v>0</v>
      </c>
      <c r="S122" s="25">
        <v>0</v>
      </c>
      <c r="T122" s="25">
        <v>0</v>
      </c>
      <c r="U122" s="25">
        <v>0</v>
      </c>
      <c r="V122" s="23"/>
      <c r="W122" s="25">
        <v>0</v>
      </c>
      <c r="X122" s="23"/>
      <c r="Y122" s="24"/>
      <c r="Z122" s="25">
        <v>0</v>
      </c>
      <c r="AA122" s="24">
        <v>45382</v>
      </c>
    </row>
    <row r="123" spans="1:27" x14ac:dyDescent="0.35">
      <c r="A123" s="23">
        <v>805028530</v>
      </c>
      <c r="B123" s="23" t="s">
        <v>13</v>
      </c>
      <c r="C123" s="23" t="s">
        <v>128</v>
      </c>
      <c r="D123" s="23" t="s">
        <v>263</v>
      </c>
      <c r="E123" s="24">
        <v>45146</v>
      </c>
      <c r="F123" s="23">
        <v>2023</v>
      </c>
      <c r="G123" s="23"/>
      <c r="H123" s="24"/>
      <c r="I123" s="25">
        <v>566961</v>
      </c>
      <c r="J123" s="23"/>
      <c r="K123" s="23"/>
      <c r="L123" s="23"/>
      <c r="M123" s="25">
        <v>566961</v>
      </c>
      <c r="N123" s="23"/>
      <c r="O123" s="23" t="e">
        <v>#N/A</v>
      </c>
      <c r="P123" s="23" t="s">
        <v>292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3"/>
      <c r="W123" s="25">
        <v>0</v>
      </c>
      <c r="X123" s="23"/>
      <c r="Y123" s="24"/>
      <c r="Z123" s="25">
        <v>0</v>
      </c>
      <c r="AA123" s="24">
        <v>45382</v>
      </c>
    </row>
    <row r="124" spans="1:27" x14ac:dyDescent="0.35">
      <c r="A124" s="23">
        <v>805028530</v>
      </c>
      <c r="B124" s="23" t="s">
        <v>13</v>
      </c>
      <c r="C124" s="23" t="s">
        <v>138</v>
      </c>
      <c r="D124" s="23" t="s">
        <v>264</v>
      </c>
      <c r="E124" s="24">
        <v>45163</v>
      </c>
      <c r="F124" s="23">
        <v>2023</v>
      </c>
      <c r="G124" s="23"/>
      <c r="H124" s="24"/>
      <c r="I124" s="25">
        <v>1301783</v>
      </c>
      <c r="J124" s="23"/>
      <c r="K124" s="23"/>
      <c r="L124" s="23"/>
      <c r="M124" s="25">
        <v>1301783</v>
      </c>
      <c r="N124" s="23"/>
      <c r="O124" s="23" t="e">
        <v>#N/A</v>
      </c>
      <c r="P124" s="23" t="s">
        <v>292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3"/>
      <c r="W124" s="25">
        <v>0</v>
      </c>
      <c r="X124" s="23"/>
      <c r="Y124" s="24"/>
      <c r="Z124" s="25">
        <v>0</v>
      </c>
      <c r="AA124" s="24">
        <v>45382</v>
      </c>
    </row>
    <row r="125" spans="1:27" x14ac:dyDescent="0.35">
      <c r="A125" s="23">
        <v>805028530</v>
      </c>
      <c r="B125" s="23" t="s">
        <v>13</v>
      </c>
      <c r="C125" s="23" t="s">
        <v>129</v>
      </c>
      <c r="D125" s="23" t="s">
        <v>265</v>
      </c>
      <c r="E125" s="24">
        <v>45195</v>
      </c>
      <c r="F125" s="23">
        <v>2023</v>
      </c>
      <c r="G125" s="23"/>
      <c r="H125" s="24"/>
      <c r="I125" s="25">
        <v>68556</v>
      </c>
      <c r="J125" s="23"/>
      <c r="K125" s="23"/>
      <c r="L125" s="23"/>
      <c r="M125" s="25">
        <v>68556</v>
      </c>
      <c r="N125" s="23"/>
      <c r="O125" s="23" t="e">
        <v>#N/A</v>
      </c>
      <c r="P125" s="23" t="s">
        <v>292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3"/>
      <c r="W125" s="25">
        <v>0</v>
      </c>
      <c r="X125" s="23"/>
      <c r="Y125" s="24"/>
      <c r="Z125" s="25">
        <v>0</v>
      </c>
      <c r="AA125" s="24">
        <v>45382</v>
      </c>
    </row>
    <row r="126" spans="1:27" x14ac:dyDescent="0.35">
      <c r="A126" s="23">
        <v>805028530</v>
      </c>
      <c r="B126" s="23" t="s">
        <v>13</v>
      </c>
      <c r="C126" s="23" t="s">
        <v>139</v>
      </c>
      <c r="D126" s="23" t="s">
        <v>266</v>
      </c>
      <c r="E126" s="24">
        <v>45252</v>
      </c>
      <c r="F126" s="23">
        <v>2023</v>
      </c>
      <c r="G126" s="23"/>
      <c r="H126" s="24"/>
      <c r="I126" s="25">
        <v>292517</v>
      </c>
      <c r="J126" s="23"/>
      <c r="K126" s="23"/>
      <c r="L126" s="23"/>
      <c r="M126" s="25">
        <v>292517</v>
      </c>
      <c r="N126" s="23"/>
      <c r="O126" s="23" t="e">
        <v>#N/A</v>
      </c>
      <c r="P126" s="23" t="s">
        <v>292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3"/>
      <c r="W126" s="25">
        <v>0</v>
      </c>
      <c r="X126" s="23"/>
      <c r="Y126" s="24"/>
      <c r="Z126" s="25">
        <v>0</v>
      </c>
      <c r="AA126" s="24">
        <v>45382</v>
      </c>
    </row>
    <row r="127" spans="1:27" x14ac:dyDescent="0.35">
      <c r="A127" s="23">
        <v>805028530</v>
      </c>
      <c r="B127" s="23" t="s">
        <v>13</v>
      </c>
      <c r="C127" s="23" t="s">
        <v>140</v>
      </c>
      <c r="D127" s="23" t="s">
        <v>267</v>
      </c>
      <c r="E127" s="24">
        <v>45316.90902777778</v>
      </c>
      <c r="F127" s="23">
        <v>2024</v>
      </c>
      <c r="G127" s="23"/>
      <c r="H127" s="24"/>
      <c r="I127" s="25">
        <v>284965</v>
      </c>
      <c r="J127" s="23"/>
      <c r="K127" s="23"/>
      <c r="L127" s="23"/>
      <c r="M127" s="25">
        <v>284965</v>
      </c>
      <c r="N127" s="23"/>
      <c r="O127" s="23" t="e">
        <v>#N/A</v>
      </c>
      <c r="P127" s="23" t="s">
        <v>292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3"/>
      <c r="W127" s="25">
        <v>0</v>
      </c>
      <c r="X127" s="23"/>
      <c r="Y127" s="24"/>
      <c r="Z127" s="25">
        <v>0</v>
      </c>
      <c r="AA127" s="24">
        <v>45382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63D86-53E4-49D3-B64A-178DCFDDF3FB}">
  <dimension ref="A3:E9"/>
  <sheetViews>
    <sheetView workbookViewId="0">
      <selection activeCell="E5" activeCellId="1" sqref="D4 E5"/>
    </sheetView>
  </sheetViews>
  <sheetFormatPr baseColWidth="10" defaultRowHeight="14.5" x14ac:dyDescent="0.35"/>
  <cols>
    <col min="1" max="1" width="38.08984375" bestFit="1" customWidth="1"/>
    <col min="2" max="2" width="14.453125" bestFit="1" customWidth="1"/>
    <col min="3" max="3" width="26.6328125" bestFit="1" customWidth="1"/>
    <col min="4" max="4" width="14" bestFit="1" customWidth="1"/>
  </cols>
  <sheetData>
    <row r="3" spans="1:5" x14ac:dyDescent="0.35">
      <c r="A3" s="33" t="s">
        <v>294</v>
      </c>
      <c r="B3" s="13" t="s">
        <v>296</v>
      </c>
      <c r="C3" s="13" t="s">
        <v>336</v>
      </c>
      <c r="D3" s="13" t="s">
        <v>297</v>
      </c>
    </row>
    <row r="4" spans="1:5" x14ac:dyDescent="0.35">
      <c r="A4" s="34" t="s">
        <v>289</v>
      </c>
      <c r="B4" s="35">
        <v>109</v>
      </c>
      <c r="C4" s="36">
        <v>0</v>
      </c>
      <c r="D4" s="36">
        <v>140957199</v>
      </c>
    </row>
    <row r="5" spans="1:5" x14ac:dyDescent="0.35">
      <c r="A5" s="34" t="s">
        <v>290</v>
      </c>
      <c r="B5" s="35">
        <v>3</v>
      </c>
      <c r="C5" s="36">
        <v>1337810</v>
      </c>
      <c r="D5" s="36">
        <v>33956970</v>
      </c>
      <c r="E5">
        <f>GETPIVOTDATA("Suma de SALDO",$A$3,"Estado de Factura EPS 25/04/2024","Factura Cancelada, Glosa aceptada por IPS ")-GETPIVOTDATA("Suma de Valor Glosa Aceptada",$A$3,"Estado de Factura EPS 25/04/2024","Factura Cancelada, Glosa aceptada por IPS ")</f>
        <v>32619160</v>
      </c>
    </row>
    <row r="6" spans="1:5" x14ac:dyDescent="0.35">
      <c r="A6" s="34" t="s">
        <v>292</v>
      </c>
      <c r="B6" s="35">
        <v>8</v>
      </c>
      <c r="C6" s="36">
        <v>0</v>
      </c>
      <c r="D6" s="36">
        <v>8065080</v>
      </c>
    </row>
    <row r="7" spans="1:5" x14ac:dyDescent="0.35">
      <c r="A7" s="34" t="s">
        <v>288</v>
      </c>
      <c r="B7" s="35">
        <v>1</v>
      </c>
      <c r="C7" s="36">
        <v>0</v>
      </c>
      <c r="D7" s="36">
        <v>59957</v>
      </c>
    </row>
    <row r="8" spans="1:5" x14ac:dyDescent="0.35">
      <c r="A8" s="34" t="s">
        <v>291</v>
      </c>
      <c r="B8" s="35">
        <v>4</v>
      </c>
      <c r="C8" s="36">
        <v>2739800</v>
      </c>
      <c r="D8" s="36">
        <v>2739800</v>
      </c>
    </row>
    <row r="9" spans="1:5" x14ac:dyDescent="0.35">
      <c r="A9" s="34" t="s">
        <v>295</v>
      </c>
      <c r="B9" s="35">
        <v>125</v>
      </c>
      <c r="C9" s="36">
        <v>4077610</v>
      </c>
      <c r="D9" s="36">
        <v>185779006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314F9-4431-44D9-B27D-6E0130E261A3}">
  <dimension ref="B1:N44"/>
  <sheetViews>
    <sheetView showGridLines="0" tabSelected="1" zoomScale="80" zoomScaleNormal="80" workbookViewId="0">
      <selection activeCell="N18" sqref="N18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298</v>
      </c>
      <c r="E2" s="41"/>
      <c r="F2" s="41"/>
      <c r="G2" s="41"/>
      <c r="H2" s="41"/>
      <c r="I2" s="42"/>
      <c r="J2" s="43" t="s">
        <v>299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300</v>
      </c>
      <c r="E4" s="41"/>
      <c r="F4" s="41"/>
      <c r="G4" s="41"/>
      <c r="H4" s="41"/>
      <c r="I4" s="42"/>
      <c r="J4" s="43" t="s">
        <v>301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331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332</v>
      </c>
      <c r="J11" s="57"/>
    </row>
    <row r="12" spans="2:10" ht="13" x14ac:dyDescent="0.3">
      <c r="B12" s="56"/>
      <c r="C12" s="58" t="s">
        <v>333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334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335</v>
      </c>
      <c r="D16" s="59"/>
      <c r="G16" s="61"/>
      <c r="H16" s="63" t="s">
        <v>302</v>
      </c>
      <c r="I16" s="63" t="s">
        <v>303</v>
      </c>
      <c r="J16" s="57"/>
    </row>
    <row r="17" spans="2:14" ht="13" x14ac:dyDescent="0.3">
      <c r="B17" s="56"/>
      <c r="C17" s="58" t="s">
        <v>304</v>
      </c>
      <c r="D17" s="58"/>
      <c r="E17" s="58"/>
      <c r="F17" s="58"/>
      <c r="G17" s="61"/>
      <c r="H17" s="64">
        <v>125</v>
      </c>
      <c r="I17" s="65">
        <v>185779006</v>
      </c>
      <c r="J17" s="57"/>
    </row>
    <row r="18" spans="2:14" x14ac:dyDescent="0.25">
      <c r="B18" s="56"/>
      <c r="C18" s="37" t="s">
        <v>305</v>
      </c>
      <c r="G18" s="61"/>
      <c r="H18" s="67">
        <v>109</v>
      </c>
      <c r="I18" s="68">
        <v>173576359</v>
      </c>
      <c r="J18" s="57"/>
    </row>
    <row r="19" spans="2:14" x14ac:dyDescent="0.25">
      <c r="B19" s="56"/>
      <c r="C19" s="37" t="s">
        <v>306</v>
      </c>
      <c r="G19" s="61"/>
      <c r="H19" s="67">
        <v>0</v>
      </c>
      <c r="I19" s="68">
        <v>0</v>
      </c>
      <c r="J19" s="57"/>
    </row>
    <row r="20" spans="2:14" x14ac:dyDescent="0.25">
      <c r="B20" s="56"/>
      <c r="C20" s="37" t="s">
        <v>307</v>
      </c>
      <c r="H20" s="69">
        <v>8</v>
      </c>
      <c r="I20" s="70">
        <v>8065080</v>
      </c>
      <c r="J20" s="57"/>
    </row>
    <row r="21" spans="2:14" x14ac:dyDescent="0.25">
      <c r="B21" s="56"/>
      <c r="C21" s="37" t="s">
        <v>308</v>
      </c>
      <c r="H21" s="69">
        <v>7</v>
      </c>
      <c r="I21" s="70">
        <v>4077610</v>
      </c>
      <c r="J21" s="57"/>
      <c r="N21" s="71"/>
    </row>
    <row r="22" spans="2:14" ht="13" thickBot="1" x14ac:dyDescent="0.3">
      <c r="B22" s="56"/>
      <c r="C22" s="37" t="s">
        <v>309</v>
      </c>
      <c r="H22" s="72">
        <v>0</v>
      </c>
      <c r="I22" s="73">
        <v>0</v>
      </c>
      <c r="J22" s="57"/>
    </row>
    <row r="23" spans="2:14" ht="13" x14ac:dyDescent="0.3">
      <c r="B23" s="56"/>
      <c r="C23" s="58" t="s">
        <v>310</v>
      </c>
      <c r="D23" s="58"/>
      <c r="E23" s="58"/>
      <c r="F23" s="58"/>
      <c r="H23" s="74">
        <f>H18+H19+H20+H21+H22</f>
        <v>124</v>
      </c>
      <c r="I23" s="75">
        <f>I18+I19+I20+I21+I22</f>
        <v>185719049</v>
      </c>
      <c r="J23" s="57"/>
    </row>
    <row r="24" spans="2:14" x14ac:dyDescent="0.25">
      <c r="B24" s="56"/>
      <c r="C24" s="37" t="s">
        <v>311</v>
      </c>
      <c r="H24" s="69">
        <v>1</v>
      </c>
      <c r="I24" s="70">
        <v>59957</v>
      </c>
      <c r="J24" s="57"/>
    </row>
    <row r="25" spans="2:14" ht="13" thickBot="1" x14ac:dyDescent="0.3">
      <c r="B25" s="56"/>
      <c r="C25" s="37" t="s">
        <v>312</v>
      </c>
      <c r="H25" s="72">
        <v>0</v>
      </c>
      <c r="I25" s="73">
        <v>0</v>
      </c>
      <c r="J25" s="57"/>
    </row>
    <row r="26" spans="2:14" ht="13" x14ac:dyDescent="0.3">
      <c r="B26" s="56"/>
      <c r="C26" s="58" t="s">
        <v>313</v>
      </c>
      <c r="D26" s="58"/>
      <c r="E26" s="58"/>
      <c r="F26" s="58"/>
      <c r="H26" s="74">
        <f>H24+H25</f>
        <v>1</v>
      </c>
      <c r="I26" s="75">
        <f>I24+I25</f>
        <v>59957</v>
      </c>
      <c r="J26" s="57"/>
    </row>
    <row r="27" spans="2:14" ht="13.5" thickBot="1" x14ac:dyDescent="0.35">
      <c r="B27" s="56"/>
      <c r="C27" s="61" t="s">
        <v>314</v>
      </c>
      <c r="D27" s="76"/>
      <c r="E27" s="76"/>
      <c r="F27" s="76"/>
      <c r="G27" s="61"/>
      <c r="H27" s="77">
        <v>0</v>
      </c>
      <c r="I27" s="78">
        <v>0</v>
      </c>
      <c r="J27" s="79"/>
    </row>
    <row r="28" spans="2:14" ht="13" x14ac:dyDescent="0.3">
      <c r="B28" s="56"/>
      <c r="C28" s="76" t="s">
        <v>315</v>
      </c>
      <c r="D28" s="76"/>
      <c r="E28" s="76"/>
      <c r="F28" s="76"/>
      <c r="G28" s="61"/>
      <c r="H28" s="80">
        <f>H27</f>
        <v>0</v>
      </c>
      <c r="I28" s="68">
        <f>I27</f>
        <v>0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316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125</v>
      </c>
      <c r="I31" s="68">
        <f>I23+I26+I28</f>
        <v>185779006</v>
      </c>
      <c r="J31" s="79"/>
    </row>
    <row r="32" spans="2:14" ht="9.75" customHeight="1" x14ac:dyDescent="0.35">
      <c r="B32" s="56"/>
      <c r="C32" s="61"/>
      <c r="D32" s="61"/>
      <c r="E32" s="61"/>
      <c r="F32" s="61"/>
      <c r="G32" s="83"/>
      <c r="H32" s="84"/>
      <c r="I32" s="85"/>
      <c r="J32" s="79"/>
      <c r="L32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337</v>
      </c>
      <c r="D38" s="83"/>
      <c r="E38" s="61"/>
      <c r="F38" s="61"/>
      <c r="G38" s="61"/>
      <c r="H38" s="90" t="s">
        <v>317</v>
      </c>
      <c r="I38" s="83"/>
      <c r="J38" s="79"/>
    </row>
    <row r="39" spans="2:10" ht="13" x14ac:dyDescent="0.3">
      <c r="B39" s="56"/>
      <c r="C39" s="76" t="s">
        <v>338</v>
      </c>
      <c r="D39" s="61"/>
      <c r="E39" s="61"/>
      <c r="F39" s="61"/>
      <c r="G39" s="61"/>
      <c r="H39" s="76" t="s">
        <v>318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319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91" t="s">
        <v>320</v>
      </c>
      <c r="D42" s="91"/>
      <c r="E42" s="91"/>
      <c r="F42" s="91"/>
      <c r="G42" s="91"/>
      <c r="H42" s="91"/>
      <c r="I42" s="91"/>
      <c r="J42" s="79"/>
    </row>
    <row r="43" spans="2:10" x14ac:dyDescent="0.25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B75D-A04D-469C-B84A-91C1ABB0128D}">
  <dimension ref="A1:I29"/>
  <sheetViews>
    <sheetView showGridLines="0" zoomScale="80" zoomScaleNormal="80" workbookViewId="0">
      <selection activeCell="F4" sqref="F4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2.6328125" bestFit="1" customWidth="1"/>
    <col min="9" max="9" width="19.1796875" customWidth="1"/>
  </cols>
  <sheetData>
    <row r="1" spans="1:9" ht="19.5" customHeight="1" thickBot="1" x14ac:dyDescent="0.4">
      <c r="A1" s="96"/>
      <c r="B1" s="97"/>
      <c r="C1" s="98" t="s">
        <v>321</v>
      </c>
      <c r="D1" s="99"/>
      <c r="E1" s="99"/>
      <c r="F1" s="99"/>
      <c r="G1" s="99"/>
      <c r="H1" s="100"/>
      <c r="I1" s="101" t="s">
        <v>299</v>
      </c>
    </row>
    <row r="2" spans="1:9" ht="42" customHeight="1" thickBot="1" x14ac:dyDescent="0.4">
      <c r="A2" s="102"/>
      <c r="B2" s="103"/>
      <c r="C2" s="104" t="s">
        <v>322</v>
      </c>
      <c r="D2" s="105"/>
      <c r="E2" s="105"/>
      <c r="F2" s="105"/>
      <c r="G2" s="105"/>
      <c r="H2" s="106"/>
      <c r="I2" s="107" t="s">
        <v>323</v>
      </c>
    </row>
    <row r="3" spans="1:9" x14ac:dyDescent="0.35">
      <c r="A3" s="56"/>
      <c r="B3" s="37"/>
      <c r="C3" s="37"/>
      <c r="D3" s="37"/>
      <c r="E3" s="37"/>
      <c r="F3" s="37"/>
      <c r="G3" s="37"/>
      <c r="H3" s="37"/>
      <c r="I3" s="57"/>
    </row>
    <row r="4" spans="1:9" x14ac:dyDescent="0.35">
      <c r="A4" s="56"/>
      <c r="B4" s="37"/>
      <c r="C4" s="37"/>
      <c r="D4" s="37"/>
      <c r="E4" s="37"/>
      <c r="F4" s="37"/>
      <c r="G4" s="37"/>
      <c r="H4" s="37"/>
      <c r="I4" s="57"/>
    </row>
    <row r="5" spans="1:9" x14ac:dyDescent="0.35">
      <c r="A5" s="56"/>
      <c r="B5" s="58" t="s">
        <v>331</v>
      </c>
      <c r="C5" s="60"/>
      <c r="D5" s="59"/>
      <c r="E5" s="37"/>
      <c r="F5" s="37"/>
      <c r="G5" s="37"/>
      <c r="H5" s="37"/>
      <c r="I5" s="57"/>
    </row>
    <row r="6" spans="1:9" x14ac:dyDescent="0.35">
      <c r="A6" s="56"/>
      <c r="B6" s="37"/>
      <c r="C6" s="37"/>
      <c r="D6" s="37"/>
      <c r="E6" s="37"/>
      <c r="F6" s="37"/>
      <c r="G6" s="37"/>
      <c r="H6" s="37"/>
      <c r="I6" s="57"/>
    </row>
    <row r="7" spans="1:9" x14ac:dyDescent="0.35">
      <c r="A7" s="56"/>
      <c r="B7" s="58" t="s">
        <v>332</v>
      </c>
      <c r="C7" s="37"/>
      <c r="D7" s="37"/>
      <c r="E7" s="37"/>
      <c r="F7" s="37"/>
      <c r="G7" s="37"/>
      <c r="H7" s="37"/>
      <c r="I7" s="57"/>
    </row>
    <row r="8" spans="1:9" x14ac:dyDescent="0.35">
      <c r="A8" s="56"/>
      <c r="B8" s="58" t="s">
        <v>333</v>
      </c>
      <c r="C8" s="37"/>
      <c r="D8" s="37"/>
      <c r="E8" s="37"/>
      <c r="F8" s="37"/>
      <c r="G8" s="37"/>
      <c r="H8" s="37"/>
      <c r="I8" s="57"/>
    </row>
    <row r="9" spans="1:9" x14ac:dyDescent="0.35">
      <c r="A9" s="56"/>
      <c r="B9" s="37"/>
      <c r="C9" s="37"/>
      <c r="D9" s="37"/>
      <c r="E9" s="37"/>
      <c r="F9" s="37"/>
      <c r="G9" s="37"/>
      <c r="H9" s="37"/>
      <c r="I9" s="57"/>
    </row>
    <row r="10" spans="1:9" x14ac:dyDescent="0.35">
      <c r="A10" s="56"/>
      <c r="B10" s="61" t="s">
        <v>339</v>
      </c>
      <c r="C10" s="37"/>
      <c r="D10" s="37"/>
      <c r="E10" s="37"/>
      <c r="F10" s="37"/>
      <c r="G10" s="37"/>
      <c r="H10" s="37"/>
      <c r="I10" s="57"/>
    </row>
    <row r="11" spans="1:9" x14ac:dyDescent="0.35">
      <c r="A11" s="56"/>
      <c r="B11" s="62"/>
      <c r="C11" s="37"/>
      <c r="D11" s="37"/>
      <c r="E11" s="37"/>
      <c r="F11" s="37"/>
      <c r="G11" s="37"/>
      <c r="H11" s="37"/>
      <c r="I11" s="57"/>
    </row>
    <row r="12" spans="1:9" x14ac:dyDescent="0.35">
      <c r="A12" s="56"/>
      <c r="B12" s="108" t="s">
        <v>340</v>
      </c>
      <c r="C12" s="59"/>
      <c r="D12" s="37"/>
      <c r="E12" s="37"/>
      <c r="F12" s="37"/>
      <c r="G12" s="109" t="s">
        <v>324</v>
      </c>
      <c r="H12" s="109" t="s">
        <v>325</v>
      </c>
      <c r="I12" s="57"/>
    </row>
    <row r="13" spans="1:9" x14ac:dyDescent="0.35">
      <c r="A13" s="56"/>
      <c r="B13" s="58" t="s">
        <v>304</v>
      </c>
      <c r="C13" s="58"/>
      <c r="D13" s="58"/>
      <c r="E13" s="58"/>
      <c r="F13" s="37"/>
      <c r="G13" s="110">
        <f>SUM(G14:G18)</f>
        <v>124</v>
      </c>
      <c r="H13" s="110">
        <f>SUM(H14:H18)</f>
        <v>185719049</v>
      </c>
      <c r="I13" s="57"/>
    </row>
    <row r="14" spans="1:9" x14ac:dyDescent="0.35">
      <c r="A14" s="56"/>
      <c r="B14" s="37" t="s">
        <v>305</v>
      </c>
      <c r="C14" s="37"/>
      <c r="D14" s="37"/>
      <c r="E14" s="37"/>
      <c r="F14" s="37"/>
      <c r="G14" s="111">
        <f>'FOR-CSA-018 '!H18</f>
        <v>109</v>
      </c>
      <c r="H14" s="112">
        <f>'FOR-CSA-018 '!I18</f>
        <v>173576359</v>
      </c>
      <c r="I14" s="57"/>
    </row>
    <row r="15" spans="1:9" x14ac:dyDescent="0.35">
      <c r="A15" s="56"/>
      <c r="B15" s="37" t="s">
        <v>306</v>
      </c>
      <c r="C15" s="37"/>
      <c r="D15" s="37"/>
      <c r="E15" s="37"/>
      <c r="F15" s="37"/>
      <c r="G15" s="111">
        <v>0</v>
      </c>
      <c r="H15" s="112">
        <v>0</v>
      </c>
      <c r="I15" s="57"/>
    </row>
    <row r="16" spans="1:9" x14ac:dyDescent="0.35">
      <c r="A16" s="56"/>
      <c r="B16" s="37" t="s">
        <v>307</v>
      </c>
      <c r="C16" s="37"/>
      <c r="D16" s="37"/>
      <c r="E16" s="37"/>
      <c r="F16" s="37"/>
      <c r="G16" s="111">
        <f>'FOR-CSA-018 '!H20</f>
        <v>8</v>
      </c>
      <c r="H16" s="112">
        <f>'FOR-CSA-018 '!I20</f>
        <v>8065080</v>
      </c>
      <c r="I16" s="57"/>
    </row>
    <row r="17" spans="1:9" x14ac:dyDescent="0.35">
      <c r="A17" s="56"/>
      <c r="B17" s="37" t="s">
        <v>308</v>
      </c>
      <c r="C17" s="37"/>
      <c r="D17" s="37"/>
      <c r="E17" s="37"/>
      <c r="F17" s="37"/>
      <c r="G17" s="111">
        <f>'FOR-CSA-018 '!H21</f>
        <v>7</v>
      </c>
      <c r="H17" s="112">
        <f>'FOR-CSA-018 '!I21</f>
        <v>4077610</v>
      </c>
      <c r="I17" s="57"/>
    </row>
    <row r="18" spans="1:9" x14ac:dyDescent="0.35">
      <c r="A18" s="56"/>
      <c r="B18" s="37" t="s">
        <v>326</v>
      </c>
      <c r="C18" s="37"/>
      <c r="D18" s="37"/>
      <c r="E18" s="37"/>
      <c r="F18" s="37"/>
      <c r="G18" s="113">
        <v>0</v>
      </c>
      <c r="H18" s="114">
        <v>0</v>
      </c>
      <c r="I18" s="57"/>
    </row>
    <row r="19" spans="1:9" x14ac:dyDescent="0.35">
      <c r="A19" s="56"/>
      <c r="B19" s="58" t="s">
        <v>327</v>
      </c>
      <c r="C19" s="58"/>
      <c r="D19" s="58"/>
      <c r="E19" s="58"/>
      <c r="F19" s="37"/>
      <c r="G19" s="111">
        <f>SUM(G14:G18)</f>
        <v>124</v>
      </c>
      <c r="H19" s="115">
        <f>(H14+H15+H16+H17+H18)</f>
        <v>185719049</v>
      </c>
      <c r="I19" s="57"/>
    </row>
    <row r="20" spans="1:9" ht="15" thickBot="1" x14ac:dyDescent="0.4">
      <c r="A20" s="56"/>
      <c r="B20" s="58"/>
      <c r="C20" s="58"/>
      <c r="D20" s="37"/>
      <c r="E20" s="37"/>
      <c r="F20" s="37"/>
      <c r="G20" s="116"/>
      <c r="H20" s="117"/>
      <c r="I20" s="57"/>
    </row>
    <row r="21" spans="1:9" ht="15" thickTop="1" x14ac:dyDescent="0.35">
      <c r="A21" s="56"/>
      <c r="B21" s="58"/>
      <c r="C21" s="58"/>
      <c r="D21" s="37"/>
      <c r="E21" s="37"/>
      <c r="F21" s="37"/>
      <c r="G21" s="118"/>
      <c r="H21" s="119"/>
      <c r="I21" s="57"/>
    </row>
    <row r="22" spans="1:9" x14ac:dyDescent="0.35">
      <c r="A22" s="56"/>
      <c r="B22" s="37"/>
      <c r="C22" s="37"/>
      <c r="D22" s="37"/>
      <c r="E22" s="37"/>
      <c r="F22" s="118"/>
      <c r="G22" s="118"/>
      <c r="H22" s="118"/>
      <c r="I22" s="57"/>
    </row>
    <row r="23" spans="1:9" ht="15" thickBot="1" x14ac:dyDescent="0.4">
      <c r="A23" s="56"/>
      <c r="B23" s="94"/>
      <c r="C23" s="94"/>
      <c r="D23" s="37"/>
      <c r="E23" s="37"/>
      <c r="F23" s="94"/>
      <c r="G23" s="118"/>
      <c r="H23" s="118"/>
      <c r="I23" s="57"/>
    </row>
    <row r="24" spans="1:9" x14ac:dyDescent="0.35">
      <c r="A24" s="56"/>
      <c r="B24" s="83" t="s">
        <v>328</v>
      </c>
      <c r="C24" s="120"/>
      <c r="D24" s="121"/>
      <c r="E24" s="121"/>
      <c r="F24" s="83" t="s">
        <v>328</v>
      </c>
      <c r="G24" s="118"/>
      <c r="H24" s="118"/>
      <c r="I24" s="57"/>
    </row>
    <row r="25" spans="1:9" x14ac:dyDescent="0.35">
      <c r="A25" s="56"/>
      <c r="B25" s="76" t="s">
        <v>337</v>
      </c>
      <c r="C25" s="120"/>
      <c r="D25" s="121"/>
      <c r="E25" s="121"/>
      <c r="F25" s="90" t="s">
        <v>318</v>
      </c>
      <c r="G25" s="118"/>
      <c r="H25" s="118"/>
      <c r="I25" s="57"/>
    </row>
    <row r="26" spans="1:9" x14ac:dyDescent="0.35">
      <c r="A26" s="56"/>
      <c r="B26" s="124" t="s">
        <v>338</v>
      </c>
      <c r="C26" s="118"/>
      <c r="D26" s="123"/>
      <c r="E26" s="37"/>
      <c r="F26" s="90" t="s">
        <v>329</v>
      </c>
      <c r="G26" s="118"/>
      <c r="H26" s="118"/>
      <c r="I26" s="57"/>
    </row>
    <row r="27" spans="1:9" x14ac:dyDescent="0.35">
      <c r="A27" s="56"/>
      <c r="B27" s="120"/>
      <c r="C27" s="118"/>
      <c r="D27" s="37"/>
      <c r="E27" s="37"/>
      <c r="F27" s="120"/>
      <c r="G27" s="118"/>
      <c r="H27" s="118"/>
      <c r="I27" s="57"/>
    </row>
    <row r="28" spans="1:9" ht="28" customHeight="1" x14ac:dyDescent="0.35">
      <c r="A28" s="56"/>
      <c r="B28" s="122" t="s">
        <v>330</v>
      </c>
      <c r="C28" s="122"/>
      <c r="D28" s="122"/>
      <c r="E28" s="122"/>
      <c r="F28" s="122"/>
      <c r="G28" s="122"/>
      <c r="H28" s="122"/>
      <c r="I28" s="57"/>
    </row>
    <row r="29" spans="1:9" ht="15" thickBot="1" x14ac:dyDescent="0.4">
      <c r="A29" s="92"/>
      <c r="B29" s="93"/>
      <c r="C29" s="93"/>
      <c r="D29" s="93"/>
      <c r="E29" s="93"/>
      <c r="F29" s="94"/>
      <c r="G29" s="94"/>
      <c r="H29" s="94"/>
      <c r="I29" s="9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TD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Stephaney Solarte Salinas</cp:lastModifiedBy>
  <cp:lastPrinted>2024-04-25T21:45:40Z</cp:lastPrinted>
  <dcterms:created xsi:type="dcterms:W3CDTF">2024-04-01T00:06:58Z</dcterms:created>
  <dcterms:modified xsi:type="dcterms:W3CDTF">2024-04-25T21:48:55Z</dcterms:modified>
</cp:coreProperties>
</file>