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60040094_OXIGENOS DE COLOMBIA LTD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FACTURA'!$A$2:$O$8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I1" i="3"/>
  <c r="G1" i="3"/>
  <c r="F1" i="3"/>
  <c r="I29" i="2"/>
  <c r="H29" i="2"/>
  <c r="I27" i="2"/>
  <c r="H27" i="2"/>
  <c r="I24" i="2"/>
  <c r="H24" i="2"/>
  <c r="H31" i="2" l="1"/>
  <c r="I31" i="2"/>
  <c r="L8" i="1"/>
  <c r="L7" i="1"/>
  <c r="L6" i="1"/>
  <c r="L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<sst xmlns="http://schemas.openxmlformats.org/spreadsheetml/2006/main" count="84" uniqueCount="66">
  <si>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</si>
  <si>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</si>
  <si>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</si>
  <si>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</si>
  <si>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</si>
  <si>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</si>
  <si>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</si>
  <si>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</si>
  <si>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</si>
  <si>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</si>
  <si>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</si>
  <si>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</si>
  <si>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NUMERO DE RADICADO</t>
  </si>
  <si>
    <t>Pago Fijo</t>
  </si>
  <si>
    <t>OXIGENOS DE COLOMBIA</t>
  </si>
  <si>
    <t>Evento</t>
  </si>
  <si>
    <t>FOR-CSA-018</t>
  </si>
  <si>
    <t>HOJA 1 DE 2</t>
  </si>
  <si>
    <t>RESUMEN DE CARTERA REVISADA POR LA EPS</t>
  </si>
  <si>
    <t>VERSION 1</t>
  </si>
  <si>
    <t>SANTIAGO DE CALI , NOVIEMBRE 02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</si>
  <si>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</si>
  <si>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</si>
  <si>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</si>
  <si>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</si>
  <si>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</si>
  <si>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</si>
  <si>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</si>
  <si>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</si>
  <si>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</si>
  <si>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</si>
  <si>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</si>
  <si>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</si>
  <si>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</si>
  <si>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</si>
  <si>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</si>
  <si>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</si>
  <si>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</si>
  <si>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</si>
  <si>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</si>
  <si>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</si>
  <si>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</si>
  <si>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</si>
  <si>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</si>
  <si>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</si>
  <si>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</si>
  <si>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</si>
  <si>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NOVIEMBRE 02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</si>
  <si>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</si>
  <si>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</si>
  <si>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</si>
  <si>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</si>
  <si>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</si>
  <si>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</si>
  <si>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Señores : OXIGENOS DE COLOMBIA</t>
  </si>
  <si>
    <t>NIT: 860040094</t>
  </si>
  <si>
    <t>FACTURA PENDIENTE EN PROGRAMACION DE PAGO</t>
  </si>
  <si>
    <t>Observación</t>
  </si>
  <si>
    <t>PFM RS AGOSTO 2023</t>
  </si>
  <si>
    <t>PFM RC SEPTIEMBRE 2023</t>
  </si>
  <si>
    <t>FACTURA CANCELADA</t>
  </si>
  <si>
    <t>31.10.2023</t>
  </si>
  <si>
    <t>PFM RS SEPTIEMBRE 2023</t>
  </si>
  <si>
    <t>FACTURA NO RADICADA</t>
  </si>
  <si>
    <t>Diego Fernando Manquillo Ceron</t>
  </si>
  <si>
    <t>Ejecutivo de Cobranza - Oxigenos de Colombia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</si>
</sst>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yyyy\-mm\-dd;@"/>
    <numFmt numFmtId="166" formatCode="_-&quot;$&quot;\ * #,##0_-;\-&quot;$&quot;\ * #,##0_-;_-&quot;$&quot;\ * &quot;-&quot;??_-;_-@_-"/>
    <numFmt numFmtId="168" formatCode="&quot;$&quot;\ #,##0;[Red]&quot;$&quot;\ #,##0"/>
    <numFmt numFmtId="169" formatCode="&quot;$&quot;\ #,##0"/>
    <numFmt numFmtId="170" formatCode="_-* #,##0.00_-;\-* #,##0.00_-;_-* &quot;-&quot;??_-;_-@_-"/>
    <numFmt numFmtId="171" formatCode="_-* #,##0_-;\-* #,##0_-;_-* &quot;-&quot;??_-;_-@_-"/>
    <numFmt numFmtId="173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70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1" fillId="0" borderId="1" xfId="3" applyNumberFormat="1" applyFont="1" applyBorder="1"/>
    <xf numFmtId="0" fontId="4" fillId="0" borderId="1" xfId="0" applyFont="1" applyBorder="1"/>
    <xf numFmtId="0" fontId="5" fillId="0" borderId="1" xfId="0" applyFont="1" applyBorder="1" applyAlignment="1">
      <alignment horizontal="right" vertical="center" wrapText="1"/>
    </xf>
    <xf numFmtId="166" fontId="1" fillId="0" borderId="0" xfId="3" applyNumberFormat="1" applyFont="1"/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9" fillId="0" borderId="9" xfId="4" applyNumberFormat="1" applyFont="1" applyBorder="1" applyAlignment="1">
      <alignment horizontal="center"/>
    </xf>
    <xf numFmtId="168" fontId="9" fillId="0" borderId="9" xfId="4" applyNumberFormat="1" applyFont="1" applyBorder="1" applyAlignment="1">
      <alignment horizontal="right"/>
    </xf>
    <xf numFmtId="168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68" fontId="10" fillId="0" borderId="13" xfId="4" applyNumberFormat="1" applyFont="1" applyBorder="1" applyAlignment="1">
      <alignment horizontal="right"/>
    </xf>
    <xf numFmtId="168" fontId="9" fillId="0" borderId="0" xfId="4" applyNumberFormat="1" applyFont="1"/>
    <xf numFmtId="168" fontId="9" fillId="0" borderId="9" xfId="4" applyNumberFormat="1" applyFont="1" applyBorder="1"/>
    <xf numFmtId="168" fontId="10" fillId="0" borderId="9" xfId="4" applyNumberFormat="1" applyFont="1" applyBorder="1"/>
    <xf numFmtId="168" fontId="10" fillId="0" borderId="0" xfId="4" applyNumberFormat="1" applyFont="1"/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1" fontId="2" fillId="2" borderId="1" xfId="5" applyNumberFormat="1" applyFont="1" applyFill="1" applyBorder="1" applyAlignment="1">
      <alignment horizontal="center" vertical="center" wrapText="1"/>
    </xf>
    <xf numFmtId="14" fontId="0" fillId="0" borderId="0" xfId="0" applyNumberFormat="1"/>
    <xf numFmtId="173" fontId="0" fillId="0" borderId="0" xfId="1" applyNumberFormat="1" applyFont="1"/>
    <xf numFmtId="173" fontId="2" fillId="0" borderId="1" xfId="1" applyNumberFormat="1" applyFont="1" applyBorder="1" applyAlignment="1">
      <alignment horizontal="center" vertical="center" wrapText="1"/>
    </xf>
    <xf numFmtId="173" fontId="0" fillId="0" borderId="1" xfId="1" applyNumberFormat="1" applyFont="1" applyBorder="1"/>
    <xf numFmtId="0" fontId="2" fillId="0" borderId="0" xfId="0" applyFont="1"/>
    <xf numFmtId="14" fontId="2" fillId="0" borderId="0" xfId="0" applyNumberFormat="1" applyFont="1"/>
    <xf numFmtId="173" fontId="2" fillId="0" borderId="0" xfId="1" applyNumberFormat="1" applyFont="1"/>
    <xf numFmtId="169" fontId="10" fillId="0" borderId="0" xfId="4" applyNumberFormat="1" applyFont="1" applyAlignment="1">
      <alignment horizontal="right"/>
    </xf>
    <xf numFmtId="173" fontId="2" fillId="2" borderId="1" xfId="1" applyNumberFormat="1" applyFont="1" applyFill="1" applyBorder="1" applyAlignment="1">
      <alignment horizontal="center" vertical="center" wrapText="1"/>
    </xf>
  </cellXfs>
  <cellStyles count="6">
    <cellStyle name="Millares" xfId="1" builtinId="3"/>
    <cellStyle name="Millares [0]" xfId="2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"/>
  <sheetViews>
    <sheetView workbookViewId="0">
      <selection activeCell="D21" sqref="D21"/>
    </sheetView>
  </sheetViews>
  <sheetFormatPr baseColWidth="10" defaultRowHeight="15" x14ac:dyDescent="0.25"/>
  <sheetData>
    <row r="1" spans="1:13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4" t="s">
        <v>11</v>
      </c>
      <c r="M1" s="4" t="s">
        <v>12</v>
      </c>
    </row>
    <row r="2" spans="1:13" x14ac:dyDescent="0.25">
      <c r="A2" s="6" t="s">
        <v>13</v>
      </c>
      <c r="B2" s="6">
        <v>860040094</v>
      </c>
      <c r="C2" s="6" t="s">
        <v>14</v>
      </c>
      <c r="D2" s="6">
        <v>2110</v>
      </c>
      <c r="E2" s="6">
        <v>2110108127</v>
      </c>
      <c r="F2" s="7">
        <v>45168</v>
      </c>
      <c r="G2" s="7">
        <v>45181</v>
      </c>
      <c r="H2" s="8">
        <v>31831311</v>
      </c>
      <c r="I2" s="6"/>
      <c r="J2" s="6"/>
      <c r="K2" s="6"/>
      <c r="L2" s="8">
        <v>31831311</v>
      </c>
      <c r="M2" s="9">
        <v>5065259</v>
      </c>
    </row>
    <row r="3" spans="1:13" x14ac:dyDescent="0.25">
      <c r="A3" s="6" t="s">
        <v>13</v>
      </c>
      <c r="B3" s="6">
        <v>860040094</v>
      </c>
      <c r="C3" s="6" t="s">
        <v>14</v>
      </c>
      <c r="D3" s="6">
        <v>2110</v>
      </c>
      <c r="E3" s="6">
        <v>2110109003</v>
      </c>
      <c r="F3" s="7">
        <v>45199</v>
      </c>
      <c r="G3" s="7">
        <v>45208</v>
      </c>
      <c r="H3" s="8">
        <v>150826134</v>
      </c>
      <c r="I3" s="6"/>
      <c r="J3" s="6"/>
      <c r="K3" s="6"/>
      <c r="L3" s="8">
        <v>150826134</v>
      </c>
      <c r="M3" s="9">
        <v>5080686</v>
      </c>
    </row>
    <row r="4" spans="1:13" x14ac:dyDescent="0.25">
      <c r="A4" s="6" t="s">
        <v>13</v>
      </c>
      <c r="B4" s="6">
        <v>860040094</v>
      </c>
      <c r="C4" s="6" t="s">
        <v>14</v>
      </c>
      <c r="D4" s="6">
        <v>2110</v>
      </c>
      <c r="E4" s="6">
        <v>2110109005</v>
      </c>
      <c r="F4" s="7">
        <v>45199</v>
      </c>
      <c r="G4" s="7">
        <v>45208</v>
      </c>
      <c r="H4" s="8">
        <v>31831309</v>
      </c>
      <c r="I4" s="6"/>
      <c r="J4" s="6"/>
      <c r="K4" s="6"/>
      <c r="L4" s="8">
        <v>31831309</v>
      </c>
      <c r="M4" s="9">
        <v>5080685</v>
      </c>
    </row>
    <row r="5" spans="1:13" x14ac:dyDescent="0.25">
      <c r="A5" s="6" t="s">
        <v>13</v>
      </c>
      <c r="B5" s="6">
        <v>860040094</v>
      </c>
      <c r="C5" s="6" t="s">
        <v>14</v>
      </c>
      <c r="D5" s="6">
        <v>2110</v>
      </c>
      <c r="E5" s="6">
        <v>2110109982</v>
      </c>
      <c r="F5" s="7">
        <v>45230</v>
      </c>
      <c r="G5" s="7"/>
      <c r="H5" s="8">
        <v>150826133</v>
      </c>
      <c r="I5" s="6"/>
      <c r="J5" s="6"/>
      <c r="K5" s="6"/>
      <c r="L5" s="8">
        <f>+H5</f>
        <v>150826133</v>
      </c>
      <c r="M5" s="10"/>
    </row>
    <row r="6" spans="1:13" x14ac:dyDescent="0.25">
      <c r="A6" s="6" t="s">
        <v>13</v>
      </c>
      <c r="B6" s="6">
        <v>860040094</v>
      </c>
      <c r="C6" s="6" t="s">
        <v>14</v>
      </c>
      <c r="D6" s="6">
        <v>2110</v>
      </c>
      <c r="E6" s="6">
        <v>2110109983</v>
      </c>
      <c r="F6" s="7">
        <v>45230</v>
      </c>
      <c r="G6" s="7"/>
      <c r="H6" s="8">
        <v>31831311</v>
      </c>
      <c r="I6" s="6"/>
      <c r="J6" s="6"/>
      <c r="K6" s="6"/>
      <c r="L6" s="8">
        <f>+H6</f>
        <v>31831311</v>
      </c>
      <c r="M6" s="10"/>
    </row>
    <row r="7" spans="1:13" x14ac:dyDescent="0.25">
      <c r="A7" s="6" t="s">
        <v>15</v>
      </c>
      <c r="B7" s="6">
        <v>860040094</v>
      </c>
      <c r="C7" s="6" t="s">
        <v>14</v>
      </c>
      <c r="D7" s="6">
        <v>2110</v>
      </c>
      <c r="E7" s="6">
        <v>2110110002</v>
      </c>
      <c r="F7" s="7">
        <v>45230</v>
      </c>
      <c r="G7" s="7"/>
      <c r="H7" s="8">
        <v>1159040</v>
      </c>
      <c r="I7" s="6"/>
      <c r="J7" s="6"/>
      <c r="K7" s="6"/>
      <c r="L7" s="8">
        <f>+H7</f>
        <v>1159040</v>
      </c>
      <c r="M7" s="10"/>
    </row>
    <row r="8" spans="1:13" x14ac:dyDescent="0.25">
      <c r="H8" s="11"/>
      <c r="L8" s="11">
        <f>SUM(L2:L7)</f>
        <v>398305238</v>
      </c>
    </row>
  </sheetData>
  <dataValidations count="3">
    <dataValidation type="textLength" allowBlank="1" showInputMessage="1" showErrorMessage="1" errorTitle="ERROR" error="El prefijo no debe superar los 4 caracteres" sqref="D2:D8">
      <formula1>0</formula1>
      <formula2>4</formula2>
    </dataValidation>
    <dataValidation type="whole" allowBlank="1" showInputMessage="1" showErrorMessage="1" errorTitle="ERROR" error="Datos no validos" sqref="G2:G7 E2:F8">
      <formula1>1</formula1>
      <formula2>9999999999999</formula2>
    </dataValidation>
    <dataValidation type="date" allowBlank="1" showInputMessage="1" showErrorMessage="1" sqref="F1:G1 G8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showGridLines="0" zoomScale="73" zoomScaleNormal="73" workbookViewId="0">
      <selection activeCell="H17" sqref="H17"/>
    </sheetView>
  </sheetViews>
  <sheetFormatPr baseColWidth="10" defaultRowHeight="15" x14ac:dyDescent="0.25"/>
  <cols>
    <col min="1" max="1" width="13.42578125" bestFit="1" customWidth="1"/>
    <col min="2" max="2" width="23.42578125" bestFit="1" customWidth="1"/>
    <col min="3" max="3" width="13" bestFit="1" customWidth="1"/>
    <col min="4" max="4" width="13.7109375" style="58" bestFit="1" customWidth="1"/>
    <col min="5" max="5" width="15.140625" bestFit="1" customWidth="1"/>
    <col min="6" max="7" width="18.7109375" style="59" bestFit="1" customWidth="1"/>
    <col min="8" max="8" width="47" bestFit="1" customWidth="1"/>
    <col min="9" max="9" width="15.85546875" style="59" bestFit="1" customWidth="1"/>
    <col min="10" max="10" width="15" bestFit="1" customWidth="1"/>
    <col min="11" max="11" width="17.5703125" style="59" bestFit="1" customWidth="1"/>
    <col min="12" max="13" width="14.5703125" bestFit="1" customWidth="1"/>
    <col min="14" max="14" width="24.42578125" bestFit="1" customWidth="1"/>
    <col min="15" max="15" width="12.42578125" bestFit="1" customWidth="1"/>
  </cols>
  <sheetData>
    <row r="1" spans="1:15" s="62" customFormat="1" x14ac:dyDescent="0.25">
      <c r="D1" s="63"/>
      <c r="F1" s="64">
        <f>SUBTOTAL(9,F3:F8)</f>
        <v>398305238</v>
      </c>
      <c r="G1" s="64">
        <f>SUBTOTAL(9,G3:G8)</f>
        <v>398305238</v>
      </c>
      <c r="I1" s="64">
        <f>SUBTOTAL(9,I3:I8)</f>
        <v>182657443</v>
      </c>
      <c r="K1" s="64">
        <f>SUBTOTAL(9,K3:K8)</f>
        <v>31831310</v>
      </c>
    </row>
    <row r="2" spans="1:15" ht="45" x14ac:dyDescent="0.25">
      <c r="A2" s="54" t="s">
        <v>40</v>
      </c>
      <c r="B2" s="54" t="s">
        <v>41</v>
      </c>
      <c r="C2" s="54" t="s">
        <v>42</v>
      </c>
      <c r="D2" s="55" t="s">
        <v>43</v>
      </c>
      <c r="E2" s="55" t="s">
        <v>44</v>
      </c>
      <c r="F2" s="60" t="s">
        <v>45</v>
      </c>
      <c r="G2" s="60" t="s">
        <v>46</v>
      </c>
      <c r="H2" s="56" t="s">
        <v>47</v>
      </c>
      <c r="I2" s="66" t="s">
        <v>48</v>
      </c>
      <c r="J2" s="57" t="s">
        <v>49</v>
      </c>
      <c r="K2" s="66" t="s">
        <v>50</v>
      </c>
      <c r="L2" s="57" t="s">
        <v>51</v>
      </c>
      <c r="M2" s="57" t="s">
        <v>52</v>
      </c>
      <c r="N2" s="57" t="s">
        <v>57</v>
      </c>
      <c r="O2" s="57" t="s">
        <v>53</v>
      </c>
    </row>
    <row r="3" spans="1:15" x14ac:dyDescent="0.25">
      <c r="A3" s="6">
        <v>860040094</v>
      </c>
      <c r="B3" s="6" t="s">
        <v>14</v>
      </c>
      <c r="C3" s="6">
        <v>2110108127</v>
      </c>
      <c r="D3" s="7">
        <v>45168</v>
      </c>
      <c r="E3" s="7">
        <v>45181</v>
      </c>
      <c r="F3" s="61">
        <v>31831311</v>
      </c>
      <c r="G3" s="61">
        <v>31831311</v>
      </c>
      <c r="H3" s="6" t="s">
        <v>56</v>
      </c>
      <c r="I3" s="61">
        <v>31831310</v>
      </c>
      <c r="J3" s="6">
        <v>1222307631</v>
      </c>
      <c r="K3" s="61"/>
      <c r="L3" s="6"/>
      <c r="M3" s="6"/>
      <c r="N3" s="6" t="s">
        <v>58</v>
      </c>
      <c r="O3" s="7">
        <v>45230</v>
      </c>
    </row>
    <row r="4" spans="1:15" x14ac:dyDescent="0.25">
      <c r="A4" s="6">
        <v>860040094</v>
      </c>
      <c r="B4" s="6" t="s">
        <v>14</v>
      </c>
      <c r="C4" s="6">
        <v>2110109003</v>
      </c>
      <c r="D4" s="7">
        <v>45199</v>
      </c>
      <c r="E4" s="7">
        <v>45208</v>
      </c>
      <c r="F4" s="61">
        <v>150826134</v>
      </c>
      <c r="G4" s="61">
        <v>150826134</v>
      </c>
      <c r="H4" s="6" t="s">
        <v>56</v>
      </c>
      <c r="I4" s="61">
        <v>150826133</v>
      </c>
      <c r="J4" s="6">
        <v>1222330000</v>
      </c>
      <c r="K4" s="61">
        <v>0</v>
      </c>
      <c r="L4" s="6"/>
      <c r="M4" s="6"/>
      <c r="N4" s="6" t="s">
        <v>59</v>
      </c>
      <c r="O4" s="7">
        <v>45230</v>
      </c>
    </row>
    <row r="5" spans="1:15" x14ac:dyDescent="0.25">
      <c r="A5" s="6">
        <v>860040094</v>
      </c>
      <c r="B5" s="6" t="s">
        <v>14</v>
      </c>
      <c r="C5" s="6">
        <v>2110109005</v>
      </c>
      <c r="D5" s="7">
        <v>45199</v>
      </c>
      <c r="E5" s="7">
        <v>45208</v>
      </c>
      <c r="F5" s="61">
        <v>31831309</v>
      </c>
      <c r="G5" s="61">
        <v>31831309</v>
      </c>
      <c r="H5" s="6" t="s">
        <v>60</v>
      </c>
      <c r="I5" s="61">
        <v>0</v>
      </c>
      <c r="J5" s="6"/>
      <c r="K5" s="61">
        <v>31831310</v>
      </c>
      <c r="L5" s="6">
        <v>2201449836</v>
      </c>
      <c r="M5" s="6" t="s">
        <v>61</v>
      </c>
      <c r="N5" s="6" t="s">
        <v>62</v>
      </c>
      <c r="O5" s="7">
        <v>45230</v>
      </c>
    </row>
    <row r="6" spans="1:15" x14ac:dyDescent="0.25">
      <c r="A6" s="6">
        <v>860040094</v>
      </c>
      <c r="B6" s="6" t="s">
        <v>14</v>
      </c>
      <c r="C6" s="6">
        <v>2110109982</v>
      </c>
      <c r="D6" s="7">
        <v>45230</v>
      </c>
      <c r="E6" s="6"/>
      <c r="F6" s="61">
        <v>150826133</v>
      </c>
      <c r="G6" s="61">
        <v>150826133</v>
      </c>
      <c r="H6" s="6" t="s">
        <v>63</v>
      </c>
      <c r="I6" s="61">
        <v>0</v>
      </c>
      <c r="J6" s="6"/>
      <c r="K6" s="61">
        <v>0</v>
      </c>
      <c r="L6" s="6"/>
      <c r="M6" s="6"/>
      <c r="N6" s="6"/>
      <c r="O6" s="7">
        <v>45230</v>
      </c>
    </row>
    <row r="7" spans="1:15" x14ac:dyDescent="0.25">
      <c r="A7" s="6">
        <v>860040094</v>
      </c>
      <c r="B7" s="6" t="s">
        <v>14</v>
      </c>
      <c r="C7" s="6">
        <v>2110109983</v>
      </c>
      <c r="D7" s="7">
        <v>45230</v>
      </c>
      <c r="E7" s="6"/>
      <c r="F7" s="61">
        <v>31831311</v>
      </c>
      <c r="G7" s="61">
        <v>31831311</v>
      </c>
      <c r="H7" s="6" t="s">
        <v>63</v>
      </c>
      <c r="I7" s="61">
        <v>0</v>
      </c>
      <c r="J7" s="6"/>
      <c r="K7" s="61">
        <v>0</v>
      </c>
      <c r="L7" s="6"/>
      <c r="M7" s="6"/>
      <c r="N7" s="6"/>
      <c r="O7" s="7">
        <v>45230</v>
      </c>
    </row>
    <row r="8" spans="1:15" x14ac:dyDescent="0.25">
      <c r="A8" s="6">
        <v>860040094</v>
      </c>
      <c r="B8" s="6" t="s">
        <v>14</v>
      </c>
      <c r="C8" s="6">
        <v>2110110002</v>
      </c>
      <c r="D8" s="7">
        <v>45230</v>
      </c>
      <c r="E8" s="6"/>
      <c r="F8" s="61">
        <v>1159040</v>
      </c>
      <c r="G8" s="61">
        <v>1159040</v>
      </c>
      <c r="H8" s="6" t="s">
        <v>63</v>
      </c>
      <c r="I8" s="61">
        <v>0</v>
      </c>
      <c r="J8" s="6"/>
      <c r="K8" s="61">
        <v>0</v>
      </c>
      <c r="L8" s="6"/>
      <c r="M8" s="6"/>
      <c r="N8" s="6"/>
      <c r="O8" s="7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33" sqref="P33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16</v>
      </c>
      <c r="E2" s="16"/>
      <c r="F2" s="16"/>
      <c r="G2" s="16"/>
      <c r="H2" s="16"/>
      <c r="I2" s="17"/>
      <c r="J2" s="18" t="s">
        <v>17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18</v>
      </c>
      <c r="E4" s="16"/>
      <c r="F4" s="16"/>
      <c r="G4" s="16"/>
      <c r="H4" s="16"/>
      <c r="I4" s="17"/>
      <c r="J4" s="18" t="s">
        <v>19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20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54</v>
      </c>
      <c r="J12" s="32"/>
    </row>
    <row r="13" spans="2:10" x14ac:dyDescent="0.2">
      <c r="B13" s="31"/>
      <c r="C13" s="33" t="s">
        <v>55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21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22</v>
      </c>
      <c r="D17" s="34"/>
      <c r="H17" s="36" t="s">
        <v>23</v>
      </c>
      <c r="I17" s="36" t="s">
        <v>24</v>
      </c>
      <c r="J17" s="32"/>
    </row>
    <row r="18" spans="2:10" x14ac:dyDescent="0.2">
      <c r="B18" s="31"/>
      <c r="C18" s="33" t="s">
        <v>25</v>
      </c>
      <c r="D18" s="33"/>
      <c r="E18" s="33"/>
      <c r="F18" s="33"/>
      <c r="H18" s="37">
        <v>6</v>
      </c>
      <c r="I18" s="65">
        <v>398305238</v>
      </c>
      <c r="J18" s="32"/>
    </row>
    <row r="19" spans="2:10" x14ac:dyDescent="0.2">
      <c r="B19" s="31"/>
      <c r="C19" s="12" t="s">
        <v>26</v>
      </c>
      <c r="H19" s="38">
        <v>1</v>
      </c>
      <c r="I19" s="39">
        <v>31831309</v>
      </c>
      <c r="J19" s="32"/>
    </row>
    <row r="20" spans="2:10" x14ac:dyDescent="0.2">
      <c r="B20" s="31"/>
      <c r="C20" s="12" t="s">
        <v>27</v>
      </c>
      <c r="H20" s="38">
        <v>0</v>
      </c>
      <c r="I20" s="39">
        <v>0</v>
      </c>
      <c r="J20" s="32"/>
    </row>
    <row r="21" spans="2:10" x14ac:dyDescent="0.2">
      <c r="B21" s="31"/>
      <c r="C21" s="12" t="s">
        <v>28</v>
      </c>
      <c r="H21" s="38">
        <v>3</v>
      </c>
      <c r="I21" s="40">
        <v>183816484</v>
      </c>
      <c r="J21" s="32"/>
    </row>
    <row r="22" spans="2:10" x14ac:dyDescent="0.2">
      <c r="B22" s="31"/>
      <c r="C22" s="12" t="s">
        <v>29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30</v>
      </c>
      <c r="H23" s="41">
        <v>0</v>
      </c>
      <c r="I23" s="42">
        <v>0</v>
      </c>
      <c r="J23" s="32"/>
    </row>
    <row r="24" spans="2:10" x14ac:dyDescent="0.2">
      <c r="B24" s="31"/>
      <c r="C24" s="33" t="s">
        <v>31</v>
      </c>
      <c r="D24" s="33"/>
      <c r="E24" s="33"/>
      <c r="F24" s="33"/>
      <c r="H24" s="37">
        <f>H19+H20+H21+H22+H23</f>
        <v>4</v>
      </c>
      <c r="I24" s="43">
        <f>I19+I20+I21+I22+I23</f>
        <v>215647793</v>
      </c>
      <c r="J24" s="32"/>
    </row>
    <row r="25" spans="2:10" x14ac:dyDescent="0.2">
      <c r="B25" s="31"/>
      <c r="C25" s="12" t="s">
        <v>32</v>
      </c>
      <c r="H25" s="38">
        <v>2</v>
      </c>
      <c r="I25" s="39">
        <v>182657445</v>
      </c>
      <c r="J25" s="32"/>
    </row>
    <row r="26" spans="2:10" ht="13.5" thickBot="1" x14ac:dyDescent="0.25">
      <c r="B26" s="31"/>
      <c r="C26" s="12" t="s">
        <v>33</v>
      </c>
      <c r="H26" s="41">
        <v>0</v>
      </c>
      <c r="I26" s="42">
        <v>0</v>
      </c>
      <c r="J26" s="32"/>
    </row>
    <row r="27" spans="2:10" x14ac:dyDescent="0.2">
      <c r="B27" s="31"/>
      <c r="C27" s="33" t="s">
        <v>34</v>
      </c>
      <c r="D27" s="33"/>
      <c r="E27" s="33"/>
      <c r="F27" s="33"/>
      <c r="H27" s="37">
        <f>H25+H26</f>
        <v>2</v>
      </c>
      <c r="I27" s="43">
        <f>I25+I26</f>
        <v>182657445</v>
      </c>
      <c r="J27" s="32"/>
    </row>
    <row r="28" spans="2:10" ht="13.5" thickBot="1" x14ac:dyDescent="0.25">
      <c r="B28" s="31"/>
      <c r="C28" s="12" t="s">
        <v>35</v>
      </c>
      <c r="D28" s="33"/>
      <c r="E28" s="33"/>
      <c r="F28" s="33"/>
      <c r="H28" s="41">
        <v>0</v>
      </c>
      <c r="I28" s="42">
        <v>0</v>
      </c>
      <c r="J28" s="32"/>
    </row>
    <row r="29" spans="2:10" x14ac:dyDescent="0.2">
      <c r="B29" s="31"/>
      <c r="C29" s="33" t="s">
        <v>36</v>
      </c>
      <c r="D29" s="33"/>
      <c r="E29" s="33"/>
      <c r="F29" s="33"/>
      <c r="H29" s="38">
        <f>H28</f>
        <v>0</v>
      </c>
      <c r="I29" s="39">
        <f>I28</f>
        <v>0</v>
      </c>
      <c r="J29" s="32"/>
    </row>
    <row r="30" spans="2:10" x14ac:dyDescent="0.2">
      <c r="B30" s="31"/>
      <c r="C30" s="33"/>
      <c r="D30" s="33"/>
      <c r="E30" s="33"/>
      <c r="F30" s="33"/>
      <c r="H30" s="44"/>
      <c r="I30" s="43"/>
      <c r="J30" s="32"/>
    </row>
    <row r="31" spans="2:10" ht="13.5" thickBot="1" x14ac:dyDescent="0.25">
      <c r="B31" s="31"/>
      <c r="C31" s="33" t="s">
        <v>37</v>
      </c>
      <c r="D31" s="33"/>
      <c r="H31" s="45">
        <f>H24+H27+H29</f>
        <v>6</v>
      </c>
      <c r="I31" s="46">
        <f>I24+I27+I29</f>
        <v>398305238</v>
      </c>
      <c r="J31" s="32"/>
    </row>
    <row r="32" spans="2:10" ht="13.5" thickTop="1" x14ac:dyDescent="0.2">
      <c r="B32" s="31"/>
      <c r="C32" s="33"/>
      <c r="D32" s="33"/>
      <c r="H32" s="47"/>
      <c r="I32" s="39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ht="13.5" thickBot="1" x14ac:dyDescent="0.25">
      <c r="B36" s="31"/>
      <c r="C36" s="49" t="s">
        <v>64</v>
      </c>
      <c r="D36" s="48"/>
      <c r="G36" s="49" t="s">
        <v>38</v>
      </c>
      <c r="H36" s="48"/>
      <c r="I36" s="47"/>
      <c r="J36" s="32"/>
    </row>
    <row r="37" spans="2:10" ht="4.5" customHeight="1" x14ac:dyDescent="0.2">
      <c r="B37" s="31"/>
      <c r="C37" s="47"/>
      <c r="D37" s="47"/>
      <c r="G37" s="47"/>
      <c r="H37" s="47"/>
      <c r="I37" s="47"/>
      <c r="J37" s="32"/>
    </row>
    <row r="38" spans="2:10" x14ac:dyDescent="0.2">
      <c r="B38" s="31"/>
      <c r="C38" s="33" t="s">
        <v>65</v>
      </c>
      <c r="G38" s="50" t="s">
        <v>39</v>
      </c>
      <c r="H38" s="47"/>
      <c r="I38" s="47"/>
      <c r="J38" s="32"/>
    </row>
    <row r="39" spans="2:10" x14ac:dyDescent="0.2">
      <c r="B39" s="31"/>
      <c r="G39" s="47"/>
      <c r="H39" s="47"/>
      <c r="I39" s="47"/>
      <c r="J39" s="32"/>
    </row>
    <row r="40" spans="2:10" ht="18.75" customHeight="1" thickBot="1" x14ac:dyDescent="0.25">
      <c r="B40" s="51"/>
      <c r="C40" s="52"/>
      <c r="D40" s="52"/>
      <c r="E40" s="52"/>
      <c r="F40" s="52"/>
      <c r="G40" s="48"/>
      <c r="H40" s="48"/>
      <c r="I40" s="48"/>
      <c r="J40" s="5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2023-11-02T15:56:30Z</cp:lastPrinted>
  <dcterms:created xsi:type="dcterms:W3CDTF">2023-11-02T15:40:34Z</dcterms:created>
  <dcterms:modified xsi:type="dcterms:W3CDTF">2023-11-02T16:02:03Z</dcterms:modified>
</cp:coreProperties>
</file>