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11. NOVIEMBRE\NIT 821000831_HOSP RUBEN CRUZ VELEZ (TULUA) ACTUALIZAR\"/>
    </mc:Choice>
  </mc:AlternateContent>
  <bookViews>
    <workbookView xWindow="-120" yWindow="-120" windowWidth="24240" windowHeight="13140" firstSheet="2" activeTab="3"/>
  </bookViews>
  <sheets>
    <sheet name="INFO IPS" sheetId="1" r:id="rId1"/>
    <sheet name="TD" sheetId="5" r:id="rId2"/>
    <sheet name="TD ACTUALIZACION" sheetId="7" r:id="rId3"/>
    <sheet name="ESTADO DE CADA FACTURA" sheetId="2" r:id="rId4"/>
    <sheet name="FOR-CSA-018" sheetId="3" r:id="rId5"/>
    <sheet name="ESTADO DE CARTERA ANTERIOR" sheetId="4" r:id="rId6"/>
    <sheet name="FOR_CSA_004" sheetId="6" r:id="rId7"/>
    <sheet name="FOR-CSA-018 (2)" sheetId="8" r:id="rId8"/>
  </sheets>
  <externalReferences>
    <externalReference r:id="rId9"/>
  </externalReferences>
  <definedNames>
    <definedName name="_xlnm._FilterDatabase" localSheetId="3" hidden="1">'ESTADO DE CADA FACTURA'!$A$2:$AC$148</definedName>
    <definedName name="_xlnm._FilterDatabase" localSheetId="5" hidden="1">'ESTADO DE CARTERA ANTERIOR'!$A$1:$BB$97</definedName>
    <definedName name="_xlnm._FilterDatabase" localSheetId="0" hidden="1">'INFO IPS'!$A$1:$V$1</definedName>
  </definedNames>
  <calcPr calcId="152511"/>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8" l="1"/>
  <c r="I25" i="8"/>
  <c r="I26" i="8" s="1"/>
  <c r="I31" i="8"/>
  <c r="H31" i="8"/>
  <c r="H29" i="8"/>
  <c r="I29" i="8"/>
  <c r="H26" i="8"/>
  <c r="H33" i="8" s="1"/>
  <c r="I33" i="8" l="1"/>
  <c r="I20" i="6"/>
  <c r="H20" i="6"/>
  <c r="I27" i="3" l="1"/>
  <c r="I25" i="3"/>
  <c r="I26" i="3" s="1"/>
  <c r="H26" i="3"/>
  <c r="Y1" i="2"/>
  <c r="J1" i="2"/>
  <c r="K1" i="2"/>
  <c r="L1" i="2"/>
  <c r="I1" i="2"/>
  <c r="X1" i="2"/>
  <c r="R1" i="2"/>
  <c r="W1" i="2"/>
  <c r="V1" i="2"/>
  <c r="U1" i="2"/>
  <c r="T1" i="2"/>
  <c r="Q22" i="2"/>
  <c r="Q23" i="2"/>
  <c r="Q41" i="2"/>
  <c r="Q42" i="2"/>
  <c r="Q43" i="2"/>
  <c r="Q44" i="2"/>
  <c r="Q45" i="2"/>
  <c r="Q46" i="2"/>
  <c r="Q47" i="2"/>
  <c r="Q48" i="2"/>
  <c r="Q49" i="2"/>
  <c r="Q50" i="2"/>
  <c r="Q51" i="2"/>
  <c r="Q52" i="2"/>
  <c r="Q53" i="2"/>
  <c r="Q54" i="2"/>
  <c r="Q55" i="2"/>
  <c r="Q56" i="2"/>
  <c r="Q57" i="2"/>
  <c r="Q58" i="2"/>
  <c r="Q59" i="2"/>
  <c r="Q60" i="2"/>
  <c r="Q61" i="2"/>
  <c r="Q62" i="2"/>
  <c r="Q63" i="2"/>
  <c r="Q87" i="2"/>
  <c r="Q88" i="2"/>
  <c r="Q89" i="2"/>
  <c r="Q90" i="2"/>
  <c r="Q91" i="2"/>
  <c r="Q92" i="2"/>
  <c r="Q93" i="2"/>
  <c r="Q94" i="2"/>
  <c r="Q95" i="2"/>
  <c r="Q96" i="2"/>
  <c r="Q97" i="2"/>
  <c r="Q98" i="2"/>
  <c r="Q107" i="2"/>
  <c r="Q108" i="2"/>
  <c r="Q109" i="2"/>
  <c r="Q110" i="2"/>
  <c r="Q111" i="2"/>
  <c r="Q112" i="2"/>
  <c r="Q113" i="2"/>
  <c r="Q129" i="2"/>
  <c r="Q130" i="2"/>
  <c r="Q131" i="2"/>
  <c r="Q132" i="2"/>
  <c r="P1" i="2"/>
  <c r="Q1" i="2" l="1"/>
  <c r="I31" i="3"/>
  <c r="H31" i="3"/>
  <c r="I29" i="3"/>
  <c r="H29" i="3"/>
  <c r="I33" i="3" l="1"/>
  <c r="H33" i="3"/>
  <c r="O148" i="1"/>
  <c r="M148" i="1"/>
  <c r="L148" i="1"/>
  <c r="K148" i="1"/>
  <c r="J148" i="1"/>
  <c r="N148" i="1" l="1"/>
</calcChain>
</file>

<file path=xl/sharedStrings.xml><?xml version="1.0" encoding="utf-8"?>
<sst xmlns="http://schemas.openxmlformats.org/spreadsheetml/2006/main" count="3352" uniqueCount="594">
  <si>
    <t>NIT</t>
  </si>
  <si>
    <t>NOMBRE IPS</t>
  </si>
  <si>
    <t>No. CUENTA DE COBRO</t>
  </si>
  <si>
    <t>PREFIJO FACTURA</t>
  </si>
  <si>
    <t>No. FACTURA DE VENTA</t>
  </si>
  <si>
    <t>FECHA FACTURA</t>
  </si>
  <si>
    <t>FECHA RADICADO</t>
  </si>
  <si>
    <t>VALOR FACTURA</t>
  </si>
  <si>
    <t>MODALIDAD</t>
  </si>
  <si>
    <t>PERIODO</t>
  </si>
  <si>
    <t>PAGO</t>
  </si>
  <si>
    <t>SALDO CARTERA  POR COBRAR</t>
  </si>
  <si>
    <t>TIPO DE CONTRATO</t>
  </si>
  <si>
    <t>SEDE/ CIUDAD</t>
  </si>
  <si>
    <t>TIPO DE PRESTACION</t>
  </si>
  <si>
    <t>HOSPITAL RUBEN CRUZ  VELEZ</t>
  </si>
  <si>
    <t>EVENTOS</t>
  </si>
  <si>
    <t>TULUA</t>
  </si>
  <si>
    <t>SS. DE SALUD</t>
  </si>
  <si>
    <t>CC0082</t>
  </si>
  <si>
    <t xml:space="preserve">FRE1      </t>
  </si>
  <si>
    <t>CC0163</t>
  </si>
  <si>
    <t>CC0164</t>
  </si>
  <si>
    <t>CC0342</t>
  </si>
  <si>
    <t>CC0469</t>
  </si>
  <si>
    <t>CC0591</t>
  </si>
  <si>
    <t>CC0651</t>
  </si>
  <si>
    <t>CC0774</t>
  </si>
  <si>
    <t>CC1200</t>
  </si>
  <si>
    <t>CC1249</t>
  </si>
  <si>
    <t>CC1349</t>
  </si>
  <si>
    <t>CC1447</t>
  </si>
  <si>
    <t xml:space="preserve">                                                   -  </t>
  </si>
  <si>
    <t>CC1454</t>
  </si>
  <si>
    <t>CC1521</t>
  </si>
  <si>
    <t>CC1619</t>
  </si>
  <si>
    <t>CC1620</t>
  </si>
  <si>
    <t>CC1714</t>
  </si>
  <si>
    <t>CC1715</t>
  </si>
  <si>
    <t>CC1798</t>
  </si>
  <si>
    <t>CC1799</t>
  </si>
  <si>
    <t>CC1870</t>
  </si>
  <si>
    <t>CC1875</t>
  </si>
  <si>
    <t>CC1917</t>
  </si>
  <si>
    <t>CC2024</t>
  </si>
  <si>
    <t>CC2038</t>
  </si>
  <si>
    <t>CC2078</t>
  </si>
  <si>
    <t>CC2079</t>
  </si>
  <si>
    <t>CC2181</t>
  </si>
  <si>
    <t>CC2182</t>
  </si>
  <si>
    <t>CC2227</t>
  </si>
  <si>
    <t>CC2228</t>
  </si>
  <si>
    <t>CC2279</t>
  </si>
  <si>
    <t>CC2280</t>
  </si>
  <si>
    <t>CC2335</t>
  </si>
  <si>
    <t>CC2353</t>
  </si>
  <si>
    <t>CC2396</t>
  </si>
  <si>
    <t>CC2397</t>
  </si>
  <si>
    <t>FACTURA</t>
  </si>
  <si>
    <t>FRE118653</t>
  </si>
  <si>
    <t>FRE121731</t>
  </si>
  <si>
    <t>FRE122882</t>
  </si>
  <si>
    <t>FRE123952</t>
  </si>
  <si>
    <t>FRE126737</t>
  </si>
  <si>
    <t>FRE133043</t>
  </si>
  <si>
    <t>FRE128716</t>
  </si>
  <si>
    <t>FRE156416</t>
  </si>
  <si>
    <t>FRE172585</t>
  </si>
  <si>
    <t>FRE190423</t>
  </si>
  <si>
    <t>FRE196685</t>
  </si>
  <si>
    <t>FRE196831</t>
  </si>
  <si>
    <t>FRE196836</t>
  </si>
  <si>
    <t>FRE199164</t>
  </si>
  <si>
    <t>FRE199165</t>
  </si>
  <si>
    <t>FRE1108177</t>
  </si>
  <si>
    <t>FRE1109674</t>
  </si>
  <si>
    <t>FRE1109998</t>
  </si>
  <si>
    <t>FRE1144359</t>
  </si>
  <si>
    <t>FRE1144362</t>
  </si>
  <si>
    <t>FRE1148017</t>
  </si>
  <si>
    <t>FRE1148556</t>
  </si>
  <si>
    <t>FRE1157785</t>
  </si>
  <si>
    <t>FRE1158478</t>
  </si>
  <si>
    <t>FRE1164279</t>
  </si>
  <si>
    <t>FRE1167396</t>
  </si>
  <si>
    <t>FRE1170527</t>
  </si>
  <si>
    <t>FRE1173614</t>
  </si>
  <si>
    <t>FRE1168906</t>
  </si>
  <si>
    <t>FRE1168907</t>
  </si>
  <si>
    <t>FRE1168910</t>
  </si>
  <si>
    <t>FRE1168913</t>
  </si>
  <si>
    <t>FRE1168914</t>
  </si>
  <si>
    <t>FRE1168917</t>
  </si>
  <si>
    <t>FRE1168920</t>
  </si>
  <si>
    <t>FRE1171641</t>
  </si>
  <si>
    <t>FRE1172060</t>
  </si>
  <si>
    <t>FRE1172678</t>
  </si>
  <si>
    <t>FRE1172738</t>
  </si>
  <si>
    <t>FRE1176116</t>
  </si>
  <si>
    <t>FRE1182363</t>
  </si>
  <si>
    <t>FRE1182372</t>
  </si>
  <si>
    <t>FRE1186918</t>
  </si>
  <si>
    <t>FRE1188199</t>
  </si>
  <si>
    <t>FRE1188311</t>
  </si>
  <si>
    <t>FRE1192115</t>
  </si>
  <si>
    <t>FRE1187243</t>
  </si>
  <si>
    <t>FRE1188734</t>
  </si>
  <si>
    <t>FRE1190263</t>
  </si>
  <si>
    <t>FRE1196705</t>
  </si>
  <si>
    <t>FRE1200047</t>
  </si>
  <si>
    <t>FRE1200261</t>
  </si>
  <si>
    <t>FRE1202846</t>
  </si>
  <si>
    <t>FRE1203431</t>
  </si>
  <si>
    <t>FRE1203523</t>
  </si>
  <si>
    <t>FRE1205559</t>
  </si>
  <si>
    <t>FRE1206374</t>
  </si>
  <si>
    <t>FRE1199430</t>
  </si>
  <si>
    <t>FRE1203212</t>
  </si>
  <si>
    <t>FRE1209266</t>
  </si>
  <si>
    <t>FRE1213883</t>
  </si>
  <si>
    <t>FRE1214037</t>
  </si>
  <si>
    <t>FRE1214181</t>
  </si>
  <si>
    <t>FRE1216879</t>
  </si>
  <si>
    <t>FRE1209890</t>
  </si>
  <si>
    <t>FRE1220186</t>
  </si>
  <si>
    <t>FRE1220188</t>
  </si>
  <si>
    <t>FRE1220310</t>
  </si>
  <si>
    <t>FRE1221810</t>
  </si>
  <si>
    <t>FRE1228868</t>
  </si>
  <si>
    <t>FRE1226063</t>
  </si>
  <si>
    <t>FRE1227399</t>
  </si>
  <si>
    <t>FRE1230835</t>
  </si>
  <si>
    <t>FRE1231296</t>
  </si>
  <si>
    <t>FRE1232185</t>
  </si>
  <si>
    <t>FRE1236937</t>
  </si>
  <si>
    <t>FRE1239024</t>
  </si>
  <si>
    <t>FRE1246058</t>
  </si>
  <si>
    <t>FRE1246635</t>
  </si>
  <si>
    <t>FRE1247234</t>
  </si>
  <si>
    <t>FRE1247102</t>
  </si>
  <si>
    <t>FRE1249517</t>
  </si>
  <si>
    <t>FRE1251461</t>
  </si>
  <si>
    <t>FRE1255501</t>
  </si>
  <si>
    <t>FRE1266685</t>
  </si>
  <si>
    <t>FRE1269173</t>
  </si>
  <si>
    <t>FRE1269175</t>
  </si>
  <si>
    <t>FRE1269548</t>
  </si>
  <si>
    <t>FRE1274800</t>
  </si>
  <si>
    <t>FRE1268228</t>
  </si>
  <si>
    <t>FRE1269217</t>
  </si>
  <si>
    <t>FRE1269838</t>
  </si>
  <si>
    <t>FRE1279620</t>
  </si>
  <si>
    <t>FRE1280447</t>
  </si>
  <si>
    <t>FRE1282689</t>
  </si>
  <si>
    <t>FRE1283203</t>
  </si>
  <si>
    <t>FRE1280700</t>
  </si>
  <si>
    <t>FRE1280759</t>
  </si>
  <si>
    <t>FRE1282156</t>
  </si>
  <si>
    <t>FRE1285881</t>
  </si>
  <si>
    <t>FRE1285884</t>
  </si>
  <si>
    <t>FRE1288362</t>
  </si>
  <si>
    <t>FRE1289709</t>
  </si>
  <si>
    <t>FRE1291601</t>
  </si>
  <si>
    <t>FRE1291744</t>
  </si>
  <si>
    <t>FRE1292562</t>
  </si>
  <si>
    <t>FRE1286428</t>
  </si>
  <si>
    <t>FRE1286465</t>
  </si>
  <si>
    <t>FRE1287343</t>
  </si>
  <si>
    <t>FRE1290133</t>
  </si>
  <si>
    <t>FRE1290151</t>
  </si>
  <si>
    <t>FRE1290741</t>
  </si>
  <si>
    <t>FRE1292278</t>
  </si>
  <si>
    <t>FRE1298771</t>
  </si>
  <si>
    <t>FRE1298877</t>
  </si>
  <si>
    <t>FRE1296384</t>
  </si>
  <si>
    <t>FRE1297513</t>
  </si>
  <si>
    <t>FRE1298439</t>
  </si>
  <si>
    <t>FRE1298792</t>
  </si>
  <si>
    <t>FRE1298794</t>
  </si>
  <si>
    <t>FRE1300919</t>
  </si>
  <si>
    <t>FRE1300920</t>
  </si>
  <si>
    <t>FRE1300942</t>
  </si>
  <si>
    <t>FRE1301706</t>
  </si>
  <si>
    <t>FRE1301710</t>
  </si>
  <si>
    <t>FRE1305585</t>
  </si>
  <si>
    <t>FRE1305762</t>
  </si>
  <si>
    <t>FRE1305898</t>
  </si>
  <si>
    <t>FRE1305899</t>
  </si>
  <si>
    <t>FRE1307043</t>
  </si>
  <si>
    <t>FRE1308641</t>
  </si>
  <si>
    <t>FRE1309621</t>
  </si>
  <si>
    <t>FRE1303315</t>
  </si>
  <si>
    <t>FRE1310401</t>
  </si>
  <si>
    <t>LLAVE</t>
  </si>
  <si>
    <t>821000831__3274964</t>
  </si>
  <si>
    <t>821000831__3282778</t>
  </si>
  <si>
    <t>821000831__3337624</t>
  </si>
  <si>
    <t>821000831__3349350</t>
  </si>
  <si>
    <t>821000831__3420579</t>
  </si>
  <si>
    <t>821000831__3427415</t>
  </si>
  <si>
    <t>821000831__3460895</t>
  </si>
  <si>
    <t>821000831__3466874</t>
  </si>
  <si>
    <t>821000831__3477294</t>
  </si>
  <si>
    <t>821000831__3653696</t>
  </si>
  <si>
    <t>821000831__3660932</t>
  </si>
  <si>
    <t>821000831__3761144</t>
  </si>
  <si>
    <t>821000831_FRE1_18653</t>
  </si>
  <si>
    <t>821000831_FRE1_21731</t>
  </si>
  <si>
    <t>821000831_FRE1_22882</t>
  </si>
  <si>
    <t>821000831_FRE1_23952</t>
  </si>
  <si>
    <t>821000831_FRE1_26737</t>
  </si>
  <si>
    <t>821000831_FRE1_33043</t>
  </si>
  <si>
    <t>821000831_FRE1_28716</t>
  </si>
  <si>
    <t>821000831_FRE1_56416</t>
  </si>
  <si>
    <t>821000831_FRE1_72585</t>
  </si>
  <si>
    <t>821000831_FRE1_90423</t>
  </si>
  <si>
    <t>821000831_FRE1_96685</t>
  </si>
  <si>
    <t>821000831_FRE1_96831</t>
  </si>
  <si>
    <t>821000831_FRE1_96836</t>
  </si>
  <si>
    <t>821000831_FRE1_99164</t>
  </si>
  <si>
    <t>821000831_FRE1_99165</t>
  </si>
  <si>
    <t>821000831_FRE1_108177</t>
  </si>
  <si>
    <t>821000831_FRE1_109674</t>
  </si>
  <si>
    <t>821000831_FRE1_109998</t>
  </si>
  <si>
    <t>821000831_FRE1_144359</t>
  </si>
  <si>
    <t>821000831_FRE1_144362</t>
  </si>
  <si>
    <t>821000831_FRE1_148017</t>
  </si>
  <si>
    <t>821000831_FRE1_148556</t>
  </si>
  <si>
    <t>821000831_FRE1_157785</t>
  </si>
  <si>
    <t>821000831_FRE1_158478</t>
  </si>
  <si>
    <t>821000831_FRE1_164279</t>
  </si>
  <si>
    <t>821000831_FRE1_167396</t>
  </si>
  <si>
    <t>821000831_FRE1_170527</t>
  </si>
  <si>
    <t>821000831_FRE1_173614</t>
  </si>
  <si>
    <t>821000831_FRE1_168906</t>
  </si>
  <si>
    <t>821000831_FRE1_168907</t>
  </si>
  <si>
    <t>821000831_FRE1_168910</t>
  </si>
  <si>
    <t>821000831_FRE1_168913</t>
  </si>
  <si>
    <t>821000831_FRE1_168914</t>
  </si>
  <si>
    <t>821000831_FRE1_168917</t>
  </si>
  <si>
    <t>821000831_FRE1_168920</t>
  </si>
  <si>
    <t>821000831_FRE1_171641</t>
  </si>
  <si>
    <t>821000831_FRE1_172060</t>
  </si>
  <si>
    <t>821000831_FRE1_172678</t>
  </si>
  <si>
    <t>821000831_FRE1_172738</t>
  </si>
  <si>
    <t>821000831_FRE1_176116</t>
  </si>
  <si>
    <t>821000831_FRE1_182363</t>
  </si>
  <si>
    <t>821000831_FRE1_182372</t>
  </si>
  <si>
    <t>821000831_FRE1_186918</t>
  </si>
  <si>
    <t>821000831_FRE1_188199</t>
  </si>
  <si>
    <t>821000831_FRE1_188311</t>
  </si>
  <si>
    <t>821000831_FRE1_192115</t>
  </si>
  <si>
    <t>821000831_FRE1_187243</t>
  </si>
  <si>
    <t>821000831_FRE1_188734</t>
  </si>
  <si>
    <t>821000831_FRE1_190263</t>
  </si>
  <si>
    <t>821000831_FRE1_196705</t>
  </si>
  <si>
    <t>821000831_FRE1_200047</t>
  </si>
  <si>
    <t>821000831_FRE1_200261</t>
  </si>
  <si>
    <t>821000831_FRE1_202846</t>
  </si>
  <si>
    <t>821000831_FRE1_203431</t>
  </si>
  <si>
    <t>821000831_FRE1_203523</t>
  </si>
  <si>
    <t>821000831_FRE1_205559</t>
  </si>
  <si>
    <t>821000831_FRE1_206374</t>
  </si>
  <si>
    <t>821000831_FRE1_199430</t>
  </si>
  <si>
    <t>821000831_FRE1_203212</t>
  </si>
  <si>
    <t>821000831_FRE1_209266</t>
  </si>
  <si>
    <t>821000831_FRE1_213883</t>
  </si>
  <si>
    <t>821000831_FRE1_214037</t>
  </si>
  <si>
    <t>821000831_FRE1_214181</t>
  </si>
  <si>
    <t>821000831_FRE1_216879</t>
  </si>
  <si>
    <t>821000831_FRE1_209890</t>
  </si>
  <si>
    <t>821000831_FRE1_220186</t>
  </si>
  <si>
    <t>821000831_FRE1_220188</t>
  </si>
  <si>
    <t>821000831_FRE1_220310</t>
  </si>
  <si>
    <t>821000831_FRE1_221810</t>
  </si>
  <si>
    <t>821000831_FRE1_228868</t>
  </si>
  <si>
    <t>821000831_FRE1_226063</t>
  </si>
  <si>
    <t>821000831_FRE1_227399</t>
  </si>
  <si>
    <t>821000831_FRE1_230835</t>
  </si>
  <si>
    <t>821000831_FRE1_231296</t>
  </si>
  <si>
    <t>821000831_FRE1_232185</t>
  </si>
  <si>
    <t>821000831_FRE1_236937</t>
  </si>
  <si>
    <t>821000831_FRE1_239024</t>
  </si>
  <si>
    <t>821000831_FRE1_246058</t>
  </si>
  <si>
    <t>821000831_FRE1_246635</t>
  </si>
  <si>
    <t>821000831_FRE1_247234</t>
  </si>
  <si>
    <t>821000831_FRE1_247102</t>
  </si>
  <si>
    <t>821000831_FRE1_249517</t>
  </si>
  <si>
    <t>821000831_FRE1_251461</t>
  </si>
  <si>
    <t>821000831_FRE1_255501</t>
  </si>
  <si>
    <t>821000831_FRE1_266685</t>
  </si>
  <si>
    <t>821000831_FRE1_269173</t>
  </si>
  <si>
    <t>821000831_FRE1_269175</t>
  </si>
  <si>
    <t>821000831_FRE1_269548</t>
  </si>
  <si>
    <t>821000831_FRE1_274800</t>
  </si>
  <si>
    <t>821000831_FRE1_268228</t>
  </si>
  <si>
    <t>821000831_FRE1_269217</t>
  </si>
  <si>
    <t>821000831_FRE1_269838</t>
  </si>
  <si>
    <t>821000831_FRE1_279620</t>
  </si>
  <si>
    <t>821000831_FRE1_280447</t>
  </si>
  <si>
    <t>821000831_FRE1_282689</t>
  </si>
  <si>
    <t>821000831_FRE1_283203</t>
  </si>
  <si>
    <t>821000831_FRE1_280700</t>
  </si>
  <si>
    <t>821000831_FRE1_280759</t>
  </si>
  <si>
    <t>821000831_FRE1_282156</t>
  </si>
  <si>
    <t>821000831_FRE1_285881</t>
  </si>
  <si>
    <t>821000831_FRE1_285884</t>
  </si>
  <si>
    <t>821000831_FRE1_288362</t>
  </si>
  <si>
    <t>821000831_FRE1_289709</t>
  </si>
  <si>
    <t>821000831_FRE1_291601</t>
  </si>
  <si>
    <t>821000831_FRE1_291744</t>
  </si>
  <si>
    <t>821000831_FRE1_292562</t>
  </si>
  <si>
    <t>821000831_FRE1_286428</t>
  </si>
  <si>
    <t>821000831_FRE1_286465</t>
  </si>
  <si>
    <t>821000831_FRE1_287343</t>
  </si>
  <si>
    <t>821000831_FRE1_290133</t>
  </si>
  <si>
    <t>821000831_FRE1_290151</t>
  </si>
  <si>
    <t>821000831_FRE1_290741</t>
  </si>
  <si>
    <t>821000831_FRE1_292278</t>
  </si>
  <si>
    <t>821000831_FRE1_298771</t>
  </si>
  <si>
    <t>821000831_FRE1_298877</t>
  </si>
  <si>
    <t>821000831_FRE1_296384</t>
  </si>
  <si>
    <t>821000831_FRE1_297513</t>
  </si>
  <si>
    <t>821000831_FRE1_298439</t>
  </si>
  <si>
    <t>821000831_FRE1_298792</t>
  </si>
  <si>
    <t>821000831_FRE1_298794</t>
  </si>
  <si>
    <t>821000831_FRE1_300919</t>
  </si>
  <si>
    <t>821000831_FRE1_300920</t>
  </si>
  <si>
    <t>821000831_FRE1_300942</t>
  </si>
  <si>
    <t>821000831_FRE1_301706</t>
  </si>
  <si>
    <t>821000831_FRE1_301710</t>
  </si>
  <si>
    <t>821000831_FRE1_305585</t>
  </si>
  <si>
    <t>821000831_FRE1_305762</t>
  </si>
  <si>
    <t>821000831_FRE1_305898</t>
  </si>
  <si>
    <t>821000831_FRE1_305899</t>
  </si>
  <si>
    <t>821000831_FRE1_307043</t>
  </si>
  <si>
    <t>821000831_FRE1_308641</t>
  </si>
  <si>
    <t>821000831_FRE1_309621</t>
  </si>
  <si>
    <t>821000831_FRE1_303315</t>
  </si>
  <si>
    <t>821000831_FRE1_310401</t>
  </si>
  <si>
    <t>FOR-CSA-018</t>
  </si>
  <si>
    <t>HOJA 1 DE 2</t>
  </si>
  <si>
    <t>RESUMEN DE CARTERA REVISADA POR LA EPS</t>
  </si>
  <si>
    <t>VERSION 1</t>
  </si>
  <si>
    <t>Señores:  HOSPITAL RUBEN CRUZ</t>
  </si>
  <si>
    <t>NIT: 821000831</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</si>
  <si>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</si>
  <si>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</si>
  <si>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</si>
  <si>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</si>
  <si>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</si>
  <si>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</si>
  <si>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</si>
  <si>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</si>
  <si>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</si>
  <si>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</si>
  <si>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</si>
  <si>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</si>
  <si>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</si>
  <si>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</si>
  <si>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</si>
  <si>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</si>
  <si>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Institución prestadora de Servicios de Salud</t>
  </si>
  <si>
    <t>NIT IPS</t>
  </si>
  <si>
    <t xml:space="preserve"> ENTIDAD</t>
  </si>
  <si>
    <t>Prefijo Factura</t>
  </si>
  <si>
    <t>NUMERO FACTURA</t>
  </si>
  <si>
    <t>PREFIJO SASS</t>
  </si>
  <si>
    <t>NUMERO FACT SASSS</t>
  </si>
  <si>
    <t>DOC CONTABLE</t>
  </si>
  <si>
    <t>FECHA FACT IPS</t>
  </si>
  <si>
    <t>VALOR FACT IPS</t>
  </si>
  <si>
    <t>SALDO FACT IPS</t>
  </si>
  <si>
    <t>OBSERVACION SASS</t>
  </si>
  <si>
    <t>ESTADO CARTERA ANTERIRO</t>
  </si>
  <si>
    <t>ESTADO EPS 11/04/2023</t>
  </si>
  <si>
    <t>ESTADO EPS 21/08/2023</t>
  </si>
  <si>
    <t>POR PAGAR SAP</t>
  </si>
  <si>
    <t>DOC CONTA</t>
  </si>
  <si>
    <t>FUERA DE CIERRE</t>
  </si>
  <si>
    <t>VALOR VAGLO</t>
  </si>
  <si>
    <t>ESTADO VAGLO</t>
  </si>
  <si>
    <t>CONCEPTO VAGLO</t>
  </si>
  <si>
    <t>ESTADO COVID</t>
  </si>
  <si>
    <t>VALIDACION COVID</t>
  </si>
  <si>
    <t>VALIDACION ALFA FACT</t>
  </si>
  <si>
    <t>VALOR RADICADO FACT</t>
  </si>
  <si>
    <t>VALOR NOTA CREDITO</t>
  </si>
  <si>
    <t>VALOR NOTA DEBITO</t>
  </si>
  <si>
    <t>VALOR DESCCOMERCIAL</t>
  </si>
  <si>
    <t>VALOR CRUZADO SASS</t>
  </si>
  <si>
    <t>SALDO SASS</t>
  </si>
  <si>
    <t>CANT</t>
  </si>
  <si>
    <t>VALO CANCELADO SAP</t>
  </si>
  <si>
    <t>RETENCION</t>
  </si>
  <si>
    <t>DOC COMPENSACION SAP</t>
  </si>
  <si>
    <t>FECHA COMPENSACION SAP</t>
  </si>
  <si>
    <t>VALOR TRANFERENCIA</t>
  </si>
  <si>
    <t>AUTORIZACION</t>
  </si>
  <si>
    <t>ENTIDAD RESPONSABLE PAGO</t>
  </si>
  <si>
    <t>VALOR GLOSA ACEPTDA</t>
  </si>
  <si>
    <t>VALOR GLOSA DV</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</si>
  <si>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</si>
  <si>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</si>
  <si>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</si>
  <si>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</si>
  <si>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</si>
  <si>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</si>
  <si>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</si>
  <si>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</si>
  <si>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</si>
  <si>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</si>
  <si>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</si>
  <si>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</si>
  <si>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</si>
  <si>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NULL</t>
  </si>
  <si>
    <t>B)Factura sin saldo ERP/conciliar diferencia glosa aceptada</t>
  </si>
  <si>
    <t>Glosa aceptada por la IPS</t>
  </si>
  <si>
    <t>OK</t>
  </si>
  <si>
    <t>SI</t>
  </si>
  <si>
    <t>SE ACEPTA DEVOLUCION DE LA FACTURA  LA DOCTORA LUZ ADRIANA TANGARIFE OBANDO ADJUNTA SOPORTE CON FECHA DEL 09/01/2020 MANIFESTANDO LA ACEPTACION DE LA CUENTA.   CLAUDIA DIAZ</t>
  </si>
  <si>
    <t>SE ACEPTA DEVOLUCION DE LA FACTURA  LA DOCTORA LUZ ADRIANA TANGARIFE OBANDO ADJUNTA SOPORTES CON FECHA DEL 09/01/2020 MAIFESTANDO LA ACEPTACION DE LA CUENTA. CLAUDIA DIAZ</t>
  </si>
  <si>
    <t>se acepta devolucion de la factura  la doctora LUZ ADRIANATANGARIFE OBANDO adjunta soporte con fecha del 09/01/2020 manifestando la ACEPTACION de la cuenta.   CLAUDIA DIAZ</t>
  </si>
  <si>
    <t>Se acepta devolucion de la factura la doctora LUZ ADRIANA TANGARIFE OBANDO adjunta soporte con fecha del 09/01/2020 manifestando la ACEPTACION de la cuenta.  Claudia diaz</t>
  </si>
  <si>
    <t>se acepta devolucion de la factura la doctora LUZ ADRIANA TANGARIFE OBANDO adjunta soporte con fecha del 09/01/2020 manifestando la ACEPTACION de la cuenta.   CLAUDIA DIAZ</t>
  </si>
  <si>
    <t>Se acepta devolucion de la factura  la doctora LUZ ADRIANA TANGARIFE OBANDO adjunta soporte con fecha del 09 de enero de 2020 manifestando la ACEPTACION de la cuenta. Claudia Diaz</t>
  </si>
  <si>
    <t>se acepta devolucion de la factura  la doctora LUZ ADRIANA TANGARIFE OBANDO adjunta soporte con fecha del 09/01/2020 manifestando la ACEPTACION de la cuenta.  Claudia Diaz</t>
  </si>
  <si>
    <t>Factura devuelta</t>
  </si>
  <si>
    <t>Factura cerrada por extemporaneidad</t>
  </si>
  <si>
    <t>A)Factura no radicada en ERP</t>
  </si>
  <si>
    <t>Factura sin radicar</t>
  </si>
  <si>
    <t>Factura no radicada</t>
  </si>
  <si>
    <t>no_cruza</t>
  </si>
  <si>
    <t>C)Glosas total pendiente por respuesta de IPS/conciliar diferencia valor de factura</t>
  </si>
  <si>
    <t>Factura cancelada - Glosa por conciliar</t>
  </si>
  <si>
    <t>Factura cancelada parcialmente - Glosa por conciliar</t>
  </si>
  <si>
    <t>GLOSA</t>
  </si>
  <si>
    <t>VACUNA</t>
  </si>
  <si>
    <t>SE GLOSA VACUNA 993510 CONTRA INFLUENZA NO ESTAREGISTRADA EN PAI WEB.</t>
  </si>
  <si>
    <t>FRE1</t>
  </si>
  <si>
    <t>FRE1_18653</t>
  </si>
  <si>
    <t>FRE1_21731</t>
  </si>
  <si>
    <t>FRE1_22882</t>
  </si>
  <si>
    <t>FRE1_23952</t>
  </si>
  <si>
    <t>FRE1_26737</t>
  </si>
  <si>
    <t>FRE1_72585</t>
  </si>
  <si>
    <t>C)Glosas total pendiente por respuesta de IPS</t>
  </si>
  <si>
    <t>DEVOLUCION</t>
  </si>
  <si>
    <t>SOPORTE</t>
  </si>
  <si>
    <t>Se hace dev de fact con soportes completos y originales,ya que no se evidencia registro del usuario en elPAI WEB. Favor verificar para tramite de pago.NC</t>
  </si>
  <si>
    <t>FRE1_28716</t>
  </si>
  <si>
    <t>FRE1_33043</t>
  </si>
  <si>
    <t>FRE1_56416</t>
  </si>
  <si>
    <t>glosa por conciliar</t>
  </si>
  <si>
    <t>Glosa por conciliar</t>
  </si>
  <si>
    <t>SE GLOSA VACUNA SEGUN CUPS 993520, NO ESTA REGISTRADA ENPAIWEB.NC</t>
  </si>
  <si>
    <t>FRE1_90423</t>
  </si>
  <si>
    <t>FRE1_96685</t>
  </si>
  <si>
    <t>FRE1_96831</t>
  </si>
  <si>
    <t>FRE1_96836</t>
  </si>
  <si>
    <t>FRE1_99164</t>
  </si>
  <si>
    <t>FRE1_99165</t>
  </si>
  <si>
    <t>FRE1_108177</t>
  </si>
  <si>
    <t>FRE1_109674</t>
  </si>
  <si>
    <t>FRE1_109998</t>
  </si>
  <si>
    <t>FRE1_144359</t>
  </si>
  <si>
    <t>FRE1_144362</t>
  </si>
  <si>
    <t>FRE1_148017</t>
  </si>
  <si>
    <t>FRE1_148556</t>
  </si>
  <si>
    <t>FRE1_157785</t>
  </si>
  <si>
    <t>FRE1_158478</t>
  </si>
  <si>
    <t>FRE1_164279</t>
  </si>
  <si>
    <t>FRE1_167396</t>
  </si>
  <si>
    <t>FRE1_168906</t>
  </si>
  <si>
    <t>B)Factura sin saldo ERP</t>
  </si>
  <si>
    <t>Factura cancelada</t>
  </si>
  <si>
    <t>FRE1_168907</t>
  </si>
  <si>
    <t>FRE1_168910</t>
  </si>
  <si>
    <t>FRE1_168913</t>
  </si>
  <si>
    <t>FRE1_168914</t>
  </si>
  <si>
    <t>FRE1_168917</t>
  </si>
  <si>
    <t>FRE1_168920</t>
  </si>
  <si>
    <t>FRE1_170527</t>
  </si>
  <si>
    <t>FACTURA CANCELADA</t>
  </si>
  <si>
    <t>FRE1_171641</t>
  </si>
  <si>
    <t>FRE1_172060</t>
  </si>
  <si>
    <t>FRE1_172678</t>
  </si>
  <si>
    <t>FRE1_172738</t>
  </si>
  <si>
    <t>FRE1_173614</t>
  </si>
  <si>
    <t>27.07.2023</t>
  </si>
  <si>
    <t>FRE1_176116</t>
  </si>
  <si>
    <t>FRE1_182363</t>
  </si>
  <si>
    <t>FRE1_182372</t>
  </si>
  <si>
    <t>FRE1_186918</t>
  </si>
  <si>
    <t>PAIWEB: Se hace dev de fact con soportes completos yoriginales, no se encuentran datos registrados del usuarioen el PAIWEB. favor verificar para tramite de pago.NANCY</t>
  </si>
  <si>
    <t>FRE1_187243</t>
  </si>
  <si>
    <t>FRE1_188199</t>
  </si>
  <si>
    <t>FRE1_188311</t>
  </si>
  <si>
    <t>FRE1_188734</t>
  </si>
  <si>
    <t>FRE1_190263</t>
  </si>
  <si>
    <t>FRE1_192115</t>
  </si>
  <si>
    <t>FRE1_196705</t>
  </si>
  <si>
    <t>FRE1_199430</t>
  </si>
  <si>
    <t>FRE1_200047</t>
  </si>
  <si>
    <t>FRE1_200261</t>
  </si>
  <si>
    <t>FRE1_202846</t>
  </si>
  <si>
    <t>FRE1_203212</t>
  </si>
  <si>
    <t>FRE1_203431</t>
  </si>
  <si>
    <t>FRE1_203523</t>
  </si>
  <si>
    <t>FRE1_205559</t>
  </si>
  <si>
    <t>FRE1_206374</t>
  </si>
  <si>
    <t>FRE1_209266</t>
  </si>
  <si>
    <t>FRE1_209890</t>
  </si>
  <si>
    <t>FRE1_213883</t>
  </si>
  <si>
    <t>FRE1_214037</t>
  </si>
  <si>
    <t>FRE1_214181</t>
  </si>
  <si>
    <t>FRE1_216879</t>
  </si>
  <si>
    <t>FRE1_220186</t>
  </si>
  <si>
    <t>FRE1_220188</t>
  </si>
  <si>
    <t>FRE1_220310</t>
  </si>
  <si>
    <t>FRE1_221810</t>
  </si>
  <si>
    <t>FRE1_226063</t>
  </si>
  <si>
    <t>FRE1_227399</t>
  </si>
  <si>
    <t>FRE1_228868</t>
  </si>
  <si>
    <t>FRE1_230835</t>
  </si>
  <si>
    <t>FRE1_231296</t>
  </si>
  <si>
    <t>FRE1_232185</t>
  </si>
  <si>
    <t>FRE1_236937</t>
  </si>
  <si>
    <t>FRE1_239024</t>
  </si>
  <si>
    <t>FRE1_246058</t>
  </si>
  <si>
    <t>FRE1_246635</t>
  </si>
  <si>
    <t>FRE1_247234</t>
  </si>
  <si>
    <t>FRE1_247102</t>
  </si>
  <si>
    <t>FRE1_249517</t>
  </si>
  <si>
    <t>PAIWEB: Se hace dev de fact con soportes completos yoriginales, NO se evidencia registro del usuario en elPAIWEB. Favor verificar para tramite de pago.NANCY</t>
  </si>
  <si>
    <t>FRE1_251461</t>
  </si>
  <si>
    <t>FRE1_255501</t>
  </si>
  <si>
    <t>B)Factura sin saldo ERP/conciliar diferencia valor de factura</t>
  </si>
  <si>
    <t>SANTIAGO DE CALI , SEPTIEMBRE 14 DE 2023</t>
  </si>
  <si>
    <t>Con Corte al dia: 30/08/2023</t>
  </si>
  <si>
    <t>Natalia Granados</t>
  </si>
  <si>
    <t>Analista - Cuentas Salud EPS Comfenalco Valle.</t>
  </si>
  <si>
    <t>Para respuesta prestador</t>
  </si>
  <si>
    <t>Devuelta</t>
  </si>
  <si>
    <t>Finalizada</t>
  </si>
  <si>
    <t>Para auditoria de pertinencia</t>
  </si>
  <si>
    <t>ValorTotalBruto</t>
  </si>
  <si>
    <t>ValorDevolucion</t>
  </si>
  <si>
    <t>ValorCasusado</t>
  </si>
  <si>
    <t>ValorRadicado</t>
  </si>
  <si>
    <t>ValorDeducible</t>
  </si>
  <si>
    <t>ValorAprobado</t>
  </si>
  <si>
    <t>ValorGlosaPendiente</t>
  </si>
  <si>
    <t>ValorPagar</t>
  </si>
  <si>
    <t>ESTADO EPS 18 DE SEPTIEMBRE DE 2023</t>
  </si>
  <si>
    <t>FACTURA DEVUELTA</t>
  </si>
  <si>
    <t>FACTURA EN PROGRAMACION DE PAGO</t>
  </si>
  <si>
    <t>GLOSA POR CONCILIAR</t>
  </si>
  <si>
    <t>FACTURA NO RADICADA</t>
  </si>
  <si>
    <t>EstadoFacturaBoxalud</t>
  </si>
  <si>
    <t>FACTURA CANCELADA PARCIALMENTE-GLOSA POR CONCILIAR</t>
  </si>
  <si>
    <t>ObservacionGlosaDevolucion</t>
  </si>
  <si>
    <t>SE GLOSA VACUNA SEGUN CUPS 993520, NO ESTA REGISTRADA ENPAIWEB.  NC</t>
  </si>
  <si>
    <t>Se hace dev de fact con soportes completos y originales,ya que no se evidencia registro del usuario en el PAI WEB. Favor verificar para tramite de pago. NC</t>
  </si>
  <si>
    <t>PAIWEB: Se hace dev de fact con soportes completos yoriginales, no se encuentran datos registrados del usuario en el PAIWEB. favor verificar para tramite de pago. NANCY</t>
  </si>
  <si>
    <t>PAIWEB: Se hace dev de fact con soportes completos yoriginales, NO se evidencia registro del usuario en el PAIWEB. Favor verificar para tramite de pago. NANCY</t>
  </si>
  <si>
    <t>AUT. SE REALIZA DEVELUCIÓN DE LA CUENTA PUESTO QUE EL SERVICIO BRINDADO AL USUARIO NO CUENTA CON AUTORIZACIÓN. MANUEL M</t>
  </si>
  <si>
    <t>SE GLOSA SERVICIO POR $19.400, TARIFA PACTADA POR $25.100 890301-CONSULTA DE CONTROL O DE SEGUIMIENTO POR MEDICINA GENERAL, SE GLOSA EXCEDENTE</t>
  </si>
  <si>
    <t>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t>
  </si>
  <si>
    <t>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t>
  </si>
  <si>
    <t>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t>
  </si>
  <si>
    <t>FACTURA EN PROGRAMACION DE PAGO-GLOSA POR CONCILIAR</t>
  </si>
  <si>
    <t>Se realiza DEVOLUCION de la cuenta, Se evidencia que el CUPS facturado es diferente al autorizado por la EPS. La EPS autoriza el CUPS 890201 CONSULTA DE PRIMERA VEZ POR MEDICINA GENERAL $46.400, Al validar la IPS factura el CUPS 890301 CONSULTA DE CONTROL Y SEGUIMIENTO $25.100, cada servicio cuenta con su tarifa pactada, no se evidencia orden que identifique que el paciente va por primera vez. según lo que la IPS factura estarían cobrando mayor valor en el servicio, por favor validar información para continuar con el tramite de la factura (lo autorizado debe ser igual a lo facturado).</t>
  </si>
  <si>
    <t>VALOR CANCELADO SAP</t>
  </si>
  <si>
    <t>Total general</t>
  </si>
  <si>
    <t xml:space="preserve"> TIPIFICACION</t>
  </si>
  <si>
    <t xml:space="preserve"> CANT FACT</t>
  </si>
  <si>
    <t xml:space="preserve"> SUMA SALDO IPS</t>
  </si>
  <si>
    <t>GLOSA ACEPTADA POR LA IPS</t>
  </si>
  <si>
    <t>A continuacion me permito remitir nuestra respuesta al estado de cartera presentado en la fecha: 11/09/2023</t>
  </si>
  <si>
    <t>FACTURA CANCELADA PARCIALMENTE</t>
  </si>
  <si>
    <t>FOR-CSA-004</t>
  </si>
  <si>
    <t>HOJA 1 DE 1</t>
  </si>
  <si>
    <t>RESUMEN DE CARTERA REVISADA POR LA EPS REPORTADA EN LA CIRCULAR 030</t>
  </si>
  <si>
    <t>VERSION 0</t>
  </si>
  <si>
    <t>A continuacion me permito remitir nuestra respuesta al estado de cartera reportada en la Circular 030</t>
  </si>
  <si>
    <t>TOTAL CARTERA REVISADA CIRCULAR 030</t>
  </si>
  <si>
    <t>IPS</t>
  </si>
  <si>
    <t>EPS COMFENALCO VALLE</t>
  </si>
  <si>
    <t>Corte al dia: 30/08/2023</t>
  </si>
  <si>
    <t>NATALIA GRANADOS</t>
  </si>
  <si>
    <t>ESTADO EPS 24 DE NOVIEMBRE DE 2023</t>
  </si>
  <si>
    <t>15.11.2023</t>
  </si>
  <si>
    <t>SANTIAGO DE CALI , NOVIEMBRE 24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</si>
</sst>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 #,##0_-;_-* &quot;-&quot;_-;_-@_-"/>
    <numFmt numFmtId="43" formatCode="_-* #,##0.00_-;\-* #,##0.00_-;_-* &quot;-&quot;??_-;_-@_-"/>
    <numFmt numFmtId="164" formatCode="_-* #,##0\ _€_-;\-* #,##0\ _€_-;_-* &quot;-&quot;??\ _€_-;_-@_-"/>
    <numFmt numFmtId="165" formatCode="dd/mm/yy;@"/>
    <numFmt numFmtId="166" formatCode="_-* #,##0.00\ _€_-;\-* #,##0.00\ _€_-;_-* &quot;-&quot;??\ _€_-;_-@_-"/>
    <numFmt numFmtId="167" formatCode="_-&quot;$&quot;\ * #,##0_-;\-&quot;$&quot;\ * #,##0_-;_-&quot;$&quot;\ * &quot;-&quot;??_-;_-@_-"/>
    <numFmt numFmtId="168" formatCode="[$-240A]d&quot; de &quot;mmmm&quot; de &quot;yyyy;@"/>
    <numFmt numFmtId="169" formatCode="&quot;$&quot;\ #,##0;[Red]&quot;$&quot;\ #,##0"/>
    <numFmt numFmtId="170" formatCode="&quot;$&quot;\ #,##0"/>
    <numFmt numFmtId="171" formatCode="_-* #,##0_-;\-* #,##0_-;_-* &quot;-&quot;??_-;_-@_-"/>
    <numFmt numFmtId="172" formatCode="[$$-240A]\ #,##0;\-[$$-240A]\ #,##0"/>
  </numFmts>
  <fonts count="13" x14ac:knownFonts="1">
    <font>
      <sz val="11"/>
      <color theme="1"/>
      <name val="Calibri"/>
      <family val="2"/>
      <scheme val="minor"/>
    </font>
    <font>
      <sz val="11"/>
      <color theme="1"/>
      <name val="Calibri"/>
      <family val="2"/>
      <scheme val="minor"/>
    </font>
    <font>
      <sz val="10"/>
      <name val="Arial"/>
      <family val="2"/>
    </font>
    <font>
      <b/>
      <sz val="11"/>
      <name val="Arial"/>
      <family val="2"/>
    </font>
    <font>
      <sz val="11"/>
      <name val="Arial"/>
      <family val="2"/>
    </font>
    <font>
      <sz val="11"/>
      <color rgb="FF000000"/>
      <name val="Calibri"/>
      <family val="2"/>
      <scheme val="minor"/>
    </font>
    <font>
      <b/>
      <sz val="11"/>
      <color theme="3" tint="-0.499984740745262"/>
      <name val="Arial"/>
      <family val="2"/>
    </font>
    <font>
      <sz val="11"/>
      <color theme="3" tint="-0.499984740745262"/>
      <name val="Arial"/>
      <family val="2"/>
    </font>
    <font>
      <sz val="10"/>
      <color rgb="FF000000"/>
      <name val="Arial"/>
      <family val="2"/>
    </font>
    <font>
      <sz val="10"/>
      <color indexed="8"/>
      <name val="Arial"/>
      <family val="2"/>
    </font>
    <font>
      <b/>
      <sz val="10"/>
      <color indexed="8"/>
      <name val="Arial"/>
      <family val="2"/>
    </font>
    <font>
      <b/>
      <sz val="8"/>
      <color theme="1"/>
      <name val="Tahoma"/>
      <family val="2"/>
    </font>
    <font>
      <sz val="8"/>
      <color theme="1"/>
      <name val="Tahoma"/>
      <family val="2"/>
    </font>
  </fonts>
  <fills count="7">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32">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0" fontId="2" fillId="0" borderId="0"/>
    <xf numFmtId="0" fontId="2" fillId="0" borderId="0"/>
    <xf numFmtId="0" fontId="1" fillId="0" borderId="0"/>
    <xf numFmtId="41" fontId="1" fillId="0" borderId="0" applyFont="0" applyFill="0" applyBorder="0" applyAlignment="0" applyProtection="0"/>
  </cellStyleXfs>
  <cellXfs count="191">
    <xf numFmtId="0" fontId="0" fillId="0" borderId="0" xfId="0"/>
    <xf numFmtId="0" fontId="3" fillId="0" borderId="0" xfId="2" applyFont="1" applyAlignment="1">
      <alignment horizontal="center"/>
    </xf>
    <xf numFmtId="164" fontId="3" fillId="0" borderId="0" xfId="1" applyNumberFormat="1" applyFont="1" applyFill="1" applyAlignment="1">
      <alignment horizontal="center"/>
    </xf>
    <xf numFmtId="164" fontId="3" fillId="0" borderId="1" xfId="1" applyNumberFormat="1" applyFont="1" applyFill="1" applyBorder="1" applyAlignment="1">
      <alignment horizontal="center" vertical="center"/>
    </xf>
    <xf numFmtId="164" fontId="3" fillId="0" borderId="2" xfId="1" applyNumberFormat="1" applyFont="1" applyFill="1" applyBorder="1" applyAlignment="1">
      <alignment horizontal="center" vertical="center"/>
    </xf>
    <xf numFmtId="0" fontId="3" fillId="0" borderId="0" xfId="2" applyFont="1"/>
    <xf numFmtId="0" fontId="4" fillId="0" borderId="0" xfId="2" applyFont="1"/>
    <xf numFmtId="16" fontId="4" fillId="0" borderId="0" xfId="2" applyNumberFormat="1" applyFont="1"/>
    <xf numFmtId="164" fontId="4" fillId="0" borderId="0" xfId="1" applyNumberFormat="1" applyFont="1" applyFill="1"/>
    <xf numFmtId="164" fontId="4" fillId="0" borderId="3" xfId="1" applyNumberFormat="1" applyFont="1" applyFill="1" applyBorder="1"/>
    <xf numFmtId="166" fontId="4" fillId="0" borderId="4" xfId="1" applyNumberFormat="1" applyFont="1" applyFill="1" applyBorder="1" applyAlignment="1">
      <alignment horizontal="right"/>
    </xf>
    <xf numFmtId="166" fontId="4" fillId="0" borderId="5" xfId="1" applyNumberFormat="1" applyFont="1" applyFill="1" applyBorder="1"/>
    <xf numFmtId="166" fontId="4" fillId="0" borderId="0" xfId="2" applyNumberFormat="1" applyFont="1"/>
    <xf numFmtId="164" fontId="4" fillId="0" borderId="6" xfId="1" applyNumberFormat="1" applyFont="1" applyFill="1" applyBorder="1"/>
    <xf numFmtId="166" fontId="4" fillId="0" borderId="7" xfId="1" applyNumberFormat="1" applyFont="1" applyFill="1" applyBorder="1" applyAlignment="1">
      <alignment horizontal="right"/>
    </xf>
    <xf numFmtId="166" fontId="4" fillId="0" borderId="8" xfId="1" applyNumberFormat="1" applyFont="1" applyFill="1" applyBorder="1"/>
    <xf numFmtId="166" fontId="1" fillId="0" borderId="7" xfId="1" applyNumberFormat="1" applyFont="1" applyFill="1" applyBorder="1" applyAlignment="1"/>
    <xf numFmtId="43" fontId="1" fillId="0" borderId="7" xfId="1" applyFont="1" applyFill="1" applyBorder="1" applyAlignment="1"/>
    <xf numFmtId="164" fontId="4" fillId="0" borderId="9" xfId="1" applyNumberFormat="1" applyFont="1" applyFill="1" applyBorder="1"/>
    <xf numFmtId="43" fontId="0" fillId="0" borderId="7" xfId="1" applyFont="1" applyFill="1" applyBorder="1" applyAlignment="1"/>
    <xf numFmtId="166" fontId="4" fillId="0" borderId="11" xfId="1" applyNumberFormat="1" applyFont="1" applyFill="1" applyBorder="1"/>
    <xf numFmtId="164" fontId="4" fillId="0" borderId="0" xfId="1" applyNumberFormat="1" applyFont="1" applyFill="1" applyAlignment="1">
      <alignment horizontal="center"/>
    </xf>
    <xf numFmtId="0" fontId="2" fillId="0" borderId="0" xfId="2"/>
    <xf numFmtId="166" fontId="6" fillId="0" borderId="0" xfId="1" applyNumberFormat="1" applyFont="1" applyFill="1" applyBorder="1" applyAlignment="1">
      <alignment vertical="center"/>
    </xf>
    <xf numFmtId="0" fontId="6" fillId="0" borderId="0" xfId="2" applyFont="1"/>
    <xf numFmtId="0" fontId="7" fillId="0" borderId="0" xfId="2" applyFont="1"/>
    <xf numFmtId="0" fontId="0" fillId="0" borderId="0" xfId="0" applyAlignment="1">
      <alignment horizontal="center"/>
    </xf>
    <xf numFmtId="43" fontId="1" fillId="0" borderId="12" xfId="1" applyFont="1" applyFill="1" applyBorder="1" applyAlignment="1"/>
    <xf numFmtId="0" fontId="0" fillId="0" borderId="0" xfId="0" applyAlignment="1">
      <alignment vertical="center"/>
    </xf>
    <xf numFmtId="166" fontId="0" fillId="0" borderId="0" xfId="0" applyNumberFormat="1"/>
    <xf numFmtId="0" fontId="3" fillId="0" borderId="2" xfId="2" applyFont="1" applyBorder="1" applyAlignment="1">
      <alignment horizontal="center" vertical="center" wrapText="1"/>
    </xf>
    <xf numFmtId="165" fontId="3" fillId="0" borderId="2" xfId="2" applyNumberFormat="1" applyFont="1" applyBorder="1" applyAlignment="1">
      <alignment horizontal="center" vertical="center" wrapText="1"/>
    </xf>
    <xf numFmtId="166" fontId="3" fillId="0" borderId="2" xfId="1" applyNumberFormat="1" applyFont="1" applyFill="1" applyBorder="1" applyAlignment="1">
      <alignment horizontal="center" vertical="center" wrapText="1"/>
    </xf>
    <xf numFmtId="166" fontId="3" fillId="0" borderId="2" xfId="1" applyNumberFormat="1" applyFont="1" applyFill="1" applyBorder="1" applyAlignment="1">
      <alignment horizontal="center" vertical="center"/>
    </xf>
    <xf numFmtId="166" fontId="3" fillId="0" borderId="2" xfId="1" applyNumberFormat="1" applyFont="1" applyFill="1" applyBorder="1" applyAlignment="1">
      <alignment horizontal="center" wrapText="1"/>
    </xf>
    <xf numFmtId="0" fontId="3" fillId="0" borderId="2" xfId="3" applyFont="1" applyBorder="1" applyAlignment="1">
      <alignment horizontal="center" vertical="center" wrapText="1"/>
    </xf>
    <xf numFmtId="0" fontId="3" fillId="0" borderId="13" xfId="2" applyFont="1" applyBorder="1" applyAlignment="1">
      <alignment horizontal="center" wrapText="1"/>
    </xf>
    <xf numFmtId="164" fontId="4" fillId="0" borderId="7" xfId="1" applyNumberFormat="1" applyFont="1" applyFill="1" applyBorder="1"/>
    <xf numFmtId="0" fontId="4" fillId="0" borderId="7" xfId="2" applyFont="1" applyBorder="1" applyAlignment="1">
      <alignment horizontal="center"/>
    </xf>
    <xf numFmtId="1" fontId="4" fillId="0" borderId="7" xfId="2" applyNumberFormat="1" applyFont="1" applyBorder="1" applyAlignment="1">
      <alignment horizontal="center"/>
    </xf>
    <xf numFmtId="14" fontId="4" fillId="0" borderId="7" xfId="0" applyNumberFormat="1" applyFont="1" applyBorder="1" applyAlignment="1">
      <alignment horizontal="center"/>
    </xf>
    <xf numFmtId="17" fontId="4" fillId="0" borderId="7" xfId="2" applyNumberFormat="1" applyFont="1" applyBorder="1" applyAlignment="1">
      <alignment horizontal="center"/>
    </xf>
    <xf numFmtId="166" fontId="4" fillId="0" borderId="7" xfId="0" applyNumberFormat="1" applyFont="1" applyBorder="1" applyAlignment="1">
      <alignment horizontal="right"/>
    </xf>
    <xf numFmtId="0" fontId="2" fillId="0" borderId="7" xfId="3" applyBorder="1" applyAlignment="1">
      <alignment vertical="center"/>
    </xf>
    <xf numFmtId="1" fontId="1" fillId="0" borderId="7" xfId="4" applyNumberFormat="1" applyBorder="1"/>
    <xf numFmtId="49" fontId="1" fillId="0" borderId="7" xfId="4" applyNumberFormat="1" applyBorder="1" applyAlignment="1">
      <alignment horizontal="center"/>
    </xf>
    <xf numFmtId="166" fontId="5" fillId="0" borderId="7" xfId="0" applyNumberFormat="1" applyFont="1" applyBorder="1"/>
    <xf numFmtId="14" fontId="5" fillId="0" borderId="7" xfId="0" applyNumberFormat="1" applyFont="1" applyBorder="1"/>
    <xf numFmtId="49" fontId="0" fillId="0" borderId="7" xfId="0" applyNumberFormat="1" applyBorder="1" applyAlignment="1">
      <alignment horizontal="center"/>
    </xf>
    <xf numFmtId="1" fontId="0" fillId="0" borderId="7" xfId="0" applyNumberFormat="1" applyBorder="1"/>
    <xf numFmtId="17" fontId="0" fillId="0" borderId="7" xfId="0" applyNumberFormat="1" applyBorder="1" applyAlignment="1">
      <alignment horizontal="center"/>
    </xf>
    <xf numFmtId="0" fontId="0" fillId="0" borderId="7" xfId="0" applyBorder="1"/>
    <xf numFmtId="43" fontId="5" fillId="0" borderId="7" xfId="0" applyNumberFormat="1" applyFont="1" applyBorder="1"/>
    <xf numFmtId="167" fontId="8" fillId="0" borderId="7" xfId="0" applyNumberFormat="1" applyFont="1" applyBorder="1"/>
    <xf numFmtId="0" fontId="0" fillId="0" borderId="7" xfId="0" applyBorder="1" applyAlignment="1">
      <alignment horizontal="center"/>
    </xf>
    <xf numFmtId="14" fontId="0" fillId="0" borderId="7" xfId="0" applyNumberFormat="1" applyBorder="1"/>
    <xf numFmtId="49" fontId="0" fillId="0" borderId="7" xfId="0" applyNumberFormat="1" applyBorder="1"/>
    <xf numFmtId="164" fontId="4" fillId="0" borderId="4" xfId="1" applyNumberFormat="1" applyFont="1" applyFill="1" applyBorder="1"/>
    <xf numFmtId="0" fontId="4" fillId="0" borderId="4" xfId="2" applyFont="1" applyBorder="1" applyAlignment="1">
      <alignment horizontal="center"/>
    </xf>
    <xf numFmtId="1" fontId="4" fillId="0" borderId="4" xfId="2" applyNumberFormat="1" applyFont="1" applyBorder="1" applyAlignment="1">
      <alignment horizontal="center"/>
    </xf>
    <xf numFmtId="14" fontId="4" fillId="0" borderId="4" xfId="0" applyNumberFormat="1" applyFont="1" applyBorder="1" applyAlignment="1">
      <alignment horizontal="center"/>
    </xf>
    <xf numFmtId="17" fontId="4" fillId="0" borderId="4" xfId="2" applyNumberFormat="1" applyFont="1" applyBorder="1" applyAlignment="1">
      <alignment horizontal="center"/>
    </xf>
    <xf numFmtId="166" fontId="4" fillId="0" borderId="4" xfId="0" applyNumberFormat="1" applyFont="1" applyBorder="1" applyAlignment="1">
      <alignment horizontal="right"/>
    </xf>
    <xf numFmtId="0" fontId="2" fillId="0" borderId="4" xfId="3" applyBorder="1" applyAlignment="1">
      <alignment vertical="center"/>
    </xf>
    <xf numFmtId="164" fontId="4" fillId="0" borderId="10" xfId="1" applyNumberFormat="1" applyFont="1" applyFill="1" applyBorder="1"/>
    <xf numFmtId="0" fontId="0" fillId="0" borderId="10" xfId="0" applyBorder="1"/>
    <xf numFmtId="1" fontId="0" fillId="0" borderId="10" xfId="0" applyNumberFormat="1" applyBorder="1"/>
    <xf numFmtId="14" fontId="0" fillId="0" borderId="10" xfId="0" applyNumberFormat="1" applyBorder="1"/>
    <xf numFmtId="14" fontId="4" fillId="0" borderId="10" xfId="0" applyNumberFormat="1" applyFont="1" applyBorder="1" applyAlignment="1">
      <alignment horizontal="center"/>
    </xf>
    <xf numFmtId="0" fontId="4" fillId="0" borderId="10" xfId="2" applyFont="1" applyBorder="1" applyAlignment="1">
      <alignment horizontal="center"/>
    </xf>
    <xf numFmtId="0" fontId="2" fillId="0" borderId="10" xfId="3" applyBorder="1" applyAlignment="1">
      <alignment vertical="center"/>
    </xf>
    <xf numFmtId="43" fontId="0" fillId="0" borderId="14" xfId="1" applyFont="1" applyFill="1" applyBorder="1" applyAlignment="1"/>
    <xf numFmtId="0" fontId="4" fillId="0" borderId="14" xfId="2" applyFont="1" applyBorder="1" applyAlignment="1">
      <alignment horizontal="center"/>
    </xf>
    <xf numFmtId="17" fontId="0" fillId="0" borderId="14" xfId="0" applyNumberFormat="1" applyBorder="1" applyAlignment="1">
      <alignment horizontal="center"/>
    </xf>
    <xf numFmtId="43" fontId="5" fillId="0" borderId="14" xfId="0" applyNumberFormat="1" applyFont="1" applyBorder="1"/>
    <xf numFmtId="166" fontId="3" fillId="0" borderId="1" xfId="1" applyNumberFormat="1" applyFont="1" applyFill="1" applyBorder="1" applyAlignment="1">
      <alignment horizontal="right"/>
    </xf>
    <xf numFmtId="166" fontId="3" fillId="0" borderId="2" xfId="1" applyNumberFormat="1" applyFont="1" applyFill="1" applyBorder="1" applyAlignment="1">
      <alignment horizontal="right"/>
    </xf>
    <xf numFmtId="166" fontId="3" fillId="0" borderId="2" xfId="1" applyNumberFormat="1" applyFont="1" applyFill="1" applyBorder="1" applyAlignment="1">
      <alignment horizontal="center"/>
    </xf>
    <xf numFmtId="166" fontId="3" fillId="0" borderId="13" xfId="1" applyNumberFormat="1" applyFont="1" applyFill="1" applyBorder="1" applyAlignment="1">
      <alignment horizontal="right"/>
    </xf>
    <xf numFmtId="41" fontId="4" fillId="0" borderId="7" xfId="5" applyFont="1" applyFill="1" applyBorder="1" applyAlignment="1">
      <alignment horizontal="right"/>
    </xf>
    <xf numFmtId="41" fontId="1" fillId="0" borderId="7" xfId="5" applyFont="1" applyFill="1" applyBorder="1" applyAlignment="1"/>
    <xf numFmtId="41" fontId="0" fillId="0" borderId="7" xfId="5" applyFont="1" applyFill="1" applyBorder="1" applyAlignment="1"/>
    <xf numFmtId="41" fontId="4" fillId="0" borderId="7" xfId="5" applyFont="1" applyBorder="1" applyAlignment="1">
      <alignment horizontal="right"/>
    </xf>
    <xf numFmtId="41" fontId="5" fillId="0" borderId="7" xfId="5" applyFont="1" applyBorder="1"/>
    <xf numFmtId="41" fontId="8" fillId="0" borderId="7" xfId="5" applyFont="1" applyBorder="1"/>
    <xf numFmtId="164" fontId="3" fillId="0" borderId="7" xfId="1" applyNumberFormat="1" applyFont="1" applyFill="1" applyBorder="1" applyAlignment="1">
      <alignment horizontal="center" vertical="center"/>
    </xf>
    <xf numFmtId="0" fontId="3" fillId="0" borderId="7" xfId="2" applyFont="1" applyBorder="1" applyAlignment="1">
      <alignment horizontal="center" vertical="center" wrapText="1"/>
    </xf>
    <xf numFmtId="165" fontId="3" fillId="0" borderId="7" xfId="2" applyNumberFormat="1" applyFont="1" applyBorder="1" applyAlignment="1">
      <alignment horizontal="center" vertical="center" wrapText="1"/>
    </xf>
    <xf numFmtId="166" fontId="3" fillId="0" borderId="7" xfId="1" applyNumberFormat="1" applyFont="1" applyFill="1" applyBorder="1" applyAlignment="1">
      <alignment horizontal="center" vertical="center" wrapText="1"/>
    </xf>
    <xf numFmtId="166" fontId="3" fillId="0" borderId="7" xfId="1" applyNumberFormat="1" applyFont="1" applyFill="1" applyBorder="1" applyAlignment="1">
      <alignment horizontal="center" vertical="center"/>
    </xf>
    <xf numFmtId="1" fontId="4" fillId="0" borderId="7" xfId="1" applyNumberFormat="1" applyFont="1" applyFill="1" applyBorder="1"/>
    <xf numFmtId="165" fontId="3" fillId="3" borderId="7" xfId="2" applyNumberFormat="1" applyFont="1" applyFill="1" applyBorder="1" applyAlignment="1">
      <alignment horizontal="center" vertical="center" wrapText="1"/>
    </xf>
    <xf numFmtId="166" fontId="3" fillId="3" borderId="7" xfId="1" applyNumberFormat="1" applyFont="1" applyFill="1" applyBorder="1" applyAlignment="1">
      <alignment horizontal="center" wrapText="1"/>
    </xf>
    <xf numFmtId="0" fontId="4" fillId="0" borderId="7" xfId="2" applyNumberFormat="1" applyFont="1" applyBorder="1" applyAlignment="1">
      <alignment horizontal="center"/>
    </xf>
    <xf numFmtId="0" fontId="9" fillId="0" borderId="0" xfId="3" applyFont="1"/>
    <xf numFmtId="0" fontId="9" fillId="0" borderId="15" xfId="3" applyFont="1" applyBorder="1" applyAlignment="1">
      <alignment horizontal="centerContinuous"/>
    </xf>
    <xf numFmtId="0" fontId="9" fillId="0" borderId="16" xfId="3" applyFont="1" applyBorder="1" applyAlignment="1">
      <alignment horizontal="centerContinuous"/>
    </xf>
    <xf numFmtId="0" fontId="10" fillId="0" borderId="15" xfId="3" applyFont="1" applyBorder="1" applyAlignment="1">
      <alignment horizontal="centerContinuous" vertical="center"/>
    </xf>
    <xf numFmtId="0" fontId="10" fillId="0" borderId="17" xfId="3" applyFont="1" applyBorder="1" applyAlignment="1">
      <alignment horizontal="centerContinuous" vertical="center"/>
    </xf>
    <xf numFmtId="0" fontId="10" fillId="0" borderId="16" xfId="3" applyFont="1" applyBorder="1" applyAlignment="1">
      <alignment horizontal="centerContinuous" vertical="center"/>
    </xf>
    <xf numFmtId="0" fontId="10" fillId="0" borderId="18" xfId="3" applyFont="1" applyBorder="1" applyAlignment="1">
      <alignment horizontal="centerContinuous" vertical="center"/>
    </xf>
    <xf numFmtId="0" fontId="9" fillId="0" borderId="19" xfId="3" applyFont="1" applyBorder="1" applyAlignment="1">
      <alignment horizontal="centerContinuous"/>
    </xf>
    <xf numFmtId="0" fontId="9" fillId="0" borderId="20" xfId="3" applyFont="1" applyBorder="1" applyAlignment="1">
      <alignment horizontal="centerContinuous"/>
    </xf>
    <xf numFmtId="0" fontId="10" fillId="0" borderId="21" xfId="3" applyFont="1" applyBorder="1" applyAlignment="1">
      <alignment horizontal="centerContinuous" vertical="center"/>
    </xf>
    <xf numFmtId="0" fontId="10" fillId="0" borderId="22" xfId="3" applyFont="1" applyBorder="1" applyAlignment="1">
      <alignment horizontal="centerContinuous" vertical="center"/>
    </xf>
    <xf numFmtId="0" fontId="10" fillId="0" borderId="23" xfId="3" applyFont="1" applyBorder="1" applyAlignment="1">
      <alignment horizontal="centerContinuous" vertical="center"/>
    </xf>
    <xf numFmtId="0" fontId="10" fillId="0" borderId="24" xfId="3" applyFont="1" applyBorder="1" applyAlignment="1">
      <alignment horizontal="centerContinuous" vertical="center"/>
    </xf>
    <xf numFmtId="0" fontId="10" fillId="0" borderId="19" xfId="3" applyFont="1" applyBorder="1" applyAlignment="1">
      <alignment horizontal="centerContinuous" vertical="center"/>
    </xf>
    <xf numFmtId="0" fontId="10" fillId="0" borderId="0" xfId="3" applyFont="1" applyAlignment="1">
      <alignment horizontal="centerContinuous" vertical="center"/>
    </xf>
    <xf numFmtId="0" fontId="10" fillId="0" borderId="20" xfId="3" applyFont="1" applyBorder="1" applyAlignment="1">
      <alignment horizontal="centerContinuous" vertical="center"/>
    </xf>
    <xf numFmtId="0" fontId="10" fillId="0" borderId="25" xfId="3" applyFont="1" applyBorder="1" applyAlignment="1">
      <alignment horizontal="centerContinuous" vertical="center"/>
    </xf>
    <xf numFmtId="0" fontId="9" fillId="0" borderId="21" xfId="3" applyFont="1" applyBorder="1" applyAlignment="1">
      <alignment horizontal="centerContinuous"/>
    </xf>
    <xf numFmtId="0" fontId="9" fillId="0" borderId="23" xfId="3" applyFont="1" applyBorder="1" applyAlignment="1">
      <alignment horizontal="centerContinuous"/>
    </xf>
    <xf numFmtId="0" fontId="9" fillId="0" borderId="19" xfId="3" applyFont="1" applyBorder="1"/>
    <xf numFmtId="0" fontId="9" fillId="0" borderId="20" xfId="3" applyFont="1" applyBorder="1"/>
    <xf numFmtId="0" fontId="10" fillId="0" borderId="0" xfId="3" applyFont="1"/>
    <xf numFmtId="14" fontId="9" fillId="0" borderId="0" xfId="3" applyNumberFormat="1" applyFont="1"/>
    <xf numFmtId="168"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1" fontId="10" fillId="0" borderId="0" xfId="3" applyNumberFormat="1" applyFont="1" applyBorder="1" applyAlignment="1">
      <alignment horizontal="center"/>
    </xf>
    <xf numFmtId="169" fontId="10" fillId="0" borderId="0" xfId="3" applyNumberFormat="1" applyFont="1" applyBorder="1" applyAlignment="1">
      <alignment horizontal="right"/>
    </xf>
    <xf numFmtId="1" fontId="9" fillId="0" borderId="0" xfId="3" applyNumberFormat="1" applyFont="1" applyAlignment="1">
      <alignment horizontal="center"/>
    </xf>
    <xf numFmtId="169" fontId="9" fillId="0" borderId="0" xfId="3" applyNumberFormat="1" applyFont="1" applyAlignment="1">
      <alignment horizontal="right"/>
    </xf>
    <xf numFmtId="170" fontId="9" fillId="0" borderId="0" xfId="3" applyNumberFormat="1" applyFont="1" applyAlignment="1">
      <alignment horizontal="right"/>
    </xf>
    <xf numFmtId="1" fontId="9" fillId="0" borderId="22" xfId="3" applyNumberFormat="1" applyFont="1" applyBorder="1" applyAlignment="1">
      <alignment horizontal="center"/>
    </xf>
    <xf numFmtId="169" fontId="9" fillId="0" borderId="22" xfId="3" applyNumberFormat="1" applyFont="1" applyBorder="1" applyAlignment="1">
      <alignment horizontal="right"/>
    </xf>
    <xf numFmtId="1" fontId="10" fillId="0" borderId="0" xfId="3" applyNumberFormat="1" applyFont="1" applyAlignment="1">
      <alignment horizontal="center"/>
    </xf>
    <xf numFmtId="169" fontId="10" fillId="0" borderId="0" xfId="3" applyNumberFormat="1" applyFont="1" applyAlignment="1">
      <alignment horizontal="right"/>
    </xf>
    <xf numFmtId="0" fontId="9" fillId="0" borderId="0" xfId="3" applyFont="1" applyAlignment="1">
      <alignment horizontal="center"/>
    </xf>
    <xf numFmtId="1" fontId="10" fillId="0" borderId="26" xfId="3" applyNumberFormat="1" applyFont="1" applyBorder="1" applyAlignment="1">
      <alignment horizontal="center"/>
    </xf>
    <xf numFmtId="169" fontId="10" fillId="0" borderId="26" xfId="3" applyNumberFormat="1" applyFont="1" applyBorder="1" applyAlignment="1">
      <alignment horizontal="right"/>
    </xf>
    <xf numFmtId="169" fontId="9" fillId="0" borderId="0" xfId="3" applyNumberFormat="1" applyFont="1"/>
    <xf numFmtId="169" fontId="9" fillId="0" borderId="22" xfId="3" applyNumberFormat="1" applyFont="1" applyBorder="1"/>
    <xf numFmtId="169" fontId="10" fillId="0" borderId="22" xfId="3" applyNumberFormat="1" applyFont="1" applyBorder="1"/>
    <xf numFmtId="169" fontId="10" fillId="0" borderId="0" xfId="3" applyNumberFormat="1" applyFont="1"/>
    <xf numFmtId="0" fontId="9" fillId="0" borderId="21" xfId="3" applyFont="1" applyBorder="1"/>
    <xf numFmtId="0" fontId="9" fillId="0" borderId="22" xfId="3" applyFont="1" applyBorder="1"/>
    <xf numFmtId="0" fontId="9" fillId="0" borderId="23" xfId="3" applyFont="1" applyBorder="1"/>
    <xf numFmtId="0" fontId="11" fillId="0" borderId="7" xfId="0" applyFont="1" applyBorder="1" applyAlignment="1">
      <alignment horizontal="center" vertical="center" wrapText="1"/>
    </xf>
    <xf numFmtId="0" fontId="11" fillId="3" borderId="7" xfId="0" applyFont="1" applyFill="1" applyBorder="1" applyAlignment="1">
      <alignment horizontal="center" vertical="center" wrapText="1"/>
    </xf>
    <xf numFmtId="164" fontId="11" fillId="0" borderId="7" xfId="1" applyNumberFormat="1" applyFont="1" applyBorder="1" applyAlignment="1">
      <alignment horizontal="center" vertical="center" wrapText="1"/>
    </xf>
    <xf numFmtId="0" fontId="11" fillId="2" borderId="7" xfId="0"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1" fillId="3"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0" fontId="12" fillId="0" borderId="7" xfId="0" applyFont="1" applyBorder="1"/>
    <xf numFmtId="14" fontId="12" fillId="0" borderId="7" xfId="0" applyNumberFormat="1" applyFont="1" applyBorder="1"/>
    <xf numFmtId="164" fontId="12" fillId="0" borderId="7" xfId="1" applyNumberFormat="1" applyFont="1" applyBorder="1"/>
    <xf numFmtId="171" fontId="0" fillId="0" borderId="0" xfId="1" applyNumberFormat="1" applyFont="1"/>
    <xf numFmtId="43" fontId="0" fillId="0" borderId="0" xfId="1" applyFont="1"/>
    <xf numFmtId="41" fontId="0" fillId="0" borderId="0" xfId="5" applyFont="1"/>
    <xf numFmtId="0" fontId="0" fillId="3" borderId="7" xfId="0" applyFill="1" applyBorder="1" applyAlignment="1">
      <alignment horizontal="center" vertical="center" wrapText="1"/>
    </xf>
    <xf numFmtId="41" fontId="0" fillId="0" borderId="7" xfId="5" applyFont="1" applyBorder="1"/>
    <xf numFmtId="0" fontId="0" fillId="4" borderId="7" xfId="0" applyFill="1" applyBorder="1" applyAlignment="1">
      <alignment horizontal="center" vertical="center" wrapText="1"/>
    </xf>
    <xf numFmtId="1" fontId="0" fillId="0" borderId="7" xfId="5" applyNumberFormat="1" applyFont="1" applyBorder="1"/>
    <xf numFmtId="41" fontId="12" fillId="0" borderId="7" xfId="5" applyFont="1" applyBorder="1"/>
    <xf numFmtId="43" fontId="0" fillId="0" borderId="7" xfId="1" applyFont="1" applyBorder="1"/>
    <xf numFmtId="0" fontId="0" fillId="5" borderId="7" xfId="0" applyFill="1" applyBorder="1" applyAlignment="1">
      <alignment horizontal="center" vertical="center" wrapText="1"/>
    </xf>
    <xf numFmtId="0" fontId="0" fillId="0" borderId="7" xfId="0" pivotButton="1" applyBorder="1"/>
    <xf numFmtId="0" fontId="0" fillId="0" borderId="7" xfId="0" applyBorder="1" applyAlignment="1">
      <alignment horizontal="left"/>
    </xf>
    <xf numFmtId="0" fontId="0" fillId="0" borderId="7" xfId="0" applyNumberFormat="1" applyBorder="1"/>
    <xf numFmtId="41" fontId="0" fillId="0" borderId="7" xfId="0" applyNumberFormat="1" applyBorder="1"/>
    <xf numFmtId="41" fontId="4" fillId="0" borderId="7" xfId="5" applyFont="1" applyBorder="1" applyAlignment="1">
      <alignment horizontal="left"/>
    </xf>
    <xf numFmtId="41" fontId="5" fillId="0" borderId="7" xfId="5" applyFont="1" applyBorder="1" applyAlignment="1">
      <alignment horizontal="left"/>
    </xf>
    <xf numFmtId="0" fontId="10" fillId="0" borderId="18" xfId="3" applyFont="1" applyBorder="1" applyAlignment="1">
      <alignment horizontal="center" vertical="center"/>
    </xf>
    <xf numFmtId="0" fontId="10" fillId="0" borderId="31" xfId="3" applyFont="1" applyBorder="1" applyAlignment="1">
      <alignment horizontal="center" vertical="center"/>
    </xf>
    <xf numFmtId="0" fontId="9" fillId="4" borderId="0" xfId="3" applyFont="1" applyFill="1"/>
    <xf numFmtId="171" fontId="10" fillId="0" borderId="0" xfId="1" applyNumberFormat="1" applyFont="1"/>
    <xf numFmtId="172" fontId="10" fillId="0" borderId="0" xfId="1" applyNumberFormat="1" applyFont="1" applyAlignment="1">
      <alignment horizontal="right"/>
    </xf>
    <xf numFmtId="171" fontId="9" fillId="0" borderId="0" xfId="1" applyNumberFormat="1" applyFont="1" applyAlignment="1">
      <alignment horizontal="center"/>
    </xf>
    <xf numFmtId="172" fontId="9" fillId="0" borderId="0" xfId="1" applyNumberFormat="1" applyFont="1" applyAlignment="1">
      <alignment horizontal="right"/>
    </xf>
    <xf numFmtId="171" fontId="9" fillId="0" borderId="27" xfId="1" applyNumberFormat="1" applyFont="1" applyBorder="1" applyAlignment="1">
      <alignment horizontal="center"/>
    </xf>
    <xf numFmtId="172" fontId="9" fillId="0" borderId="27" xfId="1" applyNumberFormat="1" applyFont="1" applyBorder="1" applyAlignment="1">
      <alignment horizontal="right"/>
    </xf>
    <xf numFmtId="171" fontId="9" fillId="0" borderId="26" xfId="1" applyNumberFormat="1" applyFont="1" applyBorder="1" applyAlignment="1">
      <alignment horizontal="center"/>
    </xf>
    <xf numFmtId="172" fontId="9" fillId="0" borderId="26" xfId="1" applyNumberFormat="1" applyFont="1" applyBorder="1" applyAlignment="1">
      <alignment horizontal="right"/>
    </xf>
    <xf numFmtId="166" fontId="3" fillId="6" borderId="7" xfId="1" applyNumberFormat="1" applyFont="1"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41" fontId="0" fillId="0" borderId="0" xfId="0" applyNumberFormat="1"/>
    <xf numFmtId="0" fontId="9" fillId="0" borderId="15" xfId="3" applyFont="1" applyBorder="1" applyAlignment="1">
      <alignment horizontal="center"/>
    </xf>
    <xf numFmtId="0" fontId="9" fillId="0" borderId="16" xfId="3" applyFont="1" applyBorder="1" applyAlignment="1">
      <alignment horizontal="center"/>
    </xf>
    <xf numFmtId="0" fontId="9" fillId="0" borderId="21" xfId="3" applyFont="1" applyBorder="1" applyAlignment="1">
      <alignment horizontal="center"/>
    </xf>
    <xf numFmtId="0" fontId="9" fillId="0" borderId="23" xfId="3" applyFont="1" applyBorder="1" applyAlignment="1">
      <alignment horizontal="center"/>
    </xf>
    <xf numFmtId="0" fontId="10" fillId="0" borderId="15" xfId="3" applyFont="1" applyBorder="1" applyAlignment="1">
      <alignment horizontal="center" vertical="center"/>
    </xf>
    <xf numFmtId="0" fontId="10" fillId="0" borderId="17" xfId="3" applyFont="1" applyBorder="1" applyAlignment="1">
      <alignment horizontal="center" vertical="center"/>
    </xf>
    <xf numFmtId="0" fontId="10" fillId="0" borderId="16" xfId="3" applyFont="1" applyBorder="1" applyAlignment="1">
      <alignment horizontal="center" vertical="center"/>
    </xf>
    <xf numFmtId="0" fontId="10" fillId="0" borderId="28" xfId="3" applyFont="1" applyBorder="1" applyAlignment="1">
      <alignment horizontal="center" vertical="center" wrapText="1"/>
    </xf>
    <xf numFmtId="0" fontId="10" fillId="0" borderId="29" xfId="3" applyFont="1" applyBorder="1" applyAlignment="1">
      <alignment horizontal="center" vertical="center" wrapText="1"/>
    </xf>
    <xf numFmtId="0" fontId="10" fillId="0" borderId="30" xfId="3" applyFont="1" applyBorder="1" applyAlignment="1">
      <alignment horizontal="center" vertical="center" wrapText="1"/>
    </xf>
  </cellXfs>
  <cellStyles count="6">
    <cellStyle name="Millares" xfId="1" builtinId="3"/>
    <cellStyle name="Millares [0]" xfId="5" builtinId="6"/>
    <cellStyle name="Normal" xfId="0" builtinId="0"/>
    <cellStyle name="Normal 2 2" xfId="3"/>
    <cellStyle name="Normal 2 2 2" xfId="4"/>
    <cellStyle name="Normal 4" xfId="2"/>
  </cellStyles>
  <dxfs count="8">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52916</xdr:colOff>
      <xdr:row>1</xdr:row>
      <xdr:rowOff>74082</xdr:rowOff>
    </xdr:from>
    <xdr:to>
      <xdr:col>2</xdr:col>
      <xdr:colOff>1143000</xdr:colOff>
      <xdr:row>5</xdr:row>
      <xdr:rowOff>140228</xdr:rowOff>
    </xdr:to>
    <xdr:pic>
      <xdr:nvPicPr>
        <xdr:cNvPr id="2"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591"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52916</xdr:colOff>
      <xdr:row>1</xdr:row>
      <xdr:rowOff>74082</xdr:rowOff>
    </xdr:from>
    <xdr:to>
      <xdr:col>2</xdr:col>
      <xdr:colOff>1143000</xdr:colOff>
      <xdr:row>5</xdr:row>
      <xdr:rowOff>140228</xdr:rowOff>
    </xdr:to>
    <xdr:pic>
      <xdr:nvPicPr>
        <xdr:cNvPr id="2"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591"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granadoso\Downloads\data%20-%202023-09-18T111823.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rt"/>
    </sheetNames>
    <sheetDataSet>
      <sheetData sheetId="0">
        <row r="2">
          <cell r="J2" t="str">
            <v>NumeroFactura</v>
          </cell>
          <cell r="K2" t="str">
            <v>EstadoFactura</v>
          </cell>
          <cell r="L2" t="str">
            <v>ValorTotalBruto</v>
          </cell>
          <cell r="M2" t="str">
            <v>ValorDevolucion</v>
          </cell>
        </row>
        <row r="3">
          <cell r="J3" t="str">
            <v>FRE1298439</v>
          </cell>
          <cell r="K3" t="str">
            <v>Finalizada</v>
          </cell>
          <cell r="L3">
            <v>166650</v>
          </cell>
          <cell r="M3">
            <v>0</v>
          </cell>
        </row>
        <row r="4">
          <cell r="J4" t="str">
            <v>FRE1298877</v>
          </cell>
          <cell r="K4" t="str">
            <v>Finalizada</v>
          </cell>
          <cell r="L4">
            <v>187524</v>
          </cell>
          <cell r="M4">
            <v>0</v>
          </cell>
        </row>
        <row r="5">
          <cell r="J5" t="str">
            <v>FRE1297513</v>
          </cell>
          <cell r="K5" t="str">
            <v>Finalizada</v>
          </cell>
          <cell r="L5">
            <v>32400</v>
          </cell>
          <cell r="M5">
            <v>0</v>
          </cell>
        </row>
        <row r="6">
          <cell r="J6" t="str">
            <v>FRE1296384</v>
          </cell>
          <cell r="K6" t="str">
            <v>Finalizada</v>
          </cell>
          <cell r="L6">
            <v>128400</v>
          </cell>
          <cell r="M6">
            <v>0</v>
          </cell>
        </row>
        <row r="7">
          <cell r="J7" t="str">
            <v>FRE1280759</v>
          </cell>
          <cell r="K7" t="str">
            <v>Finalizada</v>
          </cell>
          <cell r="L7">
            <v>132838</v>
          </cell>
          <cell r="M7">
            <v>0</v>
          </cell>
        </row>
        <row r="8">
          <cell r="J8" t="str">
            <v>FRE1282156</v>
          </cell>
          <cell r="K8" t="str">
            <v>Finalizada</v>
          </cell>
          <cell r="L8">
            <v>73400</v>
          </cell>
          <cell r="M8">
            <v>0</v>
          </cell>
        </row>
        <row r="9">
          <cell r="J9" t="str">
            <v>FRE1283203</v>
          </cell>
          <cell r="K9" t="str">
            <v>Devuelta</v>
          </cell>
          <cell r="L9">
            <v>40400</v>
          </cell>
          <cell r="M9">
            <v>40400</v>
          </cell>
        </row>
        <row r="10">
          <cell r="J10" t="str">
            <v>FRE1282689</v>
          </cell>
          <cell r="K10" t="str">
            <v>Devuelta</v>
          </cell>
          <cell r="L10">
            <v>40400</v>
          </cell>
          <cell r="M10">
            <v>40400</v>
          </cell>
        </row>
        <row r="11">
          <cell r="J11" t="str">
            <v>FRE1280447</v>
          </cell>
          <cell r="K11" t="str">
            <v>Devuelta</v>
          </cell>
          <cell r="L11">
            <v>40400</v>
          </cell>
          <cell r="M11">
            <v>40400</v>
          </cell>
        </row>
        <row r="12">
          <cell r="J12" t="str">
            <v>FRE1279620</v>
          </cell>
          <cell r="K12" t="str">
            <v>Finalizada</v>
          </cell>
          <cell r="L12">
            <v>12300</v>
          </cell>
          <cell r="M12">
            <v>0</v>
          </cell>
        </row>
        <row r="13">
          <cell r="J13" t="str">
            <v>FRE1280700</v>
          </cell>
          <cell r="K13" t="str">
            <v>Finalizada</v>
          </cell>
          <cell r="L13">
            <v>252500</v>
          </cell>
          <cell r="M13">
            <v>0</v>
          </cell>
        </row>
        <row r="14">
          <cell r="J14" t="str">
            <v>FRE1168913</v>
          </cell>
          <cell r="K14" t="str">
            <v>Finalizada</v>
          </cell>
          <cell r="L14">
            <v>34000</v>
          </cell>
          <cell r="M14">
            <v>0</v>
          </cell>
        </row>
        <row r="15">
          <cell r="J15" t="str">
            <v>FRE1168906</v>
          </cell>
          <cell r="K15" t="str">
            <v>Finalizada</v>
          </cell>
          <cell r="L15">
            <v>56300</v>
          </cell>
          <cell r="M15">
            <v>0</v>
          </cell>
        </row>
        <row r="16">
          <cell r="J16" t="str">
            <v>FRE1168914</v>
          </cell>
          <cell r="K16" t="str">
            <v>Finalizada</v>
          </cell>
          <cell r="L16">
            <v>18700</v>
          </cell>
          <cell r="M16">
            <v>0</v>
          </cell>
        </row>
        <row r="17">
          <cell r="J17" t="str">
            <v>FRE1168910</v>
          </cell>
          <cell r="K17" t="str">
            <v>Finalizada</v>
          </cell>
          <cell r="L17">
            <v>28000</v>
          </cell>
          <cell r="M17">
            <v>0</v>
          </cell>
        </row>
        <row r="18">
          <cell r="J18" t="str">
            <v>FRE1172738</v>
          </cell>
          <cell r="K18" t="str">
            <v>Finalizada</v>
          </cell>
          <cell r="L18">
            <v>24600</v>
          </cell>
          <cell r="M18">
            <v>0</v>
          </cell>
        </row>
        <row r="19">
          <cell r="J19" t="str">
            <v>FRE1168920</v>
          </cell>
          <cell r="K19" t="str">
            <v>Finalizada</v>
          </cell>
          <cell r="L19">
            <v>172700</v>
          </cell>
          <cell r="M19">
            <v>0</v>
          </cell>
        </row>
        <row r="20">
          <cell r="J20" t="str">
            <v>FRE1168917</v>
          </cell>
          <cell r="K20" t="str">
            <v>Finalizada</v>
          </cell>
          <cell r="L20">
            <v>16000</v>
          </cell>
          <cell r="M20">
            <v>0</v>
          </cell>
        </row>
        <row r="21">
          <cell r="J21" t="str">
            <v>FRE1176116</v>
          </cell>
          <cell r="K21" t="str">
            <v>Finalizada</v>
          </cell>
          <cell r="L21">
            <v>36300</v>
          </cell>
          <cell r="M21">
            <v>0</v>
          </cell>
        </row>
        <row r="22">
          <cell r="J22" t="str">
            <v>FRE1172060</v>
          </cell>
          <cell r="K22" t="str">
            <v>Finalizada</v>
          </cell>
          <cell r="L22">
            <v>36300</v>
          </cell>
          <cell r="M22">
            <v>0</v>
          </cell>
        </row>
        <row r="23">
          <cell r="J23" t="str">
            <v>FRE1168907</v>
          </cell>
          <cell r="K23" t="str">
            <v>Finalizada</v>
          </cell>
          <cell r="L23">
            <v>17700</v>
          </cell>
          <cell r="M23">
            <v>0</v>
          </cell>
        </row>
        <row r="24">
          <cell r="J24" t="str">
            <v>FRE1171641</v>
          </cell>
          <cell r="K24" t="str">
            <v>Finalizada</v>
          </cell>
          <cell r="L24">
            <v>12300</v>
          </cell>
          <cell r="M24">
            <v>0</v>
          </cell>
        </row>
        <row r="25">
          <cell r="J25" t="str">
            <v>FRE1172678</v>
          </cell>
          <cell r="K25" t="str">
            <v>Finalizada</v>
          </cell>
          <cell r="L25">
            <v>156540</v>
          </cell>
          <cell r="M25">
            <v>0</v>
          </cell>
        </row>
        <row r="26">
          <cell r="J26" t="str">
            <v>FRE1255501</v>
          </cell>
          <cell r="K26" t="str">
            <v>Finalizada</v>
          </cell>
          <cell r="L26">
            <v>44500</v>
          </cell>
          <cell r="M26">
            <v>0</v>
          </cell>
        </row>
        <row r="27">
          <cell r="J27" t="str">
            <v>FRE1251461</v>
          </cell>
          <cell r="K27" t="str">
            <v>Finalizada</v>
          </cell>
          <cell r="L27">
            <v>109024</v>
          </cell>
          <cell r="M27">
            <v>0</v>
          </cell>
        </row>
        <row r="28">
          <cell r="J28" t="str">
            <v>FRE1249517</v>
          </cell>
          <cell r="K28" t="str">
            <v>Devuelta</v>
          </cell>
          <cell r="L28">
            <v>12300</v>
          </cell>
          <cell r="M28">
            <v>12300</v>
          </cell>
        </row>
        <row r="29">
          <cell r="J29" t="str">
            <v>FRE125501</v>
          </cell>
          <cell r="K29" t="str">
            <v>Finalizada</v>
          </cell>
          <cell r="L29">
            <v>44500</v>
          </cell>
          <cell r="M29">
            <v>0</v>
          </cell>
        </row>
        <row r="30">
          <cell r="J30" t="str">
            <v>FRE1246058</v>
          </cell>
          <cell r="K30" t="str">
            <v>Devuelta</v>
          </cell>
          <cell r="L30">
            <v>12300</v>
          </cell>
          <cell r="M30">
            <v>12300</v>
          </cell>
        </row>
        <row r="31">
          <cell r="J31" t="str">
            <v>FRE1247234</v>
          </cell>
          <cell r="K31" t="str">
            <v>Finalizada</v>
          </cell>
          <cell r="L31">
            <v>40000</v>
          </cell>
          <cell r="M31">
            <v>0</v>
          </cell>
        </row>
        <row r="32">
          <cell r="J32" t="str">
            <v>FRE1239024</v>
          </cell>
          <cell r="K32" t="str">
            <v>Finalizada</v>
          </cell>
          <cell r="L32">
            <v>74672</v>
          </cell>
          <cell r="M32">
            <v>0</v>
          </cell>
        </row>
        <row r="33">
          <cell r="J33" t="str">
            <v>FRE1247102</v>
          </cell>
          <cell r="K33" t="str">
            <v>Devuelta</v>
          </cell>
          <cell r="L33">
            <v>12300</v>
          </cell>
          <cell r="M33">
            <v>12300</v>
          </cell>
        </row>
        <row r="34">
          <cell r="J34" t="str">
            <v>FRE1246635</v>
          </cell>
          <cell r="K34" t="str">
            <v>Finalizada</v>
          </cell>
          <cell r="L34">
            <v>40000</v>
          </cell>
          <cell r="M34">
            <v>0</v>
          </cell>
        </row>
        <row r="35">
          <cell r="J35" t="str">
            <v>FRE1187243</v>
          </cell>
          <cell r="K35" t="str">
            <v>Finalizada</v>
          </cell>
          <cell r="L35">
            <v>131444</v>
          </cell>
          <cell r="M35">
            <v>0</v>
          </cell>
        </row>
        <row r="36">
          <cell r="J36" t="str">
            <v>FRE1182363</v>
          </cell>
          <cell r="K36" t="str">
            <v>Finalizada</v>
          </cell>
          <cell r="L36">
            <v>270800</v>
          </cell>
          <cell r="M36">
            <v>0</v>
          </cell>
        </row>
        <row r="37">
          <cell r="J37" t="str">
            <v>FRE1173614</v>
          </cell>
          <cell r="K37" t="str">
            <v>Finalizada</v>
          </cell>
          <cell r="L37">
            <v>12300</v>
          </cell>
          <cell r="M37">
            <v>0</v>
          </cell>
        </row>
        <row r="38">
          <cell r="J38" t="str">
            <v>FRE1190263</v>
          </cell>
          <cell r="K38" t="str">
            <v>Finalizada</v>
          </cell>
          <cell r="L38">
            <v>32000</v>
          </cell>
          <cell r="M38">
            <v>0</v>
          </cell>
        </row>
        <row r="39">
          <cell r="J39" t="str">
            <v>FRE1192115</v>
          </cell>
          <cell r="K39" t="str">
            <v>Devuelta</v>
          </cell>
          <cell r="L39">
            <v>12300</v>
          </cell>
          <cell r="M39">
            <v>12300</v>
          </cell>
        </row>
        <row r="40">
          <cell r="J40" t="str">
            <v>FRE1182372</v>
          </cell>
          <cell r="K40" t="str">
            <v>Finalizada</v>
          </cell>
          <cell r="L40">
            <v>74000</v>
          </cell>
          <cell r="M40">
            <v>0</v>
          </cell>
        </row>
        <row r="41">
          <cell r="J41" t="str">
            <v>FRE1188734</v>
          </cell>
          <cell r="K41" t="str">
            <v>Devuelta</v>
          </cell>
          <cell r="L41">
            <v>12300</v>
          </cell>
          <cell r="M41">
            <v>12300</v>
          </cell>
        </row>
        <row r="42">
          <cell r="J42" t="str">
            <v>FRE1188311</v>
          </cell>
          <cell r="K42" t="str">
            <v>Devuelta</v>
          </cell>
          <cell r="L42">
            <v>12300</v>
          </cell>
          <cell r="M42">
            <v>12300</v>
          </cell>
        </row>
        <row r="43">
          <cell r="J43" t="str">
            <v>FRE1188199</v>
          </cell>
          <cell r="K43" t="str">
            <v>Devuelta</v>
          </cell>
          <cell r="L43">
            <v>36900</v>
          </cell>
          <cell r="M43">
            <v>36900</v>
          </cell>
        </row>
        <row r="44">
          <cell r="J44" t="str">
            <v>FRE1170527</v>
          </cell>
          <cell r="K44" t="str">
            <v>Finalizada</v>
          </cell>
          <cell r="L44">
            <v>40000</v>
          </cell>
          <cell r="M44">
            <v>0</v>
          </cell>
        </row>
        <row r="45">
          <cell r="J45" t="str">
            <v>FRE1186918</v>
          </cell>
          <cell r="K45" t="str">
            <v>Devuelta</v>
          </cell>
          <cell r="L45">
            <v>12300</v>
          </cell>
          <cell r="M45">
            <v>12300</v>
          </cell>
        </row>
        <row r="46">
          <cell r="J46" t="str">
            <v>FRE1230835</v>
          </cell>
          <cell r="K46" t="str">
            <v>Finalizada</v>
          </cell>
          <cell r="L46">
            <v>64000</v>
          </cell>
          <cell r="M46">
            <v>0</v>
          </cell>
        </row>
        <row r="47">
          <cell r="J47" t="str">
            <v>FRE1232185</v>
          </cell>
          <cell r="K47" t="str">
            <v>Finalizada</v>
          </cell>
          <cell r="L47">
            <v>27300</v>
          </cell>
          <cell r="M47">
            <v>0</v>
          </cell>
        </row>
        <row r="48">
          <cell r="J48" t="str">
            <v>FRE1236937</v>
          </cell>
          <cell r="K48" t="str">
            <v>Finalizada</v>
          </cell>
          <cell r="L48">
            <v>40000</v>
          </cell>
          <cell r="M48">
            <v>0</v>
          </cell>
        </row>
        <row r="49">
          <cell r="J49" t="str">
            <v>FRE1231296</v>
          </cell>
          <cell r="K49" t="str">
            <v>Finalizada</v>
          </cell>
          <cell r="L49">
            <v>12300</v>
          </cell>
          <cell r="M49">
            <v>0</v>
          </cell>
        </row>
        <row r="50">
          <cell r="J50" t="str">
            <v>FRE1129487</v>
          </cell>
          <cell r="K50" t="str">
            <v>Finalizada</v>
          </cell>
          <cell r="L50">
            <v>11200</v>
          </cell>
          <cell r="M50">
            <v>0</v>
          </cell>
        </row>
        <row r="51">
          <cell r="J51" t="str">
            <v>FRE1130524</v>
          </cell>
          <cell r="K51" t="str">
            <v>Finalizada</v>
          </cell>
          <cell r="L51">
            <v>123697</v>
          </cell>
          <cell r="M51">
            <v>0</v>
          </cell>
        </row>
        <row r="52">
          <cell r="J52" t="str">
            <v>FRE1116929</v>
          </cell>
          <cell r="K52" t="str">
            <v>Finalizada</v>
          </cell>
          <cell r="L52">
            <v>11200</v>
          </cell>
          <cell r="M52">
            <v>0</v>
          </cell>
        </row>
        <row r="53">
          <cell r="J53" t="str">
            <v>FRE1119696</v>
          </cell>
          <cell r="K53" t="str">
            <v>Finalizada</v>
          </cell>
          <cell r="L53">
            <v>36400</v>
          </cell>
          <cell r="M53">
            <v>0</v>
          </cell>
        </row>
        <row r="54">
          <cell r="J54" t="str">
            <v>FRE165618</v>
          </cell>
          <cell r="K54" t="str">
            <v>Finalizada</v>
          </cell>
          <cell r="L54">
            <v>11200</v>
          </cell>
          <cell r="M54">
            <v>0</v>
          </cell>
        </row>
        <row r="55">
          <cell r="J55" t="str">
            <v>FRE161818</v>
          </cell>
          <cell r="K55" t="str">
            <v>Finalizada</v>
          </cell>
          <cell r="L55">
            <v>78881</v>
          </cell>
          <cell r="M55">
            <v>0</v>
          </cell>
        </row>
        <row r="56">
          <cell r="J56" t="str">
            <v>FRE172585</v>
          </cell>
          <cell r="K56" t="str">
            <v>Devuelta</v>
          </cell>
          <cell r="L56">
            <v>44800</v>
          </cell>
          <cell r="M56">
            <v>44800</v>
          </cell>
        </row>
        <row r="57">
          <cell r="J57" t="str">
            <v>FRE179557</v>
          </cell>
          <cell r="K57" t="str">
            <v>Finalizada</v>
          </cell>
          <cell r="L57">
            <v>88820</v>
          </cell>
          <cell r="M57">
            <v>0</v>
          </cell>
        </row>
        <row r="58">
          <cell r="J58" t="str">
            <v>FRE156416</v>
          </cell>
          <cell r="K58" t="str">
            <v>Para respuesta prestador</v>
          </cell>
          <cell r="L58">
            <v>43200</v>
          </cell>
          <cell r="M58">
            <v>0</v>
          </cell>
        </row>
        <row r="59">
          <cell r="J59" t="str">
            <v>FRE156030</v>
          </cell>
          <cell r="K59" t="str">
            <v>Finalizada</v>
          </cell>
          <cell r="L59">
            <v>36400</v>
          </cell>
          <cell r="M59">
            <v>0</v>
          </cell>
        </row>
        <row r="60">
          <cell r="J60" t="str">
            <v>FRE141961</v>
          </cell>
          <cell r="K60" t="str">
            <v>Finalizada</v>
          </cell>
          <cell r="L60">
            <v>37600</v>
          </cell>
          <cell r="M60">
            <v>0</v>
          </cell>
        </row>
        <row r="61">
          <cell r="J61" t="str">
            <v>FRE137900</v>
          </cell>
          <cell r="K61" t="str">
            <v>Finalizada</v>
          </cell>
          <cell r="L61">
            <v>170800</v>
          </cell>
          <cell r="M61">
            <v>0</v>
          </cell>
        </row>
        <row r="62">
          <cell r="J62" t="str">
            <v>FRE1616</v>
          </cell>
          <cell r="K62" t="str">
            <v>Finalizada</v>
          </cell>
          <cell r="L62">
            <v>679705</v>
          </cell>
          <cell r="M62">
            <v>0</v>
          </cell>
        </row>
        <row r="63">
          <cell r="J63" t="str">
            <v>FRE12255</v>
          </cell>
          <cell r="K63" t="str">
            <v>Finalizada</v>
          </cell>
          <cell r="L63">
            <v>73586</v>
          </cell>
          <cell r="M63">
            <v>0</v>
          </cell>
        </row>
        <row r="64">
          <cell r="J64" t="str">
            <v>3849988</v>
          </cell>
          <cell r="K64" t="str">
            <v>Finalizada</v>
          </cell>
          <cell r="L64">
            <v>35100</v>
          </cell>
          <cell r="M64">
            <v>0</v>
          </cell>
        </row>
        <row r="65">
          <cell r="J65" t="str">
            <v>3833438</v>
          </cell>
          <cell r="K65" t="str">
            <v>Finalizada</v>
          </cell>
          <cell r="L65">
            <v>35100</v>
          </cell>
          <cell r="M65">
            <v>0</v>
          </cell>
        </row>
        <row r="66">
          <cell r="J66" t="str">
            <v>3864801</v>
          </cell>
          <cell r="K66" t="str">
            <v>Finalizada</v>
          </cell>
          <cell r="L66">
            <v>48000</v>
          </cell>
          <cell r="M66">
            <v>0</v>
          </cell>
        </row>
        <row r="67">
          <cell r="J67" t="str">
            <v>3873589</v>
          </cell>
          <cell r="K67" t="str">
            <v>Finalizada</v>
          </cell>
          <cell r="L67">
            <v>35100</v>
          </cell>
          <cell r="M67">
            <v>0</v>
          </cell>
        </row>
        <row r="68">
          <cell r="J68" t="str">
            <v>3864593</v>
          </cell>
          <cell r="K68" t="str">
            <v>Finalizada</v>
          </cell>
          <cell r="L68">
            <v>129300</v>
          </cell>
          <cell r="M68">
            <v>0</v>
          </cell>
        </row>
        <row r="69">
          <cell r="J69" t="str">
            <v>3811720</v>
          </cell>
          <cell r="K69" t="str">
            <v>Finalizada</v>
          </cell>
          <cell r="L69">
            <v>35100</v>
          </cell>
          <cell r="M69">
            <v>0</v>
          </cell>
        </row>
        <row r="70">
          <cell r="J70" t="str">
            <v>3775197</v>
          </cell>
          <cell r="K70" t="str">
            <v>Finalizada</v>
          </cell>
          <cell r="L70">
            <v>57600</v>
          </cell>
          <cell r="M70">
            <v>0</v>
          </cell>
        </row>
        <row r="71">
          <cell r="J71" t="str">
            <v>3823308</v>
          </cell>
          <cell r="K71" t="str">
            <v>Finalizada</v>
          </cell>
          <cell r="L71">
            <v>165000</v>
          </cell>
          <cell r="M71">
            <v>0</v>
          </cell>
        </row>
        <row r="72">
          <cell r="J72" t="str">
            <v>3764267</v>
          </cell>
          <cell r="K72" t="str">
            <v>Finalizada</v>
          </cell>
          <cell r="L72">
            <v>4400</v>
          </cell>
          <cell r="M72">
            <v>0</v>
          </cell>
        </row>
        <row r="73">
          <cell r="J73" t="str">
            <v>3764267</v>
          </cell>
          <cell r="K73" t="str">
            <v>Finalizada</v>
          </cell>
          <cell r="L73">
            <v>4400</v>
          </cell>
          <cell r="M73">
            <v>4400</v>
          </cell>
        </row>
        <row r="74">
          <cell r="J74" t="str">
            <v>3761144</v>
          </cell>
          <cell r="K74" t="str">
            <v>Para respuesta prestador</v>
          </cell>
          <cell r="L74">
            <v>8800</v>
          </cell>
          <cell r="M74">
            <v>0</v>
          </cell>
        </row>
        <row r="75">
          <cell r="J75" t="str">
            <v>3731280</v>
          </cell>
          <cell r="K75" t="str">
            <v>Finalizada</v>
          </cell>
          <cell r="L75">
            <v>98000</v>
          </cell>
          <cell r="M75">
            <v>0</v>
          </cell>
        </row>
        <row r="76">
          <cell r="J76" t="str">
            <v>3747649</v>
          </cell>
          <cell r="K76" t="str">
            <v>Finalizada</v>
          </cell>
          <cell r="L76">
            <v>31700</v>
          </cell>
          <cell r="M76">
            <v>0</v>
          </cell>
        </row>
        <row r="77">
          <cell r="J77" t="str">
            <v>3720171</v>
          </cell>
          <cell r="K77" t="str">
            <v>Finalizada</v>
          </cell>
          <cell r="L77">
            <v>17600</v>
          </cell>
          <cell r="M77">
            <v>0</v>
          </cell>
        </row>
        <row r="78">
          <cell r="J78" t="str">
            <v>3618897</v>
          </cell>
          <cell r="K78" t="str">
            <v>Finalizada</v>
          </cell>
          <cell r="L78">
            <v>17600</v>
          </cell>
          <cell r="M78">
            <v>0</v>
          </cell>
        </row>
        <row r="79">
          <cell r="J79" t="str">
            <v>3618773</v>
          </cell>
          <cell r="K79" t="str">
            <v>Finalizada</v>
          </cell>
          <cell r="L79">
            <v>35600</v>
          </cell>
          <cell r="M79">
            <v>0</v>
          </cell>
        </row>
        <row r="80">
          <cell r="J80" t="str">
            <v>3560303</v>
          </cell>
          <cell r="K80" t="str">
            <v>Finalizada</v>
          </cell>
          <cell r="L80">
            <v>35112</v>
          </cell>
          <cell r="M80">
            <v>0</v>
          </cell>
        </row>
        <row r="81">
          <cell r="J81" t="str">
            <v>3576217</v>
          </cell>
          <cell r="K81" t="str">
            <v>Finalizada</v>
          </cell>
          <cell r="L81">
            <v>80380</v>
          </cell>
          <cell r="M81">
            <v>0</v>
          </cell>
        </row>
        <row r="82">
          <cell r="J82" t="str">
            <v>3379588</v>
          </cell>
          <cell r="K82" t="str">
            <v>Finalizada</v>
          </cell>
          <cell r="L82">
            <v>19400</v>
          </cell>
          <cell r="M82">
            <v>0</v>
          </cell>
        </row>
        <row r="83">
          <cell r="J83" t="str">
            <v>3393047</v>
          </cell>
          <cell r="K83" t="str">
            <v>Finalizada</v>
          </cell>
          <cell r="L83">
            <v>29900</v>
          </cell>
          <cell r="M83">
            <v>0</v>
          </cell>
        </row>
        <row r="84">
          <cell r="J84" t="str">
            <v>3381300</v>
          </cell>
          <cell r="K84" t="str">
            <v>Finalizada</v>
          </cell>
          <cell r="L84">
            <v>145600</v>
          </cell>
          <cell r="M84">
            <v>0</v>
          </cell>
        </row>
        <row r="85">
          <cell r="J85" t="str">
            <v>3409130</v>
          </cell>
          <cell r="K85" t="str">
            <v>Finalizada</v>
          </cell>
          <cell r="L85">
            <v>33100</v>
          </cell>
          <cell r="M85">
            <v>0</v>
          </cell>
        </row>
        <row r="86">
          <cell r="J86" t="str">
            <v>3412842</v>
          </cell>
          <cell r="K86" t="str">
            <v>Finalizada</v>
          </cell>
          <cell r="L86">
            <v>29900</v>
          </cell>
          <cell r="M86">
            <v>0</v>
          </cell>
        </row>
        <row r="87">
          <cell r="J87" t="str">
            <v>3516266</v>
          </cell>
          <cell r="K87" t="str">
            <v>Finalizada</v>
          </cell>
          <cell r="L87">
            <v>33100</v>
          </cell>
          <cell r="M87">
            <v>0</v>
          </cell>
        </row>
        <row r="88">
          <cell r="J88" t="str">
            <v>3526691</v>
          </cell>
          <cell r="K88" t="str">
            <v>Finalizada</v>
          </cell>
          <cell r="L88">
            <v>121873</v>
          </cell>
          <cell r="M88">
            <v>0</v>
          </cell>
        </row>
        <row r="89">
          <cell r="J89" t="str">
            <v>3519293</v>
          </cell>
          <cell r="K89" t="str">
            <v>Finalizada</v>
          </cell>
          <cell r="L89">
            <v>33100</v>
          </cell>
          <cell r="M89">
            <v>0</v>
          </cell>
        </row>
        <row r="90">
          <cell r="J90" t="str">
            <v>3507964</v>
          </cell>
          <cell r="K90" t="str">
            <v>Finalizada</v>
          </cell>
          <cell r="L90">
            <v>33100</v>
          </cell>
          <cell r="M90">
            <v>0</v>
          </cell>
        </row>
        <row r="91">
          <cell r="J91" t="str">
            <v>3504468</v>
          </cell>
          <cell r="K91" t="str">
            <v>Finalizada</v>
          </cell>
          <cell r="L91">
            <v>58548</v>
          </cell>
          <cell r="M91">
            <v>0</v>
          </cell>
        </row>
        <row r="92">
          <cell r="J92" t="str">
            <v>3522183</v>
          </cell>
          <cell r="K92" t="str">
            <v>Finalizada</v>
          </cell>
          <cell r="L92">
            <v>33100</v>
          </cell>
          <cell r="M92">
            <v>0</v>
          </cell>
        </row>
        <row r="93">
          <cell r="J93" t="str">
            <v>3477294</v>
          </cell>
          <cell r="K93" t="str">
            <v>Finalizada</v>
          </cell>
          <cell r="L93">
            <v>31064</v>
          </cell>
          <cell r="M93">
            <v>0</v>
          </cell>
        </row>
        <row r="94">
          <cell r="J94" t="str">
            <v>3466874</v>
          </cell>
          <cell r="K94" t="str">
            <v>Finalizada</v>
          </cell>
          <cell r="L94">
            <v>42126</v>
          </cell>
          <cell r="M94">
            <v>0</v>
          </cell>
        </row>
        <row r="95">
          <cell r="J95" t="str">
            <v>3477294</v>
          </cell>
          <cell r="K95" t="str">
            <v>Finalizada</v>
          </cell>
          <cell r="L95">
            <v>31064</v>
          </cell>
          <cell r="M95">
            <v>31064</v>
          </cell>
        </row>
        <row r="96">
          <cell r="J96" t="str">
            <v>3466874</v>
          </cell>
          <cell r="K96" t="str">
            <v>Finalizada</v>
          </cell>
          <cell r="L96">
            <v>42126</v>
          </cell>
          <cell r="M96">
            <v>42126</v>
          </cell>
        </row>
        <row r="97">
          <cell r="J97" t="str">
            <v>3482692</v>
          </cell>
          <cell r="K97" t="str">
            <v>Finalizada</v>
          </cell>
          <cell r="L97">
            <v>22600</v>
          </cell>
          <cell r="M97">
            <v>0</v>
          </cell>
        </row>
        <row r="98">
          <cell r="J98" t="str">
            <v>3492690</v>
          </cell>
          <cell r="K98" t="str">
            <v>Finalizada</v>
          </cell>
          <cell r="L98">
            <v>33100</v>
          </cell>
          <cell r="M98">
            <v>0</v>
          </cell>
        </row>
        <row r="99">
          <cell r="J99" t="str">
            <v>3496079</v>
          </cell>
          <cell r="K99" t="str">
            <v>Finalizada</v>
          </cell>
          <cell r="L99">
            <v>22600</v>
          </cell>
          <cell r="M99">
            <v>0</v>
          </cell>
        </row>
        <row r="100">
          <cell r="J100" t="str">
            <v>3501457</v>
          </cell>
          <cell r="K100" t="str">
            <v>Finalizada</v>
          </cell>
          <cell r="L100">
            <v>71060</v>
          </cell>
          <cell r="M100">
            <v>0</v>
          </cell>
        </row>
        <row r="101">
          <cell r="J101" t="str">
            <v>3444994</v>
          </cell>
          <cell r="K101" t="str">
            <v>Finalizada</v>
          </cell>
          <cell r="L101">
            <v>610837</v>
          </cell>
          <cell r="M101">
            <v>0</v>
          </cell>
        </row>
        <row r="102">
          <cell r="J102" t="str">
            <v>3420579</v>
          </cell>
          <cell r="K102" t="str">
            <v>Finalizada</v>
          </cell>
          <cell r="L102">
            <v>22600</v>
          </cell>
          <cell r="M102">
            <v>0</v>
          </cell>
        </row>
        <row r="103">
          <cell r="J103" t="str">
            <v>3337624</v>
          </cell>
          <cell r="K103" t="str">
            <v>Finalizada</v>
          </cell>
          <cell r="L103">
            <v>33100</v>
          </cell>
          <cell r="M103">
            <v>0</v>
          </cell>
        </row>
        <row r="104">
          <cell r="J104" t="str">
            <v>3274964</v>
          </cell>
          <cell r="K104" t="str">
            <v>Finalizada</v>
          </cell>
          <cell r="L104">
            <v>33100</v>
          </cell>
          <cell r="M104">
            <v>0</v>
          </cell>
        </row>
        <row r="105">
          <cell r="J105" t="str">
            <v>3460895</v>
          </cell>
          <cell r="K105" t="str">
            <v>Finalizada</v>
          </cell>
          <cell r="L105">
            <v>33100</v>
          </cell>
          <cell r="M105">
            <v>0</v>
          </cell>
        </row>
        <row r="106">
          <cell r="J106" t="str">
            <v>3282778</v>
          </cell>
          <cell r="K106" t="str">
            <v>Finalizada</v>
          </cell>
          <cell r="L106">
            <v>33100</v>
          </cell>
          <cell r="M106">
            <v>0</v>
          </cell>
        </row>
        <row r="107">
          <cell r="J107" t="str">
            <v>3349350</v>
          </cell>
          <cell r="K107" t="str">
            <v>Finalizada</v>
          </cell>
          <cell r="L107">
            <v>60500</v>
          </cell>
          <cell r="M107">
            <v>0</v>
          </cell>
        </row>
        <row r="108">
          <cell r="J108" t="str">
            <v>3427415</v>
          </cell>
          <cell r="K108" t="str">
            <v>Finalizada</v>
          </cell>
          <cell r="L108">
            <v>33100</v>
          </cell>
          <cell r="M108">
            <v>0</v>
          </cell>
        </row>
        <row r="109">
          <cell r="J109" t="str">
            <v>3459844</v>
          </cell>
          <cell r="K109" t="str">
            <v>Finalizada</v>
          </cell>
          <cell r="L109">
            <v>87933</v>
          </cell>
          <cell r="M109">
            <v>0</v>
          </cell>
        </row>
        <row r="110">
          <cell r="J110" t="str">
            <v>3420579</v>
          </cell>
          <cell r="K110" t="str">
            <v>Finalizada</v>
          </cell>
          <cell r="L110">
            <v>22600</v>
          </cell>
          <cell r="M110">
            <v>22600</v>
          </cell>
        </row>
        <row r="111">
          <cell r="J111" t="str">
            <v>3337624</v>
          </cell>
          <cell r="K111" t="str">
            <v>Finalizada</v>
          </cell>
          <cell r="L111">
            <v>33100</v>
          </cell>
          <cell r="M111">
            <v>33100</v>
          </cell>
        </row>
        <row r="112">
          <cell r="J112" t="str">
            <v>3274964</v>
          </cell>
          <cell r="K112" t="str">
            <v>Finalizada</v>
          </cell>
          <cell r="L112">
            <v>33100</v>
          </cell>
          <cell r="M112">
            <v>33100</v>
          </cell>
        </row>
        <row r="113">
          <cell r="J113" t="str">
            <v>3286329</v>
          </cell>
          <cell r="K113" t="str">
            <v>Finalizada</v>
          </cell>
          <cell r="L113">
            <v>10200</v>
          </cell>
          <cell r="M113">
            <v>0</v>
          </cell>
        </row>
        <row r="114">
          <cell r="J114" t="str">
            <v>3460895</v>
          </cell>
          <cell r="K114" t="str">
            <v>Finalizada</v>
          </cell>
          <cell r="L114">
            <v>33100</v>
          </cell>
          <cell r="M114">
            <v>33100</v>
          </cell>
        </row>
        <row r="115">
          <cell r="J115" t="str">
            <v>3282778</v>
          </cell>
          <cell r="K115" t="str">
            <v>Finalizada</v>
          </cell>
          <cell r="L115">
            <v>33100</v>
          </cell>
          <cell r="M115">
            <v>33100</v>
          </cell>
        </row>
        <row r="116">
          <cell r="J116" t="str">
            <v>3349350</v>
          </cell>
          <cell r="K116" t="str">
            <v>Finalizada</v>
          </cell>
          <cell r="L116">
            <v>60500</v>
          </cell>
          <cell r="M116">
            <v>60500</v>
          </cell>
        </row>
        <row r="117">
          <cell r="J117" t="str">
            <v>3427415</v>
          </cell>
          <cell r="K117" t="str">
            <v>Finalizada</v>
          </cell>
          <cell r="L117">
            <v>33100</v>
          </cell>
          <cell r="M117">
            <v>33100</v>
          </cell>
        </row>
        <row r="118">
          <cell r="J118" t="str">
            <v>3415815</v>
          </cell>
          <cell r="K118" t="str">
            <v>Finalizada</v>
          </cell>
          <cell r="L118">
            <v>21200</v>
          </cell>
          <cell r="M118">
            <v>0</v>
          </cell>
        </row>
        <row r="119">
          <cell r="J119" t="str">
            <v>3234573</v>
          </cell>
          <cell r="K119" t="str">
            <v>Finalizada</v>
          </cell>
          <cell r="L119">
            <v>33100</v>
          </cell>
          <cell r="M119">
            <v>0</v>
          </cell>
        </row>
        <row r="120">
          <cell r="J120" t="str">
            <v>3243092</v>
          </cell>
          <cell r="K120" t="str">
            <v>Finalizada</v>
          </cell>
          <cell r="L120">
            <v>33100</v>
          </cell>
          <cell r="M120">
            <v>0</v>
          </cell>
        </row>
        <row r="121">
          <cell r="J121" t="str">
            <v>3158660</v>
          </cell>
          <cell r="K121" t="str">
            <v>Finalizada</v>
          </cell>
          <cell r="L121">
            <v>33100</v>
          </cell>
          <cell r="M121">
            <v>0</v>
          </cell>
        </row>
        <row r="122">
          <cell r="J122" t="str">
            <v>3134592</v>
          </cell>
          <cell r="K122" t="str">
            <v>Finalizada</v>
          </cell>
          <cell r="L122">
            <v>33100</v>
          </cell>
          <cell r="M122">
            <v>0</v>
          </cell>
        </row>
        <row r="123">
          <cell r="J123" t="str">
            <v>3151373</v>
          </cell>
          <cell r="K123" t="str">
            <v>Finalizada</v>
          </cell>
          <cell r="L123">
            <v>33100</v>
          </cell>
          <cell r="M123">
            <v>0</v>
          </cell>
        </row>
        <row r="124">
          <cell r="J124" t="str">
            <v>3172875</v>
          </cell>
          <cell r="K124" t="str">
            <v>Finalizada</v>
          </cell>
          <cell r="L124">
            <v>33100</v>
          </cell>
          <cell r="M124">
            <v>0</v>
          </cell>
        </row>
        <row r="125">
          <cell r="J125" t="str">
            <v>3144997</v>
          </cell>
          <cell r="K125" t="str">
            <v>Finalizada</v>
          </cell>
          <cell r="L125">
            <v>33100</v>
          </cell>
          <cell r="M125">
            <v>0</v>
          </cell>
        </row>
        <row r="126">
          <cell r="J126" t="str">
            <v>3190018</v>
          </cell>
          <cell r="K126" t="str">
            <v>Finalizada</v>
          </cell>
          <cell r="L126">
            <v>33100</v>
          </cell>
          <cell r="M126">
            <v>0</v>
          </cell>
        </row>
        <row r="127">
          <cell r="J127" t="str">
            <v>3134588</v>
          </cell>
          <cell r="K127" t="str">
            <v>Finalizada</v>
          </cell>
          <cell r="L127">
            <v>33100</v>
          </cell>
          <cell r="M127">
            <v>0</v>
          </cell>
        </row>
        <row r="128">
          <cell r="J128" t="str">
            <v>FV3076374</v>
          </cell>
          <cell r="K128" t="str">
            <v>Finalizada</v>
          </cell>
          <cell r="L128">
            <v>31200</v>
          </cell>
          <cell r="M128">
            <v>0</v>
          </cell>
        </row>
        <row r="129">
          <cell r="J129" t="str">
            <v>FV3069842</v>
          </cell>
          <cell r="K129" t="str">
            <v>Finalizada</v>
          </cell>
          <cell r="L129">
            <v>10910</v>
          </cell>
          <cell r="M129">
            <v>0</v>
          </cell>
        </row>
        <row r="130">
          <cell r="J130" t="str">
            <v>FV3076374</v>
          </cell>
          <cell r="K130" t="str">
            <v>Finalizada</v>
          </cell>
          <cell r="L130">
            <v>31200</v>
          </cell>
          <cell r="M130">
            <v>0</v>
          </cell>
        </row>
        <row r="131">
          <cell r="J131" t="str">
            <v>FV3069842</v>
          </cell>
          <cell r="K131" t="str">
            <v>Finalizada</v>
          </cell>
          <cell r="L131">
            <v>10910</v>
          </cell>
          <cell r="M131">
            <v>0</v>
          </cell>
        </row>
        <row r="132">
          <cell r="J132" t="str">
            <v>FV3011475</v>
          </cell>
          <cell r="K132" t="str">
            <v>Finalizada</v>
          </cell>
          <cell r="L132">
            <v>31200</v>
          </cell>
          <cell r="M132">
            <v>0</v>
          </cell>
        </row>
        <row r="133">
          <cell r="J133" t="str">
            <v>FV3026154</v>
          </cell>
          <cell r="K133" t="str">
            <v>Finalizada</v>
          </cell>
          <cell r="L133">
            <v>31200</v>
          </cell>
          <cell r="M133">
            <v>0</v>
          </cell>
        </row>
        <row r="134">
          <cell r="J134" t="str">
            <v>FV2968537</v>
          </cell>
          <cell r="K134" t="str">
            <v>Finalizada</v>
          </cell>
          <cell r="L134">
            <v>31200</v>
          </cell>
          <cell r="M134">
            <v>0</v>
          </cell>
        </row>
        <row r="135">
          <cell r="J135" t="str">
            <v>FV2994019</v>
          </cell>
          <cell r="K135" t="str">
            <v>Finalizada</v>
          </cell>
          <cell r="L135">
            <v>108444</v>
          </cell>
          <cell r="M135">
            <v>0</v>
          </cell>
        </row>
        <row r="136">
          <cell r="J136" t="str">
            <v>FV2929877</v>
          </cell>
          <cell r="K136" t="str">
            <v>Finalizada</v>
          </cell>
          <cell r="L136">
            <v>42700</v>
          </cell>
          <cell r="M136">
            <v>0</v>
          </cell>
        </row>
        <row r="137">
          <cell r="J137" t="str">
            <v>FV2929867</v>
          </cell>
          <cell r="K137" t="str">
            <v>Finalizada</v>
          </cell>
          <cell r="L137">
            <v>89900</v>
          </cell>
          <cell r="M137">
            <v>0</v>
          </cell>
        </row>
        <row r="138">
          <cell r="J138" t="str">
            <v>FV2932814</v>
          </cell>
          <cell r="K138" t="str">
            <v>Finalizada</v>
          </cell>
          <cell r="L138">
            <v>31200</v>
          </cell>
          <cell r="M138">
            <v>0</v>
          </cell>
        </row>
        <row r="139">
          <cell r="J139" t="str">
            <v>FV2929877</v>
          </cell>
          <cell r="K139" t="str">
            <v>Finalizada</v>
          </cell>
          <cell r="L139">
            <v>42700</v>
          </cell>
          <cell r="M139">
            <v>0</v>
          </cell>
        </row>
        <row r="140">
          <cell r="J140" t="str">
            <v>FV2904291</v>
          </cell>
          <cell r="K140" t="str">
            <v>Finalizada</v>
          </cell>
          <cell r="L140">
            <v>31200</v>
          </cell>
          <cell r="M140">
            <v>0</v>
          </cell>
        </row>
        <row r="141">
          <cell r="J141" t="str">
            <v>FV2862009</v>
          </cell>
          <cell r="K141" t="str">
            <v>Finalizada</v>
          </cell>
          <cell r="L141">
            <v>31200</v>
          </cell>
          <cell r="M141">
            <v>0</v>
          </cell>
        </row>
        <row r="142">
          <cell r="J142" t="str">
            <v>FV2902123</v>
          </cell>
          <cell r="K142" t="str">
            <v>Finalizada</v>
          </cell>
          <cell r="L142">
            <v>42700</v>
          </cell>
          <cell r="M142">
            <v>0</v>
          </cell>
        </row>
        <row r="143">
          <cell r="J143" t="str">
            <v>FV2883184</v>
          </cell>
          <cell r="K143" t="str">
            <v>Finalizada</v>
          </cell>
          <cell r="L143">
            <v>31200</v>
          </cell>
          <cell r="M143">
            <v>0</v>
          </cell>
        </row>
        <row r="144">
          <cell r="J144" t="str">
            <v>FV2827813</v>
          </cell>
          <cell r="K144" t="str">
            <v>Finalizada</v>
          </cell>
          <cell r="L144">
            <v>31200</v>
          </cell>
          <cell r="M144">
            <v>0</v>
          </cell>
        </row>
        <row r="145">
          <cell r="J145" t="str">
            <v>FV2828124</v>
          </cell>
          <cell r="K145" t="str">
            <v>Finalizada</v>
          </cell>
          <cell r="L145">
            <v>14370</v>
          </cell>
          <cell r="M145">
            <v>0</v>
          </cell>
        </row>
        <row r="146">
          <cell r="J146" t="str">
            <v>FV2810366</v>
          </cell>
          <cell r="K146" t="str">
            <v>Finalizada</v>
          </cell>
          <cell r="L146">
            <v>36900</v>
          </cell>
          <cell r="M146">
            <v>0</v>
          </cell>
        </row>
        <row r="147">
          <cell r="J147" t="str">
            <v>FV2808644</v>
          </cell>
          <cell r="K147" t="str">
            <v>Finalizada</v>
          </cell>
          <cell r="L147">
            <v>31200</v>
          </cell>
          <cell r="M147">
            <v>0</v>
          </cell>
        </row>
        <row r="148">
          <cell r="J148" t="str">
            <v>FV2828124</v>
          </cell>
          <cell r="K148" t="str">
            <v>Finalizada</v>
          </cell>
          <cell r="L148">
            <v>14370</v>
          </cell>
          <cell r="M148">
            <v>14370</v>
          </cell>
        </row>
        <row r="149">
          <cell r="J149" t="str">
            <v>FV2810366</v>
          </cell>
          <cell r="K149" t="str">
            <v>Finalizada</v>
          </cell>
          <cell r="L149">
            <v>36900</v>
          </cell>
          <cell r="M149">
            <v>36900</v>
          </cell>
        </row>
        <row r="150">
          <cell r="J150" t="str">
            <v>FV2644958</v>
          </cell>
          <cell r="K150" t="str">
            <v>Finalizada</v>
          </cell>
          <cell r="L150">
            <v>61034</v>
          </cell>
          <cell r="M150">
            <v>0</v>
          </cell>
        </row>
        <row r="151">
          <cell r="J151" t="str">
            <v>FV2435697</v>
          </cell>
          <cell r="K151" t="str">
            <v>Finalizada</v>
          </cell>
          <cell r="L151">
            <v>103003</v>
          </cell>
          <cell r="M151">
            <v>0</v>
          </cell>
        </row>
        <row r="152">
          <cell r="J152" t="str">
            <v>FV2101174</v>
          </cell>
          <cell r="K152" t="str">
            <v>Finalizada</v>
          </cell>
          <cell r="L152">
            <v>117598</v>
          </cell>
          <cell r="M152">
            <v>0</v>
          </cell>
        </row>
        <row r="153">
          <cell r="J153" t="str">
            <v>FV2030853</v>
          </cell>
          <cell r="K153" t="str">
            <v>Finalizada</v>
          </cell>
          <cell r="L153">
            <v>93031</v>
          </cell>
          <cell r="M153">
            <v>0</v>
          </cell>
        </row>
        <row r="154">
          <cell r="J154" t="str">
            <v>FV1877925</v>
          </cell>
          <cell r="K154" t="str">
            <v>Finalizada</v>
          </cell>
          <cell r="L154">
            <v>174101</v>
          </cell>
          <cell r="M154">
            <v>0</v>
          </cell>
        </row>
        <row r="155">
          <cell r="J155" t="str">
            <v>FV1417000</v>
          </cell>
          <cell r="K155" t="str">
            <v>Finalizada</v>
          </cell>
          <cell r="L155">
            <v>131562</v>
          </cell>
          <cell r="M155">
            <v>0</v>
          </cell>
        </row>
        <row r="156">
          <cell r="J156" t="str">
            <v>FV998142</v>
          </cell>
          <cell r="K156" t="str">
            <v>Finalizada</v>
          </cell>
          <cell r="L156">
            <v>87663</v>
          </cell>
          <cell r="M156">
            <v>0</v>
          </cell>
        </row>
        <row r="157">
          <cell r="J157" t="str">
            <v>FV1376636</v>
          </cell>
          <cell r="K157" t="str">
            <v>Finalizada</v>
          </cell>
          <cell r="L157">
            <v>79328</v>
          </cell>
          <cell r="M157">
            <v>0</v>
          </cell>
        </row>
        <row r="158">
          <cell r="J158" t="str">
            <v>FV1082345</v>
          </cell>
          <cell r="K158" t="str">
            <v>Finalizada</v>
          </cell>
          <cell r="L158">
            <v>52749</v>
          </cell>
          <cell r="M158">
            <v>0</v>
          </cell>
        </row>
        <row r="159">
          <cell r="J159" t="str">
            <v>FV1295875</v>
          </cell>
          <cell r="K159" t="str">
            <v>Finalizada</v>
          </cell>
          <cell r="L159">
            <v>87662</v>
          </cell>
          <cell r="M159">
            <v>0</v>
          </cell>
        </row>
        <row r="160">
          <cell r="J160" t="str">
            <v>1569</v>
          </cell>
          <cell r="K160" t="str">
            <v>Finalizada</v>
          </cell>
          <cell r="L160">
            <v>98200</v>
          </cell>
          <cell r="M160">
            <v>0</v>
          </cell>
        </row>
        <row r="161">
          <cell r="J161" t="str">
            <v>1661</v>
          </cell>
          <cell r="K161" t="str">
            <v>Finalizada</v>
          </cell>
          <cell r="L161">
            <v>68725</v>
          </cell>
          <cell r="M161">
            <v>0</v>
          </cell>
        </row>
        <row r="162">
          <cell r="J162" t="str">
            <v>1894</v>
          </cell>
          <cell r="K162" t="str">
            <v>Finalizada</v>
          </cell>
          <cell r="L162">
            <v>201507</v>
          </cell>
          <cell r="M162">
            <v>0</v>
          </cell>
        </row>
        <row r="163">
          <cell r="J163" t="str">
            <v>1568</v>
          </cell>
          <cell r="K163" t="str">
            <v>Finalizada</v>
          </cell>
          <cell r="L163">
            <v>1118496</v>
          </cell>
          <cell r="M163">
            <v>0</v>
          </cell>
        </row>
        <row r="164">
          <cell r="J164" t="str">
            <v>1523</v>
          </cell>
          <cell r="K164" t="str">
            <v>Finalizada</v>
          </cell>
          <cell r="L164">
            <v>513415</v>
          </cell>
          <cell r="M164">
            <v>0</v>
          </cell>
        </row>
        <row r="165">
          <cell r="J165" t="str">
            <v>1617</v>
          </cell>
          <cell r="K165" t="str">
            <v>Finalizada</v>
          </cell>
          <cell r="L165">
            <v>48612</v>
          </cell>
          <cell r="M165">
            <v>0</v>
          </cell>
        </row>
        <row r="166">
          <cell r="J166" t="str">
            <v>1616</v>
          </cell>
          <cell r="K166" t="str">
            <v>Finalizada</v>
          </cell>
          <cell r="L166">
            <v>587739</v>
          </cell>
          <cell r="M166">
            <v>0</v>
          </cell>
        </row>
        <row r="167">
          <cell r="J167" t="str">
            <v>1471</v>
          </cell>
          <cell r="K167" t="str">
            <v>Finalizada</v>
          </cell>
          <cell r="L167">
            <v>129952</v>
          </cell>
          <cell r="M167">
            <v>0</v>
          </cell>
        </row>
        <row r="168">
          <cell r="J168" t="str">
            <v>1470</v>
          </cell>
          <cell r="K168" t="str">
            <v>Finalizada</v>
          </cell>
          <cell r="L168">
            <v>613838</v>
          </cell>
          <cell r="M168">
            <v>0</v>
          </cell>
        </row>
        <row r="169">
          <cell r="J169" t="str">
            <v>1395</v>
          </cell>
          <cell r="K169" t="str">
            <v>Finalizada</v>
          </cell>
          <cell r="L169">
            <v>70508</v>
          </cell>
          <cell r="M169">
            <v>0</v>
          </cell>
        </row>
        <row r="170">
          <cell r="J170" t="str">
            <v>1436</v>
          </cell>
          <cell r="K170" t="str">
            <v>Finalizada</v>
          </cell>
          <cell r="L170">
            <v>208606</v>
          </cell>
          <cell r="M170">
            <v>0</v>
          </cell>
        </row>
        <row r="171">
          <cell r="J171" t="str">
            <v>1409</v>
          </cell>
          <cell r="K171" t="str">
            <v>Finalizada</v>
          </cell>
          <cell r="L171">
            <v>261783</v>
          </cell>
          <cell r="M171">
            <v>0</v>
          </cell>
        </row>
        <row r="172">
          <cell r="J172" t="str">
            <v>1365</v>
          </cell>
          <cell r="K172" t="str">
            <v>Finalizada</v>
          </cell>
          <cell r="L172">
            <v>168466</v>
          </cell>
          <cell r="M172">
            <v>0</v>
          </cell>
        </row>
        <row r="173">
          <cell r="J173" t="str">
            <v>1309</v>
          </cell>
          <cell r="K173" t="str">
            <v>Finalizada</v>
          </cell>
          <cell r="L173">
            <v>319235</v>
          </cell>
          <cell r="M173">
            <v>0</v>
          </cell>
        </row>
        <row r="174">
          <cell r="J174" t="str">
            <v>1267</v>
          </cell>
          <cell r="K174" t="str">
            <v>Finalizada</v>
          </cell>
          <cell r="L174">
            <v>142808</v>
          </cell>
          <cell r="M174">
            <v>0</v>
          </cell>
        </row>
        <row r="175">
          <cell r="J175" t="str">
            <v>1267</v>
          </cell>
          <cell r="K175" t="str">
            <v>Finalizada</v>
          </cell>
          <cell r="L175">
            <v>142808</v>
          </cell>
          <cell r="M175">
            <v>0</v>
          </cell>
        </row>
        <row r="176">
          <cell r="J176" t="str">
            <v>1173</v>
          </cell>
          <cell r="K176" t="str">
            <v>Finalizada</v>
          </cell>
          <cell r="L176">
            <v>148885</v>
          </cell>
          <cell r="M176">
            <v>0</v>
          </cell>
        </row>
        <row r="177">
          <cell r="J177" t="str">
            <v>1229</v>
          </cell>
          <cell r="K177" t="str">
            <v>Finalizada</v>
          </cell>
          <cell r="L177">
            <v>250980</v>
          </cell>
          <cell r="M177">
            <v>0</v>
          </cell>
        </row>
        <row r="178">
          <cell r="J178" t="str">
            <v>987</v>
          </cell>
          <cell r="K178" t="str">
            <v>Finalizada</v>
          </cell>
          <cell r="L178">
            <v>261247</v>
          </cell>
          <cell r="M178">
            <v>0</v>
          </cell>
        </row>
        <row r="179">
          <cell r="J179" t="str">
            <v>1146</v>
          </cell>
          <cell r="K179" t="str">
            <v>Finalizada</v>
          </cell>
          <cell r="L179">
            <v>447619</v>
          </cell>
          <cell r="M179">
            <v>0</v>
          </cell>
        </row>
        <row r="180">
          <cell r="J180" t="str">
            <v>1146</v>
          </cell>
          <cell r="K180" t="str">
            <v>Finalizada</v>
          </cell>
          <cell r="L180">
            <v>447619</v>
          </cell>
          <cell r="M180">
            <v>0</v>
          </cell>
        </row>
        <row r="181">
          <cell r="J181" t="str">
            <v>1074</v>
          </cell>
          <cell r="K181" t="str">
            <v>Finalizada</v>
          </cell>
          <cell r="L181">
            <v>245707</v>
          </cell>
          <cell r="M181">
            <v>0</v>
          </cell>
        </row>
        <row r="182">
          <cell r="J182" t="str">
            <v>936</v>
          </cell>
          <cell r="K182" t="str">
            <v>Finalizada</v>
          </cell>
          <cell r="L182">
            <v>346567</v>
          </cell>
          <cell r="M182">
            <v>0</v>
          </cell>
        </row>
        <row r="183">
          <cell r="J183" t="str">
            <v>890</v>
          </cell>
          <cell r="K183" t="str">
            <v>Finalizada</v>
          </cell>
          <cell r="L183">
            <v>231700</v>
          </cell>
          <cell r="M183">
            <v>0</v>
          </cell>
        </row>
        <row r="184">
          <cell r="J184" t="str">
            <v>785</v>
          </cell>
          <cell r="K184" t="str">
            <v>Finalizada</v>
          </cell>
          <cell r="L184">
            <v>160900</v>
          </cell>
          <cell r="M184">
            <v>0</v>
          </cell>
        </row>
        <row r="185">
          <cell r="J185" t="str">
            <v>740</v>
          </cell>
          <cell r="K185" t="str">
            <v>Finalizada</v>
          </cell>
          <cell r="L185">
            <v>43300</v>
          </cell>
          <cell r="M185">
            <v>0</v>
          </cell>
        </row>
        <row r="186">
          <cell r="J186" t="str">
            <v>703</v>
          </cell>
          <cell r="K186" t="str">
            <v>Finalizada</v>
          </cell>
          <cell r="L186">
            <v>133950</v>
          </cell>
          <cell r="M186">
            <v>0</v>
          </cell>
        </row>
        <row r="187">
          <cell r="J187" t="str">
            <v>648</v>
          </cell>
          <cell r="K187" t="str">
            <v>Finalizada</v>
          </cell>
          <cell r="L187">
            <v>115500</v>
          </cell>
          <cell r="M187">
            <v>0</v>
          </cell>
        </row>
        <row r="188">
          <cell r="J188" t="str">
            <v>520</v>
          </cell>
          <cell r="K188" t="str">
            <v>Finalizada</v>
          </cell>
          <cell r="L188">
            <v>41250</v>
          </cell>
          <cell r="M188">
            <v>0</v>
          </cell>
        </row>
        <row r="189">
          <cell r="J189" t="str">
            <v>FRE172585</v>
          </cell>
          <cell r="K189" t="str">
            <v>Devuelta</v>
          </cell>
          <cell r="L189">
            <v>44800</v>
          </cell>
          <cell r="M189">
            <v>44800</v>
          </cell>
        </row>
        <row r="190">
          <cell r="J190" t="str">
            <v>FRE156416</v>
          </cell>
          <cell r="K190" t="str">
            <v>Para respuesta prestador</v>
          </cell>
          <cell r="L190">
            <v>43200</v>
          </cell>
          <cell r="M190">
            <v>0</v>
          </cell>
        </row>
        <row r="191">
          <cell r="J191" t="str">
            <v>3764267</v>
          </cell>
          <cell r="K191" t="str">
            <v>Finalizada</v>
          </cell>
          <cell r="L191">
            <v>4400</v>
          </cell>
          <cell r="M191">
            <v>4400</v>
          </cell>
        </row>
        <row r="192">
          <cell r="J192" t="str">
            <v>3761144</v>
          </cell>
          <cell r="K192" t="str">
            <v>Para respuesta prestador</v>
          </cell>
          <cell r="L192">
            <v>8800</v>
          </cell>
          <cell r="M192">
            <v>0</v>
          </cell>
        </row>
        <row r="193">
          <cell r="J193" t="str">
            <v>3477294</v>
          </cell>
          <cell r="K193" t="str">
            <v>Finalizada</v>
          </cell>
          <cell r="L193">
            <v>31064</v>
          </cell>
          <cell r="M193">
            <v>31064</v>
          </cell>
        </row>
        <row r="194">
          <cell r="J194" t="str">
            <v>3466874</v>
          </cell>
          <cell r="K194" t="str">
            <v>Finalizada</v>
          </cell>
          <cell r="L194">
            <v>42126</v>
          </cell>
          <cell r="M194">
            <v>42126</v>
          </cell>
        </row>
        <row r="195">
          <cell r="J195" t="str">
            <v>FV3076374</v>
          </cell>
          <cell r="K195" t="str">
            <v>Finalizada</v>
          </cell>
          <cell r="L195">
            <v>31200</v>
          </cell>
          <cell r="M195">
            <v>0</v>
          </cell>
        </row>
        <row r="196">
          <cell r="J196" t="str">
            <v>FV3069842</v>
          </cell>
          <cell r="K196" t="str">
            <v>Finalizada</v>
          </cell>
          <cell r="L196">
            <v>10910</v>
          </cell>
          <cell r="M196">
            <v>0</v>
          </cell>
        </row>
        <row r="197">
          <cell r="J197" t="str">
            <v>FV2828124</v>
          </cell>
          <cell r="K197" t="str">
            <v>Finalizada</v>
          </cell>
          <cell r="L197">
            <v>14370</v>
          </cell>
          <cell r="M197">
            <v>14370</v>
          </cell>
        </row>
        <row r="198">
          <cell r="J198" t="str">
            <v>FV2810366</v>
          </cell>
          <cell r="K198" t="str">
            <v>Finalizada</v>
          </cell>
          <cell r="L198">
            <v>36900</v>
          </cell>
          <cell r="M198">
            <v>36900</v>
          </cell>
        </row>
        <row r="199">
          <cell r="J199" t="str">
            <v>1267</v>
          </cell>
          <cell r="K199" t="str">
            <v>Finalizada</v>
          </cell>
          <cell r="L199">
            <v>142808</v>
          </cell>
          <cell r="M199">
            <v>0</v>
          </cell>
        </row>
      </sheetData>
    </sheetDataSet>
  </externalBook>
</external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254.646305208335" createdVersion="5" refreshedVersion="5" minRefreshableVersion="3" recordCount="146">
  <cacheSource type="worksheet">
    <worksheetSource ref="A2:AC148" sheet="ESTADO DE CADA FACTURA"/>
  </cacheSource>
  <cacheFields count="29">
    <cacheField name="NIT" numFmtId="1">
      <sharedItems containsSemiMixedTypes="0" containsString="0" containsNumber="1" containsInteger="1" minValue="821000831" maxValue="821000831"/>
    </cacheField>
    <cacheField name="NOMBRE IPS" numFmtId="164">
      <sharedItems/>
    </cacheField>
    <cacheField name="PREFIJO FACTURA" numFmtId="1">
      <sharedItems containsBlank="1"/>
    </cacheField>
    <cacheField name="No. FACTURA DE VENTA" numFmtId="0">
      <sharedItems containsSemiMixedTypes="0" containsString="0" containsNumber="1" containsInteger="1" minValue="18653" maxValue="3761144"/>
    </cacheField>
    <cacheField name="FACTURA" numFmtId="0">
      <sharedItems containsMixedTypes="1" containsNumber="1" containsInteger="1" minValue="3274964" maxValue="3761144"/>
    </cacheField>
    <cacheField name="LLAVE" numFmtId="0">
      <sharedItems/>
    </cacheField>
    <cacheField name="FECHA FACTURA" numFmtId="14">
      <sharedItems containsSemiMixedTypes="0" containsNonDate="0" containsDate="1" containsString="0" minDate="2019-06-28T00:00:00" maxDate="2023-07-20T00:00:00"/>
    </cacheField>
    <cacheField name="FECHA RADICADO" numFmtId="14">
      <sharedItems containsSemiMixedTypes="0" containsNonDate="0" containsDate="1" containsString="0" minDate="2019-11-08T00:00:00" maxDate="2023-08-16T00:00:00"/>
    </cacheField>
    <cacheField name="VALOR FACTURA" numFmtId="41">
      <sharedItems containsSemiMixedTypes="0" containsString="0" containsNumber="1" containsInteger="1" minValue="1500" maxValue="982739"/>
    </cacheField>
    <cacheField name="VALOR FACTURA2" numFmtId="41">
      <sharedItems containsSemiMixedTypes="0" containsString="0" containsNumber="1" containsInteger="1" minValue="1500" maxValue="982739"/>
    </cacheField>
    <cacheField name="PAGO" numFmtId="0">
      <sharedItems containsSemiMixedTypes="0" containsString="0" containsNumber="1" containsInteger="1" minValue="0" maxValue="252500"/>
    </cacheField>
    <cacheField name="SALDO CARTERA  POR COBRAR" numFmtId="41">
      <sharedItems containsMixedTypes="1" containsNumber="1" containsInteger="1" minValue="-4100" maxValue="982739" count="70">
        <n v="29900"/>
        <n v="57300"/>
        <n v="19400"/>
        <n v="20400"/>
        <n v="42126"/>
        <n v="31064"/>
        <n v="19200"/>
        <n v="17600"/>
        <n v="8800"/>
        <n v="35100"/>
        <n v="10800"/>
        <n v="43200"/>
        <n v="51400"/>
        <n v="44800"/>
        <n v="115500"/>
        <n v="11200"/>
        <n v="32900"/>
        <n v="32800"/>
        <n v="76732"/>
        <n v="172100"/>
        <n v="30000"/>
        <n v="1500"/>
        <n v="36300"/>
        <n v="7300"/>
        <n v="12300"/>
        <n v="156421"/>
        <s v="                                                   -  "/>
        <n v="36900"/>
        <n v="40000"/>
        <n v="61500"/>
        <n v="32000"/>
        <n v="129700"/>
        <n v="116600"/>
        <n v="24600"/>
        <n v="178421"/>
        <n v="982739"/>
        <n v="222400"/>
        <n v="51000"/>
        <n v="49200"/>
        <n v="67535"/>
        <n v="64000"/>
        <n v="16000"/>
        <n v="130568"/>
        <n v="-4100"/>
        <n v="26800"/>
        <n v="139512"/>
        <n v="226755"/>
        <n v="172621"/>
        <n v="221843"/>
        <n v="44500"/>
        <n v="40400"/>
        <n v="129500"/>
        <n v="338379"/>
        <n v="77300"/>
        <n v="30500"/>
        <n v="158500"/>
        <n v="226400"/>
        <n v="6700"/>
        <n v="32400"/>
        <n v="159200"/>
        <n v="187524"/>
        <n v="124300"/>
        <n v="28300"/>
        <n v="166650"/>
        <n v="13400"/>
        <n v="144600"/>
        <n v="27200"/>
        <n v="146300"/>
        <n v="45000"/>
        <n v="49800"/>
      </sharedItems>
    </cacheField>
    <cacheField name="ESTADO EPS 18 DE SEPTIEMBRE DE 2023" numFmtId="0">
      <sharedItems count="10">
        <s v="GLOSA ACEPTADA POR LA IPS"/>
        <s v="FACTURA CERRADA POR EXTEMPORANEIDAD"/>
        <s v="FACTURA NO RADICADA"/>
        <s v="FACTURA CANCELADA PARCIALMENTE-GLOSA POR CONCILIAR"/>
        <s v="GLOSA POR CONCILIAR"/>
        <s v="FACTURA DEVUELTA"/>
        <s v="FACTURA CANCELADA"/>
        <s v="FACTURA EN PROCESO INTERNO"/>
        <s v="FACTURA EN PROGRAMACION DE PAGO"/>
        <s v="FACTURA EN PROGRAMACION DE PAGO-GLOSA POR CONCILIAR"/>
      </sharedItems>
    </cacheField>
    <cacheField name="ESTADO EPS 24 DE NOVIEMBRE DE 2023" numFmtId="0">
      <sharedItems count="10">
        <s v="GLOSA ACEPTADA POR LA IPS"/>
        <s v="FACTURA CERRADA POR EXTEMPORANEIDAD"/>
        <s v="FACTURA NO RADICADA"/>
        <s v="FACTURA CANCELADA PARCIALMENTE-GLOSA POR CONCILIAR"/>
        <s v="GLOSA POR CONCILIAR"/>
        <s v="FACTURA DEVUELTA"/>
        <s v="FACTURA CANCELADA"/>
        <s v="FACTURA EN PROCESO INTERNO"/>
        <s v="FACTURA EN PROGRAMACION DE PAGO"/>
        <s v="FACTURA EN PROGRAMACION DE PAGO-GLOSA POR CONCILIAR"/>
      </sharedItems>
    </cacheField>
    <cacheField name="EstadoFacturaBoxalud" numFmtId="0">
      <sharedItems containsBlank="1"/>
    </cacheField>
    <cacheField name="ValorTotalBruto" numFmtId="41">
      <sharedItems containsSemiMixedTypes="0" containsString="0" containsNumber="1" containsInteger="1" minValue="0" maxValue="270800"/>
    </cacheField>
    <cacheField name="ValorDevolucion" numFmtId="41">
      <sharedItems containsString="0" containsBlank="1" containsNumber="1" containsInteger="1" minValue="0" maxValue="146300"/>
    </cacheField>
    <cacheField name="ValorGlosaPendiente" numFmtId="0">
      <sharedItems containsSemiMixedTypes="0" containsString="0" containsNumber="1" containsInteger="1" minValue="0" maxValue="19400"/>
    </cacheField>
    <cacheField name="ObservacionGlosaDevolucion" numFmtId="0">
      <sharedItems containsBlank="1" longText="1"/>
    </cacheField>
    <cacheField name="ValorCasusado" numFmtId="0">
      <sharedItems containsString="0" containsBlank="1" containsNumber="1" containsInteger="1" minValue="0" maxValue="384042"/>
    </cacheField>
    <cacheField name="ValorRadicado" numFmtId="41">
      <sharedItems containsSemiMixedTypes="0" containsString="0" containsNumber="1" containsInteger="1" minValue="0" maxValue="270800"/>
    </cacheField>
    <cacheField name="ValorDeducible" numFmtId="41">
      <sharedItems containsSemiMixedTypes="0" containsString="0" containsNumber="1" containsInteger="1" minValue="0" maxValue="4100"/>
    </cacheField>
    <cacheField name="ValorAprobado" numFmtId="41">
      <sharedItems containsSemiMixedTypes="0" containsString="0" containsNumber="1" containsInteger="1" minValue="0" maxValue="364027"/>
    </cacheField>
    <cacheField name="ValorPagar" numFmtId="41">
      <sharedItems containsSemiMixedTypes="0" containsString="0" containsNumber="1" containsInteger="1" minValue="0" maxValue="270800"/>
    </cacheField>
    <cacheField name="VALOR CANCELADO SAP" numFmtId="0">
      <sharedItems containsString="0" containsBlank="1" containsNumber="1" containsInteger="1" minValue="4400" maxValue="252500"/>
    </cacheField>
    <cacheField name="RETENCION" numFmtId="0">
      <sharedItems containsString="0" containsBlank="1" containsNumber="1" containsInteger="1" minValue="0" maxValue="0"/>
    </cacheField>
    <cacheField name="DOC COMPENSACION SAP" numFmtId="0">
      <sharedItems containsString="0" containsBlank="1" containsNumber="1" containsInteger="1" minValue="2200934331" maxValue="2201452614"/>
    </cacheField>
    <cacheField name="FECHA COMPENSACION SAP" numFmtId="0">
      <sharedItems containsDate="1" containsBlank="1" containsMixedTypes="1" minDate="2020-10-19T00:00:00" maxDate="2023-09-01T00:00:00"/>
    </cacheField>
    <cacheField name="VALOR TRANFERENCIA" numFmtId="0">
      <sharedItems containsString="0" containsBlank="1" containsNumber="1" containsInteger="1" minValue="288600" maxValue="112663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6">
  <r>
    <n v="821000831"/>
    <s v="HOSPITAL RUBEN CRUZ  VELEZ"/>
    <m/>
    <n v="3274964"/>
    <n v="3274964"/>
    <s v="821000831__3274964"/>
    <d v="2019-06-28T00:00:00"/>
    <d v="2019-11-08T00:00:00"/>
    <n v="29900"/>
    <n v="29900"/>
    <n v="0"/>
    <x v="0"/>
    <x v="0"/>
    <x v="0"/>
    <m/>
    <n v="0"/>
    <n v="0"/>
    <n v="0"/>
    <m/>
    <n v="0"/>
    <n v="0"/>
    <n v="0"/>
    <n v="0"/>
    <n v="0"/>
    <m/>
    <m/>
    <m/>
    <m/>
    <m/>
  </r>
  <r>
    <n v="821000831"/>
    <s v="HOSPITAL RUBEN CRUZ  VELEZ"/>
    <m/>
    <n v="3282778"/>
    <n v="3282778"/>
    <s v="821000831__3282778"/>
    <d v="2019-07-04T00:00:00"/>
    <d v="2019-11-08T00:00:00"/>
    <n v="29900"/>
    <n v="29900"/>
    <n v="0"/>
    <x v="0"/>
    <x v="0"/>
    <x v="0"/>
    <m/>
    <n v="0"/>
    <n v="0"/>
    <n v="0"/>
    <m/>
    <n v="0"/>
    <n v="0"/>
    <n v="0"/>
    <n v="0"/>
    <n v="0"/>
    <m/>
    <m/>
    <m/>
    <m/>
    <m/>
  </r>
  <r>
    <n v="821000831"/>
    <s v="HOSPITAL RUBEN CRUZ  VELEZ"/>
    <m/>
    <n v="3337624"/>
    <n v="3337624"/>
    <s v="821000831__3337624"/>
    <d v="2019-08-08T00:00:00"/>
    <d v="2019-11-08T00:00:00"/>
    <n v="29900"/>
    <n v="29900"/>
    <n v="0"/>
    <x v="0"/>
    <x v="0"/>
    <x v="0"/>
    <m/>
    <n v="0"/>
    <n v="0"/>
    <n v="0"/>
    <m/>
    <n v="0"/>
    <n v="0"/>
    <n v="0"/>
    <n v="0"/>
    <n v="0"/>
    <m/>
    <m/>
    <m/>
    <m/>
    <m/>
  </r>
  <r>
    <n v="821000831"/>
    <s v="HOSPITAL RUBEN CRUZ  VELEZ"/>
    <m/>
    <n v="3349350"/>
    <n v="3349350"/>
    <s v="821000831__3349350"/>
    <d v="2019-08-14T00:00:00"/>
    <d v="2019-11-08T00:00:00"/>
    <n v="57300"/>
    <n v="57300"/>
    <n v="0"/>
    <x v="1"/>
    <x v="0"/>
    <x v="0"/>
    <m/>
    <n v="0"/>
    <n v="0"/>
    <n v="0"/>
    <m/>
    <n v="0"/>
    <n v="0"/>
    <n v="0"/>
    <n v="0"/>
    <n v="0"/>
    <m/>
    <m/>
    <m/>
    <m/>
    <m/>
  </r>
  <r>
    <n v="821000831"/>
    <s v="HOSPITAL RUBEN CRUZ  VELEZ"/>
    <m/>
    <n v="3420579"/>
    <n v="3420579"/>
    <s v="821000831__3420579"/>
    <d v="2019-09-26T00:00:00"/>
    <d v="2019-11-08T00:00:00"/>
    <n v="19400"/>
    <n v="19400"/>
    <n v="0"/>
    <x v="2"/>
    <x v="0"/>
    <x v="0"/>
    <m/>
    <n v="0"/>
    <n v="0"/>
    <n v="0"/>
    <m/>
    <n v="0"/>
    <n v="0"/>
    <n v="0"/>
    <n v="0"/>
    <n v="0"/>
    <m/>
    <m/>
    <m/>
    <m/>
    <m/>
  </r>
  <r>
    <n v="821000831"/>
    <s v="HOSPITAL RUBEN CRUZ  VELEZ"/>
    <m/>
    <n v="3427415"/>
    <n v="3427415"/>
    <s v="821000831__3427415"/>
    <d v="2019-10-01T00:00:00"/>
    <d v="2019-11-08T00:00:00"/>
    <n v="20400"/>
    <n v="20400"/>
    <n v="0"/>
    <x v="3"/>
    <x v="0"/>
    <x v="0"/>
    <m/>
    <n v="0"/>
    <n v="0"/>
    <n v="0"/>
    <m/>
    <n v="0"/>
    <n v="0"/>
    <n v="0"/>
    <n v="0"/>
    <n v="0"/>
    <m/>
    <m/>
    <m/>
    <m/>
    <m/>
  </r>
  <r>
    <n v="821000831"/>
    <s v="HOSPITAL RUBEN CRUZ  VELEZ"/>
    <m/>
    <n v="3460895"/>
    <n v="3460895"/>
    <s v="821000831__3460895"/>
    <d v="2019-10-22T00:00:00"/>
    <d v="2019-11-08T00:00:00"/>
    <n v="29900"/>
    <n v="29900"/>
    <n v="0"/>
    <x v="0"/>
    <x v="0"/>
    <x v="0"/>
    <m/>
    <n v="0"/>
    <n v="0"/>
    <n v="0"/>
    <m/>
    <n v="0"/>
    <n v="0"/>
    <n v="0"/>
    <n v="0"/>
    <n v="0"/>
    <m/>
    <m/>
    <m/>
    <m/>
    <m/>
  </r>
  <r>
    <n v="821000831"/>
    <s v="HOSPITAL RUBEN CRUZ  VELEZ"/>
    <m/>
    <n v="3466874"/>
    <n v="3466874"/>
    <s v="821000831__3466874"/>
    <d v="2019-10-25T00:00:00"/>
    <d v="2019-12-09T00:00:00"/>
    <n v="42126"/>
    <n v="42126"/>
    <n v="0"/>
    <x v="4"/>
    <x v="1"/>
    <x v="1"/>
    <m/>
    <n v="0"/>
    <n v="0"/>
    <n v="0"/>
    <m/>
    <n v="0"/>
    <n v="0"/>
    <n v="0"/>
    <n v="0"/>
    <n v="0"/>
    <m/>
    <m/>
    <m/>
    <m/>
    <m/>
  </r>
  <r>
    <n v="821000831"/>
    <s v="HOSPITAL RUBEN CRUZ  VELEZ"/>
    <m/>
    <n v="3477294"/>
    <n v="3477294"/>
    <s v="821000831__3477294"/>
    <d v="2019-11-01T00:00:00"/>
    <d v="2019-12-09T00:00:00"/>
    <n v="31064"/>
    <n v="31064"/>
    <n v="0"/>
    <x v="5"/>
    <x v="1"/>
    <x v="1"/>
    <m/>
    <n v="0"/>
    <n v="0"/>
    <n v="0"/>
    <m/>
    <n v="0"/>
    <n v="0"/>
    <n v="0"/>
    <n v="0"/>
    <n v="0"/>
    <m/>
    <m/>
    <m/>
    <m/>
    <m/>
  </r>
  <r>
    <n v="821000831"/>
    <s v="HOSPITAL RUBEN CRUZ  VELEZ"/>
    <m/>
    <n v="3653696"/>
    <n v="3653696"/>
    <s v="821000831__3653696"/>
    <d v="2020-03-13T00:00:00"/>
    <d v="2020-10-02T00:00:00"/>
    <n v="19200"/>
    <n v="19200"/>
    <n v="0"/>
    <x v="6"/>
    <x v="2"/>
    <x v="2"/>
    <m/>
    <n v="0"/>
    <n v="0"/>
    <n v="0"/>
    <m/>
    <n v="0"/>
    <n v="0"/>
    <n v="0"/>
    <n v="0"/>
    <n v="0"/>
    <m/>
    <m/>
    <m/>
    <m/>
    <m/>
  </r>
  <r>
    <n v="821000831"/>
    <s v="HOSPITAL RUBEN CRUZ  VELEZ"/>
    <m/>
    <n v="3660932"/>
    <n v="3660932"/>
    <s v="821000831__3660932"/>
    <d v="2020-03-18T00:00:00"/>
    <d v="2020-10-02T00:00:00"/>
    <n v="17600"/>
    <n v="17600"/>
    <n v="0"/>
    <x v="7"/>
    <x v="2"/>
    <x v="2"/>
    <m/>
    <n v="0"/>
    <n v="0"/>
    <n v="0"/>
    <m/>
    <n v="0"/>
    <n v="0"/>
    <n v="0"/>
    <n v="0"/>
    <n v="0"/>
    <m/>
    <m/>
    <m/>
    <m/>
    <m/>
  </r>
  <r>
    <n v="821000831"/>
    <s v="HOSPITAL RUBEN CRUZ  VELEZ"/>
    <m/>
    <n v="3761144"/>
    <n v="3761144"/>
    <s v="821000831__3761144"/>
    <d v="2020-08-12T00:00:00"/>
    <d v="2020-10-02T00:00:00"/>
    <n v="8800"/>
    <n v="8800"/>
    <n v="0"/>
    <x v="8"/>
    <x v="3"/>
    <x v="3"/>
    <m/>
    <n v="0"/>
    <n v="0"/>
    <n v="4400"/>
    <s v="SE GLOSA VACUNA 993510 CONTRA INFLUENZA NO ESTAREGISTRADA EN PAI WEB."/>
    <m/>
    <n v="0"/>
    <n v="0"/>
    <n v="0"/>
    <n v="0"/>
    <n v="4400"/>
    <n v="0"/>
    <n v="2200934331"/>
    <d v="2020-10-19T00:00:00"/>
    <m/>
  </r>
  <r>
    <n v="821000831"/>
    <s v="HOSPITAL RUBEN CRUZ  VELEZ"/>
    <s v="FRE1      "/>
    <n v="18653"/>
    <s v="FRE118653"/>
    <s v="821000831_FRE1_18653"/>
    <d v="2021-02-03T00:00:00"/>
    <d v="2021-03-01T00:00:00"/>
    <n v="35100"/>
    <n v="35100"/>
    <n v="0"/>
    <x v="9"/>
    <x v="2"/>
    <x v="2"/>
    <m/>
    <n v="0"/>
    <n v="0"/>
    <n v="0"/>
    <m/>
    <n v="0"/>
    <n v="0"/>
    <n v="0"/>
    <n v="0"/>
    <n v="0"/>
    <m/>
    <m/>
    <m/>
    <m/>
    <m/>
  </r>
  <r>
    <n v="821000831"/>
    <s v="HOSPITAL RUBEN CRUZ  VELEZ"/>
    <s v="FRE1      "/>
    <n v="21731"/>
    <s v="FRE121731"/>
    <s v="821000831_FRE1_21731"/>
    <d v="2021-02-12T00:00:00"/>
    <d v="2021-03-01T00:00:00"/>
    <n v="10800"/>
    <n v="10800"/>
    <n v="0"/>
    <x v="10"/>
    <x v="2"/>
    <x v="2"/>
    <m/>
    <n v="0"/>
    <n v="0"/>
    <n v="0"/>
    <m/>
    <n v="0"/>
    <n v="0"/>
    <n v="0"/>
    <n v="0"/>
    <n v="0"/>
    <m/>
    <m/>
    <m/>
    <m/>
    <m/>
  </r>
  <r>
    <n v="821000831"/>
    <s v="HOSPITAL RUBEN CRUZ  VELEZ"/>
    <s v="FRE1      "/>
    <n v="22882"/>
    <s v="FRE122882"/>
    <s v="821000831_FRE1_22882"/>
    <d v="2021-02-17T00:00:00"/>
    <d v="2021-03-01T00:00:00"/>
    <n v="10800"/>
    <n v="10800"/>
    <n v="0"/>
    <x v="10"/>
    <x v="2"/>
    <x v="2"/>
    <m/>
    <n v="0"/>
    <n v="0"/>
    <n v="0"/>
    <m/>
    <n v="0"/>
    <n v="0"/>
    <n v="0"/>
    <n v="0"/>
    <n v="0"/>
    <m/>
    <m/>
    <m/>
    <m/>
    <m/>
  </r>
  <r>
    <n v="821000831"/>
    <s v="HOSPITAL RUBEN CRUZ  VELEZ"/>
    <s v="FRE1      "/>
    <n v="23952"/>
    <s v="FRE123952"/>
    <s v="821000831_FRE1_23952"/>
    <d v="2021-02-19T00:00:00"/>
    <d v="2021-03-01T00:00:00"/>
    <n v="10800"/>
    <n v="10800"/>
    <n v="0"/>
    <x v="10"/>
    <x v="2"/>
    <x v="2"/>
    <m/>
    <n v="0"/>
    <n v="0"/>
    <n v="0"/>
    <m/>
    <n v="0"/>
    <n v="0"/>
    <n v="0"/>
    <n v="0"/>
    <n v="0"/>
    <m/>
    <m/>
    <m/>
    <m/>
    <m/>
  </r>
  <r>
    <n v="821000831"/>
    <s v="HOSPITAL RUBEN CRUZ  VELEZ"/>
    <s v="FRE1      "/>
    <n v="26737"/>
    <s v="FRE126737"/>
    <s v="821000831_FRE1_26737"/>
    <d v="2021-03-01T00:00:00"/>
    <d v="2021-03-30T00:00:00"/>
    <n v="43200"/>
    <n v="43200"/>
    <n v="0"/>
    <x v="11"/>
    <x v="2"/>
    <x v="2"/>
    <m/>
    <n v="0"/>
    <n v="0"/>
    <n v="0"/>
    <m/>
    <n v="0"/>
    <n v="0"/>
    <n v="0"/>
    <n v="0"/>
    <n v="0"/>
    <m/>
    <m/>
    <m/>
    <m/>
    <m/>
  </r>
  <r>
    <n v="821000831"/>
    <s v="HOSPITAL RUBEN CRUZ  VELEZ"/>
    <s v="FRE1      "/>
    <n v="33043"/>
    <s v="FRE133043"/>
    <s v="821000831_FRE1_33043"/>
    <d v="2021-03-19T00:00:00"/>
    <d v="2021-03-30T00:00:00"/>
    <n v="51400"/>
    <n v="51400"/>
    <n v="0"/>
    <x v="12"/>
    <x v="2"/>
    <x v="2"/>
    <m/>
    <n v="0"/>
    <n v="0"/>
    <n v="0"/>
    <m/>
    <n v="0"/>
    <n v="0"/>
    <n v="0"/>
    <n v="0"/>
    <n v="0"/>
    <m/>
    <m/>
    <m/>
    <m/>
    <m/>
  </r>
  <r>
    <n v="821000831"/>
    <s v="HOSPITAL RUBEN CRUZ  VELEZ"/>
    <s v="FRE1      "/>
    <n v="28716"/>
    <s v="FRE128716"/>
    <s v="821000831_FRE1_28716"/>
    <d v="2021-03-05T00:00:00"/>
    <d v="2021-03-31T00:00:00"/>
    <n v="10800"/>
    <n v="10800"/>
    <n v="0"/>
    <x v="10"/>
    <x v="2"/>
    <x v="2"/>
    <m/>
    <n v="0"/>
    <n v="0"/>
    <n v="0"/>
    <m/>
    <n v="0"/>
    <n v="0"/>
    <n v="0"/>
    <n v="0"/>
    <n v="0"/>
    <m/>
    <m/>
    <m/>
    <m/>
    <m/>
  </r>
  <r>
    <n v="821000831"/>
    <s v="HOSPITAL RUBEN CRUZ  VELEZ"/>
    <s v="FRE1      "/>
    <n v="56416"/>
    <s v="FRE156416"/>
    <s v="821000831_FRE1_56416"/>
    <d v="2021-05-14T00:00:00"/>
    <d v="2021-06-01T00:00:00"/>
    <n v="43200"/>
    <n v="43200"/>
    <n v="32400"/>
    <x v="10"/>
    <x v="4"/>
    <x v="4"/>
    <s v="Para respuesta prestador"/>
    <n v="43200"/>
    <n v="0"/>
    <n v="10800"/>
    <s v="SE GLOSA VACUNA SEGUN CUPS 993520, NO ESTA REGISTRADA ENPAIWEB.  NC"/>
    <n v="0"/>
    <n v="43200"/>
    <n v="0"/>
    <n v="32400"/>
    <n v="32400"/>
    <m/>
    <m/>
    <m/>
    <m/>
    <m/>
  </r>
  <r>
    <n v="821000831"/>
    <s v="HOSPITAL RUBEN CRUZ  VELEZ"/>
    <s v="FRE1      "/>
    <n v="72585"/>
    <s v="FRE172585"/>
    <s v="821000831_FRE1_72585"/>
    <d v="2021-03-05T00:00:00"/>
    <d v="2021-07-27T00:00:00"/>
    <n v="44800"/>
    <n v="44800"/>
    <n v="0"/>
    <x v="13"/>
    <x v="5"/>
    <x v="5"/>
    <s v="Devuelta"/>
    <n v="44800"/>
    <n v="44800"/>
    <n v="0"/>
    <s v="Se hace dev de fact con soportes completos y originales,ya que no se evidencia registro del usuario en el PAI WEB. Favor verificar para tramite de pago. NC"/>
    <n v="0"/>
    <n v="44800"/>
    <n v="0"/>
    <n v="0"/>
    <n v="0"/>
    <m/>
    <m/>
    <m/>
    <m/>
    <m/>
  </r>
  <r>
    <n v="821000831"/>
    <s v="HOSPITAL RUBEN CRUZ  VELEZ"/>
    <s v="FRE1      "/>
    <n v="90423"/>
    <s v="FRE190423"/>
    <s v="821000831_FRE1_90423"/>
    <d v="2021-08-20T00:00:00"/>
    <d v="2021-09-01T00:00:00"/>
    <n v="115500"/>
    <n v="115500"/>
    <n v="0"/>
    <x v="14"/>
    <x v="2"/>
    <x v="2"/>
    <m/>
    <n v="0"/>
    <n v="0"/>
    <n v="0"/>
    <m/>
    <n v="0"/>
    <n v="0"/>
    <n v="0"/>
    <n v="0"/>
    <n v="0"/>
    <m/>
    <m/>
    <m/>
    <m/>
    <m/>
  </r>
  <r>
    <n v="821000831"/>
    <s v="HOSPITAL RUBEN CRUZ  VELEZ"/>
    <s v="FRE1      "/>
    <n v="96685"/>
    <s v="FRE196685"/>
    <s v="821000831_FRE1_96685"/>
    <d v="2021-09-07T00:00:00"/>
    <d v="2021-09-27T00:00:00"/>
    <n v="11200"/>
    <n v="11200"/>
    <n v="0"/>
    <x v="15"/>
    <x v="2"/>
    <x v="2"/>
    <m/>
    <n v="0"/>
    <n v="0"/>
    <n v="0"/>
    <m/>
    <n v="0"/>
    <n v="0"/>
    <n v="0"/>
    <n v="0"/>
    <n v="0"/>
    <m/>
    <m/>
    <m/>
    <m/>
    <m/>
  </r>
  <r>
    <n v="821000831"/>
    <s v="HOSPITAL RUBEN CRUZ  VELEZ"/>
    <s v="FRE1      "/>
    <n v="96831"/>
    <s v="FRE196831"/>
    <s v="821000831_FRE1_96831"/>
    <d v="2021-09-07T00:00:00"/>
    <d v="2021-09-27T00:00:00"/>
    <n v="11200"/>
    <n v="11200"/>
    <n v="0"/>
    <x v="15"/>
    <x v="2"/>
    <x v="2"/>
    <m/>
    <n v="0"/>
    <n v="0"/>
    <n v="0"/>
    <m/>
    <n v="0"/>
    <n v="0"/>
    <n v="0"/>
    <n v="0"/>
    <n v="0"/>
    <m/>
    <m/>
    <m/>
    <m/>
    <m/>
  </r>
  <r>
    <n v="821000831"/>
    <s v="HOSPITAL RUBEN CRUZ  VELEZ"/>
    <s v="FRE1      "/>
    <n v="96836"/>
    <s v="FRE196836"/>
    <s v="821000831_FRE1_96836"/>
    <d v="2021-09-07T00:00:00"/>
    <d v="2021-09-27T00:00:00"/>
    <n v="11200"/>
    <n v="11200"/>
    <n v="0"/>
    <x v="15"/>
    <x v="2"/>
    <x v="2"/>
    <m/>
    <n v="0"/>
    <n v="0"/>
    <n v="0"/>
    <m/>
    <n v="0"/>
    <n v="0"/>
    <n v="0"/>
    <n v="0"/>
    <n v="0"/>
    <m/>
    <m/>
    <m/>
    <m/>
    <m/>
  </r>
  <r>
    <n v="821000831"/>
    <s v="HOSPITAL RUBEN CRUZ  VELEZ"/>
    <s v="FRE1      "/>
    <n v="99164"/>
    <s v="FRE199164"/>
    <s v="821000831_FRE1_99164"/>
    <d v="2021-09-14T00:00:00"/>
    <d v="2021-09-27T00:00:00"/>
    <n v="32900"/>
    <n v="32900"/>
    <n v="0"/>
    <x v="16"/>
    <x v="2"/>
    <x v="2"/>
    <m/>
    <n v="0"/>
    <n v="0"/>
    <n v="0"/>
    <m/>
    <n v="0"/>
    <n v="0"/>
    <n v="0"/>
    <n v="0"/>
    <n v="0"/>
    <m/>
    <m/>
    <m/>
    <m/>
    <m/>
  </r>
  <r>
    <n v="821000831"/>
    <s v="HOSPITAL RUBEN CRUZ  VELEZ"/>
    <s v="FRE1      "/>
    <n v="99165"/>
    <s v="FRE199165"/>
    <s v="821000831_FRE1_99165"/>
    <d v="2021-09-14T00:00:00"/>
    <d v="2021-09-27T00:00:00"/>
    <n v="32900"/>
    <n v="32900"/>
    <n v="0"/>
    <x v="16"/>
    <x v="2"/>
    <x v="2"/>
    <m/>
    <n v="0"/>
    <n v="0"/>
    <n v="0"/>
    <m/>
    <n v="0"/>
    <n v="0"/>
    <n v="0"/>
    <n v="0"/>
    <n v="0"/>
    <m/>
    <m/>
    <m/>
    <m/>
    <m/>
  </r>
  <r>
    <n v="821000831"/>
    <s v="HOSPITAL RUBEN CRUZ  VELEZ"/>
    <s v="FRE1      "/>
    <n v="108177"/>
    <s v="FRE1108177"/>
    <s v="821000831_FRE1_108177"/>
    <d v="2021-10-12T00:00:00"/>
    <d v="2021-10-26T00:00:00"/>
    <n v="32800"/>
    <n v="32800"/>
    <n v="0"/>
    <x v="17"/>
    <x v="2"/>
    <x v="2"/>
    <m/>
    <n v="0"/>
    <n v="0"/>
    <n v="0"/>
    <m/>
    <n v="0"/>
    <n v="0"/>
    <n v="0"/>
    <n v="0"/>
    <n v="0"/>
    <m/>
    <m/>
    <m/>
    <m/>
    <m/>
  </r>
  <r>
    <n v="821000831"/>
    <s v="HOSPITAL RUBEN CRUZ  VELEZ"/>
    <s v="FRE1      "/>
    <n v="109674"/>
    <s v="FRE1109674"/>
    <s v="821000831_FRE1_109674"/>
    <d v="2021-10-15T00:00:00"/>
    <d v="2021-10-26T00:00:00"/>
    <n v="76732"/>
    <n v="76732"/>
    <n v="0"/>
    <x v="18"/>
    <x v="2"/>
    <x v="2"/>
    <m/>
    <n v="0"/>
    <n v="0"/>
    <n v="0"/>
    <m/>
    <n v="0"/>
    <n v="0"/>
    <n v="0"/>
    <n v="0"/>
    <n v="0"/>
    <m/>
    <m/>
    <m/>
    <m/>
    <m/>
  </r>
  <r>
    <n v="821000831"/>
    <s v="HOSPITAL RUBEN CRUZ  VELEZ"/>
    <s v="FRE1      "/>
    <n v="109998"/>
    <s v="FRE1109998"/>
    <s v="821000831_FRE1_109998"/>
    <d v="2021-10-19T00:00:00"/>
    <d v="2021-10-26T00:00:00"/>
    <n v="11200"/>
    <n v="11200"/>
    <n v="0"/>
    <x v="15"/>
    <x v="2"/>
    <x v="2"/>
    <m/>
    <n v="0"/>
    <n v="0"/>
    <n v="0"/>
    <m/>
    <n v="0"/>
    <n v="0"/>
    <n v="0"/>
    <n v="0"/>
    <n v="0"/>
    <m/>
    <m/>
    <m/>
    <m/>
    <m/>
  </r>
  <r>
    <n v="821000831"/>
    <s v="HOSPITAL RUBEN CRUZ  VELEZ"/>
    <s v="FRE1      "/>
    <n v="144359"/>
    <s v="FRE1144359"/>
    <s v="821000831_FRE1_144359"/>
    <d v="2022-02-09T00:00:00"/>
    <d v="2022-03-08T00:00:00"/>
    <n v="172100"/>
    <n v="172100"/>
    <n v="0"/>
    <x v="19"/>
    <x v="2"/>
    <x v="2"/>
    <m/>
    <n v="0"/>
    <n v="0"/>
    <n v="0"/>
    <m/>
    <n v="0"/>
    <n v="0"/>
    <n v="0"/>
    <n v="0"/>
    <n v="0"/>
    <m/>
    <m/>
    <m/>
    <m/>
    <m/>
  </r>
  <r>
    <n v="821000831"/>
    <s v="HOSPITAL RUBEN CRUZ  VELEZ"/>
    <s v="FRE1      "/>
    <n v="144362"/>
    <s v="FRE1144362"/>
    <s v="821000831_FRE1_144362"/>
    <d v="2022-02-09T00:00:00"/>
    <d v="2022-03-08T00:00:00"/>
    <n v="30000"/>
    <n v="30000"/>
    <n v="0"/>
    <x v="20"/>
    <x v="2"/>
    <x v="2"/>
    <m/>
    <n v="0"/>
    <n v="0"/>
    <n v="0"/>
    <m/>
    <n v="0"/>
    <n v="0"/>
    <n v="0"/>
    <n v="0"/>
    <n v="0"/>
    <m/>
    <m/>
    <m/>
    <m/>
    <m/>
  </r>
  <r>
    <n v="821000831"/>
    <s v="HOSPITAL RUBEN CRUZ  VELEZ"/>
    <s v="FRE1      "/>
    <n v="148017"/>
    <s v="FRE1148017"/>
    <s v="821000831_FRE1_148017"/>
    <d v="2022-02-21T00:00:00"/>
    <d v="2022-03-08T00:00:00"/>
    <n v="1500"/>
    <n v="1500"/>
    <n v="0"/>
    <x v="21"/>
    <x v="2"/>
    <x v="2"/>
    <m/>
    <n v="0"/>
    <n v="0"/>
    <n v="0"/>
    <m/>
    <n v="0"/>
    <n v="0"/>
    <n v="0"/>
    <n v="0"/>
    <n v="0"/>
    <m/>
    <m/>
    <m/>
    <m/>
    <m/>
  </r>
  <r>
    <n v="821000831"/>
    <s v="HOSPITAL RUBEN CRUZ  VELEZ"/>
    <s v="FRE1      "/>
    <n v="148556"/>
    <s v="FRE1148556"/>
    <s v="821000831_FRE1_148556"/>
    <d v="2022-02-22T00:00:00"/>
    <d v="2022-03-08T00:00:00"/>
    <n v="36300"/>
    <n v="36300"/>
    <n v="0"/>
    <x v="22"/>
    <x v="2"/>
    <x v="2"/>
    <m/>
    <n v="0"/>
    <n v="0"/>
    <n v="0"/>
    <m/>
    <n v="0"/>
    <n v="0"/>
    <n v="0"/>
    <n v="0"/>
    <n v="0"/>
    <m/>
    <m/>
    <m/>
    <m/>
    <m/>
  </r>
  <r>
    <n v="821000831"/>
    <s v="HOSPITAL RUBEN CRUZ  VELEZ"/>
    <s v="FRE1      "/>
    <n v="157785"/>
    <s v="FRE1157785"/>
    <s v="821000831_FRE1_157785"/>
    <d v="2022-03-22T00:00:00"/>
    <d v="2022-04-05T00:00:00"/>
    <n v="7300"/>
    <n v="7300"/>
    <n v="0"/>
    <x v="23"/>
    <x v="2"/>
    <x v="2"/>
    <m/>
    <n v="0"/>
    <n v="0"/>
    <n v="0"/>
    <m/>
    <n v="0"/>
    <n v="0"/>
    <n v="0"/>
    <n v="0"/>
    <n v="0"/>
    <m/>
    <m/>
    <m/>
    <m/>
    <m/>
  </r>
  <r>
    <n v="821000831"/>
    <s v="HOSPITAL RUBEN CRUZ  VELEZ"/>
    <s v="FRE1      "/>
    <n v="158478"/>
    <s v="FRE1158478"/>
    <s v="821000831_FRE1_158478"/>
    <d v="2022-03-23T00:00:00"/>
    <d v="2022-04-05T00:00:00"/>
    <n v="12300"/>
    <n v="12300"/>
    <n v="0"/>
    <x v="24"/>
    <x v="2"/>
    <x v="2"/>
    <m/>
    <n v="0"/>
    <n v="0"/>
    <n v="0"/>
    <m/>
    <n v="0"/>
    <n v="0"/>
    <n v="0"/>
    <n v="0"/>
    <n v="0"/>
    <m/>
    <m/>
    <m/>
    <m/>
    <m/>
  </r>
  <r>
    <n v="821000831"/>
    <s v="HOSPITAL RUBEN CRUZ  VELEZ"/>
    <s v="FRE1      "/>
    <n v="164279"/>
    <s v="FRE1164279"/>
    <s v="821000831_FRE1_164279"/>
    <d v="2022-04-10T00:00:00"/>
    <d v="2022-05-03T00:00:00"/>
    <n v="156421"/>
    <n v="156421"/>
    <n v="0"/>
    <x v="25"/>
    <x v="2"/>
    <x v="2"/>
    <m/>
    <n v="0"/>
    <n v="0"/>
    <n v="0"/>
    <m/>
    <n v="0"/>
    <n v="0"/>
    <n v="0"/>
    <n v="0"/>
    <n v="0"/>
    <m/>
    <m/>
    <m/>
    <m/>
    <m/>
  </r>
  <r>
    <n v="821000831"/>
    <s v="HOSPITAL RUBEN CRUZ  VELEZ"/>
    <s v="FRE1      "/>
    <n v="167396"/>
    <s v="FRE1167396"/>
    <s v="821000831_FRE1_167396"/>
    <d v="2022-04-21T00:00:00"/>
    <d v="2022-05-03T00:00:00"/>
    <n v="12300"/>
    <n v="12300"/>
    <n v="0"/>
    <x v="24"/>
    <x v="2"/>
    <x v="2"/>
    <m/>
    <n v="0"/>
    <n v="0"/>
    <n v="0"/>
    <m/>
    <n v="0"/>
    <n v="0"/>
    <n v="0"/>
    <n v="0"/>
    <n v="0"/>
    <m/>
    <m/>
    <m/>
    <m/>
    <m/>
  </r>
  <r>
    <n v="821000831"/>
    <s v="HOSPITAL RUBEN CRUZ  VELEZ"/>
    <s v="FRE1      "/>
    <n v="170527"/>
    <s v="FRE1170527"/>
    <s v="821000831_FRE1_170527"/>
    <d v="2022-05-02T00:00:00"/>
    <d v="2022-12-26T00:00:00"/>
    <n v="40000"/>
    <n v="40000"/>
    <n v="0"/>
    <x v="26"/>
    <x v="6"/>
    <x v="6"/>
    <s v="Finalizada"/>
    <n v="40000"/>
    <n v="0"/>
    <n v="0"/>
    <m/>
    <n v="36300"/>
    <n v="40000"/>
    <n v="0"/>
    <n v="40000"/>
    <n v="40000"/>
    <m/>
    <m/>
    <m/>
    <m/>
    <m/>
  </r>
  <r>
    <n v="821000831"/>
    <s v="HOSPITAL RUBEN CRUZ  VELEZ"/>
    <s v="FRE1      "/>
    <n v="173614"/>
    <s v="FRE1173614"/>
    <s v="821000831_FRE1_173614"/>
    <d v="2022-05-10T00:00:00"/>
    <d v="2022-12-26T00:00:00"/>
    <n v="12300"/>
    <n v="12300"/>
    <n v="0"/>
    <x v="26"/>
    <x v="6"/>
    <x v="6"/>
    <s v="Finalizada"/>
    <n v="12300"/>
    <n v="0"/>
    <n v="0"/>
    <m/>
    <n v="0"/>
    <n v="12300"/>
    <n v="0"/>
    <n v="12300"/>
    <n v="12300"/>
    <m/>
    <m/>
    <m/>
    <m/>
    <m/>
  </r>
  <r>
    <n v="821000831"/>
    <s v="HOSPITAL RUBEN CRUZ  VELEZ"/>
    <s v="FRE1      "/>
    <n v="168906"/>
    <s v="FRE1168906"/>
    <s v="821000831_FRE1_168906"/>
    <d v="2022-04-27T00:00:00"/>
    <d v="2023-02-21T00:00:00"/>
    <n v="56300"/>
    <n v="56300"/>
    <n v="0"/>
    <x v="26"/>
    <x v="6"/>
    <x v="6"/>
    <s v="Finalizada"/>
    <n v="56300"/>
    <n v="0"/>
    <n v="0"/>
    <m/>
    <n v="76700"/>
    <n v="56300"/>
    <n v="0"/>
    <n v="56300"/>
    <n v="56300"/>
    <n v="56300"/>
    <n v="0"/>
    <n v="2201365922"/>
    <d v="2023-03-22T00:00:00"/>
    <n v="1126636"/>
  </r>
  <r>
    <n v="821000831"/>
    <s v="HOSPITAL RUBEN CRUZ  VELEZ"/>
    <s v="FRE1      "/>
    <n v="168907"/>
    <s v="FRE1168907"/>
    <s v="821000831_FRE1_168907"/>
    <d v="2022-04-27T00:00:00"/>
    <d v="2023-02-21T00:00:00"/>
    <n v="17700"/>
    <n v="17700"/>
    <n v="0"/>
    <x v="26"/>
    <x v="6"/>
    <x v="6"/>
    <s v="Finalizada"/>
    <n v="17700"/>
    <n v="0"/>
    <n v="0"/>
    <m/>
    <n v="0"/>
    <n v="17700"/>
    <n v="0"/>
    <n v="17700"/>
    <n v="17700"/>
    <n v="17700"/>
    <n v="0"/>
    <n v="2201365922"/>
    <d v="2023-03-22T00:00:00"/>
    <n v="1126636"/>
  </r>
  <r>
    <n v="821000831"/>
    <s v="HOSPITAL RUBEN CRUZ  VELEZ"/>
    <s v="FRE1      "/>
    <n v="168910"/>
    <s v="FRE1168910"/>
    <s v="821000831_FRE1_168910"/>
    <d v="2022-04-27T00:00:00"/>
    <d v="2023-02-21T00:00:00"/>
    <n v="28000"/>
    <n v="28000"/>
    <n v="0"/>
    <x v="26"/>
    <x v="6"/>
    <x v="6"/>
    <s v="Finalizada"/>
    <n v="28000"/>
    <n v="0"/>
    <n v="0"/>
    <m/>
    <n v="50500"/>
    <n v="28000"/>
    <n v="0"/>
    <n v="28000"/>
    <n v="28000"/>
    <n v="28000"/>
    <n v="0"/>
    <n v="2201365922"/>
    <d v="2023-03-22T00:00:00"/>
    <n v="1126636"/>
  </r>
  <r>
    <n v="821000831"/>
    <s v="HOSPITAL RUBEN CRUZ  VELEZ"/>
    <s v="FRE1      "/>
    <n v="168913"/>
    <s v="FRE1168913"/>
    <s v="821000831_FRE1_168913"/>
    <d v="2022-04-27T00:00:00"/>
    <d v="2023-02-21T00:00:00"/>
    <n v="34000"/>
    <n v="34000"/>
    <n v="0"/>
    <x v="26"/>
    <x v="6"/>
    <x v="6"/>
    <s v="Finalizada"/>
    <n v="34000"/>
    <n v="0"/>
    <n v="0"/>
    <m/>
    <n v="30900"/>
    <n v="34000"/>
    <n v="0"/>
    <n v="34000"/>
    <n v="34000"/>
    <n v="34000"/>
    <n v="0"/>
    <n v="2201365922"/>
    <d v="2023-03-22T00:00:00"/>
    <n v="1126636"/>
  </r>
  <r>
    <n v="821000831"/>
    <s v="HOSPITAL RUBEN CRUZ  VELEZ"/>
    <s v="FRE1      "/>
    <n v="168914"/>
    <s v="FRE1168914"/>
    <s v="821000831_FRE1_168914"/>
    <d v="2022-04-27T00:00:00"/>
    <d v="2023-02-21T00:00:00"/>
    <n v="18700"/>
    <n v="18700"/>
    <n v="0"/>
    <x v="26"/>
    <x v="6"/>
    <x v="6"/>
    <s v="Finalizada"/>
    <n v="18700"/>
    <n v="0"/>
    <n v="0"/>
    <m/>
    <n v="17000"/>
    <n v="18700"/>
    <n v="0"/>
    <n v="18700"/>
    <n v="18700"/>
    <n v="18700"/>
    <n v="0"/>
    <n v="2201365922"/>
    <d v="2023-03-22T00:00:00"/>
    <n v="1126636"/>
  </r>
  <r>
    <n v="821000831"/>
    <s v="HOSPITAL RUBEN CRUZ  VELEZ"/>
    <s v="FRE1      "/>
    <n v="168917"/>
    <s v="FRE1168917"/>
    <s v="821000831_FRE1_168917"/>
    <d v="2022-04-27T00:00:00"/>
    <d v="2023-02-21T00:00:00"/>
    <n v="16000"/>
    <n v="16000"/>
    <n v="0"/>
    <x v="26"/>
    <x v="6"/>
    <x v="6"/>
    <s v="Finalizada"/>
    <n v="16000"/>
    <n v="0"/>
    <n v="0"/>
    <m/>
    <n v="23300"/>
    <n v="16000"/>
    <n v="0"/>
    <n v="16000"/>
    <n v="16000"/>
    <n v="16000"/>
    <n v="0"/>
    <n v="2201365922"/>
    <d v="2023-03-22T00:00:00"/>
    <n v="1126636"/>
  </r>
  <r>
    <n v="821000831"/>
    <s v="HOSPITAL RUBEN CRUZ  VELEZ"/>
    <s v="FRE1      "/>
    <n v="168920"/>
    <s v="FRE1168920"/>
    <s v="821000831_FRE1_168920"/>
    <d v="2022-04-27T00:00:00"/>
    <d v="2023-02-21T00:00:00"/>
    <n v="172700"/>
    <n v="172700"/>
    <n v="0"/>
    <x v="26"/>
    <x v="6"/>
    <x v="6"/>
    <s v="Finalizada"/>
    <n v="172700"/>
    <n v="0"/>
    <n v="0"/>
    <m/>
    <n v="84800"/>
    <n v="172700"/>
    <n v="0"/>
    <n v="172700"/>
    <n v="172700"/>
    <n v="172700"/>
    <n v="0"/>
    <n v="2201365922"/>
    <d v="2023-03-22T00:00:00"/>
    <n v="1126636"/>
  </r>
  <r>
    <n v="821000831"/>
    <s v="HOSPITAL RUBEN CRUZ  VELEZ"/>
    <s v="FRE1      "/>
    <n v="171641"/>
    <s v="FRE1171641"/>
    <s v="821000831_FRE1_171641"/>
    <d v="2022-05-04T00:00:00"/>
    <d v="2023-02-21T00:00:00"/>
    <n v="12300"/>
    <n v="12300"/>
    <n v="0"/>
    <x v="26"/>
    <x v="6"/>
    <x v="6"/>
    <s v="Finalizada"/>
    <n v="12300"/>
    <n v="0"/>
    <n v="0"/>
    <m/>
    <n v="0"/>
    <n v="12300"/>
    <n v="0"/>
    <n v="12300"/>
    <n v="12300"/>
    <m/>
    <m/>
    <m/>
    <m/>
    <m/>
  </r>
  <r>
    <n v="821000831"/>
    <s v="HOSPITAL RUBEN CRUZ  VELEZ"/>
    <s v="FRE1      "/>
    <n v="172060"/>
    <s v="FRE1172060"/>
    <s v="821000831_FRE1_172060"/>
    <d v="2022-05-05T00:00:00"/>
    <d v="2023-02-21T00:00:00"/>
    <n v="36300"/>
    <n v="36300"/>
    <n v="0"/>
    <x v="26"/>
    <x v="6"/>
    <x v="6"/>
    <s v="Finalizada"/>
    <n v="36300"/>
    <n v="0"/>
    <n v="0"/>
    <m/>
    <n v="36300"/>
    <n v="36300"/>
    <n v="0"/>
    <n v="36300"/>
    <n v="36300"/>
    <m/>
    <m/>
    <m/>
    <m/>
    <m/>
  </r>
  <r>
    <n v="821000831"/>
    <s v="HOSPITAL RUBEN CRUZ  VELEZ"/>
    <s v="FRE1      "/>
    <n v="172678"/>
    <s v="FRE1172678"/>
    <s v="821000831_FRE1_172678"/>
    <d v="2022-05-07T00:00:00"/>
    <d v="2023-02-21T00:00:00"/>
    <n v="156540"/>
    <n v="156540"/>
    <n v="0"/>
    <x v="26"/>
    <x v="6"/>
    <x v="6"/>
    <s v="Finalizada"/>
    <n v="156540"/>
    <n v="0"/>
    <n v="0"/>
    <m/>
    <n v="0"/>
    <n v="156540"/>
    <n v="0"/>
    <n v="156540"/>
    <n v="156540"/>
    <m/>
    <m/>
    <m/>
    <m/>
    <m/>
  </r>
  <r>
    <n v="821000831"/>
    <s v="HOSPITAL RUBEN CRUZ  VELEZ"/>
    <s v="FRE1      "/>
    <n v="172738"/>
    <s v="FRE1172738"/>
    <s v="821000831_FRE1_172738"/>
    <d v="2022-05-07T00:00:00"/>
    <d v="2023-02-21T00:00:00"/>
    <n v="24600"/>
    <n v="24600"/>
    <n v="0"/>
    <x v="26"/>
    <x v="6"/>
    <x v="6"/>
    <s v="Finalizada"/>
    <n v="24600"/>
    <n v="0"/>
    <n v="0"/>
    <m/>
    <n v="0"/>
    <n v="24600"/>
    <n v="0"/>
    <n v="24600"/>
    <n v="24600"/>
    <m/>
    <m/>
    <m/>
    <m/>
    <m/>
  </r>
  <r>
    <n v="821000831"/>
    <s v="HOSPITAL RUBEN CRUZ  VELEZ"/>
    <s v="FRE1      "/>
    <n v="176116"/>
    <s v="FRE1176116"/>
    <s v="821000831_FRE1_176116"/>
    <d v="2022-05-18T00:00:00"/>
    <d v="2023-02-21T00:00:00"/>
    <n v="36300"/>
    <n v="36300"/>
    <n v="0"/>
    <x v="26"/>
    <x v="6"/>
    <x v="6"/>
    <s v="Finalizada"/>
    <n v="36300"/>
    <n v="0"/>
    <n v="0"/>
    <m/>
    <n v="0"/>
    <n v="36300"/>
    <n v="0"/>
    <n v="36300"/>
    <n v="36300"/>
    <m/>
    <m/>
    <m/>
    <m/>
    <m/>
  </r>
  <r>
    <n v="821000831"/>
    <s v="HOSPITAL RUBEN CRUZ  VELEZ"/>
    <s v="FRE1      "/>
    <n v="182363"/>
    <s v="FRE1182363"/>
    <s v="821000831_FRE1_182363"/>
    <d v="2022-06-08T00:00:00"/>
    <d v="2022-12-26T00:00:00"/>
    <n v="270800"/>
    <n v="270800"/>
    <n v="0"/>
    <x v="26"/>
    <x v="6"/>
    <x v="6"/>
    <s v="Finalizada"/>
    <n v="270800"/>
    <n v="0"/>
    <n v="0"/>
    <m/>
    <n v="241900"/>
    <n v="270800"/>
    <n v="0"/>
    <n v="270800"/>
    <n v="270800"/>
    <m/>
    <m/>
    <m/>
    <m/>
    <m/>
  </r>
  <r>
    <n v="821000831"/>
    <s v="HOSPITAL RUBEN CRUZ  VELEZ"/>
    <s v="FRE1      "/>
    <n v="182372"/>
    <s v="FRE1182372"/>
    <s v="821000831_FRE1_182372"/>
    <d v="2022-06-08T00:00:00"/>
    <d v="2022-12-26T00:00:00"/>
    <n v="74000"/>
    <n v="74000"/>
    <n v="0"/>
    <x v="26"/>
    <x v="6"/>
    <x v="6"/>
    <s v="Finalizada"/>
    <n v="74000"/>
    <n v="0"/>
    <n v="0"/>
    <m/>
    <n v="72400"/>
    <n v="74000"/>
    <n v="0"/>
    <n v="74000"/>
    <n v="74000"/>
    <m/>
    <m/>
    <m/>
    <m/>
    <m/>
  </r>
  <r>
    <n v="821000831"/>
    <s v="HOSPITAL RUBEN CRUZ  VELEZ"/>
    <s v="FRE1      "/>
    <n v="186918"/>
    <s v="FRE1186918"/>
    <s v="821000831_FRE1_186918"/>
    <d v="2022-06-24T00:00:00"/>
    <d v="2022-12-26T00:00:00"/>
    <n v="12300"/>
    <n v="12300"/>
    <n v="0"/>
    <x v="24"/>
    <x v="5"/>
    <x v="5"/>
    <s v="Devuelta"/>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FRE1      "/>
    <n v="188199"/>
    <s v="FRE1188199"/>
    <s v="821000831_FRE1_188199"/>
    <d v="2022-06-29T00:00:00"/>
    <d v="2022-08-09T00:00:00"/>
    <n v="36900"/>
    <n v="36900"/>
    <n v="0"/>
    <x v="27"/>
    <x v="5"/>
    <x v="5"/>
    <s v="Devuelta"/>
    <n v="36900"/>
    <n v="36900"/>
    <n v="0"/>
    <s v="PAIWEB: Se hace dev de fact con soportes completos yoriginales, no se encuentran datos registrados del usuario en el PAIWEB. favor verificar para tramite de pago. NANCY"/>
    <n v="0"/>
    <n v="36900"/>
    <n v="0"/>
    <n v="0"/>
    <n v="0"/>
    <m/>
    <m/>
    <m/>
    <m/>
    <m/>
  </r>
  <r>
    <n v="821000831"/>
    <s v="HOSPITAL RUBEN CRUZ  VELEZ"/>
    <s v="FRE1      "/>
    <n v="188311"/>
    <s v="FRE1188311"/>
    <s v="821000831_FRE1_188311"/>
    <d v="2022-06-29T00:00:00"/>
    <d v="2022-08-09T00:00:00"/>
    <n v="12300"/>
    <n v="12300"/>
    <n v="0"/>
    <x v="24"/>
    <x v="5"/>
    <x v="5"/>
    <s v="Devuelta"/>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FRE1      "/>
    <n v="192115"/>
    <s v="FRE1192115"/>
    <s v="821000831_FRE1_192115"/>
    <d v="2022-07-11T00:00:00"/>
    <d v="2022-08-09T00:00:00"/>
    <n v="12300"/>
    <n v="12300"/>
    <n v="0"/>
    <x v="24"/>
    <x v="5"/>
    <x v="5"/>
    <s v="Devuelta"/>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FRE1      "/>
    <n v="187243"/>
    <s v="FRE1187243"/>
    <s v="821000831_FRE1_187243"/>
    <d v="2022-06-26T00:00:00"/>
    <d v="2022-08-09T00:00:00"/>
    <n v="131444"/>
    <n v="131444"/>
    <n v="0"/>
    <x v="26"/>
    <x v="6"/>
    <x v="6"/>
    <s v="Finalizada"/>
    <n v="131444"/>
    <n v="0"/>
    <n v="0"/>
    <m/>
    <n v="384042"/>
    <n v="131444"/>
    <n v="0"/>
    <n v="131444"/>
    <n v="131444"/>
    <n v="131444"/>
    <n v="0"/>
    <n v="2201418655"/>
    <s v="27.07.2023"/>
    <n v="734782"/>
  </r>
  <r>
    <n v="821000831"/>
    <s v="HOSPITAL RUBEN CRUZ  VELEZ"/>
    <s v="FRE1      "/>
    <n v="188734"/>
    <s v="FRE1188734"/>
    <s v="821000831_FRE1_188734"/>
    <d v="2022-06-30T00:00:00"/>
    <d v="2022-08-09T00:00:00"/>
    <n v="12300"/>
    <n v="12300"/>
    <n v="0"/>
    <x v="24"/>
    <x v="5"/>
    <x v="5"/>
    <s v="Devuelta"/>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FRE1      "/>
    <n v="190263"/>
    <s v="FRE1190263"/>
    <s v="821000831_FRE1_190263"/>
    <d v="2022-07-06T00:00:00"/>
    <d v="2022-08-09T00:00:00"/>
    <n v="32000"/>
    <n v="32000"/>
    <n v="0"/>
    <x v="28"/>
    <x v="6"/>
    <x v="6"/>
    <s v="Finalizada"/>
    <n v="32000"/>
    <n v="0"/>
    <n v="0"/>
    <m/>
    <n v="36300"/>
    <n v="32000"/>
    <n v="0"/>
    <n v="32000"/>
    <n v="32000"/>
    <n v="32000"/>
    <n v="0"/>
    <n v="2201365922"/>
    <d v="2023-03-22T00:00:00"/>
    <n v="1126636"/>
  </r>
  <r>
    <n v="821000831"/>
    <s v="HOSPITAL RUBEN CRUZ  VELEZ"/>
    <s v="FRE1      "/>
    <n v="196705"/>
    <s v="FRE1196705"/>
    <s v="821000831_FRE1_196705"/>
    <d v="2022-07-26T00:00:00"/>
    <d v="2022-12-26T00:00:00"/>
    <n v="61500"/>
    <n v="61500"/>
    <n v="0"/>
    <x v="29"/>
    <x v="2"/>
    <x v="2"/>
    <m/>
    <n v="0"/>
    <n v="0"/>
    <n v="0"/>
    <m/>
    <n v="0"/>
    <n v="0"/>
    <n v="0"/>
    <n v="0"/>
    <n v="0"/>
    <m/>
    <m/>
    <m/>
    <m/>
    <m/>
  </r>
  <r>
    <n v="821000831"/>
    <s v="HOSPITAL RUBEN CRUZ  VELEZ"/>
    <s v="FRE1      "/>
    <n v="200047"/>
    <s v="FRE1200047"/>
    <s v="821000831_FRE1_200047"/>
    <d v="2022-08-04T00:00:00"/>
    <d v="2022-12-26T00:00:00"/>
    <n v="32000"/>
    <n v="32000"/>
    <n v="0"/>
    <x v="30"/>
    <x v="2"/>
    <x v="2"/>
    <m/>
    <n v="0"/>
    <n v="0"/>
    <n v="0"/>
    <m/>
    <n v="0"/>
    <n v="0"/>
    <n v="0"/>
    <n v="0"/>
    <n v="0"/>
    <m/>
    <m/>
    <m/>
    <m/>
    <m/>
  </r>
  <r>
    <n v="821000831"/>
    <s v="HOSPITAL RUBEN CRUZ  VELEZ"/>
    <s v="FRE1      "/>
    <n v="200261"/>
    <s v="FRE1200261"/>
    <s v="821000831_FRE1_200261"/>
    <d v="2022-08-05T00:00:00"/>
    <d v="2022-12-26T00:00:00"/>
    <n v="129700"/>
    <n v="129700"/>
    <n v="0"/>
    <x v="31"/>
    <x v="2"/>
    <x v="2"/>
    <m/>
    <n v="0"/>
    <n v="0"/>
    <n v="0"/>
    <m/>
    <n v="0"/>
    <n v="0"/>
    <n v="0"/>
    <n v="0"/>
    <n v="0"/>
    <m/>
    <m/>
    <m/>
    <m/>
    <m/>
  </r>
  <r>
    <n v="821000831"/>
    <s v="HOSPITAL RUBEN CRUZ  VELEZ"/>
    <s v="FRE1      "/>
    <n v="202846"/>
    <s v="FRE1202846"/>
    <s v="821000831_FRE1_202846"/>
    <d v="2022-08-12T00:00:00"/>
    <d v="2022-12-26T00:00:00"/>
    <n v="36300"/>
    <n v="36300"/>
    <n v="0"/>
    <x v="22"/>
    <x v="2"/>
    <x v="2"/>
    <m/>
    <n v="0"/>
    <n v="0"/>
    <n v="0"/>
    <m/>
    <n v="0"/>
    <n v="0"/>
    <n v="0"/>
    <n v="0"/>
    <n v="0"/>
    <m/>
    <m/>
    <m/>
    <m/>
    <m/>
  </r>
  <r>
    <n v="821000831"/>
    <s v="HOSPITAL RUBEN CRUZ  VELEZ"/>
    <s v="FRE1      "/>
    <n v="203431"/>
    <s v="FRE1203431"/>
    <s v="821000831_FRE1_203431"/>
    <d v="2022-08-16T00:00:00"/>
    <d v="2022-12-26T00:00:00"/>
    <n v="116600"/>
    <n v="116600"/>
    <n v="0"/>
    <x v="32"/>
    <x v="2"/>
    <x v="2"/>
    <m/>
    <n v="0"/>
    <n v="0"/>
    <n v="0"/>
    <m/>
    <n v="0"/>
    <n v="0"/>
    <n v="0"/>
    <n v="0"/>
    <n v="0"/>
    <m/>
    <m/>
    <m/>
    <m/>
    <m/>
  </r>
  <r>
    <n v="821000831"/>
    <s v="HOSPITAL RUBEN CRUZ  VELEZ"/>
    <s v="FRE1      "/>
    <n v="203523"/>
    <s v="FRE1203523"/>
    <s v="821000831_FRE1_203523"/>
    <d v="2022-08-17T00:00:00"/>
    <d v="2022-12-26T00:00:00"/>
    <n v="36300"/>
    <n v="36300"/>
    <n v="0"/>
    <x v="22"/>
    <x v="2"/>
    <x v="2"/>
    <m/>
    <n v="0"/>
    <n v="0"/>
    <n v="0"/>
    <m/>
    <n v="0"/>
    <n v="0"/>
    <n v="0"/>
    <n v="0"/>
    <n v="0"/>
    <m/>
    <m/>
    <m/>
    <m/>
    <m/>
  </r>
  <r>
    <n v="821000831"/>
    <s v="HOSPITAL RUBEN CRUZ  VELEZ"/>
    <s v="FRE1      "/>
    <n v="205559"/>
    <s v="FRE1205559"/>
    <s v="821000831_FRE1_205559"/>
    <d v="2022-08-23T00:00:00"/>
    <d v="2022-12-26T00:00:00"/>
    <n v="36300"/>
    <n v="36300"/>
    <n v="0"/>
    <x v="22"/>
    <x v="2"/>
    <x v="2"/>
    <m/>
    <n v="0"/>
    <n v="0"/>
    <n v="0"/>
    <m/>
    <n v="0"/>
    <n v="0"/>
    <n v="0"/>
    <n v="0"/>
    <n v="0"/>
    <m/>
    <m/>
    <m/>
    <m/>
    <m/>
  </r>
  <r>
    <n v="821000831"/>
    <s v="HOSPITAL RUBEN CRUZ  VELEZ"/>
    <s v="FRE1      "/>
    <n v="206374"/>
    <s v="FRE1206374"/>
    <s v="821000831_FRE1_206374"/>
    <d v="2022-08-24T00:00:00"/>
    <d v="2022-12-26T00:00:00"/>
    <n v="24600"/>
    <n v="24600"/>
    <n v="0"/>
    <x v="33"/>
    <x v="2"/>
    <x v="2"/>
    <m/>
    <n v="0"/>
    <n v="0"/>
    <n v="0"/>
    <m/>
    <n v="0"/>
    <n v="0"/>
    <n v="0"/>
    <n v="0"/>
    <n v="0"/>
    <m/>
    <m/>
    <m/>
    <m/>
    <m/>
  </r>
  <r>
    <n v="821000831"/>
    <s v="HOSPITAL RUBEN CRUZ  VELEZ"/>
    <s v="FRE1      "/>
    <n v="199430"/>
    <s v="FRE1199430"/>
    <s v="821000831_FRE1_199430"/>
    <d v="2022-08-03T00:00:00"/>
    <d v="2022-12-26T00:00:00"/>
    <n v="178421"/>
    <n v="178421"/>
    <n v="0"/>
    <x v="34"/>
    <x v="2"/>
    <x v="2"/>
    <m/>
    <n v="0"/>
    <n v="0"/>
    <n v="0"/>
    <m/>
    <n v="0"/>
    <n v="0"/>
    <n v="0"/>
    <n v="0"/>
    <n v="0"/>
    <m/>
    <m/>
    <m/>
    <m/>
    <m/>
  </r>
  <r>
    <n v="821000831"/>
    <s v="HOSPITAL RUBEN CRUZ  VELEZ"/>
    <s v="FRE1      "/>
    <n v="203212"/>
    <s v="FRE1203212"/>
    <s v="821000831_FRE1_203212"/>
    <d v="2022-08-16T00:00:00"/>
    <d v="2022-12-26T00:00:00"/>
    <n v="982739"/>
    <n v="982739"/>
    <n v="0"/>
    <x v="35"/>
    <x v="2"/>
    <x v="2"/>
    <m/>
    <n v="0"/>
    <n v="0"/>
    <n v="0"/>
    <m/>
    <n v="0"/>
    <n v="0"/>
    <n v="0"/>
    <n v="0"/>
    <n v="0"/>
    <m/>
    <m/>
    <m/>
    <m/>
    <m/>
  </r>
  <r>
    <n v="821000831"/>
    <s v="HOSPITAL RUBEN CRUZ  VELEZ"/>
    <s v="FRE1      "/>
    <n v="209266"/>
    <s v="FRE1209266"/>
    <s v="821000831_FRE1_209266"/>
    <d v="2022-09-01T00:00:00"/>
    <d v="2022-10-18T00:00:00"/>
    <n v="222400"/>
    <n v="222400"/>
    <n v="0"/>
    <x v="36"/>
    <x v="2"/>
    <x v="2"/>
    <m/>
    <n v="0"/>
    <n v="0"/>
    <n v="0"/>
    <m/>
    <n v="0"/>
    <n v="0"/>
    <n v="0"/>
    <n v="0"/>
    <n v="0"/>
    <m/>
    <m/>
    <m/>
    <m/>
    <m/>
  </r>
  <r>
    <n v="821000831"/>
    <s v="HOSPITAL RUBEN CRUZ  VELEZ"/>
    <s v="FRE1      "/>
    <n v="213883"/>
    <s v="FRE1213883"/>
    <s v="821000831_FRE1_213883"/>
    <d v="2022-09-14T00:00:00"/>
    <d v="2022-10-18T00:00:00"/>
    <n v="24600"/>
    <n v="24600"/>
    <n v="0"/>
    <x v="33"/>
    <x v="2"/>
    <x v="2"/>
    <m/>
    <n v="0"/>
    <n v="0"/>
    <n v="0"/>
    <m/>
    <n v="0"/>
    <n v="0"/>
    <n v="0"/>
    <n v="0"/>
    <n v="0"/>
    <m/>
    <m/>
    <m/>
    <m/>
    <m/>
  </r>
  <r>
    <n v="821000831"/>
    <s v="HOSPITAL RUBEN CRUZ  VELEZ"/>
    <s v="FRE1      "/>
    <n v="214037"/>
    <s v="FRE1214037"/>
    <s v="821000831_FRE1_214037"/>
    <d v="2022-09-15T00:00:00"/>
    <d v="2022-10-18T00:00:00"/>
    <n v="51000"/>
    <n v="51000"/>
    <n v="0"/>
    <x v="37"/>
    <x v="2"/>
    <x v="2"/>
    <m/>
    <n v="0"/>
    <n v="0"/>
    <n v="0"/>
    <m/>
    <n v="0"/>
    <n v="0"/>
    <n v="0"/>
    <n v="0"/>
    <n v="0"/>
    <m/>
    <m/>
    <m/>
    <m/>
    <m/>
  </r>
  <r>
    <n v="821000831"/>
    <s v="HOSPITAL RUBEN CRUZ  VELEZ"/>
    <s v="FRE1      "/>
    <n v="214181"/>
    <s v="FRE1214181"/>
    <s v="821000831_FRE1_214181"/>
    <d v="2022-09-15T00:00:00"/>
    <d v="2022-10-18T00:00:00"/>
    <n v="49200"/>
    <n v="49200"/>
    <n v="0"/>
    <x v="38"/>
    <x v="2"/>
    <x v="2"/>
    <m/>
    <n v="0"/>
    <n v="0"/>
    <n v="0"/>
    <m/>
    <n v="0"/>
    <n v="0"/>
    <n v="0"/>
    <n v="0"/>
    <n v="0"/>
    <m/>
    <m/>
    <m/>
    <m/>
    <m/>
  </r>
  <r>
    <n v="821000831"/>
    <s v="HOSPITAL RUBEN CRUZ  VELEZ"/>
    <s v="FRE1      "/>
    <n v="216879"/>
    <s v="FRE1216879"/>
    <s v="821000831_FRE1_216879"/>
    <d v="2022-09-23T00:00:00"/>
    <d v="2022-10-18T00:00:00"/>
    <n v="36300"/>
    <n v="36300"/>
    <n v="0"/>
    <x v="22"/>
    <x v="2"/>
    <x v="2"/>
    <m/>
    <n v="0"/>
    <n v="0"/>
    <n v="0"/>
    <m/>
    <n v="0"/>
    <n v="0"/>
    <n v="0"/>
    <n v="0"/>
    <n v="0"/>
    <m/>
    <m/>
    <m/>
    <m/>
    <m/>
  </r>
  <r>
    <n v="821000831"/>
    <s v="HOSPITAL RUBEN CRUZ  VELEZ"/>
    <s v="FRE1      "/>
    <n v="209890"/>
    <s v="FRE1209890"/>
    <s v="821000831_FRE1_209890"/>
    <d v="2022-09-04T00:00:00"/>
    <d v="2022-10-18T00:00:00"/>
    <n v="67535"/>
    <n v="67535"/>
    <n v="0"/>
    <x v="39"/>
    <x v="2"/>
    <x v="2"/>
    <m/>
    <n v="0"/>
    <n v="0"/>
    <n v="0"/>
    <m/>
    <n v="0"/>
    <n v="0"/>
    <n v="0"/>
    <n v="0"/>
    <n v="0"/>
    <m/>
    <m/>
    <m/>
    <m/>
    <m/>
  </r>
  <r>
    <n v="821000831"/>
    <s v="HOSPITAL RUBEN CRUZ  VELEZ"/>
    <s v="FRE1      "/>
    <n v="220186"/>
    <s v="FRE1220186"/>
    <s v="821000831_FRE1_220186"/>
    <d v="2022-09-29T00:00:00"/>
    <d v="2022-12-26T00:00:00"/>
    <n v="64000"/>
    <n v="64000"/>
    <n v="0"/>
    <x v="40"/>
    <x v="2"/>
    <x v="2"/>
    <m/>
    <n v="0"/>
    <n v="0"/>
    <n v="0"/>
    <m/>
    <n v="0"/>
    <n v="0"/>
    <n v="0"/>
    <n v="0"/>
    <n v="0"/>
    <m/>
    <m/>
    <m/>
    <m/>
    <m/>
  </r>
  <r>
    <n v="821000831"/>
    <s v="HOSPITAL RUBEN CRUZ  VELEZ"/>
    <s v="FRE1      "/>
    <n v="220188"/>
    <s v="FRE1220188"/>
    <s v="821000831_FRE1_220188"/>
    <d v="2022-09-29T00:00:00"/>
    <d v="2022-12-26T00:00:00"/>
    <n v="36300"/>
    <n v="36300"/>
    <n v="0"/>
    <x v="22"/>
    <x v="2"/>
    <x v="2"/>
    <m/>
    <n v="0"/>
    <n v="0"/>
    <n v="0"/>
    <m/>
    <n v="0"/>
    <n v="0"/>
    <n v="0"/>
    <n v="0"/>
    <n v="0"/>
    <m/>
    <m/>
    <m/>
    <m/>
    <m/>
  </r>
  <r>
    <n v="821000831"/>
    <s v="HOSPITAL RUBEN CRUZ  VELEZ"/>
    <s v="FRE1      "/>
    <n v="220310"/>
    <s v="FRE1220310"/>
    <s v="821000831_FRE1_220310"/>
    <d v="2022-09-29T00:00:00"/>
    <d v="2022-12-26T00:00:00"/>
    <n v="16000"/>
    <n v="16000"/>
    <n v="0"/>
    <x v="41"/>
    <x v="2"/>
    <x v="2"/>
    <m/>
    <n v="0"/>
    <n v="0"/>
    <n v="0"/>
    <m/>
    <n v="0"/>
    <n v="0"/>
    <n v="0"/>
    <n v="0"/>
    <n v="0"/>
    <m/>
    <m/>
    <m/>
    <m/>
    <m/>
  </r>
  <r>
    <n v="821000831"/>
    <s v="HOSPITAL RUBEN CRUZ  VELEZ"/>
    <s v="FRE1      "/>
    <n v="221810"/>
    <s v="FRE1221810"/>
    <s v="821000831_FRE1_221810"/>
    <d v="2022-10-04T00:00:00"/>
    <d v="2022-12-26T00:00:00"/>
    <n v="12300"/>
    <n v="12300"/>
    <n v="0"/>
    <x v="24"/>
    <x v="2"/>
    <x v="2"/>
    <m/>
    <n v="0"/>
    <n v="0"/>
    <n v="0"/>
    <m/>
    <n v="0"/>
    <n v="0"/>
    <n v="0"/>
    <n v="0"/>
    <n v="0"/>
    <m/>
    <m/>
    <m/>
    <m/>
    <m/>
  </r>
  <r>
    <n v="821000831"/>
    <s v="HOSPITAL RUBEN CRUZ  VELEZ"/>
    <s v="FRE1      "/>
    <n v="228868"/>
    <s v="FRE1228868"/>
    <s v="821000831_FRE1_228868"/>
    <d v="2022-10-25T00:00:00"/>
    <d v="2022-12-26T00:00:00"/>
    <n v="40000"/>
    <n v="40000"/>
    <n v="0"/>
    <x v="28"/>
    <x v="2"/>
    <x v="2"/>
    <m/>
    <n v="0"/>
    <n v="0"/>
    <n v="0"/>
    <m/>
    <n v="0"/>
    <n v="0"/>
    <n v="0"/>
    <n v="0"/>
    <n v="0"/>
    <m/>
    <m/>
    <m/>
    <m/>
    <m/>
  </r>
  <r>
    <n v="821000831"/>
    <s v="HOSPITAL RUBEN CRUZ  VELEZ"/>
    <s v="FRE1      "/>
    <n v="226063"/>
    <s v="FRE1226063"/>
    <s v="821000831_FRE1_226063"/>
    <d v="2022-10-15T00:00:00"/>
    <d v="2022-12-26T00:00:00"/>
    <n v="130568"/>
    <n v="130568"/>
    <n v="0"/>
    <x v="42"/>
    <x v="2"/>
    <x v="2"/>
    <m/>
    <n v="0"/>
    <n v="0"/>
    <n v="0"/>
    <m/>
    <n v="0"/>
    <n v="0"/>
    <n v="0"/>
    <n v="0"/>
    <n v="0"/>
    <m/>
    <m/>
    <m/>
    <m/>
    <m/>
  </r>
  <r>
    <n v="821000831"/>
    <s v="HOSPITAL RUBEN CRUZ  VELEZ"/>
    <s v="FRE1      "/>
    <n v="227399"/>
    <s v="FRE1227399"/>
    <s v="821000831_FRE1_227399"/>
    <d v="2022-10-20T00:00:00"/>
    <d v="2022-12-26T00:00:00"/>
    <n v="12300"/>
    <n v="12300"/>
    <n v="0"/>
    <x v="24"/>
    <x v="2"/>
    <x v="2"/>
    <m/>
    <n v="0"/>
    <n v="0"/>
    <n v="0"/>
    <m/>
    <n v="0"/>
    <n v="0"/>
    <n v="0"/>
    <n v="0"/>
    <n v="0"/>
    <m/>
    <m/>
    <m/>
    <m/>
    <m/>
  </r>
  <r>
    <n v="821000831"/>
    <s v="HOSPITAL RUBEN CRUZ  VELEZ"/>
    <s v="FRE1      "/>
    <n v="230835"/>
    <s v="FRE1230835"/>
    <s v="821000831_FRE1_230835"/>
    <d v="2022-11-01T00:00:00"/>
    <d v="2022-12-15T00:00:00"/>
    <n v="64000"/>
    <n v="64000"/>
    <n v="0"/>
    <x v="26"/>
    <x v="6"/>
    <x v="6"/>
    <s v="Finalizada"/>
    <n v="64000"/>
    <n v="0"/>
    <n v="0"/>
    <m/>
    <n v="0"/>
    <n v="64000"/>
    <n v="0"/>
    <n v="64000"/>
    <n v="64000"/>
    <m/>
    <m/>
    <m/>
    <m/>
    <m/>
  </r>
  <r>
    <n v="821000831"/>
    <s v="HOSPITAL RUBEN CRUZ  VELEZ"/>
    <s v="FRE1      "/>
    <n v="231296"/>
    <s v="FRE1231296"/>
    <s v="821000831_FRE1_231296"/>
    <d v="2022-11-02T00:00:00"/>
    <d v="2022-12-15T00:00:00"/>
    <n v="12300"/>
    <n v="12300"/>
    <n v="0"/>
    <x v="26"/>
    <x v="6"/>
    <x v="6"/>
    <s v="Finalizada"/>
    <n v="12300"/>
    <n v="0"/>
    <n v="0"/>
    <m/>
    <n v="0"/>
    <n v="12300"/>
    <n v="0"/>
    <n v="12300"/>
    <n v="12300"/>
    <m/>
    <m/>
    <m/>
    <m/>
    <m/>
  </r>
  <r>
    <n v="821000831"/>
    <s v="HOSPITAL RUBEN CRUZ  VELEZ"/>
    <s v="FRE1      "/>
    <n v="232185"/>
    <s v="FRE1232185"/>
    <s v="821000831_FRE1_232185"/>
    <d v="2022-11-04T00:00:00"/>
    <d v="2022-12-15T00:00:00"/>
    <n v="27300"/>
    <n v="27300"/>
    <n v="0"/>
    <x v="26"/>
    <x v="6"/>
    <x v="6"/>
    <s v="Finalizada"/>
    <n v="27300"/>
    <n v="0"/>
    <n v="0"/>
    <m/>
    <n v="0"/>
    <n v="27300"/>
    <n v="0"/>
    <n v="27300"/>
    <n v="27300"/>
    <m/>
    <m/>
    <m/>
    <m/>
    <m/>
  </r>
  <r>
    <n v="821000831"/>
    <s v="HOSPITAL RUBEN CRUZ  VELEZ"/>
    <s v="FRE1      "/>
    <n v="236937"/>
    <s v="FRE1236937"/>
    <s v="821000831_FRE1_236937"/>
    <d v="2022-11-23T00:00:00"/>
    <d v="2022-12-15T00:00:00"/>
    <n v="36300"/>
    <n v="36300"/>
    <n v="0"/>
    <x v="26"/>
    <x v="6"/>
    <x v="6"/>
    <s v="Finalizada"/>
    <n v="40000"/>
    <n v="0"/>
    <n v="0"/>
    <m/>
    <n v="36300"/>
    <n v="40000"/>
    <n v="3700"/>
    <n v="40000"/>
    <n v="36300"/>
    <m/>
    <m/>
    <m/>
    <m/>
    <m/>
  </r>
  <r>
    <n v="821000831"/>
    <s v="HOSPITAL RUBEN CRUZ  VELEZ"/>
    <s v="FRE1      "/>
    <n v="239024"/>
    <s v="FRE1239024"/>
    <s v="821000831_FRE1_239024"/>
    <d v="2022-11-29T00:00:00"/>
    <d v="2023-02-14T00:00:00"/>
    <n v="74672"/>
    <n v="74672"/>
    <n v="0"/>
    <x v="26"/>
    <x v="6"/>
    <x v="6"/>
    <s v="Finalizada"/>
    <n v="74672"/>
    <n v="0"/>
    <n v="0"/>
    <m/>
    <n v="284065"/>
    <n v="74672"/>
    <n v="0"/>
    <n v="74672"/>
    <n v="74672"/>
    <m/>
    <m/>
    <m/>
    <m/>
    <m/>
  </r>
  <r>
    <n v="821000831"/>
    <s v="HOSPITAL RUBEN CRUZ  VELEZ"/>
    <s v="FRE1      "/>
    <n v="246058"/>
    <s v="FRE1246058"/>
    <s v="821000831_FRE1_246058"/>
    <d v="2022-12-20T00:00:00"/>
    <d v="2023-02-14T00:00:00"/>
    <n v="12300"/>
    <n v="12300"/>
    <n v="0"/>
    <x v="24"/>
    <x v="5"/>
    <x v="5"/>
    <s v="Devuelta"/>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FRE1      "/>
    <n v="246635"/>
    <s v="FRE1246635"/>
    <s v="821000831_FRE1_246635"/>
    <d v="2022-12-22T00:00:00"/>
    <d v="2023-02-14T00:00:00"/>
    <n v="36300"/>
    <n v="36300"/>
    <n v="0"/>
    <x v="26"/>
    <x v="6"/>
    <x v="6"/>
    <s v="Finalizada"/>
    <n v="40000"/>
    <n v="0"/>
    <n v="0"/>
    <m/>
    <n v="0"/>
    <n v="40000"/>
    <n v="3700"/>
    <n v="40000"/>
    <n v="36300"/>
    <m/>
    <m/>
    <m/>
    <m/>
    <m/>
  </r>
  <r>
    <n v="821000831"/>
    <s v="HOSPITAL RUBEN CRUZ  VELEZ"/>
    <s v="FRE1      "/>
    <n v="247234"/>
    <s v="FRE1247234"/>
    <s v="821000831_FRE1_247234"/>
    <d v="2022-12-23T00:00:00"/>
    <d v="2023-02-14T00:00:00"/>
    <n v="36300"/>
    <n v="36300"/>
    <n v="0"/>
    <x v="26"/>
    <x v="6"/>
    <x v="6"/>
    <s v="Finalizada"/>
    <n v="40000"/>
    <n v="0"/>
    <n v="0"/>
    <m/>
    <n v="0"/>
    <n v="40000"/>
    <n v="3700"/>
    <n v="40000"/>
    <n v="36300"/>
    <m/>
    <m/>
    <m/>
    <m/>
    <m/>
  </r>
  <r>
    <n v="821000831"/>
    <s v="HOSPITAL RUBEN CRUZ  VELEZ"/>
    <s v="FRE1      "/>
    <n v="247102"/>
    <s v="FRE1247102"/>
    <s v="821000831_FRE1_247102"/>
    <d v="2022-12-23T00:00:00"/>
    <d v="2023-02-14T00:00:00"/>
    <n v="12300"/>
    <n v="12300"/>
    <n v="0"/>
    <x v="24"/>
    <x v="5"/>
    <x v="5"/>
    <s v="Devuelta"/>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FRE1      "/>
    <n v="249517"/>
    <s v="FRE1249517"/>
    <s v="821000831_FRE1_249517"/>
    <d v="2023-01-04T00:00:00"/>
    <d v="2023-02-14T00:00:00"/>
    <n v="12300"/>
    <n v="12300"/>
    <n v="0"/>
    <x v="24"/>
    <x v="5"/>
    <x v="5"/>
    <s v="Devuelta"/>
    <n v="12300"/>
    <n v="12300"/>
    <n v="0"/>
    <s v="PAIWEB: Se hace dev de fact con soportes completos yoriginales, NO se evidencia registro del usuario en el PAIWEB. Favor verificar para tramite de pago. NANCY"/>
    <n v="0"/>
    <n v="12300"/>
    <n v="0"/>
    <n v="0"/>
    <n v="0"/>
    <m/>
    <m/>
    <m/>
    <m/>
    <m/>
  </r>
  <r>
    <n v="821000831"/>
    <s v="HOSPITAL RUBEN CRUZ  VELEZ"/>
    <s v="FRE1      "/>
    <n v="251461"/>
    <s v="FRE1251461"/>
    <s v="821000831_FRE1_251461"/>
    <d v="2023-01-11T00:00:00"/>
    <d v="2023-02-14T00:00:00"/>
    <n v="109024"/>
    <n v="109024"/>
    <n v="0"/>
    <x v="26"/>
    <x v="6"/>
    <x v="6"/>
    <s v="Finalizada"/>
    <n v="109024"/>
    <n v="0"/>
    <n v="0"/>
    <m/>
    <n v="277872"/>
    <n v="109024"/>
    <n v="0"/>
    <n v="109024"/>
    <n v="109024"/>
    <m/>
    <m/>
    <m/>
    <m/>
    <m/>
  </r>
  <r>
    <n v="821000831"/>
    <s v="HOSPITAL RUBEN CRUZ  VELEZ"/>
    <s v="FRE1      "/>
    <n v="255501"/>
    <s v="FRE1255501"/>
    <s v="821000831_FRE1_255501"/>
    <d v="2023-01-24T00:00:00"/>
    <d v="2023-02-14T00:00:00"/>
    <n v="40400"/>
    <n v="40400"/>
    <n v="0"/>
    <x v="43"/>
    <x v="6"/>
    <x v="6"/>
    <s v="Finalizada"/>
    <n v="44500"/>
    <n v="0"/>
    <n v="0"/>
    <m/>
    <n v="20400"/>
    <n v="44500"/>
    <n v="0"/>
    <n v="44500"/>
    <n v="44500"/>
    <n v="44500"/>
    <n v="0"/>
    <n v="2201365922"/>
    <d v="2023-03-22T00:00:00"/>
    <n v="1126636"/>
  </r>
  <r>
    <n v="821000831"/>
    <s v="HOSPITAL RUBEN CRUZ  VELEZ"/>
    <s v="FRE1      "/>
    <n v="266685"/>
    <s v="FRE1266685"/>
    <s v="821000831_FRE1_266685"/>
    <d v="2023-02-27T00:00:00"/>
    <d v="2023-04-04T00:00:00"/>
    <n v="26800"/>
    <n v="26800"/>
    <n v="0"/>
    <x v="44"/>
    <x v="2"/>
    <x v="2"/>
    <m/>
    <n v="0"/>
    <n v="0"/>
    <n v="0"/>
    <m/>
    <n v="0"/>
    <n v="0"/>
    <n v="0"/>
    <n v="0"/>
    <n v="0"/>
    <m/>
    <m/>
    <m/>
    <m/>
    <m/>
  </r>
  <r>
    <n v="821000831"/>
    <s v="HOSPITAL RUBEN CRUZ  VELEZ"/>
    <s v="FRE1      "/>
    <n v="269173"/>
    <s v="FRE1269173"/>
    <s v="821000831_FRE1_269173"/>
    <d v="2023-03-06T00:00:00"/>
    <d v="2023-04-04T00:00:00"/>
    <n v="139512"/>
    <n v="139512"/>
    <n v="0"/>
    <x v="45"/>
    <x v="2"/>
    <x v="2"/>
    <m/>
    <n v="0"/>
    <n v="0"/>
    <n v="0"/>
    <m/>
    <n v="0"/>
    <n v="0"/>
    <n v="0"/>
    <n v="0"/>
    <n v="0"/>
    <m/>
    <m/>
    <m/>
    <m/>
    <m/>
  </r>
  <r>
    <n v="821000831"/>
    <s v="HOSPITAL RUBEN CRUZ  VELEZ"/>
    <s v="FRE1      "/>
    <n v="269175"/>
    <s v="FRE1269175"/>
    <s v="821000831_FRE1_269175"/>
    <d v="2023-03-06T00:00:00"/>
    <d v="2023-04-04T00:00:00"/>
    <n v="226755"/>
    <n v="226755"/>
    <n v="0"/>
    <x v="46"/>
    <x v="2"/>
    <x v="2"/>
    <m/>
    <n v="0"/>
    <n v="0"/>
    <n v="0"/>
    <m/>
    <n v="0"/>
    <n v="0"/>
    <n v="0"/>
    <n v="0"/>
    <n v="0"/>
    <m/>
    <m/>
    <m/>
    <m/>
    <m/>
  </r>
  <r>
    <n v="821000831"/>
    <s v="HOSPITAL RUBEN CRUZ  VELEZ"/>
    <s v="FRE1      "/>
    <n v="269548"/>
    <s v="FRE1269548"/>
    <s v="821000831_FRE1_269548"/>
    <d v="2023-03-07T00:00:00"/>
    <d v="2023-04-04T00:00:00"/>
    <n v="172621"/>
    <n v="172621"/>
    <n v="0"/>
    <x v="47"/>
    <x v="2"/>
    <x v="2"/>
    <m/>
    <n v="0"/>
    <n v="0"/>
    <n v="0"/>
    <m/>
    <n v="0"/>
    <n v="0"/>
    <n v="0"/>
    <n v="0"/>
    <n v="0"/>
    <m/>
    <m/>
    <m/>
    <m/>
    <m/>
  </r>
  <r>
    <n v="821000831"/>
    <s v="HOSPITAL RUBEN CRUZ  VELEZ"/>
    <s v="FRE1      "/>
    <n v="274800"/>
    <s v="FRE1274800"/>
    <s v="821000831_FRE1_274800"/>
    <d v="2023-03-23T00:00:00"/>
    <d v="2023-04-04T00:00:00"/>
    <n v="221843"/>
    <n v="221843"/>
    <n v="0"/>
    <x v="48"/>
    <x v="2"/>
    <x v="2"/>
    <m/>
    <n v="0"/>
    <n v="0"/>
    <n v="0"/>
    <m/>
    <n v="0"/>
    <n v="0"/>
    <n v="0"/>
    <n v="0"/>
    <n v="0"/>
    <m/>
    <m/>
    <m/>
    <m/>
    <m/>
  </r>
  <r>
    <n v="821000831"/>
    <s v="HOSPITAL RUBEN CRUZ  VELEZ"/>
    <s v="FRE1      "/>
    <n v="268228"/>
    <s v="FRE1268228"/>
    <s v="821000831_FRE1_268228"/>
    <d v="2023-03-02T00:00:00"/>
    <d v="2023-04-04T00:00:00"/>
    <n v="44500"/>
    <n v="44500"/>
    <n v="0"/>
    <x v="49"/>
    <x v="2"/>
    <x v="2"/>
    <m/>
    <n v="0"/>
    <n v="0"/>
    <n v="0"/>
    <m/>
    <n v="0"/>
    <n v="0"/>
    <n v="0"/>
    <n v="0"/>
    <n v="0"/>
    <m/>
    <m/>
    <m/>
    <m/>
    <m/>
  </r>
  <r>
    <n v="821000831"/>
    <s v="HOSPITAL RUBEN CRUZ  VELEZ"/>
    <s v="FRE1      "/>
    <n v="269217"/>
    <s v="FRE1269217"/>
    <s v="821000831_FRE1_269217"/>
    <d v="2023-03-07T00:00:00"/>
    <d v="2023-04-04T00:00:00"/>
    <n v="44500"/>
    <n v="44500"/>
    <n v="0"/>
    <x v="49"/>
    <x v="2"/>
    <x v="2"/>
    <m/>
    <n v="0"/>
    <n v="0"/>
    <n v="0"/>
    <m/>
    <n v="0"/>
    <n v="0"/>
    <n v="0"/>
    <n v="0"/>
    <n v="0"/>
    <m/>
    <m/>
    <m/>
    <m/>
    <m/>
  </r>
  <r>
    <n v="821000831"/>
    <s v="HOSPITAL RUBEN CRUZ  VELEZ"/>
    <s v="FRE1      "/>
    <n v="269838"/>
    <s v="FRE1269838"/>
    <s v="821000831_FRE1_269838"/>
    <d v="2023-03-08T00:00:00"/>
    <d v="2023-04-04T00:00:00"/>
    <n v="24600"/>
    <n v="24600"/>
    <n v="0"/>
    <x v="33"/>
    <x v="2"/>
    <x v="2"/>
    <m/>
    <n v="0"/>
    <n v="0"/>
    <n v="0"/>
    <m/>
    <n v="0"/>
    <n v="0"/>
    <n v="0"/>
    <n v="0"/>
    <n v="0"/>
    <m/>
    <m/>
    <m/>
    <m/>
    <m/>
  </r>
  <r>
    <n v="821000831"/>
    <s v="HOSPITAL RUBEN CRUZ  VELEZ"/>
    <s v="FRE1      "/>
    <n v="279620"/>
    <s v="FRE1279620"/>
    <s v="821000831_FRE1_279620"/>
    <d v="2023-04-11T00:00:00"/>
    <d v="2023-05-11T00:00:00"/>
    <n v="12300"/>
    <n v="12300"/>
    <n v="12300"/>
    <x v="26"/>
    <x v="6"/>
    <x v="6"/>
    <s v="Finalizada"/>
    <n v="12300"/>
    <n v="0"/>
    <n v="0"/>
    <m/>
    <n v="0"/>
    <n v="12300"/>
    <n v="0"/>
    <n v="12300"/>
    <n v="12300"/>
    <n v="12300"/>
    <m/>
    <n v="2201429348"/>
    <d v="2023-08-31T00:00:00"/>
    <m/>
  </r>
  <r>
    <n v="821000831"/>
    <s v="HOSPITAL RUBEN CRUZ  VELEZ"/>
    <s v="FRE1      "/>
    <n v="280447"/>
    <s v="FRE1280447"/>
    <s v="821000831_FRE1_280447"/>
    <d v="2023-04-13T00:00:00"/>
    <d v="2023-05-11T00:00:00"/>
    <n v="40400"/>
    <n v="40400"/>
    <n v="0"/>
    <x v="50"/>
    <x v="5"/>
    <x v="5"/>
    <s v="Devuelta"/>
    <n v="40400"/>
    <n v="40400"/>
    <n v="0"/>
    <s v="AUT. SE REALIZA DEVELUCIÓN DE LA CUENTA PUESTO QUE EL SERVICIO BRINDADO AL USUARIO NO CUENTA CON AUTORIZACIÓN. MANUEL M"/>
    <n v="0"/>
    <n v="40400"/>
    <n v="0"/>
    <n v="0"/>
    <n v="0"/>
    <m/>
    <m/>
    <m/>
    <m/>
    <m/>
  </r>
  <r>
    <n v="821000831"/>
    <s v="HOSPITAL RUBEN CRUZ  VELEZ"/>
    <s v="FRE1      "/>
    <n v="282689"/>
    <s v="FRE1282689"/>
    <s v="821000831_FRE1_282689"/>
    <d v="2023-04-20T00:00:00"/>
    <d v="2023-05-11T00:00:00"/>
    <n v="40400"/>
    <n v="40400"/>
    <n v="0"/>
    <x v="50"/>
    <x v="5"/>
    <x v="5"/>
    <s v="Devuelta"/>
    <n v="40400"/>
    <n v="40400"/>
    <n v="0"/>
    <s v="AUT. SE REALIZA DEVELUCIÓN DE LA CUENTA PUESTO QUE EL SERVICIO BRINDADO AL USUARIO NO CUENTA CON AUTORIZACIÓN. MANUEL M"/>
    <n v="0"/>
    <n v="40400"/>
    <n v="0"/>
    <n v="0"/>
    <n v="0"/>
    <m/>
    <m/>
    <m/>
    <m/>
    <m/>
  </r>
  <r>
    <n v="821000831"/>
    <s v="HOSPITAL RUBEN CRUZ  VELEZ"/>
    <s v="FRE1      "/>
    <n v="283203"/>
    <s v="FRE1283203"/>
    <s v="821000831_FRE1_283203"/>
    <d v="2023-04-21T00:00:00"/>
    <d v="2023-05-11T00:00:00"/>
    <n v="40400"/>
    <n v="40400"/>
    <n v="0"/>
    <x v="50"/>
    <x v="5"/>
    <x v="5"/>
    <s v="Devuelta"/>
    <n v="40400"/>
    <n v="40400"/>
    <n v="0"/>
    <s v="AUT. SE REALIZA DEVELUCIÓN DE LA CUENTA PUESTO QUE EL SERVICIO BRINDADO AL USUARIO NO CUENTA CON AUTORIZACIÓN. MANUEL M"/>
    <n v="0"/>
    <n v="40400"/>
    <n v="0"/>
    <n v="0"/>
    <n v="0"/>
    <m/>
    <m/>
    <m/>
    <m/>
    <m/>
  </r>
  <r>
    <n v="821000831"/>
    <s v="HOSPITAL RUBEN CRUZ  VELEZ"/>
    <s v="FRE1      "/>
    <n v="280700"/>
    <s v="FRE1280700"/>
    <s v="821000831_FRE1_280700"/>
    <d v="2023-04-13T00:00:00"/>
    <d v="2023-05-11T00:00:00"/>
    <n v="252500"/>
    <n v="252500"/>
    <n v="252500"/>
    <x v="26"/>
    <x v="6"/>
    <x v="6"/>
    <s v="Finalizada"/>
    <n v="252500"/>
    <n v="0"/>
    <n v="0"/>
    <m/>
    <n v="15100"/>
    <n v="252500"/>
    <n v="0"/>
    <n v="252500"/>
    <n v="252500"/>
    <n v="252500"/>
    <m/>
    <n v="2201429348"/>
    <d v="2023-08-31T00:00:00"/>
    <m/>
  </r>
  <r>
    <n v="821000831"/>
    <s v="HOSPITAL RUBEN CRUZ  VELEZ"/>
    <s v="FRE1      "/>
    <n v="280759"/>
    <s v="FRE1280759"/>
    <s v="821000831_FRE1_280759"/>
    <d v="2023-04-13T00:00:00"/>
    <d v="2023-05-11T00:00:00"/>
    <n v="132838"/>
    <n v="132838"/>
    <n v="0"/>
    <x v="26"/>
    <x v="6"/>
    <x v="6"/>
    <s v="Finalizada"/>
    <n v="132838"/>
    <n v="0"/>
    <n v="0"/>
    <m/>
    <n v="363888"/>
    <n v="132838"/>
    <n v="0"/>
    <n v="132838"/>
    <n v="132838"/>
    <n v="132838"/>
    <m/>
    <n v="2201418655"/>
    <s v="27.07.2023"/>
    <n v="734782"/>
  </r>
  <r>
    <n v="821000831"/>
    <s v="HOSPITAL RUBEN CRUZ  VELEZ"/>
    <s v="FRE1      "/>
    <n v="282156"/>
    <s v="FRE1282156"/>
    <s v="821000831_FRE1_282156"/>
    <d v="2023-04-18T00:00:00"/>
    <d v="2023-05-11T00:00:00"/>
    <n v="73400"/>
    <n v="73400"/>
    <n v="0"/>
    <x v="26"/>
    <x v="6"/>
    <x v="6"/>
    <s v="Finalizada"/>
    <n v="73400"/>
    <n v="0"/>
    <n v="0"/>
    <m/>
    <n v="363888"/>
    <n v="73400"/>
    <n v="0"/>
    <n v="73400"/>
    <n v="73400"/>
    <n v="73400"/>
    <m/>
    <n v="2201418655"/>
    <s v="27.07.2023"/>
    <n v="734782"/>
  </r>
  <r>
    <n v="821000831"/>
    <s v="HOSPITAL RUBEN CRUZ  VELEZ"/>
    <s v="FRE1      "/>
    <n v="285881"/>
    <s v="FRE1285881"/>
    <s v="821000831_FRE1_285881"/>
    <d v="2023-05-02T00:00:00"/>
    <d v="2023-06-01T00:00:00"/>
    <n v="129500"/>
    <n v="129500"/>
    <n v="0"/>
    <x v="51"/>
    <x v="2"/>
    <x v="2"/>
    <m/>
    <n v="0"/>
    <n v="0"/>
    <n v="0"/>
    <m/>
    <n v="0"/>
    <n v="0"/>
    <n v="0"/>
    <n v="0"/>
    <n v="0"/>
    <m/>
    <m/>
    <m/>
    <m/>
    <m/>
  </r>
  <r>
    <n v="821000831"/>
    <s v="HOSPITAL RUBEN CRUZ  VELEZ"/>
    <s v="FRE1      "/>
    <n v="285884"/>
    <s v="FRE1285884"/>
    <s v="821000831_FRE1_285884"/>
    <d v="2023-05-02T00:00:00"/>
    <d v="2023-06-01T00:00:00"/>
    <n v="338379"/>
    <n v="338379"/>
    <n v="0"/>
    <x v="52"/>
    <x v="2"/>
    <x v="2"/>
    <m/>
    <n v="0"/>
    <n v="0"/>
    <n v="0"/>
    <m/>
    <n v="0"/>
    <n v="0"/>
    <n v="0"/>
    <n v="0"/>
    <n v="0"/>
    <m/>
    <m/>
    <m/>
    <m/>
    <m/>
  </r>
  <r>
    <n v="821000831"/>
    <s v="HOSPITAL RUBEN CRUZ  VELEZ"/>
    <s v="FRE1      "/>
    <n v="288362"/>
    <s v="FRE1288362"/>
    <s v="821000831_FRE1_288362"/>
    <d v="2023-05-09T00:00:00"/>
    <d v="2023-06-01T00:00:00"/>
    <n v="40400"/>
    <n v="40400"/>
    <n v="0"/>
    <x v="50"/>
    <x v="2"/>
    <x v="2"/>
    <m/>
    <n v="0"/>
    <n v="0"/>
    <n v="0"/>
    <m/>
    <n v="0"/>
    <n v="0"/>
    <n v="0"/>
    <n v="0"/>
    <n v="0"/>
    <m/>
    <m/>
    <m/>
    <m/>
    <m/>
  </r>
  <r>
    <n v="821000831"/>
    <s v="HOSPITAL RUBEN CRUZ  VELEZ"/>
    <s v="FRE1      "/>
    <n v="289709"/>
    <s v="FRE1289709"/>
    <s v="821000831_FRE1_289709"/>
    <d v="2023-05-13T00:00:00"/>
    <d v="2023-06-01T00:00:00"/>
    <n v="40400"/>
    <n v="40400"/>
    <n v="0"/>
    <x v="50"/>
    <x v="2"/>
    <x v="2"/>
    <m/>
    <n v="0"/>
    <n v="0"/>
    <n v="0"/>
    <m/>
    <n v="0"/>
    <n v="0"/>
    <n v="0"/>
    <n v="0"/>
    <n v="0"/>
    <m/>
    <m/>
    <m/>
    <m/>
    <m/>
  </r>
  <r>
    <n v="821000831"/>
    <s v="HOSPITAL RUBEN CRUZ  VELEZ"/>
    <s v="FRE1      "/>
    <n v="291601"/>
    <s v="FRE1291601"/>
    <s v="821000831_FRE1_291601"/>
    <d v="2023-05-18T00:00:00"/>
    <d v="2023-06-01T00:00:00"/>
    <n v="77300"/>
    <n v="77300"/>
    <n v="0"/>
    <x v="53"/>
    <x v="2"/>
    <x v="2"/>
    <m/>
    <n v="0"/>
    <n v="0"/>
    <n v="0"/>
    <m/>
    <n v="0"/>
    <n v="0"/>
    <n v="0"/>
    <n v="0"/>
    <n v="0"/>
    <m/>
    <m/>
    <m/>
    <m/>
    <m/>
  </r>
  <r>
    <n v="821000831"/>
    <s v="HOSPITAL RUBEN CRUZ  VELEZ"/>
    <s v="FRE1      "/>
    <n v="291744"/>
    <s v="FRE1291744"/>
    <s v="821000831_FRE1_291744"/>
    <d v="2023-05-19T00:00:00"/>
    <d v="2023-06-01T00:00:00"/>
    <n v="40400"/>
    <n v="40400"/>
    <n v="0"/>
    <x v="50"/>
    <x v="2"/>
    <x v="2"/>
    <m/>
    <n v="0"/>
    <n v="0"/>
    <n v="0"/>
    <m/>
    <n v="0"/>
    <n v="0"/>
    <n v="0"/>
    <n v="0"/>
    <n v="0"/>
    <m/>
    <m/>
    <m/>
    <m/>
    <m/>
  </r>
  <r>
    <n v="821000831"/>
    <s v="HOSPITAL RUBEN CRUZ  VELEZ"/>
    <s v="FRE1      "/>
    <n v="292562"/>
    <s v="FRE1292562"/>
    <s v="821000831_FRE1_292562"/>
    <d v="2023-05-24T00:00:00"/>
    <d v="2023-06-01T00:00:00"/>
    <n v="40400"/>
    <n v="40400"/>
    <n v="0"/>
    <x v="50"/>
    <x v="2"/>
    <x v="2"/>
    <m/>
    <n v="0"/>
    <n v="0"/>
    <n v="0"/>
    <m/>
    <n v="0"/>
    <n v="0"/>
    <n v="0"/>
    <n v="0"/>
    <n v="0"/>
    <m/>
    <m/>
    <m/>
    <m/>
    <m/>
  </r>
  <r>
    <n v="821000831"/>
    <s v="HOSPITAL RUBEN CRUZ  VELEZ"/>
    <s v="FRE1      "/>
    <n v="286428"/>
    <s v="FRE1286428"/>
    <s v="821000831_FRE1_286428"/>
    <d v="2023-05-03T00:00:00"/>
    <d v="2023-06-01T00:00:00"/>
    <n v="30500"/>
    <n v="30500"/>
    <n v="0"/>
    <x v="54"/>
    <x v="2"/>
    <x v="2"/>
    <m/>
    <n v="0"/>
    <n v="0"/>
    <n v="0"/>
    <m/>
    <n v="0"/>
    <n v="0"/>
    <n v="0"/>
    <n v="0"/>
    <n v="0"/>
    <m/>
    <m/>
    <m/>
    <m/>
    <m/>
  </r>
  <r>
    <n v="821000831"/>
    <s v="HOSPITAL RUBEN CRUZ  VELEZ"/>
    <s v="FRE1      "/>
    <n v="286465"/>
    <s v="FRE1286465"/>
    <s v="821000831_FRE1_286465"/>
    <d v="2023-05-03T00:00:00"/>
    <d v="2023-06-01T00:00:00"/>
    <n v="158500"/>
    <n v="158500"/>
    <n v="0"/>
    <x v="55"/>
    <x v="2"/>
    <x v="2"/>
    <m/>
    <n v="0"/>
    <n v="0"/>
    <n v="0"/>
    <m/>
    <n v="0"/>
    <n v="0"/>
    <n v="0"/>
    <n v="0"/>
    <n v="0"/>
    <m/>
    <m/>
    <m/>
    <m/>
    <m/>
  </r>
  <r>
    <n v="821000831"/>
    <s v="HOSPITAL RUBEN CRUZ  VELEZ"/>
    <s v="FRE1      "/>
    <n v="287343"/>
    <s v="FRE1287343"/>
    <s v="821000831_FRE1_287343"/>
    <d v="2023-05-05T00:00:00"/>
    <d v="2023-06-01T00:00:00"/>
    <n v="44500"/>
    <n v="44500"/>
    <n v="0"/>
    <x v="49"/>
    <x v="2"/>
    <x v="2"/>
    <m/>
    <n v="0"/>
    <n v="0"/>
    <n v="0"/>
    <m/>
    <n v="0"/>
    <n v="0"/>
    <n v="0"/>
    <n v="0"/>
    <n v="0"/>
    <m/>
    <m/>
    <m/>
    <m/>
    <m/>
  </r>
  <r>
    <n v="821000831"/>
    <s v="HOSPITAL RUBEN CRUZ  VELEZ"/>
    <s v="FRE1      "/>
    <n v="290133"/>
    <s v="FRE1290133"/>
    <s v="821000831_FRE1_290133"/>
    <d v="2023-05-15T00:00:00"/>
    <d v="2023-06-01T00:00:00"/>
    <n v="226400"/>
    <n v="226400"/>
    <n v="0"/>
    <x v="56"/>
    <x v="2"/>
    <x v="2"/>
    <m/>
    <n v="0"/>
    <n v="0"/>
    <n v="0"/>
    <m/>
    <n v="0"/>
    <n v="0"/>
    <n v="0"/>
    <n v="0"/>
    <n v="0"/>
    <m/>
    <m/>
    <m/>
    <m/>
    <m/>
  </r>
  <r>
    <n v="821000831"/>
    <s v="HOSPITAL RUBEN CRUZ  VELEZ"/>
    <s v="FRE1      "/>
    <n v="290151"/>
    <s v="FRE1290151"/>
    <s v="821000831_FRE1_290151"/>
    <d v="2023-05-15T00:00:00"/>
    <d v="2023-06-01T00:00:00"/>
    <n v="6700"/>
    <n v="6700"/>
    <n v="0"/>
    <x v="57"/>
    <x v="2"/>
    <x v="2"/>
    <m/>
    <n v="0"/>
    <n v="0"/>
    <n v="0"/>
    <m/>
    <n v="0"/>
    <n v="0"/>
    <n v="0"/>
    <n v="0"/>
    <n v="0"/>
    <m/>
    <m/>
    <m/>
    <m/>
    <m/>
  </r>
  <r>
    <n v="821000831"/>
    <s v="HOSPITAL RUBEN CRUZ  VELEZ"/>
    <s v="FRE1      "/>
    <n v="290741"/>
    <s v="FRE1290741"/>
    <s v="821000831_FRE1_290741"/>
    <d v="2023-05-16T00:00:00"/>
    <d v="2023-06-01T00:00:00"/>
    <n v="32400"/>
    <n v="32400"/>
    <n v="0"/>
    <x v="58"/>
    <x v="2"/>
    <x v="2"/>
    <m/>
    <n v="0"/>
    <n v="0"/>
    <n v="0"/>
    <m/>
    <n v="0"/>
    <n v="0"/>
    <n v="0"/>
    <n v="0"/>
    <n v="0"/>
    <m/>
    <m/>
    <m/>
    <m/>
    <m/>
  </r>
  <r>
    <n v="821000831"/>
    <s v="HOSPITAL RUBEN CRUZ  VELEZ"/>
    <s v="FRE1      "/>
    <n v="292278"/>
    <s v="FRE1292278"/>
    <s v="821000831_FRE1_292278"/>
    <d v="2023-05-23T00:00:00"/>
    <d v="2023-06-01T00:00:00"/>
    <n v="159200"/>
    <n v="159200"/>
    <n v="0"/>
    <x v="59"/>
    <x v="2"/>
    <x v="2"/>
    <m/>
    <n v="0"/>
    <n v="0"/>
    <n v="0"/>
    <m/>
    <n v="0"/>
    <n v="0"/>
    <n v="0"/>
    <n v="0"/>
    <n v="0"/>
    <m/>
    <m/>
    <m/>
    <m/>
    <m/>
  </r>
  <r>
    <n v="821000831"/>
    <s v="HOSPITAL RUBEN CRUZ  VELEZ"/>
    <s v="FRE1      "/>
    <n v="298771"/>
    <s v="FRE1298771"/>
    <s v="821000831_FRE1_298771"/>
    <d v="2023-06-09T00:00:00"/>
    <d v="2023-08-15T00:00:00"/>
    <n v="6700"/>
    <n v="6700"/>
    <n v="0"/>
    <x v="57"/>
    <x v="7"/>
    <x v="7"/>
    <s v="Para auditoria de pertinencia"/>
    <n v="0"/>
    <n v="0"/>
    <n v="0"/>
    <m/>
    <n v="0"/>
    <n v="0"/>
    <n v="0"/>
    <n v="0"/>
    <n v="0"/>
    <m/>
    <m/>
    <m/>
    <m/>
    <m/>
  </r>
  <r>
    <n v="821000831"/>
    <s v="HOSPITAL RUBEN CRUZ  VELEZ"/>
    <s v="FRE1      "/>
    <n v="298877"/>
    <s v="FRE1298877"/>
    <s v="821000831_FRE1_298877"/>
    <d v="2023-06-11T00:00:00"/>
    <d v="2023-08-15T00:00:00"/>
    <n v="187524"/>
    <n v="187524"/>
    <n v="0"/>
    <x v="60"/>
    <x v="8"/>
    <x v="8"/>
    <s v="Finalizada"/>
    <n v="187524"/>
    <n v="0"/>
    <n v="0"/>
    <m/>
    <n v="0"/>
    <n v="187524"/>
    <n v="0"/>
    <n v="364027"/>
    <n v="187524"/>
    <m/>
    <m/>
    <m/>
    <m/>
    <m/>
  </r>
  <r>
    <n v="821000831"/>
    <s v="HOSPITAL RUBEN CRUZ  VELEZ"/>
    <s v="FRE1      "/>
    <n v="296384"/>
    <s v="FRE1296384"/>
    <s v="821000831_FRE1_296384"/>
    <d v="2023-06-05T00:00:00"/>
    <d v="2023-08-15T00:00:00"/>
    <n v="124300"/>
    <n v="124300"/>
    <n v="0"/>
    <x v="61"/>
    <x v="8"/>
    <x v="6"/>
    <s v="Finalizada"/>
    <n v="128400"/>
    <n v="0"/>
    <n v="0"/>
    <m/>
    <n v="0"/>
    <n v="128400"/>
    <n v="4100"/>
    <n v="104500"/>
    <n v="128400"/>
    <n v="128400"/>
    <m/>
    <n v="2201452614"/>
    <s v="15.11.2023"/>
    <n v="288600"/>
  </r>
  <r>
    <n v="821000831"/>
    <s v="HOSPITAL RUBEN CRUZ  VELEZ"/>
    <s v="FRE1      "/>
    <n v="297513"/>
    <s v="FRE1297513"/>
    <s v="821000831_FRE1_297513"/>
    <d v="2023-06-07T00:00:00"/>
    <d v="2023-08-15T00:00:00"/>
    <n v="28300"/>
    <n v="28300"/>
    <n v="0"/>
    <x v="62"/>
    <x v="8"/>
    <x v="6"/>
    <s v="Finalizada"/>
    <n v="32400"/>
    <n v="0"/>
    <n v="0"/>
    <m/>
    <n v="0"/>
    <n v="32400"/>
    <n v="4100"/>
    <n v="26300"/>
    <n v="32400"/>
    <m/>
    <m/>
    <m/>
    <m/>
    <m/>
  </r>
  <r>
    <n v="821000831"/>
    <s v="HOSPITAL RUBEN CRUZ  VELEZ"/>
    <s v="FRE1      "/>
    <n v="298439"/>
    <s v="FRE1298439"/>
    <s v="821000831_FRE1_298439"/>
    <d v="2023-06-09T00:00:00"/>
    <d v="2023-08-15T00:00:00"/>
    <n v="166650"/>
    <n v="166650"/>
    <n v="0"/>
    <x v="63"/>
    <x v="8"/>
    <x v="8"/>
    <s v="Finalizada"/>
    <n v="166650"/>
    <n v="0"/>
    <n v="0"/>
    <m/>
    <n v="0"/>
    <n v="166650"/>
    <n v="0"/>
    <n v="285403"/>
    <n v="166650"/>
    <m/>
    <m/>
    <m/>
    <m/>
    <m/>
  </r>
  <r>
    <n v="821000831"/>
    <s v="HOSPITAL RUBEN CRUZ  VELEZ"/>
    <s v="FRE1      "/>
    <n v="298792"/>
    <s v="FRE1298792"/>
    <s v="821000831_FRE1_298792"/>
    <d v="2023-06-09T00:00:00"/>
    <d v="2023-08-15T00:00:00"/>
    <n v="13400"/>
    <n v="13400"/>
    <n v="0"/>
    <x v="64"/>
    <x v="7"/>
    <x v="7"/>
    <s v="Para auditoria de pertinencia"/>
    <n v="0"/>
    <n v="0"/>
    <n v="0"/>
    <m/>
    <n v="0"/>
    <n v="0"/>
    <n v="0"/>
    <n v="0"/>
    <n v="0"/>
    <m/>
    <m/>
    <m/>
    <m/>
    <m/>
  </r>
  <r>
    <n v="821000831"/>
    <s v="HOSPITAL RUBEN CRUZ  VELEZ"/>
    <s v="FRE1      "/>
    <n v="298794"/>
    <s v="FRE1298794"/>
    <s v="821000831_FRE1_298794"/>
    <d v="2023-06-09T00:00:00"/>
    <d v="2023-08-15T00:00:00"/>
    <n v="26800"/>
    <n v="26800"/>
    <n v="0"/>
    <x v="44"/>
    <x v="7"/>
    <x v="6"/>
    <s v="Para auditoria de pertinencia"/>
    <n v="0"/>
    <n v="0"/>
    <n v="0"/>
    <m/>
    <n v="0"/>
    <n v="0"/>
    <n v="0"/>
    <n v="0"/>
    <n v="0"/>
    <m/>
    <m/>
    <m/>
    <m/>
    <m/>
  </r>
  <r>
    <n v="821000831"/>
    <s v="HOSPITAL RUBEN CRUZ  VELEZ"/>
    <s v="FRE1      "/>
    <n v="300919"/>
    <s v="FRE1300919"/>
    <s v="821000831_FRE1_300919"/>
    <d v="2023-06-20T00:00:00"/>
    <d v="2023-08-15T00:00:00"/>
    <n v="30500"/>
    <n v="30500"/>
    <n v="0"/>
    <x v="54"/>
    <x v="7"/>
    <x v="7"/>
    <s v="Para auditoria de pertinencia"/>
    <n v="0"/>
    <n v="0"/>
    <n v="0"/>
    <m/>
    <n v="0"/>
    <n v="0"/>
    <n v="0"/>
    <n v="0"/>
    <n v="0"/>
    <m/>
    <m/>
    <m/>
    <m/>
    <m/>
  </r>
  <r>
    <n v="821000831"/>
    <s v="HOSPITAL RUBEN CRUZ  VELEZ"/>
    <s v="FRE1      "/>
    <n v="300920"/>
    <s v="FRE1300920"/>
    <s v="821000831_FRE1_300920"/>
    <d v="2023-06-20T00:00:00"/>
    <d v="2023-08-15T00:00:00"/>
    <n v="144600"/>
    <n v="144600"/>
    <n v="0"/>
    <x v="65"/>
    <x v="7"/>
    <x v="7"/>
    <s v="Para auditoria de pertinencia"/>
    <n v="0"/>
    <n v="0"/>
    <n v="0"/>
    <m/>
    <n v="0"/>
    <n v="0"/>
    <n v="0"/>
    <n v="0"/>
    <n v="0"/>
    <m/>
    <m/>
    <m/>
    <m/>
    <m/>
  </r>
  <r>
    <n v="821000831"/>
    <s v="HOSPITAL RUBEN CRUZ  VELEZ"/>
    <s v="FRE1      "/>
    <n v="300942"/>
    <s v="FRE1300942"/>
    <s v="821000831_FRE1_300942"/>
    <d v="2023-06-20T00:00:00"/>
    <d v="2023-08-15T00:00:00"/>
    <n v="40400"/>
    <n v="40400"/>
    <n v="0"/>
    <x v="50"/>
    <x v="9"/>
    <x v="9"/>
    <s v="Para auditoria de pertinencia"/>
    <n v="0"/>
    <n v="0"/>
    <n v="19400"/>
    <s v="SE GLOSA SERVICIO POR $19.400, TARIFA PACTADA POR $25.100 890301-CONSULTA DE CONTROL O DE SEGUIMIENTO POR MEDICINA GENERAL, SE GLOSA EXCEDENTE"/>
    <n v="0"/>
    <n v="0"/>
    <n v="0"/>
    <n v="0"/>
    <n v="0"/>
    <m/>
    <m/>
    <m/>
    <m/>
    <m/>
  </r>
  <r>
    <n v="821000831"/>
    <s v="HOSPITAL RUBEN CRUZ  VELEZ"/>
    <s v="FRE1      "/>
    <n v="301706"/>
    <s v="FRE1301706"/>
    <s v="821000831_FRE1_301706"/>
    <d v="2023-06-22T00:00:00"/>
    <d v="2023-08-15T00:00:00"/>
    <n v="30500"/>
    <n v="30500"/>
    <n v="0"/>
    <x v="54"/>
    <x v="7"/>
    <x v="7"/>
    <s v="Para auditoria de pertinencia"/>
    <n v="0"/>
    <n v="0"/>
    <n v="0"/>
    <m/>
    <n v="0"/>
    <n v="0"/>
    <n v="0"/>
    <n v="0"/>
    <n v="0"/>
    <m/>
    <m/>
    <m/>
    <m/>
    <m/>
  </r>
  <r>
    <n v="821000831"/>
    <s v="HOSPITAL RUBEN CRUZ  VELEZ"/>
    <s v="FRE1      "/>
    <n v="301710"/>
    <s v="FRE1301710"/>
    <s v="821000831_FRE1_301710"/>
    <d v="2023-06-22T00:00:00"/>
    <d v="2023-08-15T00:00:00"/>
    <n v="144600"/>
    <n v="144600"/>
    <n v="0"/>
    <x v="65"/>
    <x v="5"/>
    <x v="5"/>
    <s v="Devuelta"/>
    <n v="144600"/>
    <n v="144600"/>
    <n v="0"/>
    <s v="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
    <n v="0"/>
    <n v="0"/>
    <n v="0"/>
    <n v="0"/>
    <n v="0"/>
    <m/>
    <m/>
    <m/>
    <m/>
    <m/>
  </r>
  <r>
    <n v="821000831"/>
    <s v="HOSPITAL RUBEN CRUZ  VELEZ"/>
    <s v="FRE1      "/>
    <n v="305585"/>
    <s v="FRE1305585"/>
    <s v="821000831_FRE1_305585"/>
    <d v="2023-07-04T00:00:00"/>
    <d v="2023-08-15T00:00:00"/>
    <n v="27200"/>
    <n v="27200"/>
    <n v="0"/>
    <x v="66"/>
    <x v="7"/>
    <x v="7"/>
    <s v="Para auditoria de pertinencia"/>
    <n v="146300"/>
    <m/>
    <n v="0"/>
    <m/>
    <n v="0"/>
    <n v="0"/>
    <n v="0"/>
    <n v="0"/>
    <n v="0"/>
    <m/>
    <m/>
    <m/>
    <m/>
    <m/>
  </r>
  <r>
    <n v="821000831"/>
    <s v="HOSPITAL RUBEN CRUZ  VELEZ"/>
    <s v="FRE1      "/>
    <n v="305762"/>
    <s v="FRE1305762"/>
    <s v="821000831_FRE1_305762"/>
    <d v="2023-07-05T00:00:00"/>
    <d v="2023-08-15T00:00:00"/>
    <n v="40400"/>
    <n v="40400"/>
    <n v="0"/>
    <x v="50"/>
    <x v="7"/>
    <x v="7"/>
    <s v="Para auditoria de pertinencia"/>
    <n v="45000"/>
    <n v="45000"/>
    <n v="0"/>
    <s v="Se realiza DEVOLUCION de la cuenta, Se evidencia que el CUPS facturado es diferente al autorizado por la EPS. La EPS autoriza el CUPS 890201 CONSULTA DE PRIMERA VEZ POR MEDICINA GENERAL $46.400, Al validar la IPS factura el CUPS 890301 CONSULTA DE CONTROL Y SEGUIMIENTO $25.100, cada servicio cuenta con su tarifa pactada, no se evidencia orden que identifique que el paciente va por primera vez. según lo que la IPS factura estarían cobrando mayor valor en el servicio, por favor validar información para continuar con el tramite de la factura (lo autorizado debe ser igual a lo facturado)."/>
    <n v="0"/>
    <n v="0"/>
    <n v="0"/>
    <n v="0"/>
    <n v="0"/>
    <m/>
    <m/>
    <m/>
    <m/>
    <m/>
  </r>
  <r>
    <n v="821000831"/>
    <s v="HOSPITAL RUBEN CRUZ  VELEZ"/>
    <s v="FRE1      "/>
    <n v="305898"/>
    <s v="FRE1305898"/>
    <s v="821000831_FRE1_305898"/>
    <d v="2023-07-05T00:00:00"/>
    <d v="2023-08-15T00:00:00"/>
    <n v="146300"/>
    <n v="146300"/>
    <n v="0"/>
    <x v="67"/>
    <x v="5"/>
    <x v="5"/>
    <s v="Devuelta"/>
    <n v="146300"/>
    <n v="146300"/>
    <n v="0"/>
    <s v="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
    <n v="0"/>
    <n v="0"/>
    <n v="0"/>
    <n v="0"/>
    <n v="0"/>
    <m/>
    <m/>
    <m/>
    <m/>
    <m/>
  </r>
  <r>
    <n v="821000831"/>
    <s v="HOSPITAL RUBEN CRUZ  VELEZ"/>
    <s v="FRE1      "/>
    <n v="305899"/>
    <s v="FRE1305899"/>
    <s v="821000831_FRE1_305899"/>
    <d v="2023-07-05T00:00:00"/>
    <d v="2023-08-15T00:00:00"/>
    <n v="45000"/>
    <n v="45000"/>
    <n v="0"/>
    <x v="68"/>
    <x v="5"/>
    <x v="5"/>
    <s v="Devuelta"/>
    <n v="45000"/>
    <n v="45000"/>
    <n v="0"/>
    <s v="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
    <n v="0"/>
    <n v="0"/>
    <n v="0"/>
    <n v="0"/>
    <n v="0"/>
    <m/>
    <m/>
    <m/>
    <m/>
    <m/>
  </r>
  <r>
    <n v="821000831"/>
    <s v="HOSPITAL RUBEN CRUZ  VELEZ"/>
    <s v="FRE1      "/>
    <n v="307043"/>
    <s v="FRE1307043"/>
    <s v="821000831_FRE1_307043"/>
    <d v="2023-07-08T00:00:00"/>
    <d v="2023-08-15T00:00:00"/>
    <n v="49800"/>
    <n v="49800"/>
    <n v="0"/>
    <x v="69"/>
    <x v="7"/>
    <x v="7"/>
    <s v="Para auditoria de pertinencia"/>
    <n v="0"/>
    <n v="0"/>
    <n v="0"/>
    <m/>
    <n v="0"/>
    <n v="0"/>
    <n v="0"/>
    <n v="0"/>
    <n v="0"/>
    <m/>
    <m/>
    <m/>
    <m/>
    <m/>
  </r>
  <r>
    <n v="821000831"/>
    <s v="HOSPITAL RUBEN CRUZ  VELEZ"/>
    <s v="FRE1      "/>
    <n v="308641"/>
    <s v="FRE1308641"/>
    <s v="821000831_FRE1_308641"/>
    <d v="2023-07-13T00:00:00"/>
    <d v="2023-08-15T00:00:00"/>
    <n v="27200"/>
    <n v="27200"/>
    <n v="0"/>
    <x v="66"/>
    <x v="7"/>
    <x v="7"/>
    <s v="Para auditoria de pertinencia"/>
    <n v="0"/>
    <n v="0"/>
    <n v="0"/>
    <m/>
    <n v="0"/>
    <n v="0"/>
    <n v="0"/>
    <n v="0"/>
    <n v="0"/>
    <m/>
    <m/>
    <m/>
    <m/>
    <m/>
  </r>
  <r>
    <n v="821000831"/>
    <s v="HOSPITAL RUBEN CRUZ  VELEZ"/>
    <s v="FRE1      "/>
    <n v="309621"/>
    <s v="FRE1309621"/>
    <s v="821000831_FRE1_309621"/>
    <d v="2023-07-17T00:00:00"/>
    <d v="2023-08-15T00:00:00"/>
    <n v="6700"/>
    <n v="6700"/>
    <n v="0"/>
    <x v="57"/>
    <x v="7"/>
    <x v="6"/>
    <s v="Para auditoria de pertinencia"/>
    <n v="0"/>
    <n v="0"/>
    <n v="0"/>
    <m/>
    <n v="0"/>
    <n v="0"/>
    <n v="0"/>
    <n v="0"/>
    <n v="0"/>
    <m/>
    <m/>
    <m/>
    <m/>
    <m/>
  </r>
  <r>
    <n v="821000831"/>
    <s v="HOSPITAL RUBEN CRUZ  VELEZ"/>
    <s v="FRE1      "/>
    <n v="303315"/>
    <s v="FRE1303315"/>
    <s v="821000831_FRE1_303315"/>
    <d v="2023-06-26T00:00:00"/>
    <d v="2023-08-15T00:00:00"/>
    <n v="44500"/>
    <n v="44500"/>
    <n v="0"/>
    <x v="49"/>
    <x v="7"/>
    <x v="7"/>
    <s v="Para auditoria de pertinencia"/>
    <n v="0"/>
    <n v="0"/>
    <n v="0"/>
    <m/>
    <n v="0"/>
    <n v="0"/>
    <n v="0"/>
    <n v="0"/>
    <n v="0"/>
    <m/>
    <m/>
    <m/>
    <m/>
    <m/>
  </r>
  <r>
    <n v="821000831"/>
    <s v="HOSPITAL RUBEN CRUZ  VELEZ"/>
    <s v="FRE1      "/>
    <n v="310401"/>
    <s v="FRE1310401"/>
    <s v="821000831_FRE1_310401"/>
    <d v="2023-07-19T00:00:00"/>
    <d v="2023-08-15T00:00:00"/>
    <n v="6700"/>
    <n v="6700"/>
    <n v="0"/>
    <x v="57"/>
    <x v="7"/>
    <x v="6"/>
    <s v="Para auditoria de pertinencia"/>
    <n v="0"/>
    <n v="0"/>
    <n v="0"/>
    <m/>
    <n v="0"/>
    <n v="0"/>
    <n v="0"/>
    <n v="0"/>
    <n v="0"/>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4" firstHeaderRow="0" firstDataRow="1" firstDataCol="1"/>
  <pivotFields count="29">
    <pivotField numFmtId="1" showAll="0"/>
    <pivotField showAll="0"/>
    <pivotField showAll="0"/>
    <pivotField showAll="0"/>
    <pivotField showAll="0"/>
    <pivotField showAll="0"/>
    <pivotField numFmtId="14" showAll="0"/>
    <pivotField numFmtId="14" showAll="0"/>
    <pivotField numFmtId="41" showAll="0"/>
    <pivotField numFmtId="41" showAll="0"/>
    <pivotField showAll="0"/>
    <pivotField dataField="1" showAll="0"/>
    <pivotField axis="axisRow" showAll="0">
      <items count="11">
        <item x="6"/>
        <item x="3"/>
        <item x="1"/>
        <item x="5"/>
        <item x="7"/>
        <item x="8"/>
        <item x="9"/>
        <item x="2"/>
        <item x="0"/>
        <item x="4"/>
        <item t="default"/>
      </items>
    </pivotField>
    <pivotField showAll="0" defaultSubtotal="0"/>
    <pivotField showAll="0"/>
    <pivotField numFmtId="41" showAll="0"/>
    <pivotField showAll="0"/>
    <pivotField showAll="0"/>
    <pivotField showAll="0"/>
    <pivotField showAll="0"/>
    <pivotField numFmtId="41" showAll="0"/>
    <pivotField numFmtId="41" showAll="0"/>
    <pivotField numFmtId="41" showAll="0"/>
    <pivotField numFmtId="41" showAll="0"/>
    <pivotField showAll="0"/>
    <pivotField showAll="0"/>
    <pivotField showAll="0"/>
    <pivotField showAll="0"/>
    <pivotField showAll="0"/>
  </pivotFields>
  <rowFields count="1">
    <field x="12"/>
  </rowFields>
  <rowItems count="11">
    <i>
      <x/>
    </i>
    <i>
      <x v="1"/>
    </i>
    <i>
      <x v="2"/>
    </i>
    <i>
      <x v="3"/>
    </i>
    <i>
      <x v="4"/>
    </i>
    <i>
      <x v="5"/>
    </i>
    <i>
      <x v="6"/>
    </i>
    <i>
      <x v="7"/>
    </i>
    <i>
      <x v="8"/>
    </i>
    <i>
      <x v="9"/>
    </i>
    <i t="grand">
      <x/>
    </i>
  </rowItems>
  <colFields count="1">
    <field x="-2"/>
  </colFields>
  <colItems count="2">
    <i>
      <x/>
    </i>
    <i i="1">
      <x v="1"/>
    </i>
  </colItems>
  <dataFields count="2">
    <dataField name=" CANT FACT" fld="11" subtotal="count" baseField="0" baseItem="0"/>
    <dataField name=" SUMA SALDO IPS" fld="11" baseField="12" baseItem="0" numFmtId="41"/>
  </dataFields>
  <formats count="7">
    <format dxfId="7">
      <pivotArea outline="0" collapsedLevelsAreSubtotals="1" fieldPosition="0">
        <references count="1">
          <reference field="4294967294" count="1" selected="0">
            <x v="1"/>
          </reference>
        </references>
      </pivotArea>
    </format>
    <format dxfId="6">
      <pivotArea type="all" dataOnly="0" outline="0" fieldPosition="0"/>
    </format>
    <format dxfId="5">
      <pivotArea outline="0" collapsedLevelsAreSubtotals="1" fieldPosition="0"/>
    </format>
    <format dxfId="4">
      <pivotArea field="12" type="button" dataOnly="0" labelOnly="1" outline="0" axis="axisRow" fieldPosition="0"/>
    </format>
    <format dxfId="3">
      <pivotArea dataOnly="0" labelOnly="1" fieldPosition="0">
        <references count="1">
          <reference field="12"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4" firstHeaderRow="0" firstDataRow="1" firstDataCol="1"/>
  <pivotFields count="29">
    <pivotField numFmtId="1" showAll="0"/>
    <pivotField showAll="0"/>
    <pivotField showAll="0"/>
    <pivotField showAll="0"/>
    <pivotField showAll="0"/>
    <pivotField showAll="0"/>
    <pivotField numFmtId="14" showAll="0"/>
    <pivotField numFmtId="14" showAll="0"/>
    <pivotField numFmtId="41" showAll="0"/>
    <pivotField numFmtId="41" showAll="0"/>
    <pivotField showAll="0"/>
    <pivotField dataField="1" showAll="0">
      <items count="71">
        <item x="43"/>
        <item x="21"/>
        <item x="57"/>
        <item x="23"/>
        <item x="8"/>
        <item x="10"/>
        <item x="15"/>
        <item x="24"/>
        <item x="64"/>
        <item x="41"/>
        <item x="7"/>
        <item x="6"/>
        <item x="2"/>
        <item x="3"/>
        <item x="33"/>
        <item x="44"/>
        <item x="66"/>
        <item x="62"/>
        <item x="0"/>
        <item x="20"/>
        <item x="54"/>
        <item x="5"/>
        <item x="30"/>
        <item x="58"/>
        <item x="17"/>
        <item x="16"/>
        <item x="9"/>
        <item x="22"/>
        <item x="27"/>
        <item x="28"/>
        <item x="50"/>
        <item x="4"/>
        <item x="11"/>
        <item x="49"/>
        <item x="13"/>
        <item x="68"/>
        <item x="38"/>
        <item x="69"/>
        <item x="37"/>
        <item x="12"/>
        <item x="1"/>
        <item x="29"/>
        <item x="40"/>
        <item x="39"/>
        <item x="18"/>
        <item x="53"/>
        <item x="14"/>
        <item x="32"/>
        <item x="61"/>
        <item x="51"/>
        <item x="31"/>
        <item x="42"/>
        <item x="45"/>
        <item x="65"/>
        <item x="67"/>
        <item x="25"/>
        <item x="55"/>
        <item x="59"/>
        <item x="63"/>
        <item x="19"/>
        <item x="47"/>
        <item x="34"/>
        <item x="60"/>
        <item x="48"/>
        <item x="36"/>
        <item x="56"/>
        <item x="46"/>
        <item x="52"/>
        <item x="35"/>
        <item x="26"/>
        <item t="default"/>
      </items>
    </pivotField>
    <pivotField showAll="0"/>
    <pivotField axis="axisRow" showAll="0" defaultSubtotal="0">
      <items count="10">
        <item x="6"/>
        <item x="3"/>
        <item x="1"/>
        <item x="5"/>
        <item x="7"/>
        <item x="8"/>
        <item x="9"/>
        <item x="2"/>
        <item x="0"/>
        <item x="4"/>
      </items>
    </pivotField>
    <pivotField showAll="0"/>
    <pivotField numFmtId="41" showAll="0"/>
    <pivotField showAll="0"/>
    <pivotField showAll="0"/>
    <pivotField showAll="0"/>
    <pivotField showAll="0"/>
    <pivotField numFmtId="41" showAll="0"/>
    <pivotField numFmtId="41" showAll="0"/>
    <pivotField numFmtId="41" showAll="0"/>
    <pivotField numFmtId="41" showAll="0"/>
    <pivotField showAll="0"/>
    <pivotField showAll="0"/>
    <pivotField showAll="0"/>
    <pivotField showAll="0"/>
    <pivotField showAll="0"/>
  </pivotFields>
  <rowFields count="1">
    <field x="13"/>
  </rowFields>
  <rowItems count="11">
    <i>
      <x/>
    </i>
    <i>
      <x v="1"/>
    </i>
    <i>
      <x v="2"/>
    </i>
    <i>
      <x v="3"/>
    </i>
    <i>
      <x v="4"/>
    </i>
    <i>
      <x v="5"/>
    </i>
    <i>
      <x v="6"/>
    </i>
    <i>
      <x v="7"/>
    </i>
    <i>
      <x v="8"/>
    </i>
    <i>
      <x v="9"/>
    </i>
    <i t="grand">
      <x/>
    </i>
  </rowItems>
  <colFields count="1">
    <field x="-2"/>
  </colFields>
  <colItems count="2">
    <i>
      <x/>
    </i>
    <i i="1">
      <x v="1"/>
    </i>
  </colItems>
  <dataFields count="2">
    <dataField name=" CANT FACT" fld="11" subtotal="count" baseField="0" baseItem="0"/>
    <dataField name=" SUMA SALDO IPS" fld="11" baseField="13" baseItem="0" numFmtId="41"/>
  </dataFields>
  <formats count="1">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0"/>
  <sheetViews>
    <sheetView topLeftCell="J140" workbookViewId="0">
      <selection activeCell="C1" sqref="C1:R148"/>
    </sheetView>
  </sheetViews>
  <sheetFormatPr baseColWidth="10" defaultRowHeight="15" x14ac:dyDescent="0.25"/>
  <cols>
    <col min="1" max="1" width="0" hidden="1" customWidth="1"/>
    <col min="3" max="3" width="15.5703125" bestFit="1" customWidth="1"/>
    <col min="4" max="4" width="34.5703125" customWidth="1"/>
    <col min="5" max="5" width="11.42578125" style="26"/>
    <col min="10" max="10" width="19.42578125" customWidth="1"/>
    <col min="11" max="11" width="17.28515625" customWidth="1"/>
    <col min="12" max="12" width="22" style="26" customWidth="1"/>
    <col min="13" max="14" width="19.42578125" customWidth="1"/>
    <col min="15" max="15" width="24.7109375" customWidth="1"/>
    <col min="16" max="16" width="17.28515625" customWidth="1"/>
    <col min="17" max="17" width="11.42578125" style="28"/>
    <col min="18" max="18" width="16.7109375" customWidth="1"/>
    <col min="20" max="20" width="17.140625" customWidth="1"/>
    <col min="21" max="21" width="13.28515625" bestFit="1" customWidth="1"/>
    <col min="257" max="257" width="0" hidden="1" customWidth="1"/>
    <col min="259" max="259" width="15.5703125" bestFit="1" customWidth="1"/>
    <col min="260" max="260" width="34.5703125" customWidth="1"/>
    <col min="266" max="266" width="19.42578125" customWidth="1"/>
    <col min="267" max="267" width="17.28515625" customWidth="1"/>
    <col min="269" max="270" width="19.42578125" customWidth="1"/>
    <col min="271" max="271" width="24.7109375" customWidth="1"/>
    <col min="272" max="272" width="17.28515625" customWidth="1"/>
    <col min="274" max="274" width="16.7109375" customWidth="1"/>
    <col min="276" max="276" width="17.140625" customWidth="1"/>
    <col min="277" max="277" width="13.28515625" bestFit="1" customWidth="1"/>
    <col min="513" max="513" width="0" hidden="1" customWidth="1"/>
    <col min="515" max="515" width="15.5703125" bestFit="1" customWidth="1"/>
    <col min="516" max="516" width="34.5703125" customWidth="1"/>
    <col min="522" max="522" width="19.42578125" customWidth="1"/>
    <col min="523" max="523" width="17.28515625" customWidth="1"/>
    <col min="525" max="526" width="19.42578125" customWidth="1"/>
    <col min="527" max="527" width="24.7109375" customWidth="1"/>
    <col min="528" max="528" width="17.28515625" customWidth="1"/>
    <col min="530" max="530" width="16.7109375" customWidth="1"/>
    <col min="532" max="532" width="17.140625" customWidth="1"/>
    <col min="533" max="533" width="13.28515625" bestFit="1" customWidth="1"/>
    <col min="769" max="769" width="0" hidden="1" customWidth="1"/>
    <col min="771" max="771" width="15.5703125" bestFit="1" customWidth="1"/>
    <col min="772" max="772" width="34.5703125" customWidth="1"/>
    <col min="778" max="778" width="19.42578125" customWidth="1"/>
    <col min="779" max="779" width="17.28515625" customWidth="1"/>
    <col min="781" max="782" width="19.42578125" customWidth="1"/>
    <col min="783" max="783" width="24.7109375" customWidth="1"/>
    <col min="784" max="784" width="17.28515625" customWidth="1"/>
    <col min="786" max="786" width="16.7109375" customWidth="1"/>
    <col min="788" max="788" width="17.140625" customWidth="1"/>
    <col min="789" max="789" width="13.28515625" bestFit="1" customWidth="1"/>
    <col min="1025" max="1025" width="0" hidden="1" customWidth="1"/>
    <col min="1027" max="1027" width="15.5703125" bestFit="1" customWidth="1"/>
    <col min="1028" max="1028" width="34.5703125" customWidth="1"/>
    <col min="1034" max="1034" width="19.42578125" customWidth="1"/>
    <col min="1035" max="1035" width="17.28515625" customWidth="1"/>
    <col min="1037" max="1038" width="19.42578125" customWidth="1"/>
    <col min="1039" max="1039" width="24.7109375" customWidth="1"/>
    <col min="1040" max="1040" width="17.28515625" customWidth="1"/>
    <col min="1042" max="1042" width="16.7109375" customWidth="1"/>
    <col min="1044" max="1044" width="17.140625" customWidth="1"/>
    <col min="1045" max="1045" width="13.28515625" bestFit="1" customWidth="1"/>
    <col min="1281" max="1281" width="0" hidden="1" customWidth="1"/>
    <col min="1283" max="1283" width="15.5703125" bestFit="1" customWidth="1"/>
    <col min="1284" max="1284" width="34.5703125" customWidth="1"/>
    <col min="1290" max="1290" width="19.42578125" customWidth="1"/>
    <col min="1291" max="1291" width="17.28515625" customWidth="1"/>
    <col min="1293" max="1294" width="19.42578125" customWidth="1"/>
    <col min="1295" max="1295" width="24.7109375" customWidth="1"/>
    <col min="1296" max="1296" width="17.28515625" customWidth="1"/>
    <col min="1298" max="1298" width="16.7109375" customWidth="1"/>
    <col min="1300" max="1300" width="17.140625" customWidth="1"/>
    <col min="1301" max="1301" width="13.28515625" bestFit="1" customWidth="1"/>
    <col min="1537" max="1537" width="0" hidden="1" customWidth="1"/>
    <col min="1539" max="1539" width="15.5703125" bestFit="1" customWidth="1"/>
    <col min="1540" max="1540" width="34.5703125" customWidth="1"/>
    <col min="1546" max="1546" width="19.42578125" customWidth="1"/>
    <col min="1547" max="1547" width="17.28515625" customWidth="1"/>
    <col min="1549" max="1550" width="19.42578125" customWidth="1"/>
    <col min="1551" max="1551" width="24.7109375" customWidth="1"/>
    <col min="1552" max="1552" width="17.28515625" customWidth="1"/>
    <col min="1554" max="1554" width="16.7109375" customWidth="1"/>
    <col min="1556" max="1556" width="17.140625" customWidth="1"/>
    <col min="1557" max="1557" width="13.28515625" bestFit="1" customWidth="1"/>
    <col min="1793" max="1793" width="0" hidden="1" customWidth="1"/>
    <col min="1795" max="1795" width="15.5703125" bestFit="1" customWidth="1"/>
    <col min="1796" max="1796" width="34.5703125" customWidth="1"/>
    <col min="1802" max="1802" width="19.42578125" customWidth="1"/>
    <col min="1803" max="1803" width="17.28515625" customWidth="1"/>
    <col min="1805" max="1806" width="19.42578125" customWidth="1"/>
    <col min="1807" max="1807" width="24.7109375" customWidth="1"/>
    <col min="1808" max="1808" width="17.28515625" customWidth="1"/>
    <col min="1810" max="1810" width="16.7109375" customWidth="1"/>
    <col min="1812" max="1812" width="17.140625" customWidth="1"/>
    <col min="1813" max="1813" width="13.28515625" bestFit="1" customWidth="1"/>
    <col min="2049" max="2049" width="0" hidden="1" customWidth="1"/>
    <col min="2051" max="2051" width="15.5703125" bestFit="1" customWidth="1"/>
    <col min="2052" max="2052" width="34.5703125" customWidth="1"/>
    <col min="2058" max="2058" width="19.42578125" customWidth="1"/>
    <col min="2059" max="2059" width="17.28515625" customWidth="1"/>
    <col min="2061" max="2062" width="19.42578125" customWidth="1"/>
    <col min="2063" max="2063" width="24.7109375" customWidth="1"/>
    <col min="2064" max="2064" width="17.28515625" customWidth="1"/>
    <col min="2066" max="2066" width="16.7109375" customWidth="1"/>
    <col min="2068" max="2068" width="17.140625" customWidth="1"/>
    <col min="2069" max="2069" width="13.28515625" bestFit="1" customWidth="1"/>
    <col min="2305" max="2305" width="0" hidden="1" customWidth="1"/>
    <col min="2307" max="2307" width="15.5703125" bestFit="1" customWidth="1"/>
    <col min="2308" max="2308" width="34.5703125" customWidth="1"/>
    <col min="2314" max="2314" width="19.42578125" customWidth="1"/>
    <col min="2315" max="2315" width="17.28515625" customWidth="1"/>
    <col min="2317" max="2318" width="19.42578125" customWidth="1"/>
    <col min="2319" max="2319" width="24.7109375" customWidth="1"/>
    <col min="2320" max="2320" width="17.28515625" customWidth="1"/>
    <col min="2322" max="2322" width="16.7109375" customWidth="1"/>
    <col min="2324" max="2324" width="17.140625" customWidth="1"/>
    <col min="2325" max="2325" width="13.28515625" bestFit="1" customWidth="1"/>
    <col min="2561" max="2561" width="0" hidden="1" customWidth="1"/>
    <col min="2563" max="2563" width="15.5703125" bestFit="1" customWidth="1"/>
    <col min="2564" max="2564" width="34.5703125" customWidth="1"/>
    <col min="2570" max="2570" width="19.42578125" customWidth="1"/>
    <col min="2571" max="2571" width="17.28515625" customWidth="1"/>
    <col min="2573" max="2574" width="19.42578125" customWidth="1"/>
    <col min="2575" max="2575" width="24.7109375" customWidth="1"/>
    <col min="2576" max="2576" width="17.28515625" customWidth="1"/>
    <col min="2578" max="2578" width="16.7109375" customWidth="1"/>
    <col min="2580" max="2580" width="17.140625" customWidth="1"/>
    <col min="2581" max="2581" width="13.28515625" bestFit="1" customWidth="1"/>
    <col min="2817" max="2817" width="0" hidden="1" customWidth="1"/>
    <col min="2819" max="2819" width="15.5703125" bestFit="1" customWidth="1"/>
    <col min="2820" max="2820" width="34.5703125" customWidth="1"/>
    <col min="2826" max="2826" width="19.42578125" customWidth="1"/>
    <col min="2827" max="2827" width="17.28515625" customWidth="1"/>
    <col min="2829" max="2830" width="19.42578125" customWidth="1"/>
    <col min="2831" max="2831" width="24.7109375" customWidth="1"/>
    <col min="2832" max="2832" width="17.28515625" customWidth="1"/>
    <col min="2834" max="2834" width="16.7109375" customWidth="1"/>
    <col min="2836" max="2836" width="17.140625" customWidth="1"/>
    <col min="2837" max="2837" width="13.28515625" bestFit="1" customWidth="1"/>
    <col min="3073" max="3073" width="0" hidden="1" customWidth="1"/>
    <col min="3075" max="3075" width="15.5703125" bestFit="1" customWidth="1"/>
    <col min="3076" max="3076" width="34.5703125" customWidth="1"/>
    <col min="3082" max="3082" width="19.42578125" customWidth="1"/>
    <col min="3083" max="3083" width="17.28515625" customWidth="1"/>
    <col min="3085" max="3086" width="19.42578125" customWidth="1"/>
    <col min="3087" max="3087" width="24.7109375" customWidth="1"/>
    <col min="3088" max="3088" width="17.28515625" customWidth="1"/>
    <col min="3090" max="3090" width="16.7109375" customWidth="1"/>
    <col min="3092" max="3092" width="17.140625" customWidth="1"/>
    <col min="3093" max="3093" width="13.28515625" bestFit="1" customWidth="1"/>
    <col min="3329" max="3329" width="0" hidden="1" customWidth="1"/>
    <col min="3331" max="3331" width="15.5703125" bestFit="1" customWidth="1"/>
    <col min="3332" max="3332" width="34.5703125" customWidth="1"/>
    <col min="3338" max="3338" width="19.42578125" customWidth="1"/>
    <col min="3339" max="3339" width="17.28515625" customWidth="1"/>
    <col min="3341" max="3342" width="19.42578125" customWidth="1"/>
    <col min="3343" max="3343" width="24.7109375" customWidth="1"/>
    <col min="3344" max="3344" width="17.28515625" customWidth="1"/>
    <col min="3346" max="3346" width="16.7109375" customWidth="1"/>
    <col min="3348" max="3348" width="17.140625" customWidth="1"/>
    <col min="3349" max="3349" width="13.28515625" bestFit="1" customWidth="1"/>
    <col min="3585" max="3585" width="0" hidden="1" customWidth="1"/>
    <col min="3587" max="3587" width="15.5703125" bestFit="1" customWidth="1"/>
    <col min="3588" max="3588" width="34.5703125" customWidth="1"/>
    <col min="3594" max="3594" width="19.42578125" customWidth="1"/>
    <col min="3595" max="3595" width="17.28515625" customWidth="1"/>
    <col min="3597" max="3598" width="19.42578125" customWidth="1"/>
    <col min="3599" max="3599" width="24.7109375" customWidth="1"/>
    <col min="3600" max="3600" width="17.28515625" customWidth="1"/>
    <col min="3602" max="3602" width="16.7109375" customWidth="1"/>
    <col min="3604" max="3604" width="17.140625" customWidth="1"/>
    <col min="3605" max="3605" width="13.28515625" bestFit="1" customWidth="1"/>
    <col min="3841" max="3841" width="0" hidden="1" customWidth="1"/>
    <col min="3843" max="3843" width="15.5703125" bestFit="1" customWidth="1"/>
    <col min="3844" max="3844" width="34.5703125" customWidth="1"/>
    <col min="3850" max="3850" width="19.42578125" customWidth="1"/>
    <col min="3851" max="3851" width="17.28515625" customWidth="1"/>
    <col min="3853" max="3854" width="19.42578125" customWidth="1"/>
    <col min="3855" max="3855" width="24.7109375" customWidth="1"/>
    <col min="3856" max="3856" width="17.28515625" customWidth="1"/>
    <col min="3858" max="3858" width="16.7109375" customWidth="1"/>
    <col min="3860" max="3860" width="17.140625" customWidth="1"/>
    <col min="3861" max="3861" width="13.28515625" bestFit="1" customWidth="1"/>
    <col min="4097" max="4097" width="0" hidden="1" customWidth="1"/>
    <col min="4099" max="4099" width="15.5703125" bestFit="1" customWidth="1"/>
    <col min="4100" max="4100" width="34.5703125" customWidth="1"/>
    <col min="4106" max="4106" width="19.42578125" customWidth="1"/>
    <col min="4107" max="4107" width="17.28515625" customWidth="1"/>
    <col min="4109" max="4110" width="19.42578125" customWidth="1"/>
    <col min="4111" max="4111" width="24.7109375" customWidth="1"/>
    <col min="4112" max="4112" width="17.28515625" customWidth="1"/>
    <col min="4114" max="4114" width="16.7109375" customWidth="1"/>
    <col min="4116" max="4116" width="17.140625" customWidth="1"/>
    <col min="4117" max="4117" width="13.28515625" bestFit="1" customWidth="1"/>
    <col min="4353" max="4353" width="0" hidden="1" customWidth="1"/>
    <col min="4355" max="4355" width="15.5703125" bestFit="1" customWidth="1"/>
    <col min="4356" max="4356" width="34.5703125" customWidth="1"/>
    <col min="4362" max="4362" width="19.42578125" customWidth="1"/>
    <col min="4363" max="4363" width="17.28515625" customWidth="1"/>
    <col min="4365" max="4366" width="19.42578125" customWidth="1"/>
    <col min="4367" max="4367" width="24.7109375" customWidth="1"/>
    <col min="4368" max="4368" width="17.28515625" customWidth="1"/>
    <col min="4370" max="4370" width="16.7109375" customWidth="1"/>
    <col min="4372" max="4372" width="17.140625" customWidth="1"/>
    <col min="4373" max="4373" width="13.28515625" bestFit="1" customWidth="1"/>
    <col min="4609" max="4609" width="0" hidden="1" customWidth="1"/>
    <col min="4611" max="4611" width="15.5703125" bestFit="1" customWidth="1"/>
    <col min="4612" max="4612" width="34.5703125" customWidth="1"/>
    <col min="4618" max="4618" width="19.42578125" customWidth="1"/>
    <col min="4619" max="4619" width="17.28515625" customWidth="1"/>
    <col min="4621" max="4622" width="19.42578125" customWidth="1"/>
    <col min="4623" max="4623" width="24.7109375" customWidth="1"/>
    <col min="4624" max="4624" width="17.28515625" customWidth="1"/>
    <col min="4626" max="4626" width="16.7109375" customWidth="1"/>
    <col min="4628" max="4628" width="17.140625" customWidth="1"/>
    <col min="4629" max="4629" width="13.28515625" bestFit="1" customWidth="1"/>
    <col min="4865" max="4865" width="0" hidden="1" customWidth="1"/>
    <col min="4867" max="4867" width="15.5703125" bestFit="1" customWidth="1"/>
    <col min="4868" max="4868" width="34.5703125" customWidth="1"/>
    <col min="4874" max="4874" width="19.42578125" customWidth="1"/>
    <col min="4875" max="4875" width="17.28515625" customWidth="1"/>
    <col min="4877" max="4878" width="19.42578125" customWidth="1"/>
    <col min="4879" max="4879" width="24.7109375" customWidth="1"/>
    <col min="4880" max="4880" width="17.28515625" customWidth="1"/>
    <col min="4882" max="4882" width="16.7109375" customWidth="1"/>
    <col min="4884" max="4884" width="17.140625" customWidth="1"/>
    <col min="4885" max="4885" width="13.28515625" bestFit="1" customWidth="1"/>
    <col min="5121" max="5121" width="0" hidden="1" customWidth="1"/>
    <col min="5123" max="5123" width="15.5703125" bestFit="1" customWidth="1"/>
    <col min="5124" max="5124" width="34.5703125" customWidth="1"/>
    <col min="5130" max="5130" width="19.42578125" customWidth="1"/>
    <col min="5131" max="5131" width="17.28515625" customWidth="1"/>
    <col min="5133" max="5134" width="19.42578125" customWidth="1"/>
    <col min="5135" max="5135" width="24.7109375" customWidth="1"/>
    <col min="5136" max="5136" width="17.28515625" customWidth="1"/>
    <col min="5138" max="5138" width="16.7109375" customWidth="1"/>
    <col min="5140" max="5140" width="17.140625" customWidth="1"/>
    <col min="5141" max="5141" width="13.28515625" bestFit="1" customWidth="1"/>
    <col min="5377" max="5377" width="0" hidden="1" customWidth="1"/>
    <col min="5379" max="5379" width="15.5703125" bestFit="1" customWidth="1"/>
    <col min="5380" max="5380" width="34.5703125" customWidth="1"/>
    <col min="5386" max="5386" width="19.42578125" customWidth="1"/>
    <col min="5387" max="5387" width="17.28515625" customWidth="1"/>
    <col min="5389" max="5390" width="19.42578125" customWidth="1"/>
    <col min="5391" max="5391" width="24.7109375" customWidth="1"/>
    <col min="5392" max="5392" width="17.28515625" customWidth="1"/>
    <col min="5394" max="5394" width="16.7109375" customWidth="1"/>
    <col min="5396" max="5396" width="17.140625" customWidth="1"/>
    <col min="5397" max="5397" width="13.28515625" bestFit="1" customWidth="1"/>
    <col min="5633" max="5633" width="0" hidden="1" customWidth="1"/>
    <col min="5635" max="5635" width="15.5703125" bestFit="1" customWidth="1"/>
    <col min="5636" max="5636" width="34.5703125" customWidth="1"/>
    <col min="5642" max="5642" width="19.42578125" customWidth="1"/>
    <col min="5643" max="5643" width="17.28515625" customWidth="1"/>
    <col min="5645" max="5646" width="19.42578125" customWidth="1"/>
    <col min="5647" max="5647" width="24.7109375" customWidth="1"/>
    <col min="5648" max="5648" width="17.28515625" customWidth="1"/>
    <col min="5650" max="5650" width="16.7109375" customWidth="1"/>
    <col min="5652" max="5652" width="17.140625" customWidth="1"/>
    <col min="5653" max="5653" width="13.28515625" bestFit="1" customWidth="1"/>
    <col min="5889" max="5889" width="0" hidden="1" customWidth="1"/>
    <col min="5891" max="5891" width="15.5703125" bestFit="1" customWidth="1"/>
    <col min="5892" max="5892" width="34.5703125" customWidth="1"/>
    <col min="5898" max="5898" width="19.42578125" customWidth="1"/>
    <col min="5899" max="5899" width="17.28515625" customWidth="1"/>
    <col min="5901" max="5902" width="19.42578125" customWidth="1"/>
    <col min="5903" max="5903" width="24.7109375" customWidth="1"/>
    <col min="5904" max="5904" width="17.28515625" customWidth="1"/>
    <col min="5906" max="5906" width="16.7109375" customWidth="1"/>
    <col min="5908" max="5908" width="17.140625" customWidth="1"/>
    <col min="5909" max="5909" width="13.28515625" bestFit="1" customWidth="1"/>
    <col min="6145" max="6145" width="0" hidden="1" customWidth="1"/>
    <col min="6147" max="6147" width="15.5703125" bestFit="1" customWidth="1"/>
    <col min="6148" max="6148" width="34.5703125" customWidth="1"/>
    <col min="6154" max="6154" width="19.42578125" customWidth="1"/>
    <col min="6155" max="6155" width="17.28515625" customWidth="1"/>
    <col min="6157" max="6158" width="19.42578125" customWidth="1"/>
    <col min="6159" max="6159" width="24.7109375" customWidth="1"/>
    <col min="6160" max="6160" width="17.28515625" customWidth="1"/>
    <col min="6162" max="6162" width="16.7109375" customWidth="1"/>
    <col min="6164" max="6164" width="17.140625" customWidth="1"/>
    <col min="6165" max="6165" width="13.28515625" bestFit="1" customWidth="1"/>
    <col min="6401" max="6401" width="0" hidden="1" customWidth="1"/>
    <col min="6403" max="6403" width="15.5703125" bestFit="1" customWidth="1"/>
    <col min="6404" max="6404" width="34.5703125" customWidth="1"/>
    <col min="6410" max="6410" width="19.42578125" customWidth="1"/>
    <col min="6411" max="6411" width="17.28515625" customWidth="1"/>
    <col min="6413" max="6414" width="19.42578125" customWidth="1"/>
    <col min="6415" max="6415" width="24.7109375" customWidth="1"/>
    <col min="6416" max="6416" width="17.28515625" customWidth="1"/>
    <col min="6418" max="6418" width="16.7109375" customWidth="1"/>
    <col min="6420" max="6420" width="17.140625" customWidth="1"/>
    <col min="6421" max="6421" width="13.28515625" bestFit="1" customWidth="1"/>
    <col min="6657" max="6657" width="0" hidden="1" customWidth="1"/>
    <col min="6659" max="6659" width="15.5703125" bestFit="1" customWidth="1"/>
    <col min="6660" max="6660" width="34.5703125" customWidth="1"/>
    <col min="6666" max="6666" width="19.42578125" customWidth="1"/>
    <col min="6667" max="6667" width="17.28515625" customWidth="1"/>
    <col min="6669" max="6670" width="19.42578125" customWidth="1"/>
    <col min="6671" max="6671" width="24.7109375" customWidth="1"/>
    <col min="6672" max="6672" width="17.28515625" customWidth="1"/>
    <col min="6674" max="6674" width="16.7109375" customWidth="1"/>
    <col min="6676" max="6676" width="17.140625" customWidth="1"/>
    <col min="6677" max="6677" width="13.28515625" bestFit="1" customWidth="1"/>
    <col min="6913" max="6913" width="0" hidden="1" customWidth="1"/>
    <col min="6915" max="6915" width="15.5703125" bestFit="1" customWidth="1"/>
    <col min="6916" max="6916" width="34.5703125" customWidth="1"/>
    <col min="6922" max="6922" width="19.42578125" customWidth="1"/>
    <col min="6923" max="6923" width="17.28515625" customWidth="1"/>
    <col min="6925" max="6926" width="19.42578125" customWidth="1"/>
    <col min="6927" max="6927" width="24.7109375" customWidth="1"/>
    <col min="6928" max="6928" width="17.28515625" customWidth="1"/>
    <col min="6930" max="6930" width="16.7109375" customWidth="1"/>
    <col min="6932" max="6932" width="17.140625" customWidth="1"/>
    <col min="6933" max="6933" width="13.28515625" bestFit="1" customWidth="1"/>
    <col min="7169" max="7169" width="0" hidden="1" customWidth="1"/>
    <col min="7171" max="7171" width="15.5703125" bestFit="1" customWidth="1"/>
    <col min="7172" max="7172" width="34.5703125" customWidth="1"/>
    <col min="7178" max="7178" width="19.42578125" customWidth="1"/>
    <col min="7179" max="7179" width="17.28515625" customWidth="1"/>
    <col min="7181" max="7182" width="19.42578125" customWidth="1"/>
    <col min="7183" max="7183" width="24.7109375" customWidth="1"/>
    <col min="7184" max="7184" width="17.28515625" customWidth="1"/>
    <col min="7186" max="7186" width="16.7109375" customWidth="1"/>
    <col min="7188" max="7188" width="17.140625" customWidth="1"/>
    <col min="7189" max="7189" width="13.28515625" bestFit="1" customWidth="1"/>
    <col min="7425" max="7425" width="0" hidden="1" customWidth="1"/>
    <col min="7427" max="7427" width="15.5703125" bestFit="1" customWidth="1"/>
    <col min="7428" max="7428" width="34.5703125" customWidth="1"/>
    <col min="7434" max="7434" width="19.42578125" customWidth="1"/>
    <col min="7435" max="7435" width="17.28515625" customWidth="1"/>
    <col min="7437" max="7438" width="19.42578125" customWidth="1"/>
    <col min="7439" max="7439" width="24.7109375" customWidth="1"/>
    <col min="7440" max="7440" width="17.28515625" customWidth="1"/>
    <col min="7442" max="7442" width="16.7109375" customWidth="1"/>
    <col min="7444" max="7444" width="17.140625" customWidth="1"/>
    <col min="7445" max="7445" width="13.28515625" bestFit="1" customWidth="1"/>
    <col min="7681" max="7681" width="0" hidden="1" customWidth="1"/>
    <col min="7683" max="7683" width="15.5703125" bestFit="1" customWidth="1"/>
    <col min="7684" max="7684" width="34.5703125" customWidth="1"/>
    <col min="7690" max="7690" width="19.42578125" customWidth="1"/>
    <col min="7691" max="7691" width="17.28515625" customWidth="1"/>
    <col min="7693" max="7694" width="19.42578125" customWidth="1"/>
    <col min="7695" max="7695" width="24.7109375" customWidth="1"/>
    <col min="7696" max="7696" width="17.28515625" customWidth="1"/>
    <col min="7698" max="7698" width="16.7109375" customWidth="1"/>
    <col min="7700" max="7700" width="17.140625" customWidth="1"/>
    <col min="7701" max="7701" width="13.28515625" bestFit="1" customWidth="1"/>
    <col min="7937" max="7937" width="0" hidden="1" customWidth="1"/>
    <col min="7939" max="7939" width="15.5703125" bestFit="1" customWidth="1"/>
    <col min="7940" max="7940" width="34.5703125" customWidth="1"/>
    <col min="7946" max="7946" width="19.42578125" customWidth="1"/>
    <col min="7947" max="7947" width="17.28515625" customWidth="1"/>
    <col min="7949" max="7950" width="19.42578125" customWidth="1"/>
    <col min="7951" max="7951" width="24.7109375" customWidth="1"/>
    <col min="7952" max="7952" width="17.28515625" customWidth="1"/>
    <col min="7954" max="7954" width="16.7109375" customWidth="1"/>
    <col min="7956" max="7956" width="17.140625" customWidth="1"/>
    <col min="7957" max="7957" width="13.28515625" bestFit="1" customWidth="1"/>
    <col min="8193" max="8193" width="0" hidden="1" customWidth="1"/>
    <col min="8195" max="8195" width="15.5703125" bestFit="1" customWidth="1"/>
    <col min="8196" max="8196" width="34.5703125" customWidth="1"/>
    <col min="8202" max="8202" width="19.42578125" customWidth="1"/>
    <col min="8203" max="8203" width="17.28515625" customWidth="1"/>
    <col min="8205" max="8206" width="19.42578125" customWidth="1"/>
    <col min="8207" max="8207" width="24.7109375" customWidth="1"/>
    <col min="8208" max="8208" width="17.28515625" customWidth="1"/>
    <col min="8210" max="8210" width="16.7109375" customWidth="1"/>
    <col min="8212" max="8212" width="17.140625" customWidth="1"/>
    <col min="8213" max="8213" width="13.28515625" bestFit="1" customWidth="1"/>
    <col min="8449" max="8449" width="0" hidden="1" customWidth="1"/>
    <col min="8451" max="8451" width="15.5703125" bestFit="1" customWidth="1"/>
    <col min="8452" max="8452" width="34.5703125" customWidth="1"/>
    <col min="8458" max="8458" width="19.42578125" customWidth="1"/>
    <col min="8459" max="8459" width="17.28515625" customWidth="1"/>
    <col min="8461" max="8462" width="19.42578125" customWidth="1"/>
    <col min="8463" max="8463" width="24.7109375" customWidth="1"/>
    <col min="8464" max="8464" width="17.28515625" customWidth="1"/>
    <col min="8466" max="8466" width="16.7109375" customWidth="1"/>
    <col min="8468" max="8468" width="17.140625" customWidth="1"/>
    <col min="8469" max="8469" width="13.28515625" bestFit="1" customWidth="1"/>
    <col min="8705" max="8705" width="0" hidden="1" customWidth="1"/>
    <col min="8707" max="8707" width="15.5703125" bestFit="1" customWidth="1"/>
    <col min="8708" max="8708" width="34.5703125" customWidth="1"/>
    <col min="8714" max="8714" width="19.42578125" customWidth="1"/>
    <col min="8715" max="8715" width="17.28515625" customWidth="1"/>
    <col min="8717" max="8718" width="19.42578125" customWidth="1"/>
    <col min="8719" max="8719" width="24.7109375" customWidth="1"/>
    <col min="8720" max="8720" width="17.28515625" customWidth="1"/>
    <col min="8722" max="8722" width="16.7109375" customWidth="1"/>
    <col min="8724" max="8724" width="17.140625" customWidth="1"/>
    <col min="8725" max="8725" width="13.28515625" bestFit="1" customWidth="1"/>
    <col min="8961" max="8961" width="0" hidden="1" customWidth="1"/>
    <col min="8963" max="8963" width="15.5703125" bestFit="1" customWidth="1"/>
    <col min="8964" max="8964" width="34.5703125" customWidth="1"/>
    <col min="8970" max="8970" width="19.42578125" customWidth="1"/>
    <col min="8971" max="8971" width="17.28515625" customWidth="1"/>
    <col min="8973" max="8974" width="19.42578125" customWidth="1"/>
    <col min="8975" max="8975" width="24.7109375" customWidth="1"/>
    <col min="8976" max="8976" width="17.28515625" customWidth="1"/>
    <col min="8978" max="8978" width="16.7109375" customWidth="1"/>
    <col min="8980" max="8980" width="17.140625" customWidth="1"/>
    <col min="8981" max="8981" width="13.28515625" bestFit="1" customWidth="1"/>
    <col min="9217" max="9217" width="0" hidden="1" customWidth="1"/>
    <col min="9219" max="9219" width="15.5703125" bestFit="1" customWidth="1"/>
    <col min="9220" max="9220" width="34.5703125" customWidth="1"/>
    <col min="9226" max="9226" width="19.42578125" customWidth="1"/>
    <col min="9227" max="9227" width="17.28515625" customWidth="1"/>
    <col min="9229" max="9230" width="19.42578125" customWidth="1"/>
    <col min="9231" max="9231" width="24.7109375" customWidth="1"/>
    <col min="9232" max="9232" width="17.28515625" customWidth="1"/>
    <col min="9234" max="9234" width="16.7109375" customWidth="1"/>
    <col min="9236" max="9236" width="17.140625" customWidth="1"/>
    <col min="9237" max="9237" width="13.28515625" bestFit="1" customWidth="1"/>
    <col min="9473" max="9473" width="0" hidden="1" customWidth="1"/>
    <col min="9475" max="9475" width="15.5703125" bestFit="1" customWidth="1"/>
    <col min="9476" max="9476" width="34.5703125" customWidth="1"/>
    <col min="9482" max="9482" width="19.42578125" customWidth="1"/>
    <col min="9483" max="9483" width="17.28515625" customWidth="1"/>
    <col min="9485" max="9486" width="19.42578125" customWidth="1"/>
    <col min="9487" max="9487" width="24.7109375" customWidth="1"/>
    <col min="9488" max="9488" width="17.28515625" customWidth="1"/>
    <col min="9490" max="9490" width="16.7109375" customWidth="1"/>
    <col min="9492" max="9492" width="17.140625" customWidth="1"/>
    <col min="9493" max="9493" width="13.28515625" bestFit="1" customWidth="1"/>
    <col min="9729" max="9729" width="0" hidden="1" customWidth="1"/>
    <col min="9731" max="9731" width="15.5703125" bestFit="1" customWidth="1"/>
    <col min="9732" max="9732" width="34.5703125" customWidth="1"/>
    <col min="9738" max="9738" width="19.42578125" customWidth="1"/>
    <col min="9739" max="9739" width="17.28515625" customWidth="1"/>
    <col min="9741" max="9742" width="19.42578125" customWidth="1"/>
    <col min="9743" max="9743" width="24.7109375" customWidth="1"/>
    <col min="9744" max="9744" width="17.28515625" customWidth="1"/>
    <col min="9746" max="9746" width="16.7109375" customWidth="1"/>
    <col min="9748" max="9748" width="17.140625" customWidth="1"/>
    <col min="9749" max="9749" width="13.28515625" bestFit="1" customWidth="1"/>
    <col min="9985" max="9985" width="0" hidden="1" customWidth="1"/>
    <col min="9987" max="9987" width="15.5703125" bestFit="1" customWidth="1"/>
    <col min="9988" max="9988" width="34.5703125" customWidth="1"/>
    <col min="9994" max="9994" width="19.42578125" customWidth="1"/>
    <col min="9995" max="9995" width="17.28515625" customWidth="1"/>
    <col min="9997" max="9998" width="19.42578125" customWidth="1"/>
    <col min="9999" max="9999" width="24.7109375" customWidth="1"/>
    <col min="10000" max="10000" width="17.28515625" customWidth="1"/>
    <col min="10002" max="10002" width="16.7109375" customWidth="1"/>
    <col min="10004" max="10004" width="17.140625" customWidth="1"/>
    <col min="10005" max="10005" width="13.28515625" bestFit="1" customWidth="1"/>
    <col min="10241" max="10241" width="0" hidden="1" customWidth="1"/>
    <col min="10243" max="10243" width="15.5703125" bestFit="1" customWidth="1"/>
    <col min="10244" max="10244" width="34.5703125" customWidth="1"/>
    <col min="10250" max="10250" width="19.42578125" customWidth="1"/>
    <col min="10251" max="10251" width="17.28515625" customWidth="1"/>
    <col min="10253" max="10254" width="19.42578125" customWidth="1"/>
    <col min="10255" max="10255" width="24.7109375" customWidth="1"/>
    <col min="10256" max="10256" width="17.28515625" customWidth="1"/>
    <col min="10258" max="10258" width="16.7109375" customWidth="1"/>
    <col min="10260" max="10260" width="17.140625" customWidth="1"/>
    <col min="10261" max="10261" width="13.28515625" bestFit="1" customWidth="1"/>
    <col min="10497" max="10497" width="0" hidden="1" customWidth="1"/>
    <col min="10499" max="10499" width="15.5703125" bestFit="1" customWidth="1"/>
    <col min="10500" max="10500" width="34.5703125" customWidth="1"/>
    <col min="10506" max="10506" width="19.42578125" customWidth="1"/>
    <col min="10507" max="10507" width="17.28515625" customWidth="1"/>
    <col min="10509" max="10510" width="19.42578125" customWidth="1"/>
    <col min="10511" max="10511" width="24.7109375" customWidth="1"/>
    <col min="10512" max="10512" width="17.28515625" customWidth="1"/>
    <col min="10514" max="10514" width="16.7109375" customWidth="1"/>
    <col min="10516" max="10516" width="17.140625" customWidth="1"/>
    <col min="10517" max="10517" width="13.28515625" bestFit="1" customWidth="1"/>
    <col min="10753" max="10753" width="0" hidden="1" customWidth="1"/>
    <col min="10755" max="10755" width="15.5703125" bestFit="1" customWidth="1"/>
    <col min="10756" max="10756" width="34.5703125" customWidth="1"/>
    <col min="10762" max="10762" width="19.42578125" customWidth="1"/>
    <col min="10763" max="10763" width="17.28515625" customWidth="1"/>
    <col min="10765" max="10766" width="19.42578125" customWidth="1"/>
    <col min="10767" max="10767" width="24.7109375" customWidth="1"/>
    <col min="10768" max="10768" width="17.28515625" customWidth="1"/>
    <col min="10770" max="10770" width="16.7109375" customWidth="1"/>
    <col min="10772" max="10772" width="17.140625" customWidth="1"/>
    <col min="10773" max="10773" width="13.28515625" bestFit="1" customWidth="1"/>
    <col min="11009" max="11009" width="0" hidden="1" customWidth="1"/>
    <col min="11011" max="11011" width="15.5703125" bestFit="1" customWidth="1"/>
    <col min="11012" max="11012" width="34.5703125" customWidth="1"/>
    <col min="11018" max="11018" width="19.42578125" customWidth="1"/>
    <col min="11019" max="11019" width="17.28515625" customWidth="1"/>
    <col min="11021" max="11022" width="19.42578125" customWidth="1"/>
    <col min="11023" max="11023" width="24.7109375" customWidth="1"/>
    <col min="11024" max="11024" width="17.28515625" customWidth="1"/>
    <col min="11026" max="11026" width="16.7109375" customWidth="1"/>
    <col min="11028" max="11028" width="17.140625" customWidth="1"/>
    <col min="11029" max="11029" width="13.28515625" bestFit="1" customWidth="1"/>
    <col min="11265" max="11265" width="0" hidden="1" customWidth="1"/>
    <col min="11267" max="11267" width="15.5703125" bestFit="1" customWidth="1"/>
    <col min="11268" max="11268" width="34.5703125" customWidth="1"/>
    <col min="11274" max="11274" width="19.42578125" customWidth="1"/>
    <col min="11275" max="11275" width="17.28515625" customWidth="1"/>
    <col min="11277" max="11278" width="19.42578125" customWidth="1"/>
    <col min="11279" max="11279" width="24.7109375" customWidth="1"/>
    <col min="11280" max="11280" width="17.28515625" customWidth="1"/>
    <col min="11282" max="11282" width="16.7109375" customWidth="1"/>
    <col min="11284" max="11284" width="17.140625" customWidth="1"/>
    <col min="11285" max="11285" width="13.28515625" bestFit="1" customWidth="1"/>
    <col min="11521" max="11521" width="0" hidden="1" customWidth="1"/>
    <col min="11523" max="11523" width="15.5703125" bestFit="1" customWidth="1"/>
    <col min="11524" max="11524" width="34.5703125" customWidth="1"/>
    <col min="11530" max="11530" width="19.42578125" customWidth="1"/>
    <col min="11531" max="11531" width="17.28515625" customWidth="1"/>
    <col min="11533" max="11534" width="19.42578125" customWidth="1"/>
    <col min="11535" max="11535" width="24.7109375" customWidth="1"/>
    <col min="11536" max="11536" width="17.28515625" customWidth="1"/>
    <col min="11538" max="11538" width="16.7109375" customWidth="1"/>
    <col min="11540" max="11540" width="17.140625" customWidth="1"/>
    <col min="11541" max="11541" width="13.28515625" bestFit="1" customWidth="1"/>
    <col min="11777" max="11777" width="0" hidden="1" customWidth="1"/>
    <col min="11779" max="11779" width="15.5703125" bestFit="1" customWidth="1"/>
    <col min="11780" max="11780" width="34.5703125" customWidth="1"/>
    <col min="11786" max="11786" width="19.42578125" customWidth="1"/>
    <col min="11787" max="11787" width="17.28515625" customWidth="1"/>
    <col min="11789" max="11790" width="19.42578125" customWidth="1"/>
    <col min="11791" max="11791" width="24.7109375" customWidth="1"/>
    <col min="11792" max="11792" width="17.28515625" customWidth="1"/>
    <col min="11794" max="11794" width="16.7109375" customWidth="1"/>
    <col min="11796" max="11796" width="17.140625" customWidth="1"/>
    <col min="11797" max="11797" width="13.28515625" bestFit="1" customWidth="1"/>
    <col min="12033" max="12033" width="0" hidden="1" customWidth="1"/>
    <col min="12035" max="12035" width="15.5703125" bestFit="1" customWidth="1"/>
    <col min="12036" max="12036" width="34.5703125" customWidth="1"/>
    <col min="12042" max="12042" width="19.42578125" customWidth="1"/>
    <col min="12043" max="12043" width="17.28515625" customWidth="1"/>
    <col min="12045" max="12046" width="19.42578125" customWidth="1"/>
    <col min="12047" max="12047" width="24.7109375" customWidth="1"/>
    <col min="12048" max="12048" width="17.28515625" customWidth="1"/>
    <col min="12050" max="12050" width="16.7109375" customWidth="1"/>
    <col min="12052" max="12052" width="17.140625" customWidth="1"/>
    <col min="12053" max="12053" width="13.28515625" bestFit="1" customWidth="1"/>
    <col min="12289" max="12289" width="0" hidden="1" customWidth="1"/>
    <col min="12291" max="12291" width="15.5703125" bestFit="1" customWidth="1"/>
    <col min="12292" max="12292" width="34.5703125" customWidth="1"/>
    <col min="12298" max="12298" width="19.42578125" customWidth="1"/>
    <col min="12299" max="12299" width="17.28515625" customWidth="1"/>
    <col min="12301" max="12302" width="19.42578125" customWidth="1"/>
    <col min="12303" max="12303" width="24.7109375" customWidth="1"/>
    <col min="12304" max="12304" width="17.28515625" customWidth="1"/>
    <col min="12306" max="12306" width="16.7109375" customWidth="1"/>
    <col min="12308" max="12308" width="17.140625" customWidth="1"/>
    <col min="12309" max="12309" width="13.28515625" bestFit="1" customWidth="1"/>
    <col min="12545" max="12545" width="0" hidden="1" customWidth="1"/>
    <col min="12547" max="12547" width="15.5703125" bestFit="1" customWidth="1"/>
    <col min="12548" max="12548" width="34.5703125" customWidth="1"/>
    <col min="12554" max="12554" width="19.42578125" customWidth="1"/>
    <col min="12555" max="12555" width="17.28515625" customWidth="1"/>
    <col min="12557" max="12558" width="19.42578125" customWidth="1"/>
    <col min="12559" max="12559" width="24.7109375" customWidth="1"/>
    <col min="12560" max="12560" width="17.28515625" customWidth="1"/>
    <col min="12562" max="12562" width="16.7109375" customWidth="1"/>
    <col min="12564" max="12564" width="17.140625" customWidth="1"/>
    <col min="12565" max="12565" width="13.28515625" bestFit="1" customWidth="1"/>
    <col min="12801" max="12801" width="0" hidden="1" customWidth="1"/>
    <col min="12803" max="12803" width="15.5703125" bestFit="1" customWidth="1"/>
    <col min="12804" max="12804" width="34.5703125" customWidth="1"/>
    <col min="12810" max="12810" width="19.42578125" customWidth="1"/>
    <col min="12811" max="12811" width="17.28515625" customWidth="1"/>
    <col min="12813" max="12814" width="19.42578125" customWidth="1"/>
    <col min="12815" max="12815" width="24.7109375" customWidth="1"/>
    <col min="12816" max="12816" width="17.28515625" customWidth="1"/>
    <col min="12818" max="12818" width="16.7109375" customWidth="1"/>
    <col min="12820" max="12820" width="17.140625" customWidth="1"/>
    <col min="12821" max="12821" width="13.28515625" bestFit="1" customWidth="1"/>
    <col min="13057" max="13057" width="0" hidden="1" customWidth="1"/>
    <col min="13059" max="13059" width="15.5703125" bestFit="1" customWidth="1"/>
    <col min="13060" max="13060" width="34.5703125" customWidth="1"/>
    <col min="13066" max="13066" width="19.42578125" customWidth="1"/>
    <col min="13067" max="13067" width="17.28515625" customWidth="1"/>
    <col min="13069" max="13070" width="19.42578125" customWidth="1"/>
    <col min="13071" max="13071" width="24.7109375" customWidth="1"/>
    <col min="13072" max="13072" width="17.28515625" customWidth="1"/>
    <col min="13074" max="13074" width="16.7109375" customWidth="1"/>
    <col min="13076" max="13076" width="17.140625" customWidth="1"/>
    <col min="13077" max="13077" width="13.28515625" bestFit="1" customWidth="1"/>
    <col min="13313" max="13313" width="0" hidden="1" customWidth="1"/>
    <col min="13315" max="13315" width="15.5703125" bestFit="1" customWidth="1"/>
    <col min="13316" max="13316" width="34.5703125" customWidth="1"/>
    <col min="13322" max="13322" width="19.42578125" customWidth="1"/>
    <col min="13323" max="13323" width="17.28515625" customWidth="1"/>
    <col min="13325" max="13326" width="19.42578125" customWidth="1"/>
    <col min="13327" max="13327" width="24.7109375" customWidth="1"/>
    <col min="13328" max="13328" width="17.28515625" customWidth="1"/>
    <col min="13330" max="13330" width="16.7109375" customWidth="1"/>
    <col min="13332" max="13332" width="17.140625" customWidth="1"/>
    <col min="13333" max="13333" width="13.28515625" bestFit="1" customWidth="1"/>
    <col min="13569" max="13569" width="0" hidden="1" customWidth="1"/>
    <col min="13571" max="13571" width="15.5703125" bestFit="1" customWidth="1"/>
    <col min="13572" max="13572" width="34.5703125" customWidth="1"/>
    <col min="13578" max="13578" width="19.42578125" customWidth="1"/>
    <col min="13579" max="13579" width="17.28515625" customWidth="1"/>
    <col min="13581" max="13582" width="19.42578125" customWidth="1"/>
    <col min="13583" max="13583" width="24.7109375" customWidth="1"/>
    <col min="13584" max="13584" width="17.28515625" customWidth="1"/>
    <col min="13586" max="13586" width="16.7109375" customWidth="1"/>
    <col min="13588" max="13588" width="17.140625" customWidth="1"/>
    <col min="13589" max="13589" width="13.28515625" bestFit="1" customWidth="1"/>
    <col min="13825" max="13825" width="0" hidden="1" customWidth="1"/>
    <col min="13827" max="13827" width="15.5703125" bestFit="1" customWidth="1"/>
    <col min="13828" max="13828" width="34.5703125" customWidth="1"/>
    <col min="13834" max="13834" width="19.42578125" customWidth="1"/>
    <col min="13835" max="13835" width="17.28515625" customWidth="1"/>
    <col min="13837" max="13838" width="19.42578125" customWidth="1"/>
    <col min="13839" max="13839" width="24.7109375" customWidth="1"/>
    <col min="13840" max="13840" width="17.28515625" customWidth="1"/>
    <col min="13842" max="13842" width="16.7109375" customWidth="1"/>
    <col min="13844" max="13844" width="17.140625" customWidth="1"/>
    <col min="13845" max="13845" width="13.28515625" bestFit="1" customWidth="1"/>
    <col min="14081" max="14081" width="0" hidden="1" customWidth="1"/>
    <col min="14083" max="14083" width="15.5703125" bestFit="1" customWidth="1"/>
    <col min="14084" max="14084" width="34.5703125" customWidth="1"/>
    <col min="14090" max="14090" width="19.42578125" customWidth="1"/>
    <col min="14091" max="14091" width="17.28515625" customWidth="1"/>
    <col min="14093" max="14094" width="19.42578125" customWidth="1"/>
    <col min="14095" max="14095" width="24.7109375" customWidth="1"/>
    <col min="14096" max="14096" width="17.28515625" customWidth="1"/>
    <col min="14098" max="14098" width="16.7109375" customWidth="1"/>
    <col min="14100" max="14100" width="17.140625" customWidth="1"/>
    <col min="14101" max="14101" width="13.28515625" bestFit="1" customWidth="1"/>
    <col min="14337" max="14337" width="0" hidden="1" customWidth="1"/>
    <col min="14339" max="14339" width="15.5703125" bestFit="1" customWidth="1"/>
    <col min="14340" max="14340" width="34.5703125" customWidth="1"/>
    <col min="14346" max="14346" width="19.42578125" customWidth="1"/>
    <col min="14347" max="14347" width="17.28515625" customWidth="1"/>
    <col min="14349" max="14350" width="19.42578125" customWidth="1"/>
    <col min="14351" max="14351" width="24.7109375" customWidth="1"/>
    <col min="14352" max="14352" width="17.28515625" customWidth="1"/>
    <col min="14354" max="14354" width="16.7109375" customWidth="1"/>
    <col min="14356" max="14356" width="17.140625" customWidth="1"/>
    <col min="14357" max="14357" width="13.28515625" bestFit="1" customWidth="1"/>
    <col min="14593" max="14593" width="0" hidden="1" customWidth="1"/>
    <col min="14595" max="14595" width="15.5703125" bestFit="1" customWidth="1"/>
    <col min="14596" max="14596" width="34.5703125" customWidth="1"/>
    <col min="14602" max="14602" width="19.42578125" customWidth="1"/>
    <col min="14603" max="14603" width="17.28515625" customWidth="1"/>
    <col min="14605" max="14606" width="19.42578125" customWidth="1"/>
    <col min="14607" max="14607" width="24.7109375" customWidth="1"/>
    <col min="14608" max="14608" width="17.28515625" customWidth="1"/>
    <col min="14610" max="14610" width="16.7109375" customWidth="1"/>
    <col min="14612" max="14612" width="17.140625" customWidth="1"/>
    <col min="14613" max="14613" width="13.28515625" bestFit="1" customWidth="1"/>
    <col min="14849" max="14849" width="0" hidden="1" customWidth="1"/>
    <col min="14851" max="14851" width="15.5703125" bestFit="1" customWidth="1"/>
    <col min="14852" max="14852" width="34.5703125" customWidth="1"/>
    <col min="14858" max="14858" width="19.42578125" customWidth="1"/>
    <col min="14859" max="14859" width="17.28515625" customWidth="1"/>
    <col min="14861" max="14862" width="19.42578125" customWidth="1"/>
    <col min="14863" max="14863" width="24.7109375" customWidth="1"/>
    <col min="14864" max="14864" width="17.28515625" customWidth="1"/>
    <col min="14866" max="14866" width="16.7109375" customWidth="1"/>
    <col min="14868" max="14868" width="17.140625" customWidth="1"/>
    <col min="14869" max="14869" width="13.28515625" bestFit="1" customWidth="1"/>
    <col min="15105" max="15105" width="0" hidden="1" customWidth="1"/>
    <col min="15107" max="15107" width="15.5703125" bestFit="1" customWidth="1"/>
    <col min="15108" max="15108" width="34.5703125" customWidth="1"/>
    <col min="15114" max="15114" width="19.42578125" customWidth="1"/>
    <col min="15115" max="15115" width="17.28515625" customWidth="1"/>
    <col min="15117" max="15118" width="19.42578125" customWidth="1"/>
    <col min="15119" max="15119" width="24.7109375" customWidth="1"/>
    <col min="15120" max="15120" width="17.28515625" customWidth="1"/>
    <col min="15122" max="15122" width="16.7109375" customWidth="1"/>
    <col min="15124" max="15124" width="17.140625" customWidth="1"/>
    <col min="15125" max="15125" width="13.28515625" bestFit="1" customWidth="1"/>
    <col min="15361" max="15361" width="0" hidden="1" customWidth="1"/>
    <col min="15363" max="15363" width="15.5703125" bestFit="1" customWidth="1"/>
    <col min="15364" max="15364" width="34.5703125" customWidth="1"/>
    <col min="15370" max="15370" width="19.42578125" customWidth="1"/>
    <col min="15371" max="15371" width="17.28515625" customWidth="1"/>
    <col min="15373" max="15374" width="19.42578125" customWidth="1"/>
    <col min="15375" max="15375" width="24.7109375" customWidth="1"/>
    <col min="15376" max="15376" width="17.28515625" customWidth="1"/>
    <col min="15378" max="15378" width="16.7109375" customWidth="1"/>
    <col min="15380" max="15380" width="17.140625" customWidth="1"/>
    <col min="15381" max="15381" width="13.28515625" bestFit="1" customWidth="1"/>
    <col min="15617" max="15617" width="0" hidden="1" customWidth="1"/>
    <col min="15619" max="15619" width="15.5703125" bestFit="1" customWidth="1"/>
    <col min="15620" max="15620" width="34.5703125" customWidth="1"/>
    <col min="15626" max="15626" width="19.42578125" customWidth="1"/>
    <col min="15627" max="15627" width="17.28515625" customWidth="1"/>
    <col min="15629" max="15630" width="19.42578125" customWidth="1"/>
    <col min="15631" max="15631" width="24.7109375" customWidth="1"/>
    <col min="15632" max="15632" width="17.28515625" customWidth="1"/>
    <col min="15634" max="15634" width="16.7109375" customWidth="1"/>
    <col min="15636" max="15636" width="17.140625" customWidth="1"/>
    <col min="15637" max="15637" width="13.28515625" bestFit="1" customWidth="1"/>
    <col min="15873" max="15873" width="0" hidden="1" customWidth="1"/>
    <col min="15875" max="15875" width="15.5703125" bestFit="1" customWidth="1"/>
    <col min="15876" max="15876" width="34.5703125" customWidth="1"/>
    <col min="15882" max="15882" width="19.42578125" customWidth="1"/>
    <col min="15883" max="15883" width="17.28515625" customWidth="1"/>
    <col min="15885" max="15886" width="19.42578125" customWidth="1"/>
    <col min="15887" max="15887" width="24.7109375" customWidth="1"/>
    <col min="15888" max="15888" width="17.28515625" customWidth="1"/>
    <col min="15890" max="15890" width="16.7109375" customWidth="1"/>
    <col min="15892" max="15892" width="17.140625" customWidth="1"/>
    <col min="15893" max="15893" width="13.28515625" bestFit="1" customWidth="1"/>
    <col min="16129" max="16129" width="0" hidden="1" customWidth="1"/>
    <col min="16131" max="16131" width="15.5703125" bestFit="1" customWidth="1"/>
    <col min="16132" max="16132" width="34.5703125" customWidth="1"/>
    <col min="16138" max="16138" width="19.42578125" customWidth="1"/>
    <col min="16139" max="16139" width="17.28515625" customWidth="1"/>
    <col min="16141" max="16142" width="19.42578125" customWidth="1"/>
    <col min="16143" max="16143" width="24.7109375" customWidth="1"/>
    <col min="16144" max="16144" width="17.28515625" customWidth="1"/>
    <col min="16146" max="16146" width="16.7109375" customWidth="1"/>
    <col min="16148" max="16148" width="17.140625" customWidth="1"/>
    <col min="16149" max="16149" width="13.28515625" bestFit="1" customWidth="1"/>
  </cols>
  <sheetData>
    <row r="1" spans="1:21" s="6" customFormat="1" ht="60.75" customHeight="1" thickBot="1" x14ac:dyDescent="0.3">
      <c r="A1" s="1"/>
      <c r="B1" s="2"/>
      <c r="C1" s="3" t="s">
        <v>0</v>
      </c>
      <c r="D1" s="4" t="s">
        <v>1</v>
      </c>
      <c r="E1" s="30" t="s">
        <v>2</v>
      </c>
      <c r="F1" s="30" t="s">
        <v>3</v>
      </c>
      <c r="G1" s="30" t="s">
        <v>4</v>
      </c>
      <c r="H1" s="31" t="s">
        <v>5</v>
      </c>
      <c r="I1" s="30" t="s">
        <v>6</v>
      </c>
      <c r="J1" s="32" t="s">
        <v>7</v>
      </c>
      <c r="K1" s="30" t="s">
        <v>8</v>
      </c>
      <c r="L1" s="30" t="s">
        <v>9</v>
      </c>
      <c r="M1" s="32" t="s">
        <v>7</v>
      </c>
      <c r="N1" s="33" t="s">
        <v>10</v>
      </c>
      <c r="O1" s="34" t="s">
        <v>11</v>
      </c>
      <c r="P1" s="30" t="s">
        <v>12</v>
      </c>
      <c r="Q1" s="35" t="s">
        <v>13</v>
      </c>
      <c r="R1" s="36" t="s">
        <v>14</v>
      </c>
      <c r="S1" s="5"/>
      <c r="T1" s="5"/>
      <c r="U1" s="5"/>
    </row>
    <row r="2" spans="1:21" s="6" customFormat="1" ht="27.75" customHeight="1" x14ac:dyDescent="0.2">
      <c r="A2" s="7"/>
      <c r="B2" s="8"/>
      <c r="C2" s="9">
        <v>821000831</v>
      </c>
      <c r="D2" s="57" t="s">
        <v>15</v>
      </c>
      <c r="E2" s="58">
        <v>4367</v>
      </c>
      <c r="F2" s="59"/>
      <c r="G2" s="58">
        <v>3274964</v>
      </c>
      <c r="H2" s="60">
        <v>43644</v>
      </c>
      <c r="I2" s="60">
        <v>43777</v>
      </c>
      <c r="J2" s="10">
        <v>29900</v>
      </c>
      <c r="K2" s="58" t="s">
        <v>16</v>
      </c>
      <c r="L2" s="61">
        <v>43647</v>
      </c>
      <c r="M2" s="10">
        <v>29900</v>
      </c>
      <c r="N2" s="10">
        <v>0</v>
      </c>
      <c r="O2" s="62">
        <v>29900</v>
      </c>
      <c r="P2" s="58" t="s">
        <v>16</v>
      </c>
      <c r="Q2" s="63" t="s">
        <v>17</v>
      </c>
      <c r="R2" s="11" t="s">
        <v>18</v>
      </c>
      <c r="U2" s="12"/>
    </row>
    <row r="3" spans="1:21" s="6" customFormat="1" ht="27.75" customHeight="1" x14ac:dyDescent="0.2">
      <c r="A3" s="7"/>
      <c r="B3" s="8"/>
      <c r="C3" s="13">
        <v>821000831</v>
      </c>
      <c r="D3" s="37" t="s">
        <v>15</v>
      </c>
      <c r="E3" s="38">
        <v>4367</v>
      </c>
      <c r="F3" s="39"/>
      <c r="G3" s="38">
        <v>3282778</v>
      </c>
      <c r="H3" s="40">
        <v>43650</v>
      </c>
      <c r="I3" s="40">
        <v>43777</v>
      </c>
      <c r="J3" s="14">
        <v>29900</v>
      </c>
      <c r="K3" s="38" t="s">
        <v>16</v>
      </c>
      <c r="L3" s="41">
        <v>43647</v>
      </c>
      <c r="M3" s="14">
        <v>29900</v>
      </c>
      <c r="N3" s="14">
        <v>0</v>
      </c>
      <c r="O3" s="42">
        <v>29900</v>
      </c>
      <c r="P3" s="38" t="s">
        <v>16</v>
      </c>
      <c r="Q3" s="43" t="s">
        <v>17</v>
      </c>
      <c r="R3" s="15" t="s">
        <v>18</v>
      </c>
      <c r="U3" s="12"/>
    </row>
    <row r="4" spans="1:21" s="6" customFormat="1" ht="27.75" customHeight="1" x14ac:dyDescent="0.2">
      <c r="A4" s="7"/>
      <c r="B4" s="8"/>
      <c r="C4" s="13">
        <v>821000831</v>
      </c>
      <c r="D4" s="37" t="s">
        <v>15</v>
      </c>
      <c r="E4" s="38">
        <v>4415</v>
      </c>
      <c r="F4" s="39"/>
      <c r="G4" s="38">
        <v>3337624</v>
      </c>
      <c r="H4" s="40">
        <v>43685</v>
      </c>
      <c r="I4" s="40">
        <v>43777</v>
      </c>
      <c r="J4" s="14">
        <v>29900</v>
      </c>
      <c r="K4" s="38" t="s">
        <v>16</v>
      </c>
      <c r="L4" s="41">
        <v>43678</v>
      </c>
      <c r="M4" s="14">
        <v>29900</v>
      </c>
      <c r="N4" s="14">
        <v>0</v>
      </c>
      <c r="O4" s="42">
        <v>29900</v>
      </c>
      <c r="P4" s="38" t="s">
        <v>16</v>
      </c>
      <c r="Q4" s="43" t="s">
        <v>17</v>
      </c>
      <c r="R4" s="15" t="s">
        <v>18</v>
      </c>
      <c r="U4" s="12"/>
    </row>
    <row r="5" spans="1:21" s="6" customFormat="1" ht="27.75" customHeight="1" x14ac:dyDescent="0.2">
      <c r="A5" s="7"/>
      <c r="B5" s="8"/>
      <c r="C5" s="13">
        <v>821000831</v>
      </c>
      <c r="D5" s="37" t="s">
        <v>15</v>
      </c>
      <c r="E5" s="38">
        <v>4415</v>
      </c>
      <c r="F5" s="39"/>
      <c r="G5" s="38">
        <v>3349350</v>
      </c>
      <c r="H5" s="40">
        <v>43691</v>
      </c>
      <c r="I5" s="40">
        <v>43777</v>
      </c>
      <c r="J5" s="14">
        <v>57300</v>
      </c>
      <c r="K5" s="38" t="s">
        <v>16</v>
      </c>
      <c r="L5" s="41">
        <v>43678</v>
      </c>
      <c r="M5" s="14">
        <v>57300</v>
      </c>
      <c r="N5" s="14">
        <v>0</v>
      </c>
      <c r="O5" s="42">
        <v>57300</v>
      </c>
      <c r="P5" s="38" t="s">
        <v>16</v>
      </c>
      <c r="Q5" s="43" t="s">
        <v>17</v>
      </c>
      <c r="R5" s="15" t="s">
        <v>18</v>
      </c>
      <c r="U5" s="12"/>
    </row>
    <row r="6" spans="1:21" s="6" customFormat="1" ht="27.75" customHeight="1" x14ac:dyDescent="0.2">
      <c r="A6" s="7"/>
      <c r="B6" s="8"/>
      <c r="C6" s="13">
        <v>821000831</v>
      </c>
      <c r="D6" s="37" t="s">
        <v>15</v>
      </c>
      <c r="E6" s="38">
        <v>4491</v>
      </c>
      <c r="F6" s="39"/>
      <c r="G6" s="38">
        <v>3420579</v>
      </c>
      <c r="H6" s="40">
        <v>43734</v>
      </c>
      <c r="I6" s="40">
        <v>43777</v>
      </c>
      <c r="J6" s="14">
        <v>19400</v>
      </c>
      <c r="K6" s="38" t="s">
        <v>16</v>
      </c>
      <c r="L6" s="41">
        <v>43739</v>
      </c>
      <c r="M6" s="14">
        <v>19400</v>
      </c>
      <c r="N6" s="14">
        <v>0</v>
      </c>
      <c r="O6" s="42">
        <v>19400</v>
      </c>
      <c r="P6" s="38" t="s">
        <v>16</v>
      </c>
      <c r="Q6" s="43" t="s">
        <v>17</v>
      </c>
      <c r="R6" s="15" t="s">
        <v>18</v>
      </c>
      <c r="U6" s="12"/>
    </row>
    <row r="7" spans="1:21" s="6" customFormat="1" ht="27.75" customHeight="1" x14ac:dyDescent="0.2">
      <c r="A7" s="7"/>
      <c r="B7" s="8"/>
      <c r="C7" s="13">
        <v>821000831</v>
      </c>
      <c r="D7" s="37" t="s">
        <v>15</v>
      </c>
      <c r="E7" s="38">
        <v>4491</v>
      </c>
      <c r="F7" s="39"/>
      <c r="G7" s="38">
        <v>3427415</v>
      </c>
      <c r="H7" s="40">
        <v>43739</v>
      </c>
      <c r="I7" s="40">
        <v>43777</v>
      </c>
      <c r="J7" s="14">
        <v>20400</v>
      </c>
      <c r="K7" s="38" t="s">
        <v>16</v>
      </c>
      <c r="L7" s="41">
        <v>43739</v>
      </c>
      <c r="M7" s="14">
        <v>20400</v>
      </c>
      <c r="N7" s="14">
        <v>0</v>
      </c>
      <c r="O7" s="42">
        <v>20400</v>
      </c>
      <c r="P7" s="38" t="s">
        <v>16</v>
      </c>
      <c r="Q7" s="43" t="s">
        <v>17</v>
      </c>
      <c r="R7" s="15" t="s">
        <v>18</v>
      </c>
      <c r="U7" s="12"/>
    </row>
    <row r="8" spans="1:21" s="6" customFormat="1" ht="27.75" customHeight="1" x14ac:dyDescent="0.2">
      <c r="A8" s="7"/>
      <c r="B8" s="8"/>
      <c r="C8" s="13">
        <v>821000831</v>
      </c>
      <c r="D8" s="37" t="s">
        <v>15</v>
      </c>
      <c r="E8" s="38">
        <v>4491</v>
      </c>
      <c r="F8" s="39"/>
      <c r="G8" s="38">
        <v>3460895</v>
      </c>
      <c r="H8" s="40">
        <v>43760</v>
      </c>
      <c r="I8" s="40">
        <v>43777</v>
      </c>
      <c r="J8" s="14">
        <v>29900</v>
      </c>
      <c r="K8" s="38" t="s">
        <v>16</v>
      </c>
      <c r="L8" s="41">
        <v>43739</v>
      </c>
      <c r="M8" s="14">
        <v>29900</v>
      </c>
      <c r="N8" s="14">
        <v>0</v>
      </c>
      <c r="O8" s="42">
        <v>29900</v>
      </c>
      <c r="P8" s="38" t="s">
        <v>16</v>
      </c>
      <c r="Q8" s="43" t="s">
        <v>17</v>
      </c>
      <c r="R8" s="15" t="s">
        <v>18</v>
      </c>
      <c r="U8" s="12"/>
    </row>
    <row r="9" spans="1:21" s="6" customFormat="1" ht="27.75" customHeight="1" x14ac:dyDescent="0.2">
      <c r="A9" s="7"/>
      <c r="B9" s="8"/>
      <c r="C9" s="13">
        <v>821000831</v>
      </c>
      <c r="D9" s="37" t="s">
        <v>15</v>
      </c>
      <c r="E9" s="38">
        <v>4547</v>
      </c>
      <c r="F9" s="39"/>
      <c r="G9" s="38">
        <v>3466874</v>
      </c>
      <c r="H9" s="40">
        <v>43763</v>
      </c>
      <c r="I9" s="40">
        <v>43808</v>
      </c>
      <c r="J9" s="14">
        <v>42126</v>
      </c>
      <c r="K9" s="38" t="s">
        <v>16</v>
      </c>
      <c r="L9" s="41">
        <v>43770</v>
      </c>
      <c r="M9" s="14">
        <v>42126</v>
      </c>
      <c r="N9" s="14">
        <v>0</v>
      </c>
      <c r="O9" s="42">
        <v>42126</v>
      </c>
      <c r="P9" s="38" t="s">
        <v>16</v>
      </c>
      <c r="Q9" s="43" t="s">
        <v>17</v>
      </c>
      <c r="R9" s="15" t="s">
        <v>18</v>
      </c>
      <c r="U9" s="12"/>
    </row>
    <row r="10" spans="1:21" s="6" customFormat="1" ht="27.75" customHeight="1" x14ac:dyDescent="0.2">
      <c r="A10" s="7"/>
      <c r="B10" s="8"/>
      <c r="C10" s="13">
        <v>821000831</v>
      </c>
      <c r="D10" s="37" t="s">
        <v>15</v>
      </c>
      <c r="E10" s="38">
        <v>4547</v>
      </c>
      <c r="F10" s="39"/>
      <c r="G10" s="38">
        <v>3477294</v>
      </c>
      <c r="H10" s="40">
        <v>43770</v>
      </c>
      <c r="I10" s="40">
        <v>43808</v>
      </c>
      <c r="J10" s="14">
        <v>31064</v>
      </c>
      <c r="K10" s="38" t="s">
        <v>16</v>
      </c>
      <c r="L10" s="41">
        <v>43770</v>
      </c>
      <c r="M10" s="14">
        <v>31064</v>
      </c>
      <c r="N10" s="14">
        <v>0</v>
      </c>
      <c r="O10" s="42">
        <v>31064</v>
      </c>
      <c r="P10" s="38" t="s">
        <v>16</v>
      </c>
      <c r="Q10" s="43" t="s">
        <v>17</v>
      </c>
      <c r="R10" s="15" t="s">
        <v>18</v>
      </c>
      <c r="U10" s="12"/>
    </row>
    <row r="11" spans="1:21" s="6" customFormat="1" ht="24.75" customHeight="1" x14ac:dyDescent="0.2">
      <c r="A11" s="7"/>
      <c r="B11" s="8"/>
      <c r="C11" s="13">
        <v>821000831</v>
      </c>
      <c r="D11" s="37" t="s">
        <v>15</v>
      </c>
      <c r="E11" s="38">
        <v>4737</v>
      </c>
      <c r="F11" s="39"/>
      <c r="G11" s="38">
        <v>3653696</v>
      </c>
      <c r="H11" s="40">
        <v>43903</v>
      </c>
      <c r="I11" s="40">
        <v>44106</v>
      </c>
      <c r="J11" s="14">
        <v>19200</v>
      </c>
      <c r="K11" s="38" t="s">
        <v>16</v>
      </c>
      <c r="L11" s="41">
        <v>43891</v>
      </c>
      <c r="M11" s="14">
        <v>19200</v>
      </c>
      <c r="N11" s="14">
        <v>0</v>
      </c>
      <c r="O11" s="42">
        <v>19200</v>
      </c>
      <c r="P11" s="38" t="s">
        <v>16</v>
      </c>
      <c r="Q11" s="43" t="s">
        <v>17</v>
      </c>
      <c r="R11" s="15" t="s">
        <v>18</v>
      </c>
    </row>
    <row r="12" spans="1:21" s="6" customFormat="1" ht="24.75" customHeight="1" x14ac:dyDescent="0.2">
      <c r="A12" s="7"/>
      <c r="B12" s="8"/>
      <c r="C12" s="13">
        <v>821000831</v>
      </c>
      <c r="D12" s="37" t="s">
        <v>15</v>
      </c>
      <c r="E12" s="38">
        <v>4737</v>
      </c>
      <c r="F12" s="39"/>
      <c r="G12" s="38">
        <v>3660932</v>
      </c>
      <c r="H12" s="40">
        <v>43908</v>
      </c>
      <c r="I12" s="40">
        <v>44106</v>
      </c>
      <c r="J12" s="14">
        <v>17600</v>
      </c>
      <c r="K12" s="38" t="s">
        <v>16</v>
      </c>
      <c r="L12" s="41">
        <v>43891</v>
      </c>
      <c r="M12" s="14">
        <v>17600</v>
      </c>
      <c r="N12" s="14">
        <v>0</v>
      </c>
      <c r="O12" s="42">
        <v>17600</v>
      </c>
      <c r="P12" s="38" t="s">
        <v>16</v>
      </c>
      <c r="Q12" s="43" t="s">
        <v>17</v>
      </c>
      <c r="R12" s="15" t="s">
        <v>18</v>
      </c>
    </row>
    <row r="13" spans="1:21" s="6" customFormat="1" ht="24.75" customHeight="1" x14ac:dyDescent="0.2">
      <c r="A13" s="7"/>
      <c r="B13" s="8"/>
      <c r="C13" s="13">
        <v>821000831</v>
      </c>
      <c r="D13" s="37" t="s">
        <v>15</v>
      </c>
      <c r="E13" s="38">
        <v>4981</v>
      </c>
      <c r="F13" s="39"/>
      <c r="G13" s="38">
        <v>3761144</v>
      </c>
      <c r="H13" s="40">
        <v>44055</v>
      </c>
      <c r="I13" s="40">
        <v>44106</v>
      </c>
      <c r="J13" s="14">
        <v>8800</v>
      </c>
      <c r="K13" s="38" t="s">
        <v>16</v>
      </c>
      <c r="L13" s="41">
        <v>44044</v>
      </c>
      <c r="M13" s="14">
        <v>8800</v>
      </c>
      <c r="N13" s="14">
        <v>0</v>
      </c>
      <c r="O13" s="42">
        <v>8800</v>
      </c>
      <c r="P13" s="38" t="s">
        <v>16</v>
      </c>
      <c r="Q13" s="43" t="s">
        <v>17</v>
      </c>
      <c r="R13" s="15" t="s">
        <v>18</v>
      </c>
    </row>
    <row r="14" spans="1:21" s="6" customFormat="1" ht="24.75" customHeight="1" x14ac:dyDescent="0.25">
      <c r="A14" s="7"/>
      <c r="B14" s="8"/>
      <c r="C14" s="13">
        <v>821000831</v>
      </c>
      <c r="D14" s="37" t="s">
        <v>15</v>
      </c>
      <c r="E14" s="38" t="s">
        <v>19</v>
      </c>
      <c r="F14" s="44" t="s">
        <v>20</v>
      </c>
      <c r="G14" s="45">
        <v>18653</v>
      </c>
      <c r="H14" s="40">
        <v>44230</v>
      </c>
      <c r="I14" s="40">
        <v>44256</v>
      </c>
      <c r="J14" s="16">
        <v>35100</v>
      </c>
      <c r="K14" s="38" t="s">
        <v>16</v>
      </c>
      <c r="L14" s="41">
        <v>44228</v>
      </c>
      <c r="M14" s="16">
        <v>35100</v>
      </c>
      <c r="N14" s="14">
        <v>0</v>
      </c>
      <c r="O14" s="46">
        <v>35100</v>
      </c>
      <c r="P14" s="38" t="s">
        <v>16</v>
      </c>
      <c r="Q14" s="43" t="s">
        <v>17</v>
      </c>
      <c r="R14" s="15" t="s">
        <v>18</v>
      </c>
    </row>
    <row r="15" spans="1:21" s="6" customFormat="1" ht="24.75" customHeight="1" x14ac:dyDescent="0.25">
      <c r="A15" s="7"/>
      <c r="B15" s="8"/>
      <c r="C15" s="13">
        <v>821000831</v>
      </c>
      <c r="D15" s="37" t="s">
        <v>15</v>
      </c>
      <c r="E15" s="38" t="s">
        <v>19</v>
      </c>
      <c r="F15" s="44" t="s">
        <v>20</v>
      </c>
      <c r="G15" s="45">
        <v>21731</v>
      </c>
      <c r="H15" s="40">
        <v>44239</v>
      </c>
      <c r="I15" s="40">
        <v>44256</v>
      </c>
      <c r="J15" s="16">
        <v>10800</v>
      </c>
      <c r="K15" s="38" t="s">
        <v>16</v>
      </c>
      <c r="L15" s="41">
        <v>44228</v>
      </c>
      <c r="M15" s="16">
        <v>10800</v>
      </c>
      <c r="N15" s="14">
        <v>0</v>
      </c>
      <c r="O15" s="46">
        <v>10800</v>
      </c>
      <c r="P15" s="38" t="s">
        <v>16</v>
      </c>
      <c r="Q15" s="43" t="s">
        <v>17</v>
      </c>
      <c r="R15" s="15" t="s">
        <v>18</v>
      </c>
    </row>
    <row r="16" spans="1:21" s="6" customFormat="1" ht="24.75" customHeight="1" x14ac:dyDescent="0.25">
      <c r="A16" s="7"/>
      <c r="B16" s="8"/>
      <c r="C16" s="13">
        <v>821000831</v>
      </c>
      <c r="D16" s="37" t="s">
        <v>15</v>
      </c>
      <c r="E16" s="38" t="s">
        <v>19</v>
      </c>
      <c r="F16" s="44" t="s">
        <v>20</v>
      </c>
      <c r="G16" s="45">
        <v>22882</v>
      </c>
      <c r="H16" s="40">
        <v>44244</v>
      </c>
      <c r="I16" s="40">
        <v>44256</v>
      </c>
      <c r="J16" s="16">
        <v>10800</v>
      </c>
      <c r="K16" s="38" t="s">
        <v>16</v>
      </c>
      <c r="L16" s="41">
        <v>44228</v>
      </c>
      <c r="M16" s="16">
        <v>10800</v>
      </c>
      <c r="N16" s="14">
        <v>0</v>
      </c>
      <c r="O16" s="46">
        <v>10800</v>
      </c>
      <c r="P16" s="38" t="s">
        <v>16</v>
      </c>
      <c r="Q16" s="43" t="s">
        <v>17</v>
      </c>
      <c r="R16" s="15" t="s">
        <v>18</v>
      </c>
    </row>
    <row r="17" spans="1:20" s="6" customFormat="1" ht="24.75" customHeight="1" x14ac:dyDescent="0.25">
      <c r="A17" s="7"/>
      <c r="B17" s="8"/>
      <c r="C17" s="13">
        <v>821000831</v>
      </c>
      <c r="D17" s="37" t="s">
        <v>15</v>
      </c>
      <c r="E17" s="38" t="s">
        <v>19</v>
      </c>
      <c r="F17" s="44" t="s">
        <v>20</v>
      </c>
      <c r="G17" s="45">
        <v>23952</v>
      </c>
      <c r="H17" s="40">
        <v>44246</v>
      </c>
      <c r="I17" s="40">
        <v>44256</v>
      </c>
      <c r="J17" s="16">
        <v>10800</v>
      </c>
      <c r="K17" s="38" t="s">
        <v>16</v>
      </c>
      <c r="L17" s="41">
        <v>44228</v>
      </c>
      <c r="M17" s="16">
        <v>10800</v>
      </c>
      <c r="N17" s="14">
        <v>0</v>
      </c>
      <c r="O17" s="46">
        <v>10800</v>
      </c>
      <c r="P17" s="38" t="s">
        <v>16</v>
      </c>
      <c r="Q17" s="43" t="s">
        <v>17</v>
      </c>
      <c r="R17" s="15" t="s">
        <v>18</v>
      </c>
    </row>
    <row r="18" spans="1:20" s="6" customFormat="1" ht="24.75" customHeight="1" x14ac:dyDescent="0.25">
      <c r="A18" s="7"/>
      <c r="B18" s="8"/>
      <c r="C18" s="13">
        <v>821000831</v>
      </c>
      <c r="D18" s="37" t="s">
        <v>15</v>
      </c>
      <c r="E18" s="38" t="s">
        <v>21</v>
      </c>
      <c r="F18" s="44" t="s">
        <v>20</v>
      </c>
      <c r="G18" s="45">
        <v>26737</v>
      </c>
      <c r="H18" s="40">
        <v>44256</v>
      </c>
      <c r="I18" s="40">
        <v>44285</v>
      </c>
      <c r="J18" s="16">
        <v>43200</v>
      </c>
      <c r="K18" s="38" t="s">
        <v>16</v>
      </c>
      <c r="L18" s="41">
        <v>44256</v>
      </c>
      <c r="M18" s="16">
        <v>43200</v>
      </c>
      <c r="N18" s="14">
        <v>0</v>
      </c>
      <c r="O18" s="46">
        <v>43200</v>
      </c>
      <c r="P18" s="38" t="s">
        <v>16</v>
      </c>
      <c r="Q18" s="43" t="s">
        <v>17</v>
      </c>
      <c r="R18" s="15" t="s">
        <v>18</v>
      </c>
    </row>
    <row r="19" spans="1:20" s="6" customFormat="1" ht="24.75" customHeight="1" x14ac:dyDescent="0.25">
      <c r="A19" s="7"/>
      <c r="B19" s="8"/>
      <c r="C19" s="13">
        <v>821000831</v>
      </c>
      <c r="D19" s="37" t="s">
        <v>15</v>
      </c>
      <c r="E19" s="38" t="s">
        <v>21</v>
      </c>
      <c r="F19" s="44" t="s">
        <v>20</v>
      </c>
      <c r="G19" s="45">
        <v>33043</v>
      </c>
      <c r="H19" s="40">
        <v>44274</v>
      </c>
      <c r="I19" s="40">
        <v>44285</v>
      </c>
      <c r="J19" s="16">
        <v>51400</v>
      </c>
      <c r="K19" s="38" t="s">
        <v>16</v>
      </c>
      <c r="L19" s="41">
        <v>44256</v>
      </c>
      <c r="M19" s="16">
        <v>51400</v>
      </c>
      <c r="N19" s="14">
        <v>0</v>
      </c>
      <c r="O19" s="46">
        <v>51400</v>
      </c>
      <c r="P19" s="38" t="s">
        <v>16</v>
      </c>
      <c r="Q19" s="43" t="s">
        <v>17</v>
      </c>
      <c r="R19" s="15" t="s">
        <v>18</v>
      </c>
    </row>
    <row r="20" spans="1:20" s="6" customFormat="1" ht="24.75" customHeight="1" x14ac:dyDescent="0.25">
      <c r="A20" s="7"/>
      <c r="B20" s="8"/>
      <c r="C20" s="13">
        <v>821000831</v>
      </c>
      <c r="D20" s="37" t="s">
        <v>15</v>
      </c>
      <c r="E20" s="38" t="s">
        <v>22</v>
      </c>
      <c r="F20" s="44" t="s">
        <v>20</v>
      </c>
      <c r="G20" s="45">
        <v>28716</v>
      </c>
      <c r="H20" s="47">
        <v>44260</v>
      </c>
      <c r="I20" s="40">
        <v>44286</v>
      </c>
      <c r="J20" s="16">
        <v>10800</v>
      </c>
      <c r="K20" s="38" t="s">
        <v>16</v>
      </c>
      <c r="L20" s="41">
        <v>44256</v>
      </c>
      <c r="M20" s="16">
        <v>10800</v>
      </c>
      <c r="N20" s="14">
        <v>0</v>
      </c>
      <c r="O20" s="46">
        <v>10800</v>
      </c>
      <c r="P20" s="38" t="s">
        <v>16</v>
      </c>
      <c r="Q20" s="43" t="s">
        <v>17</v>
      </c>
      <c r="R20" s="15" t="s">
        <v>18</v>
      </c>
    </row>
    <row r="21" spans="1:20" s="6" customFormat="1" ht="24.75" customHeight="1" x14ac:dyDescent="0.25">
      <c r="A21" s="7"/>
      <c r="B21" s="8"/>
      <c r="C21" s="13">
        <v>821000831</v>
      </c>
      <c r="D21" s="37" t="s">
        <v>15</v>
      </c>
      <c r="E21" s="48" t="s">
        <v>23</v>
      </c>
      <c r="F21" s="49" t="s">
        <v>20</v>
      </c>
      <c r="G21" s="48">
        <v>56416</v>
      </c>
      <c r="H21" s="40">
        <v>44330</v>
      </c>
      <c r="I21" s="40">
        <v>44348</v>
      </c>
      <c r="J21" s="16">
        <v>43200</v>
      </c>
      <c r="K21" s="38" t="s">
        <v>16</v>
      </c>
      <c r="L21" s="41">
        <v>44317</v>
      </c>
      <c r="M21" s="16">
        <v>43200</v>
      </c>
      <c r="N21" s="14">
        <v>32400</v>
      </c>
      <c r="O21" s="46">
        <v>10800</v>
      </c>
      <c r="P21" s="38" t="s">
        <v>16</v>
      </c>
      <c r="Q21" s="43" t="s">
        <v>17</v>
      </c>
      <c r="R21" s="15" t="s">
        <v>18</v>
      </c>
    </row>
    <row r="22" spans="1:20" s="6" customFormat="1" ht="24.75" customHeight="1" x14ac:dyDescent="0.25">
      <c r="A22" s="7"/>
      <c r="B22" s="8"/>
      <c r="C22" s="13">
        <v>821000831</v>
      </c>
      <c r="D22" s="37" t="s">
        <v>15</v>
      </c>
      <c r="E22" s="48" t="s">
        <v>24</v>
      </c>
      <c r="F22" s="49" t="s">
        <v>20</v>
      </c>
      <c r="G22" s="48">
        <v>72585</v>
      </c>
      <c r="H22" s="47">
        <v>44260</v>
      </c>
      <c r="I22" s="40">
        <v>44404</v>
      </c>
      <c r="J22" s="16">
        <v>44800</v>
      </c>
      <c r="K22" s="38" t="s">
        <v>16</v>
      </c>
      <c r="L22" s="41">
        <v>44378</v>
      </c>
      <c r="M22" s="16">
        <v>44800</v>
      </c>
      <c r="N22" s="14">
        <v>0</v>
      </c>
      <c r="O22" s="46">
        <v>44800</v>
      </c>
      <c r="P22" s="38" t="s">
        <v>16</v>
      </c>
      <c r="Q22" s="43" t="s">
        <v>17</v>
      </c>
      <c r="R22" s="15" t="s">
        <v>18</v>
      </c>
    </row>
    <row r="23" spans="1:20" s="6" customFormat="1" ht="24.75" customHeight="1" x14ac:dyDescent="0.25">
      <c r="A23" s="7"/>
      <c r="B23" s="8"/>
      <c r="C23" s="13">
        <v>821000831</v>
      </c>
      <c r="D23" s="37" t="s">
        <v>15</v>
      </c>
      <c r="E23" s="48" t="s">
        <v>25</v>
      </c>
      <c r="F23" s="49" t="s">
        <v>20</v>
      </c>
      <c r="G23" s="48">
        <v>90423</v>
      </c>
      <c r="H23" s="40">
        <v>44428</v>
      </c>
      <c r="I23" s="40">
        <v>44440</v>
      </c>
      <c r="J23" s="16">
        <v>115500</v>
      </c>
      <c r="K23" s="38" t="s">
        <v>16</v>
      </c>
      <c r="L23" s="41">
        <v>44409</v>
      </c>
      <c r="M23" s="16">
        <v>115500</v>
      </c>
      <c r="N23" s="14">
        <v>0</v>
      </c>
      <c r="O23" s="46">
        <v>115500</v>
      </c>
      <c r="P23" s="38" t="s">
        <v>16</v>
      </c>
      <c r="Q23" s="43" t="s">
        <v>17</v>
      </c>
      <c r="R23" s="15" t="s">
        <v>18</v>
      </c>
    </row>
    <row r="24" spans="1:20" s="6" customFormat="1" ht="24.75" customHeight="1" x14ac:dyDescent="0.25">
      <c r="A24" s="7"/>
      <c r="B24" s="8"/>
      <c r="C24" s="13">
        <v>821000831</v>
      </c>
      <c r="D24" s="37" t="s">
        <v>15</v>
      </c>
      <c r="E24" s="48" t="s">
        <v>26</v>
      </c>
      <c r="F24" s="49" t="s">
        <v>20</v>
      </c>
      <c r="G24" s="48">
        <v>96685</v>
      </c>
      <c r="H24" s="40">
        <v>44446</v>
      </c>
      <c r="I24" s="40">
        <v>44466</v>
      </c>
      <c r="J24" s="16">
        <v>11200</v>
      </c>
      <c r="K24" s="38" t="s">
        <v>16</v>
      </c>
      <c r="L24" s="41">
        <v>44440</v>
      </c>
      <c r="M24" s="16">
        <v>11200</v>
      </c>
      <c r="N24" s="14">
        <v>0</v>
      </c>
      <c r="O24" s="46">
        <v>11200</v>
      </c>
      <c r="P24" s="38" t="s">
        <v>16</v>
      </c>
      <c r="Q24" s="43" t="s">
        <v>17</v>
      </c>
      <c r="R24" s="15" t="s">
        <v>18</v>
      </c>
    </row>
    <row r="25" spans="1:20" s="6" customFormat="1" ht="24.75" customHeight="1" x14ac:dyDescent="0.25">
      <c r="A25" s="7"/>
      <c r="B25" s="8"/>
      <c r="C25" s="13">
        <v>821000831</v>
      </c>
      <c r="D25" s="37" t="s">
        <v>15</v>
      </c>
      <c r="E25" s="48" t="s">
        <v>26</v>
      </c>
      <c r="F25" s="49" t="s">
        <v>20</v>
      </c>
      <c r="G25" s="48">
        <v>96831</v>
      </c>
      <c r="H25" s="40">
        <v>44446</v>
      </c>
      <c r="I25" s="40">
        <v>44466</v>
      </c>
      <c r="J25" s="16">
        <v>11200</v>
      </c>
      <c r="K25" s="38" t="s">
        <v>16</v>
      </c>
      <c r="L25" s="41">
        <v>44440</v>
      </c>
      <c r="M25" s="16">
        <v>11200</v>
      </c>
      <c r="N25" s="14">
        <v>0</v>
      </c>
      <c r="O25" s="46">
        <v>11200</v>
      </c>
      <c r="P25" s="38" t="s">
        <v>16</v>
      </c>
      <c r="Q25" s="43" t="s">
        <v>17</v>
      </c>
      <c r="R25" s="15" t="s">
        <v>18</v>
      </c>
    </row>
    <row r="26" spans="1:20" s="6" customFormat="1" ht="24.75" customHeight="1" x14ac:dyDescent="0.25">
      <c r="A26" s="7"/>
      <c r="B26" s="8"/>
      <c r="C26" s="13">
        <v>821000831</v>
      </c>
      <c r="D26" s="37" t="s">
        <v>15</v>
      </c>
      <c r="E26" s="48" t="s">
        <v>26</v>
      </c>
      <c r="F26" s="49" t="s">
        <v>20</v>
      </c>
      <c r="G26" s="48">
        <v>96836</v>
      </c>
      <c r="H26" s="40">
        <v>44446</v>
      </c>
      <c r="I26" s="40">
        <v>44466</v>
      </c>
      <c r="J26" s="16">
        <v>11200</v>
      </c>
      <c r="K26" s="38" t="s">
        <v>16</v>
      </c>
      <c r="L26" s="41">
        <v>44440</v>
      </c>
      <c r="M26" s="16">
        <v>11200</v>
      </c>
      <c r="N26" s="14">
        <v>0</v>
      </c>
      <c r="O26" s="46">
        <v>11200</v>
      </c>
      <c r="P26" s="38" t="s">
        <v>16</v>
      </c>
      <c r="Q26" s="43" t="s">
        <v>17</v>
      </c>
      <c r="R26" s="15" t="s">
        <v>18</v>
      </c>
    </row>
    <row r="27" spans="1:20" s="6" customFormat="1" ht="24.75" customHeight="1" x14ac:dyDescent="0.25">
      <c r="A27" s="7"/>
      <c r="B27" s="8"/>
      <c r="C27" s="13">
        <v>821000831</v>
      </c>
      <c r="D27" s="37" t="s">
        <v>15</v>
      </c>
      <c r="E27" s="48" t="s">
        <v>26</v>
      </c>
      <c r="F27" s="49" t="s">
        <v>20</v>
      </c>
      <c r="G27" s="48">
        <v>99164</v>
      </c>
      <c r="H27" s="40">
        <v>44453</v>
      </c>
      <c r="I27" s="40">
        <v>44466</v>
      </c>
      <c r="J27" s="16">
        <v>32900</v>
      </c>
      <c r="K27" s="38" t="s">
        <v>16</v>
      </c>
      <c r="L27" s="41">
        <v>44440</v>
      </c>
      <c r="M27" s="16">
        <v>32900</v>
      </c>
      <c r="N27" s="14">
        <v>0</v>
      </c>
      <c r="O27" s="46">
        <v>32900</v>
      </c>
      <c r="P27" s="38" t="s">
        <v>16</v>
      </c>
      <c r="Q27" s="43" t="s">
        <v>17</v>
      </c>
      <c r="R27" s="15" t="s">
        <v>18</v>
      </c>
    </row>
    <row r="28" spans="1:20" s="6" customFormat="1" ht="24.75" customHeight="1" x14ac:dyDescent="0.25">
      <c r="A28" s="7"/>
      <c r="B28" s="8"/>
      <c r="C28" s="13">
        <v>821000831</v>
      </c>
      <c r="D28" s="37" t="s">
        <v>15</v>
      </c>
      <c r="E28" s="48" t="s">
        <v>26</v>
      </c>
      <c r="F28" s="49" t="s">
        <v>20</v>
      </c>
      <c r="G28" s="48">
        <v>99165</v>
      </c>
      <c r="H28" s="40">
        <v>44453</v>
      </c>
      <c r="I28" s="40">
        <v>44466</v>
      </c>
      <c r="J28" s="16">
        <v>32900</v>
      </c>
      <c r="K28" s="38" t="s">
        <v>16</v>
      </c>
      <c r="L28" s="41">
        <v>44440</v>
      </c>
      <c r="M28" s="16">
        <v>32900</v>
      </c>
      <c r="N28" s="14">
        <v>0</v>
      </c>
      <c r="O28" s="46">
        <v>32900</v>
      </c>
      <c r="P28" s="38" t="s">
        <v>16</v>
      </c>
      <c r="Q28" s="43" t="s">
        <v>17</v>
      </c>
      <c r="R28" s="15" t="s">
        <v>18</v>
      </c>
    </row>
    <row r="29" spans="1:20" s="6" customFormat="1" ht="24.75" customHeight="1" x14ac:dyDescent="0.25">
      <c r="A29" s="7"/>
      <c r="B29" s="8"/>
      <c r="C29" s="13">
        <v>821000831</v>
      </c>
      <c r="D29" s="37" t="s">
        <v>15</v>
      </c>
      <c r="E29" s="48" t="s">
        <v>27</v>
      </c>
      <c r="F29" s="49" t="s">
        <v>20</v>
      </c>
      <c r="G29" s="48">
        <v>108177</v>
      </c>
      <c r="H29" s="40">
        <v>44481</v>
      </c>
      <c r="I29" s="40">
        <v>44495</v>
      </c>
      <c r="J29" s="16">
        <v>32800</v>
      </c>
      <c r="K29" s="38" t="s">
        <v>16</v>
      </c>
      <c r="L29" s="41">
        <v>44470</v>
      </c>
      <c r="M29" s="16">
        <v>32800</v>
      </c>
      <c r="N29" s="14">
        <v>0</v>
      </c>
      <c r="O29" s="46">
        <v>32800</v>
      </c>
      <c r="P29" s="38" t="s">
        <v>16</v>
      </c>
      <c r="Q29" s="43" t="s">
        <v>17</v>
      </c>
      <c r="R29" s="15" t="s">
        <v>18</v>
      </c>
    </row>
    <row r="30" spans="1:20" s="6" customFormat="1" ht="24.75" customHeight="1" x14ac:dyDescent="0.25">
      <c r="A30" s="7"/>
      <c r="B30" s="8"/>
      <c r="C30" s="13">
        <v>821000831</v>
      </c>
      <c r="D30" s="37" t="s">
        <v>15</v>
      </c>
      <c r="E30" s="48" t="s">
        <v>27</v>
      </c>
      <c r="F30" s="49" t="s">
        <v>20</v>
      </c>
      <c r="G30" s="48">
        <v>109674</v>
      </c>
      <c r="H30" s="40">
        <v>44484</v>
      </c>
      <c r="I30" s="40">
        <v>44495</v>
      </c>
      <c r="J30" s="16">
        <v>76732</v>
      </c>
      <c r="K30" s="38" t="s">
        <v>16</v>
      </c>
      <c r="L30" s="41">
        <v>44470</v>
      </c>
      <c r="M30" s="16">
        <v>76732</v>
      </c>
      <c r="N30" s="14">
        <v>0</v>
      </c>
      <c r="O30" s="46">
        <v>76732</v>
      </c>
      <c r="P30" s="38" t="s">
        <v>16</v>
      </c>
      <c r="Q30" s="43" t="s">
        <v>17</v>
      </c>
      <c r="R30" s="15" t="s">
        <v>18</v>
      </c>
    </row>
    <row r="31" spans="1:20" s="6" customFormat="1" ht="24.75" customHeight="1" x14ac:dyDescent="0.25">
      <c r="A31" s="7"/>
      <c r="B31" s="8"/>
      <c r="C31" s="13">
        <v>821000831</v>
      </c>
      <c r="D31" s="37" t="s">
        <v>15</v>
      </c>
      <c r="E31" s="48" t="s">
        <v>27</v>
      </c>
      <c r="F31" s="49" t="s">
        <v>20</v>
      </c>
      <c r="G31" s="48">
        <v>109998</v>
      </c>
      <c r="H31" s="40">
        <v>44488</v>
      </c>
      <c r="I31" s="40">
        <v>44495</v>
      </c>
      <c r="J31" s="16">
        <v>11200</v>
      </c>
      <c r="K31" s="38" t="s">
        <v>16</v>
      </c>
      <c r="L31" s="41">
        <v>44470</v>
      </c>
      <c r="M31" s="16">
        <v>11200</v>
      </c>
      <c r="N31" s="14">
        <v>0</v>
      </c>
      <c r="O31" s="46">
        <v>11200</v>
      </c>
      <c r="P31" s="38" t="s">
        <v>16</v>
      </c>
      <c r="Q31" s="43" t="s">
        <v>17</v>
      </c>
      <c r="R31" s="15" t="s">
        <v>18</v>
      </c>
    </row>
    <row r="32" spans="1:20" ht="27.75" customHeight="1" x14ac:dyDescent="0.25">
      <c r="C32" s="13">
        <v>821000831</v>
      </c>
      <c r="D32" s="37" t="s">
        <v>15</v>
      </c>
      <c r="E32" s="48" t="s">
        <v>28</v>
      </c>
      <c r="F32" s="49" t="s">
        <v>20</v>
      </c>
      <c r="G32" s="49">
        <v>144359</v>
      </c>
      <c r="H32" s="40">
        <v>44601</v>
      </c>
      <c r="I32" s="40">
        <v>44628</v>
      </c>
      <c r="J32" s="17">
        <v>172100</v>
      </c>
      <c r="K32" s="38" t="s">
        <v>16</v>
      </c>
      <c r="L32" s="50">
        <v>44593</v>
      </c>
      <c r="M32" s="17">
        <v>172100</v>
      </c>
      <c r="N32" s="14">
        <v>0</v>
      </c>
      <c r="O32" s="52">
        <v>172100</v>
      </c>
      <c r="P32" s="38" t="s">
        <v>16</v>
      </c>
      <c r="Q32" s="43" t="s">
        <v>17</v>
      </c>
      <c r="R32" s="15" t="s">
        <v>18</v>
      </c>
      <c r="S32" s="6"/>
      <c r="T32" s="6"/>
    </row>
    <row r="33" spans="3:20" ht="27.75" customHeight="1" x14ac:dyDescent="0.25">
      <c r="C33" s="13">
        <v>821000831</v>
      </c>
      <c r="D33" s="37" t="s">
        <v>15</v>
      </c>
      <c r="E33" s="48" t="s">
        <v>28</v>
      </c>
      <c r="F33" s="49" t="s">
        <v>20</v>
      </c>
      <c r="G33" s="49">
        <v>144362</v>
      </c>
      <c r="H33" s="40">
        <v>44601</v>
      </c>
      <c r="I33" s="40">
        <v>44628</v>
      </c>
      <c r="J33" s="17">
        <v>30000</v>
      </c>
      <c r="K33" s="38" t="s">
        <v>16</v>
      </c>
      <c r="L33" s="50">
        <v>44593</v>
      </c>
      <c r="M33" s="17">
        <v>30000</v>
      </c>
      <c r="N33" s="14">
        <v>0</v>
      </c>
      <c r="O33" s="52">
        <v>30000</v>
      </c>
      <c r="P33" s="38" t="s">
        <v>16</v>
      </c>
      <c r="Q33" s="43" t="s">
        <v>17</v>
      </c>
      <c r="R33" s="15" t="s">
        <v>18</v>
      </c>
      <c r="S33" s="6"/>
      <c r="T33" s="6"/>
    </row>
    <row r="34" spans="3:20" ht="27.75" customHeight="1" x14ac:dyDescent="0.25">
      <c r="C34" s="13">
        <v>821000831</v>
      </c>
      <c r="D34" s="37" t="s">
        <v>15</v>
      </c>
      <c r="E34" s="48" t="s">
        <v>28</v>
      </c>
      <c r="F34" s="49" t="s">
        <v>20</v>
      </c>
      <c r="G34" s="49">
        <v>148017</v>
      </c>
      <c r="H34" s="40">
        <v>44613</v>
      </c>
      <c r="I34" s="40">
        <v>44628</v>
      </c>
      <c r="J34" s="17">
        <v>1500</v>
      </c>
      <c r="K34" s="38" t="s">
        <v>16</v>
      </c>
      <c r="L34" s="50">
        <v>44593</v>
      </c>
      <c r="M34" s="17">
        <v>1500</v>
      </c>
      <c r="N34" s="14">
        <v>0</v>
      </c>
      <c r="O34" s="52">
        <v>1500</v>
      </c>
      <c r="P34" s="38" t="s">
        <v>16</v>
      </c>
      <c r="Q34" s="43" t="s">
        <v>17</v>
      </c>
      <c r="R34" s="15" t="s">
        <v>18</v>
      </c>
      <c r="S34" s="6"/>
      <c r="T34" s="6"/>
    </row>
    <row r="35" spans="3:20" ht="27.75" customHeight="1" x14ac:dyDescent="0.25">
      <c r="C35" s="13">
        <v>821000831</v>
      </c>
      <c r="D35" s="37" t="s">
        <v>15</v>
      </c>
      <c r="E35" s="48" t="s">
        <v>28</v>
      </c>
      <c r="F35" s="49" t="s">
        <v>20</v>
      </c>
      <c r="G35" s="49">
        <v>148556</v>
      </c>
      <c r="H35" s="40">
        <v>44614</v>
      </c>
      <c r="I35" s="40">
        <v>44628</v>
      </c>
      <c r="J35" s="17">
        <v>36300</v>
      </c>
      <c r="K35" s="38" t="s">
        <v>16</v>
      </c>
      <c r="L35" s="50">
        <v>44593</v>
      </c>
      <c r="M35" s="17">
        <v>36300</v>
      </c>
      <c r="N35" s="14">
        <v>0</v>
      </c>
      <c r="O35" s="52">
        <v>36300</v>
      </c>
      <c r="P35" s="38" t="s">
        <v>16</v>
      </c>
      <c r="Q35" s="43" t="s">
        <v>17</v>
      </c>
      <c r="R35" s="15" t="s">
        <v>18</v>
      </c>
      <c r="S35" s="6"/>
      <c r="T35" s="6"/>
    </row>
    <row r="36" spans="3:20" ht="27.75" customHeight="1" x14ac:dyDescent="0.25">
      <c r="C36" s="13">
        <v>821000831</v>
      </c>
      <c r="D36" s="37" t="s">
        <v>15</v>
      </c>
      <c r="E36" s="48" t="s">
        <v>29</v>
      </c>
      <c r="F36" s="49" t="s">
        <v>20</v>
      </c>
      <c r="G36" s="49">
        <v>157785</v>
      </c>
      <c r="H36" s="40">
        <v>44642</v>
      </c>
      <c r="I36" s="40">
        <v>44656</v>
      </c>
      <c r="J36" s="17">
        <v>7300</v>
      </c>
      <c r="K36" s="38" t="s">
        <v>16</v>
      </c>
      <c r="L36" s="50">
        <v>44621</v>
      </c>
      <c r="M36" s="17">
        <v>7300</v>
      </c>
      <c r="N36" s="14">
        <v>0</v>
      </c>
      <c r="O36" s="52">
        <v>7300</v>
      </c>
      <c r="P36" s="38" t="s">
        <v>16</v>
      </c>
      <c r="Q36" s="43" t="s">
        <v>17</v>
      </c>
      <c r="R36" s="15" t="s">
        <v>18</v>
      </c>
      <c r="S36" s="6"/>
      <c r="T36" s="6"/>
    </row>
    <row r="37" spans="3:20" ht="27.75" customHeight="1" x14ac:dyDescent="0.25">
      <c r="C37" s="13">
        <v>821000831</v>
      </c>
      <c r="D37" s="37" t="s">
        <v>15</v>
      </c>
      <c r="E37" s="48" t="s">
        <v>29</v>
      </c>
      <c r="F37" s="49" t="s">
        <v>20</v>
      </c>
      <c r="G37" s="49">
        <v>158478</v>
      </c>
      <c r="H37" s="40">
        <v>44643</v>
      </c>
      <c r="I37" s="40">
        <v>44656</v>
      </c>
      <c r="J37" s="17">
        <v>12300</v>
      </c>
      <c r="K37" s="38" t="s">
        <v>16</v>
      </c>
      <c r="L37" s="50">
        <v>44621</v>
      </c>
      <c r="M37" s="17">
        <v>12300</v>
      </c>
      <c r="N37" s="14">
        <v>0</v>
      </c>
      <c r="O37" s="52">
        <v>12300</v>
      </c>
      <c r="P37" s="38" t="s">
        <v>16</v>
      </c>
      <c r="Q37" s="43" t="s">
        <v>17</v>
      </c>
      <c r="R37" s="15" t="s">
        <v>18</v>
      </c>
      <c r="S37" s="6"/>
      <c r="T37" s="6"/>
    </row>
    <row r="38" spans="3:20" ht="27.75" customHeight="1" x14ac:dyDescent="0.25">
      <c r="C38" s="13">
        <v>821000831</v>
      </c>
      <c r="D38" s="37" t="s">
        <v>15</v>
      </c>
      <c r="E38" s="48" t="s">
        <v>30</v>
      </c>
      <c r="F38" s="49" t="s">
        <v>20</v>
      </c>
      <c r="G38" s="49">
        <v>164279</v>
      </c>
      <c r="H38" s="40">
        <v>44661</v>
      </c>
      <c r="I38" s="40">
        <v>44684</v>
      </c>
      <c r="J38" s="17">
        <v>156421</v>
      </c>
      <c r="K38" s="38" t="s">
        <v>16</v>
      </c>
      <c r="L38" s="50">
        <v>44652</v>
      </c>
      <c r="M38" s="17">
        <v>156421</v>
      </c>
      <c r="N38" s="14">
        <v>0</v>
      </c>
      <c r="O38" s="52">
        <v>156421</v>
      </c>
      <c r="P38" s="38" t="s">
        <v>16</v>
      </c>
      <c r="Q38" s="43" t="s">
        <v>17</v>
      </c>
      <c r="R38" s="15" t="s">
        <v>18</v>
      </c>
      <c r="S38" s="6"/>
      <c r="T38" s="6"/>
    </row>
    <row r="39" spans="3:20" ht="27.75" customHeight="1" x14ac:dyDescent="0.25">
      <c r="C39" s="13">
        <v>821000831</v>
      </c>
      <c r="D39" s="37" t="s">
        <v>15</v>
      </c>
      <c r="E39" s="48" t="s">
        <v>30</v>
      </c>
      <c r="F39" s="49" t="s">
        <v>20</v>
      </c>
      <c r="G39" s="49">
        <v>167396</v>
      </c>
      <c r="H39" s="40">
        <v>44672</v>
      </c>
      <c r="I39" s="40">
        <v>44684</v>
      </c>
      <c r="J39" s="17">
        <v>12300</v>
      </c>
      <c r="K39" s="38" t="s">
        <v>16</v>
      </c>
      <c r="L39" s="50">
        <v>44652</v>
      </c>
      <c r="M39" s="17">
        <v>12300</v>
      </c>
      <c r="N39" s="14">
        <v>0</v>
      </c>
      <c r="O39" s="52">
        <v>12300</v>
      </c>
      <c r="P39" s="38" t="s">
        <v>16</v>
      </c>
      <c r="Q39" s="43" t="s">
        <v>17</v>
      </c>
      <c r="R39" s="15" t="s">
        <v>18</v>
      </c>
      <c r="S39" s="6"/>
      <c r="T39" s="6"/>
    </row>
    <row r="40" spans="3:20" ht="27.75" customHeight="1" x14ac:dyDescent="0.25">
      <c r="C40" s="13">
        <v>821000831</v>
      </c>
      <c r="D40" s="37" t="s">
        <v>15</v>
      </c>
      <c r="E40" s="48" t="s">
        <v>31</v>
      </c>
      <c r="F40" s="49" t="s">
        <v>20</v>
      </c>
      <c r="G40" s="49">
        <v>170527</v>
      </c>
      <c r="H40" s="47">
        <v>44683</v>
      </c>
      <c r="I40" s="40">
        <v>44921</v>
      </c>
      <c r="J40" s="17">
        <v>40000</v>
      </c>
      <c r="K40" s="38" t="s">
        <v>16</v>
      </c>
      <c r="L40" s="50">
        <v>44682</v>
      </c>
      <c r="M40" s="17">
        <v>40000</v>
      </c>
      <c r="N40" s="14">
        <v>0</v>
      </c>
      <c r="O40" s="52" t="s">
        <v>32</v>
      </c>
      <c r="P40" s="38" t="s">
        <v>16</v>
      </c>
      <c r="Q40" s="43" t="s">
        <v>17</v>
      </c>
      <c r="R40" s="15" t="s">
        <v>18</v>
      </c>
      <c r="S40" s="6"/>
      <c r="T40" s="6"/>
    </row>
    <row r="41" spans="3:20" ht="27.75" customHeight="1" x14ac:dyDescent="0.25">
      <c r="C41" s="13">
        <v>821000831</v>
      </c>
      <c r="D41" s="37" t="s">
        <v>15</v>
      </c>
      <c r="E41" s="48" t="s">
        <v>31</v>
      </c>
      <c r="F41" s="49" t="s">
        <v>20</v>
      </c>
      <c r="G41" s="49">
        <v>173614</v>
      </c>
      <c r="H41" s="47">
        <v>44691</v>
      </c>
      <c r="I41" s="40">
        <v>44921</v>
      </c>
      <c r="J41" s="17">
        <v>12300</v>
      </c>
      <c r="K41" s="38" t="s">
        <v>16</v>
      </c>
      <c r="L41" s="50">
        <v>44682</v>
      </c>
      <c r="M41" s="17">
        <v>12300</v>
      </c>
      <c r="N41" s="14">
        <v>0</v>
      </c>
      <c r="O41" s="52" t="s">
        <v>32</v>
      </c>
      <c r="P41" s="38" t="s">
        <v>16</v>
      </c>
      <c r="Q41" s="43" t="s">
        <v>17</v>
      </c>
      <c r="R41" s="15" t="s">
        <v>18</v>
      </c>
      <c r="S41" s="6"/>
      <c r="T41" s="6"/>
    </row>
    <row r="42" spans="3:20" ht="27.75" customHeight="1" x14ac:dyDescent="0.25">
      <c r="C42" s="13">
        <v>821000831</v>
      </c>
      <c r="D42" s="37" t="s">
        <v>15</v>
      </c>
      <c r="E42" s="48" t="s">
        <v>33</v>
      </c>
      <c r="F42" s="49" t="s">
        <v>20</v>
      </c>
      <c r="G42" s="49">
        <v>168906</v>
      </c>
      <c r="H42" s="40">
        <v>44678</v>
      </c>
      <c r="I42" s="40">
        <v>44978</v>
      </c>
      <c r="J42" s="17">
        <v>56300</v>
      </c>
      <c r="K42" s="38" t="s">
        <v>16</v>
      </c>
      <c r="L42" s="50">
        <v>44682</v>
      </c>
      <c r="M42" s="17">
        <v>56300</v>
      </c>
      <c r="N42" s="14">
        <v>0</v>
      </c>
      <c r="O42" s="52" t="s">
        <v>32</v>
      </c>
      <c r="P42" s="38" t="s">
        <v>16</v>
      </c>
      <c r="Q42" s="43" t="s">
        <v>17</v>
      </c>
      <c r="R42" s="15" t="s">
        <v>18</v>
      </c>
      <c r="S42" s="6"/>
      <c r="T42" s="6"/>
    </row>
    <row r="43" spans="3:20" ht="27.75" customHeight="1" x14ac:dyDescent="0.25">
      <c r="C43" s="13">
        <v>821000831</v>
      </c>
      <c r="D43" s="37" t="s">
        <v>15</v>
      </c>
      <c r="E43" s="48" t="s">
        <v>33</v>
      </c>
      <c r="F43" s="49" t="s">
        <v>20</v>
      </c>
      <c r="G43" s="49">
        <v>168907</v>
      </c>
      <c r="H43" s="40">
        <v>44678</v>
      </c>
      <c r="I43" s="40">
        <v>44978</v>
      </c>
      <c r="J43" s="17">
        <v>17700</v>
      </c>
      <c r="K43" s="38" t="s">
        <v>16</v>
      </c>
      <c r="L43" s="50">
        <v>44682</v>
      </c>
      <c r="M43" s="17">
        <v>17700</v>
      </c>
      <c r="N43" s="14">
        <v>0</v>
      </c>
      <c r="O43" s="52" t="s">
        <v>32</v>
      </c>
      <c r="P43" s="38" t="s">
        <v>16</v>
      </c>
      <c r="Q43" s="43" t="s">
        <v>17</v>
      </c>
      <c r="R43" s="15" t="s">
        <v>18</v>
      </c>
      <c r="S43" s="6"/>
      <c r="T43" s="6"/>
    </row>
    <row r="44" spans="3:20" ht="27.75" customHeight="1" x14ac:dyDescent="0.25">
      <c r="C44" s="13">
        <v>821000831</v>
      </c>
      <c r="D44" s="37" t="s">
        <v>15</v>
      </c>
      <c r="E44" s="48" t="s">
        <v>33</v>
      </c>
      <c r="F44" s="49" t="s">
        <v>20</v>
      </c>
      <c r="G44" s="49">
        <v>168910</v>
      </c>
      <c r="H44" s="40">
        <v>44678</v>
      </c>
      <c r="I44" s="40">
        <v>44978</v>
      </c>
      <c r="J44" s="17">
        <v>28000</v>
      </c>
      <c r="K44" s="38" t="s">
        <v>16</v>
      </c>
      <c r="L44" s="50">
        <v>44682</v>
      </c>
      <c r="M44" s="17">
        <v>28000</v>
      </c>
      <c r="N44" s="14">
        <v>0</v>
      </c>
      <c r="O44" s="52" t="s">
        <v>32</v>
      </c>
      <c r="P44" s="38" t="s">
        <v>16</v>
      </c>
      <c r="Q44" s="43" t="s">
        <v>17</v>
      </c>
      <c r="R44" s="15" t="s">
        <v>18</v>
      </c>
      <c r="S44" s="6"/>
      <c r="T44" s="6"/>
    </row>
    <row r="45" spans="3:20" ht="27.75" customHeight="1" x14ac:dyDescent="0.25">
      <c r="C45" s="13">
        <v>821000831</v>
      </c>
      <c r="D45" s="37" t="s">
        <v>15</v>
      </c>
      <c r="E45" s="48" t="s">
        <v>33</v>
      </c>
      <c r="F45" s="49" t="s">
        <v>20</v>
      </c>
      <c r="G45" s="49">
        <v>168913</v>
      </c>
      <c r="H45" s="40">
        <v>44678</v>
      </c>
      <c r="I45" s="40">
        <v>44978</v>
      </c>
      <c r="J45" s="17">
        <v>34000</v>
      </c>
      <c r="K45" s="38" t="s">
        <v>16</v>
      </c>
      <c r="L45" s="50">
        <v>44682</v>
      </c>
      <c r="M45" s="17">
        <v>34000</v>
      </c>
      <c r="N45" s="14">
        <v>0</v>
      </c>
      <c r="O45" s="52" t="s">
        <v>32</v>
      </c>
      <c r="P45" s="38" t="s">
        <v>16</v>
      </c>
      <c r="Q45" s="43" t="s">
        <v>17</v>
      </c>
      <c r="R45" s="15" t="s">
        <v>18</v>
      </c>
      <c r="S45" s="6"/>
      <c r="T45" s="6"/>
    </row>
    <row r="46" spans="3:20" ht="27.75" customHeight="1" x14ac:dyDescent="0.25">
      <c r="C46" s="13">
        <v>821000831</v>
      </c>
      <c r="D46" s="37" t="s">
        <v>15</v>
      </c>
      <c r="E46" s="48" t="s">
        <v>33</v>
      </c>
      <c r="F46" s="49" t="s">
        <v>20</v>
      </c>
      <c r="G46" s="49">
        <v>168914</v>
      </c>
      <c r="H46" s="40">
        <v>44678</v>
      </c>
      <c r="I46" s="40">
        <v>44978</v>
      </c>
      <c r="J46" s="17">
        <v>18700</v>
      </c>
      <c r="K46" s="38" t="s">
        <v>16</v>
      </c>
      <c r="L46" s="50">
        <v>44682</v>
      </c>
      <c r="M46" s="17">
        <v>18700</v>
      </c>
      <c r="N46" s="14">
        <v>0</v>
      </c>
      <c r="O46" s="52" t="s">
        <v>32</v>
      </c>
      <c r="P46" s="38" t="s">
        <v>16</v>
      </c>
      <c r="Q46" s="43" t="s">
        <v>17</v>
      </c>
      <c r="R46" s="15" t="s">
        <v>18</v>
      </c>
      <c r="S46" s="6"/>
      <c r="T46" s="6"/>
    </row>
    <row r="47" spans="3:20" ht="27.75" customHeight="1" x14ac:dyDescent="0.25">
      <c r="C47" s="13">
        <v>821000831</v>
      </c>
      <c r="D47" s="37" t="s">
        <v>15</v>
      </c>
      <c r="E47" s="48" t="s">
        <v>33</v>
      </c>
      <c r="F47" s="49" t="s">
        <v>20</v>
      </c>
      <c r="G47" s="49">
        <v>168917</v>
      </c>
      <c r="H47" s="40">
        <v>44678</v>
      </c>
      <c r="I47" s="40">
        <v>44978</v>
      </c>
      <c r="J47" s="17">
        <v>16000</v>
      </c>
      <c r="K47" s="38" t="s">
        <v>16</v>
      </c>
      <c r="L47" s="50">
        <v>44682</v>
      </c>
      <c r="M47" s="17">
        <v>16000</v>
      </c>
      <c r="N47" s="14">
        <v>0</v>
      </c>
      <c r="O47" s="52" t="s">
        <v>32</v>
      </c>
      <c r="P47" s="38" t="s">
        <v>16</v>
      </c>
      <c r="Q47" s="43" t="s">
        <v>17</v>
      </c>
      <c r="R47" s="15" t="s">
        <v>18</v>
      </c>
      <c r="S47" s="6"/>
      <c r="T47" s="6"/>
    </row>
    <row r="48" spans="3:20" ht="27.75" customHeight="1" x14ac:dyDescent="0.25">
      <c r="C48" s="13">
        <v>821000831</v>
      </c>
      <c r="D48" s="37" t="s">
        <v>15</v>
      </c>
      <c r="E48" s="48" t="s">
        <v>33</v>
      </c>
      <c r="F48" s="49" t="s">
        <v>20</v>
      </c>
      <c r="G48" s="49">
        <v>168920</v>
      </c>
      <c r="H48" s="40">
        <v>44678</v>
      </c>
      <c r="I48" s="40">
        <v>44978</v>
      </c>
      <c r="J48" s="17">
        <v>172700</v>
      </c>
      <c r="K48" s="38" t="s">
        <v>16</v>
      </c>
      <c r="L48" s="50">
        <v>44682</v>
      </c>
      <c r="M48" s="17">
        <v>172700</v>
      </c>
      <c r="N48" s="14">
        <v>0</v>
      </c>
      <c r="O48" s="52" t="s">
        <v>32</v>
      </c>
      <c r="P48" s="38" t="s">
        <v>16</v>
      </c>
      <c r="Q48" s="43" t="s">
        <v>17</v>
      </c>
      <c r="R48" s="15" t="s">
        <v>18</v>
      </c>
      <c r="S48" s="6"/>
      <c r="T48" s="6"/>
    </row>
    <row r="49" spans="3:20" ht="27.75" customHeight="1" x14ac:dyDescent="0.25">
      <c r="C49" s="13">
        <v>821000831</v>
      </c>
      <c r="D49" s="37" t="s">
        <v>15</v>
      </c>
      <c r="E49" s="48" t="s">
        <v>33</v>
      </c>
      <c r="F49" s="49" t="s">
        <v>20</v>
      </c>
      <c r="G49" s="49">
        <v>171641</v>
      </c>
      <c r="H49" s="40">
        <v>44685</v>
      </c>
      <c r="I49" s="40">
        <v>44978</v>
      </c>
      <c r="J49" s="17">
        <v>12300</v>
      </c>
      <c r="K49" s="38" t="s">
        <v>16</v>
      </c>
      <c r="L49" s="50">
        <v>44682</v>
      </c>
      <c r="M49" s="17">
        <v>12300</v>
      </c>
      <c r="N49" s="14">
        <v>0</v>
      </c>
      <c r="O49" s="52" t="s">
        <v>32</v>
      </c>
      <c r="P49" s="38" t="s">
        <v>16</v>
      </c>
      <c r="Q49" s="43" t="s">
        <v>17</v>
      </c>
      <c r="R49" s="15" t="s">
        <v>18</v>
      </c>
      <c r="S49" s="6"/>
      <c r="T49" s="6"/>
    </row>
    <row r="50" spans="3:20" ht="27.75" customHeight="1" x14ac:dyDescent="0.25">
      <c r="C50" s="13">
        <v>821000831</v>
      </c>
      <c r="D50" s="37" t="s">
        <v>15</v>
      </c>
      <c r="E50" s="48" t="s">
        <v>33</v>
      </c>
      <c r="F50" s="49" t="s">
        <v>20</v>
      </c>
      <c r="G50" s="49">
        <v>172060</v>
      </c>
      <c r="H50" s="40">
        <v>44686</v>
      </c>
      <c r="I50" s="40">
        <v>44978</v>
      </c>
      <c r="J50" s="17">
        <v>36300</v>
      </c>
      <c r="K50" s="38" t="s">
        <v>16</v>
      </c>
      <c r="L50" s="50">
        <v>44682</v>
      </c>
      <c r="M50" s="17">
        <v>36300</v>
      </c>
      <c r="N50" s="14">
        <v>0</v>
      </c>
      <c r="O50" s="52" t="s">
        <v>32</v>
      </c>
      <c r="P50" s="38" t="s">
        <v>16</v>
      </c>
      <c r="Q50" s="43" t="s">
        <v>17</v>
      </c>
      <c r="R50" s="15" t="s">
        <v>18</v>
      </c>
      <c r="S50" s="6"/>
      <c r="T50" s="6"/>
    </row>
    <row r="51" spans="3:20" ht="27.75" customHeight="1" x14ac:dyDescent="0.25">
      <c r="C51" s="13">
        <v>821000831</v>
      </c>
      <c r="D51" s="37" t="s">
        <v>15</v>
      </c>
      <c r="E51" s="48" t="s">
        <v>33</v>
      </c>
      <c r="F51" s="49" t="s">
        <v>20</v>
      </c>
      <c r="G51" s="49">
        <v>172678</v>
      </c>
      <c r="H51" s="40">
        <v>44688</v>
      </c>
      <c r="I51" s="40">
        <v>44978</v>
      </c>
      <c r="J51" s="17">
        <v>156540</v>
      </c>
      <c r="K51" s="38" t="s">
        <v>16</v>
      </c>
      <c r="L51" s="50">
        <v>44682</v>
      </c>
      <c r="M51" s="17">
        <v>156540</v>
      </c>
      <c r="N51" s="14">
        <v>0</v>
      </c>
      <c r="O51" s="52" t="s">
        <v>32</v>
      </c>
      <c r="P51" s="38" t="s">
        <v>16</v>
      </c>
      <c r="Q51" s="43" t="s">
        <v>17</v>
      </c>
      <c r="R51" s="15" t="s">
        <v>18</v>
      </c>
      <c r="S51" s="6"/>
      <c r="T51" s="6"/>
    </row>
    <row r="52" spans="3:20" ht="27.75" customHeight="1" x14ac:dyDescent="0.25">
      <c r="C52" s="13">
        <v>821000831</v>
      </c>
      <c r="D52" s="37" t="s">
        <v>15</v>
      </c>
      <c r="E52" s="48" t="s">
        <v>33</v>
      </c>
      <c r="F52" s="49" t="s">
        <v>20</v>
      </c>
      <c r="G52" s="49">
        <v>172738</v>
      </c>
      <c r="H52" s="40">
        <v>44688</v>
      </c>
      <c r="I52" s="40">
        <v>44978</v>
      </c>
      <c r="J52" s="17">
        <v>24600</v>
      </c>
      <c r="K52" s="38" t="s">
        <v>16</v>
      </c>
      <c r="L52" s="50">
        <v>44682</v>
      </c>
      <c r="M52" s="17">
        <v>24600</v>
      </c>
      <c r="N52" s="14">
        <v>0</v>
      </c>
      <c r="O52" s="52" t="s">
        <v>32</v>
      </c>
      <c r="P52" s="38" t="s">
        <v>16</v>
      </c>
      <c r="Q52" s="43" t="s">
        <v>17</v>
      </c>
      <c r="R52" s="15" t="s">
        <v>18</v>
      </c>
      <c r="S52" s="6"/>
      <c r="T52" s="6"/>
    </row>
    <row r="53" spans="3:20" ht="27.75" customHeight="1" x14ac:dyDescent="0.25">
      <c r="C53" s="13">
        <v>821000831</v>
      </c>
      <c r="D53" s="37" t="s">
        <v>15</v>
      </c>
      <c r="E53" s="48" t="s">
        <v>33</v>
      </c>
      <c r="F53" s="49" t="s">
        <v>20</v>
      </c>
      <c r="G53" s="49">
        <v>176116</v>
      </c>
      <c r="H53" s="40">
        <v>44699</v>
      </c>
      <c r="I53" s="40">
        <v>44978</v>
      </c>
      <c r="J53" s="17">
        <v>36300</v>
      </c>
      <c r="K53" s="38" t="s">
        <v>16</v>
      </c>
      <c r="L53" s="50">
        <v>44682</v>
      </c>
      <c r="M53" s="17">
        <v>36300</v>
      </c>
      <c r="N53" s="14">
        <v>0</v>
      </c>
      <c r="O53" s="52" t="s">
        <v>32</v>
      </c>
      <c r="P53" s="38" t="s">
        <v>16</v>
      </c>
      <c r="Q53" s="43" t="s">
        <v>17</v>
      </c>
      <c r="R53" s="15" t="s">
        <v>18</v>
      </c>
      <c r="S53" s="6"/>
      <c r="T53" s="6"/>
    </row>
    <row r="54" spans="3:20" ht="27.75" customHeight="1" x14ac:dyDescent="0.25">
      <c r="C54" s="13">
        <v>821000831</v>
      </c>
      <c r="D54" s="37" t="s">
        <v>15</v>
      </c>
      <c r="E54" s="48" t="s">
        <v>34</v>
      </c>
      <c r="F54" s="49" t="s">
        <v>20</v>
      </c>
      <c r="G54" s="49">
        <v>182363</v>
      </c>
      <c r="H54" s="40">
        <v>44720</v>
      </c>
      <c r="I54" s="40">
        <v>44921</v>
      </c>
      <c r="J54" s="17">
        <v>270800</v>
      </c>
      <c r="K54" s="38" t="s">
        <v>16</v>
      </c>
      <c r="L54" s="50">
        <v>44713</v>
      </c>
      <c r="M54" s="17">
        <v>270800</v>
      </c>
      <c r="N54" s="14">
        <v>0</v>
      </c>
      <c r="O54" s="52" t="s">
        <v>32</v>
      </c>
      <c r="P54" s="38" t="s">
        <v>16</v>
      </c>
      <c r="Q54" s="43" t="s">
        <v>17</v>
      </c>
      <c r="R54" s="15" t="s">
        <v>18</v>
      </c>
      <c r="S54" s="6"/>
      <c r="T54" s="6"/>
    </row>
    <row r="55" spans="3:20" ht="27.75" customHeight="1" x14ac:dyDescent="0.25">
      <c r="C55" s="13">
        <v>821000831</v>
      </c>
      <c r="D55" s="37" t="s">
        <v>15</v>
      </c>
      <c r="E55" s="48" t="s">
        <v>34</v>
      </c>
      <c r="F55" s="49" t="s">
        <v>20</v>
      </c>
      <c r="G55" s="49">
        <v>182372</v>
      </c>
      <c r="H55" s="40">
        <v>44720</v>
      </c>
      <c r="I55" s="40">
        <v>44921</v>
      </c>
      <c r="J55" s="17">
        <v>74000</v>
      </c>
      <c r="K55" s="38" t="s">
        <v>16</v>
      </c>
      <c r="L55" s="50">
        <v>44713</v>
      </c>
      <c r="M55" s="17">
        <v>74000</v>
      </c>
      <c r="N55" s="14">
        <v>0</v>
      </c>
      <c r="O55" s="52" t="s">
        <v>32</v>
      </c>
      <c r="P55" s="38" t="s">
        <v>16</v>
      </c>
      <c r="Q55" s="43" t="s">
        <v>17</v>
      </c>
      <c r="R55" s="15" t="s">
        <v>18</v>
      </c>
      <c r="S55" s="6"/>
      <c r="T55" s="6"/>
    </row>
    <row r="56" spans="3:20" ht="27.75" customHeight="1" x14ac:dyDescent="0.25">
      <c r="C56" s="13">
        <v>821000831</v>
      </c>
      <c r="D56" s="37" t="s">
        <v>15</v>
      </c>
      <c r="E56" s="48" t="s">
        <v>34</v>
      </c>
      <c r="F56" s="49" t="s">
        <v>20</v>
      </c>
      <c r="G56" s="49">
        <v>186918</v>
      </c>
      <c r="H56" s="40">
        <v>44736</v>
      </c>
      <c r="I56" s="40">
        <v>44921</v>
      </c>
      <c r="J56" s="17">
        <v>12300</v>
      </c>
      <c r="K56" s="38" t="s">
        <v>16</v>
      </c>
      <c r="L56" s="50">
        <v>44713</v>
      </c>
      <c r="M56" s="17">
        <v>12300</v>
      </c>
      <c r="N56" s="14">
        <v>0</v>
      </c>
      <c r="O56" s="52">
        <v>12300</v>
      </c>
      <c r="P56" s="38" t="s">
        <v>16</v>
      </c>
      <c r="Q56" s="43" t="s">
        <v>17</v>
      </c>
      <c r="R56" s="15" t="s">
        <v>18</v>
      </c>
      <c r="S56" s="6"/>
      <c r="T56" s="6"/>
    </row>
    <row r="57" spans="3:20" ht="27.75" customHeight="1" x14ac:dyDescent="0.25">
      <c r="C57" s="13">
        <v>821000831</v>
      </c>
      <c r="D57" s="37" t="s">
        <v>15</v>
      </c>
      <c r="E57" s="48" t="s">
        <v>35</v>
      </c>
      <c r="F57" s="49" t="s">
        <v>20</v>
      </c>
      <c r="G57" s="49">
        <v>188199</v>
      </c>
      <c r="H57" s="40">
        <v>44741</v>
      </c>
      <c r="I57" s="40">
        <v>44782</v>
      </c>
      <c r="J57" s="17">
        <v>36900</v>
      </c>
      <c r="K57" s="38" t="s">
        <v>16</v>
      </c>
      <c r="L57" s="50">
        <v>44743</v>
      </c>
      <c r="M57" s="17">
        <v>36900</v>
      </c>
      <c r="N57" s="14">
        <v>0</v>
      </c>
      <c r="O57" s="52">
        <v>36900</v>
      </c>
      <c r="P57" s="38" t="s">
        <v>16</v>
      </c>
      <c r="Q57" s="43" t="s">
        <v>17</v>
      </c>
      <c r="R57" s="15" t="s">
        <v>18</v>
      </c>
      <c r="S57" s="6"/>
      <c r="T57" s="6"/>
    </row>
    <row r="58" spans="3:20" ht="27.75" customHeight="1" x14ac:dyDescent="0.25">
      <c r="C58" s="13">
        <v>821000831</v>
      </c>
      <c r="D58" s="37" t="s">
        <v>15</v>
      </c>
      <c r="E58" s="48" t="s">
        <v>35</v>
      </c>
      <c r="F58" s="49" t="s">
        <v>20</v>
      </c>
      <c r="G58" s="49">
        <v>188311</v>
      </c>
      <c r="H58" s="40">
        <v>44741</v>
      </c>
      <c r="I58" s="40">
        <v>44782</v>
      </c>
      <c r="J58" s="17">
        <v>12300</v>
      </c>
      <c r="K58" s="38" t="s">
        <v>16</v>
      </c>
      <c r="L58" s="50">
        <v>44743</v>
      </c>
      <c r="M58" s="17">
        <v>12300</v>
      </c>
      <c r="N58" s="14">
        <v>0</v>
      </c>
      <c r="O58" s="52">
        <v>12300</v>
      </c>
      <c r="P58" s="38" t="s">
        <v>16</v>
      </c>
      <c r="Q58" s="43" t="s">
        <v>17</v>
      </c>
      <c r="R58" s="15" t="s">
        <v>18</v>
      </c>
      <c r="S58" s="6"/>
      <c r="T58" s="6"/>
    </row>
    <row r="59" spans="3:20" ht="27.75" customHeight="1" x14ac:dyDescent="0.25">
      <c r="C59" s="13">
        <v>821000831</v>
      </c>
      <c r="D59" s="37" t="s">
        <v>15</v>
      </c>
      <c r="E59" s="48" t="s">
        <v>35</v>
      </c>
      <c r="F59" s="49" t="s">
        <v>20</v>
      </c>
      <c r="G59" s="49">
        <v>192115</v>
      </c>
      <c r="H59" s="40">
        <v>44753</v>
      </c>
      <c r="I59" s="40">
        <v>44782</v>
      </c>
      <c r="J59" s="17">
        <v>12300</v>
      </c>
      <c r="K59" s="38" t="s">
        <v>16</v>
      </c>
      <c r="L59" s="50">
        <v>44743</v>
      </c>
      <c r="M59" s="17">
        <v>12300</v>
      </c>
      <c r="N59" s="14">
        <v>0</v>
      </c>
      <c r="O59" s="52">
        <v>12300</v>
      </c>
      <c r="P59" s="38" t="s">
        <v>16</v>
      </c>
      <c r="Q59" s="43" t="s">
        <v>17</v>
      </c>
      <c r="R59" s="15" t="s">
        <v>18</v>
      </c>
      <c r="S59" s="6"/>
      <c r="T59" s="6"/>
    </row>
    <row r="60" spans="3:20" ht="27.75" customHeight="1" x14ac:dyDescent="0.25">
      <c r="C60" s="13">
        <v>821000831</v>
      </c>
      <c r="D60" s="37" t="s">
        <v>15</v>
      </c>
      <c r="E60" s="48" t="s">
        <v>36</v>
      </c>
      <c r="F60" s="49" t="s">
        <v>20</v>
      </c>
      <c r="G60" s="49">
        <v>187243</v>
      </c>
      <c r="H60" s="40">
        <v>44738</v>
      </c>
      <c r="I60" s="40">
        <v>44782</v>
      </c>
      <c r="J60" s="17">
        <v>131444</v>
      </c>
      <c r="K60" s="38" t="s">
        <v>16</v>
      </c>
      <c r="L60" s="50">
        <v>44743</v>
      </c>
      <c r="M60" s="17">
        <v>131444</v>
      </c>
      <c r="N60" s="14">
        <v>0</v>
      </c>
      <c r="O60" s="52" t="s">
        <v>32</v>
      </c>
      <c r="P60" s="38" t="s">
        <v>16</v>
      </c>
      <c r="Q60" s="43" t="s">
        <v>17</v>
      </c>
      <c r="R60" s="15" t="s">
        <v>18</v>
      </c>
      <c r="S60" s="6"/>
      <c r="T60" s="6"/>
    </row>
    <row r="61" spans="3:20" ht="27.75" customHeight="1" x14ac:dyDescent="0.25">
      <c r="C61" s="13">
        <v>821000831</v>
      </c>
      <c r="D61" s="37" t="s">
        <v>15</v>
      </c>
      <c r="E61" s="48" t="s">
        <v>36</v>
      </c>
      <c r="F61" s="49" t="s">
        <v>20</v>
      </c>
      <c r="G61" s="49">
        <v>188734</v>
      </c>
      <c r="H61" s="40">
        <v>44742</v>
      </c>
      <c r="I61" s="40">
        <v>44782</v>
      </c>
      <c r="J61" s="17">
        <v>12300</v>
      </c>
      <c r="K61" s="38" t="s">
        <v>16</v>
      </c>
      <c r="L61" s="50">
        <v>44743</v>
      </c>
      <c r="M61" s="17">
        <v>12300</v>
      </c>
      <c r="N61" s="14">
        <v>0</v>
      </c>
      <c r="O61" s="52">
        <v>12300</v>
      </c>
      <c r="P61" s="38" t="s">
        <v>16</v>
      </c>
      <c r="Q61" s="43" t="s">
        <v>17</v>
      </c>
      <c r="R61" s="15" t="s">
        <v>18</v>
      </c>
      <c r="S61" s="6"/>
      <c r="T61" s="6"/>
    </row>
    <row r="62" spans="3:20" ht="27.75" customHeight="1" x14ac:dyDescent="0.25">
      <c r="C62" s="13">
        <v>821000831</v>
      </c>
      <c r="D62" s="37" t="s">
        <v>15</v>
      </c>
      <c r="E62" s="48" t="s">
        <v>36</v>
      </c>
      <c r="F62" s="49" t="s">
        <v>20</v>
      </c>
      <c r="G62" s="49">
        <v>190263</v>
      </c>
      <c r="H62" s="40">
        <v>44748</v>
      </c>
      <c r="I62" s="40">
        <v>44782</v>
      </c>
      <c r="J62" s="17">
        <v>32000</v>
      </c>
      <c r="K62" s="38" t="s">
        <v>16</v>
      </c>
      <c r="L62" s="50">
        <v>44743</v>
      </c>
      <c r="M62" s="17">
        <v>32000</v>
      </c>
      <c r="N62" s="14">
        <v>0</v>
      </c>
      <c r="O62" s="53">
        <v>40000</v>
      </c>
      <c r="P62" s="38" t="s">
        <v>16</v>
      </c>
      <c r="Q62" s="43" t="s">
        <v>17</v>
      </c>
      <c r="R62" s="15" t="s">
        <v>18</v>
      </c>
      <c r="S62" s="6"/>
      <c r="T62" s="6"/>
    </row>
    <row r="63" spans="3:20" ht="27.75" customHeight="1" x14ac:dyDescent="0.25">
      <c r="C63" s="13">
        <v>821000831</v>
      </c>
      <c r="D63" s="37" t="s">
        <v>15</v>
      </c>
      <c r="E63" s="48" t="s">
        <v>37</v>
      </c>
      <c r="F63" s="49" t="s">
        <v>20</v>
      </c>
      <c r="G63" s="49">
        <v>196705</v>
      </c>
      <c r="H63" s="40">
        <v>44768</v>
      </c>
      <c r="I63" s="40">
        <v>44921</v>
      </c>
      <c r="J63" s="17">
        <v>61500</v>
      </c>
      <c r="K63" s="38" t="s">
        <v>16</v>
      </c>
      <c r="L63" s="50">
        <v>44774</v>
      </c>
      <c r="M63" s="17">
        <v>61500</v>
      </c>
      <c r="N63" s="14">
        <v>0</v>
      </c>
      <c r="O63" s="52">
        <v>61500</v>
      </c>
      <c r="P63" s="38" t="s">
        <v>16</v>
      </c>
      <c r="Q63" s="43" t="s">
        <v>17</v>
      </c>
      <c r="R63" s="15" t="s">
        <v>18</v>
      </c>
      <c r="S63" s="6"/>
      <c r="T63" s="6"/>
    </row>
    <row r="64" spans="3:20" ht="27.75" customHeight="1" x14ac:dyDescent="0.25">
      <c r="C64" s="13">
        <v>821000831</v>
      </c>
      <c r="D64" s="37" t="s">
        <v>15</v>
      </c>
      <c r="E64" s="48" t="s">
        <v>37</v>
      </c>
      <c r="F64" s="49" t="s">
        <v>20</v>
      </c>
      <c r="G64" s="49">
        <v>200047</v>
      </c>
      <c r="H64" s="40">
        <v>44777</v>
      </c>
      <c r="I64" s="40">
        <v>44921</v>
      </c>
      <c r="J64" s="17">
        <v>32000</v>
      </c>
      <c r="K64" s="38" t="s">
        <v>16</v>
      </c>
      <c r="L64" s="50">
        <v>44774</v>
      </c>
      <c r="M64" s="17">
        <v>32000</v>
      </c>
      <c r="N64" s="14">
        <v>0</v>
      </c>
      <c r="O64" s="52">
        <v>32000</v>
      </c>
      <c r="P64" s="38" t="s">
        <v>16</v>
      </c>
      <c r="Q64" s="43" t="s">
        <v>17</v>
      </c>
      <c r="R64" s="15" t="s">
        <v>18</v>
      </c>
      <c r="S64" s="6"/>
      <c r="T64" s="6"/>
    </row>
    <row r="65" spans="3:20" ht="27.75" customHeight="1" x14ac:dyDescent="0.25">
      <c r="C65" s="13">
        <v>821000831</v>
      </c>
      <c r="D65" s="37" t="s">
        <v>15</v>
      </c>
      <c r="E65" s="48" t="s">
        <v>37</v>
      </c>
      <c r="F65" s="49" t="s">
        <v>20</v>
      </c>
      <c r="G65" s="49">
        <v>200261</v>
      </c>
      <c r="H65" s="40">
        <v>44778</v>
      </c>
      <c r="I65" s="40">
        <v>44921</v>
      </c>
      <c r="J65" s="17">
        <v>129700</v>
      </c>
      <c r="K65" s="38" t="s">
        <v>16</v>
      </c>
      <c r="L65" s="50">
        <v>44774</v>
      </c>
      <c r="M65" s="17">
        <v>129700</v>
      </c>
      <c r="N65" s="14">
        <v>0</v>
      </c>
      <c r="O65" s="52">
        <v>129700</v>
      </c>
      <c r="P65" s="38" t="s">
        <v>16</v>
      </c>
      <c r="Q65" s="43" t="s">
        <v>17</v>
      </c>
      <c r="R65" s="15" t="s">
        <v>18</v>
      </c>
      <c r="S65" s="6"/>
      <c r="T65" s="6"/>
    </row>
    <row r="66" spans="3:20" ht="27.75" customHeight="1" x14ac:dyDescent="0.25">
      <c r="C66" s="13">
        <v>821000831</v>
      </c>
      <c r="D66" s="37" t="s">
        <v>15</v>
      </c>
      <c r="E66" s="48" t="s">
        <v>37</v>
      </c>
      <c r="F66" s="49" t="s">
        <v>20</v>
      </c>
      <c r="G66" s="49">
        <v>202846</v>
      </c>
      <c r="H66" s="40">
        <v>44785</v>
      </c>
      <c r="I66" s="40">
        <v>44921</v>
      </c>
      <c r="J66" s="17">
        <v>36300</v>
      </c>
      <c r="K66" s="38" t="s">
        <v>16</v>
      </c>
      <c r="L66" s="50">
        <v>44774</v>
      </c>
      <c r="M66" s="17">
        <v>36300</v>
      </c>
      <c r="N66" s="14">
        <v>0</v>
      </c>
      <c r="O66" s="52">
        <v>36300</v>
      </c>
      <c r="P66" s="38" t="s">
        <v>16</v>
      </c>
      <c r="Q66" s="43" t="s">
        <v>17</v>
      </c>
      <c r="R66" s="15" t="s">
        <v>18</v>
      </c>
      <c r="S66" s="6"/>
      <c r="T66" s="6"/>
    </row>
    <row r="67" spans="3:20" ht="27.75" customHeight="1" x14ac:dyDescent="0.25">
      <c r="C67" s="13">
        <v>821000831</v>
      </c>
      <c r="D67" s="37" t="s">
        <v>15</v>
      </c>
      <c r="E67" s="48" t="s">
        <v>37</v>
      </c>
      <c r="F67" s="49" t="s">
        <v>20</v>
      </c>
      <c r="G67" s="49">
        <v>203431</v>
      </c>
      <c r="H67" s="40">
        <v>44789</v>
      </c>
      <c r="I67" s="40">
        <v>44921</v>
      </c>
      <c r="J67" s="17">
        <v>116600</v>
      </c>
      <c r="K67" s="38" t="s">
        <v>16</v>
      </c>
      <c r="L67" s="50">
        <v>44774</v>
      </c>
      <c r="M67" s="17">
        <v>116600</v>
      </c>
      <c r="N67" s="14">
        <v>0</v>
      </c>
      <c r="O67" s="52">
        <v>116600</v>
      </c>
      <c r="P67" s="38" t="s">
        <v>16</v>
      </c>
      <c r="Q67" s="43" t="s">
        <v>17</v>
      </c>
      <c r="R67" s="15" t="s">
        <v>18</v>
      </c>
      <c r="S67" s="6"/>
      <c r="T67" s="6"/>
    </row>
    <row r="68" spans="3:20" ht="27.75" customHeight="1" x14ac:dyDescent="0.25">
      <c r="C68" s="13">
        <v>821000831</v>
      </c>
      <c r="D68" s="37" t="s">
        <v>15</v>
      </c>
      <c r="E68" s="48" t="s">
        <v>37</v>
      </c>
      <c r="F68" s="49" t="s">
        <v>20</v>
      </c>
      <c r="G68" s="49">
        <v>203523</v>
      </c>
      <c r="H68" s="40">
        <v>44790</v>
      </c>
      <c r="I68" s="40">
        <v>44921</v>
      </c>
      <c r="J68" s="17">
        <v>36300</v>
      </c>
      <c r="K68" s="38" t="s">
        <v>16</v>
      </c>
      <c r="L68" s="50">
        <v>44774</v>
      </c>
      <c r="M68" s="17">
        <v>36300</v>
      </c>
      <c r="N68" s="14">
        <v>0</v>
      </c>
      <c r="O68" s="52">
        <v>36300</v>
      </c>
      <c r="P68" s="38" t="s">
        <v>16</v>
      </c>
      <c r="Q68" s="43" t="s">
        <v>17</v>
      </c>
      <c r="R68" s="15" t="s">
        <v>18</v>
      </c>
      <c r="S68" s="6"/>
      <c r="T68" s="6"/>
    </row>
    <row r="69" spans="3:20" ht="27.75" customHeight="1" x14ac:dyDescent="0.25">
      <c r="C69" s="13">
        <v>821000831</v>
      </c>
      <c r="D69" s="37" t="s">
        <v>15</v>
      </c>
      <c r="E69" s="48" t="s">
        <v>37</v>
      </c>
      <c r="F69" s="49" t="s">
        <v>20</v>
      </c>
      <c r="G69" s="49">
        <v>205559</v>
      </c>
      <c r="H69" s="40">
        <v>44796</v>
      </c>
      <c r="I69" s="40">
        <v>44921</v>
      </c>
      <c r="J69" s="17">
        <v>36300</v>
      </c>
      <c r="K69" s="38" t="s">
        <v>16</v>
      </c>
      <c r="L69" s="50">
        <v>44774</v>
      </c>
      <c r="M69" s="17">
        <v>36300</v>
      </c>
      <c r="N69" s="14">
        <v>0</v>
      </c>
      <c r="O69" s="52">
        <v>36300</v>
      </c>
      <c r="P69" s="38" t="s">
        <v>16</v>
      </c>
      <c r="Q69" s="43" t="s">
        <v>17</v>
      </c>
      <c r="R69" s="15" t="s">
        <v>18</v>
      </c>
      <c r="S69" s="6"/>
      <c r="T69" s="6"/>
    </row>
    <row r="70" spans="3:20" ht="27.75" customHeight="1" x14ac:dyDescent="0.25">
      <c r="C70" s="13">
        <v>821000831</v>
      </c>
      <c r="D70" s="37" t="s">
        <v>15</v>
      </c>
      <c r="E70" s="48" t="s">
        <v>37</v>
      </c>
      <c r="F70" s="49" t="s">
        <v>20</v>
      </c>
      <c r="G70" s="49">
        <v>206374</v>
      </c>
      <c r="H70" s="40">
        <v>44797</v>
      </c>
      <c r="I70" s="40">
        <v>44921</v>
      </c>
      <c r="J70" s="17">
        <v>24600</v>
      </c>
      <c r="K70" s="38" t="s">
        <v>16</v>
      </c>
      <c r="L70" s="50">
        <v>44774</v>
      </c>
      <c r="M70" s="17">
        <v>24600</v>
      </c>
      <c r="N70" s="14">
        <v>0</v>
      </c>
      <c r="O70" s="52">
        <v>24600</v>
      </c>
      <c r="P70" s="38" t="s">
        <v>16</v>
      </c>
      <c r="Q70" s="43" t="s">
        <v>17</v>
      </c>
      <c r="R70" s="15" t="s">
        <v>18</v>
      </c>
      <c r="S70" s="6"/>
      <c r="T70" s="6"/>
    </row>
    <row r="71" spans="3:20" ht="27.75" customHeight="1" x14ac:dyDescent="0.25">
      <c r="C71" s="13">
        <v>821000831</v>
      </c>
      <c r="D71" s="37" t="s">
        <v>15</v>
      </c>
      <c r="E71" s="48" t="s">
        <v>38</v>
      </c>
      <c r="F71" s="49" t="s">
        <v>20</v>
      </c>
      <c r="G71" s="49">
        <v>199430</v>
      </c>
      <c r="H71" s="40">
        <v>44776</v>
      </c>
      <c r="I71" s="40">
        <v>44921</v>
      </c>
      <c r="J71" s="17">
        <v>178421</v>
      </c>
      <c r="K71" s="38" t="s">
        <v>16</v>
      </c>
      <c r="L71" s="50">
        <v>44774</v>
      </c>
      <c r="M71" s="17">
        <v>178421</v>
      </c>
      <c r="N71" s="14">
        <v>0</v>
      </c>
      <c r="O71" s="52">
        <v>178421</v>
      </c>
      <c r="P71" s="38" t="s">
        <v>16</v>
      </c>
      <c r="Q71" s="43" t="s">
        <v>17</v>
      </c>
      <c r="R71" s="15" t="s">
        <v>18</v>
      </c>
      <c r="S71" s="6"/>
      <c r="T71" s="6"/>
    </row>
    <row r="72" spans="3:20" ht="27.75" customHeight="1" x14ac:dyDescent="0.25">
      <c r="C72" s="13">
        <v>821000831</v>
      </c>
      <c r="D72" s="37" t="s">
        <v>15</v>
      </c>
      <c r="E72" s="48" t="s">
        <v>38</v>
      </c>
      <c r="F72" s="49" t="s">
        <v>20</v>
      </c>
      <c r="G72" s="49">
        <v>203212</v>
      </c>
      <c r="H72" s="40">
        <v>44789</v>
      </c>
      <c r="I72" s="40">
        <v>44921</v>
      </c>
      <c r="J72" s="17">
        <v>982739</v>
      </c>
      <c r="K72" s="38" t="s">
        <v>16</v>
      </c>
      <c r="L72" s="50">
        <v>44774</v>
      </c>
      <c r="M72" s="17">
        <v>982739</v>
      </c>
      <c r="N72" s="14">
        <v>0</v>
      </c>
      <c r="O72" s="52">
        <v>982739</v>
      </c>
      <c r="P72" s="38" t="s">
        <v>16</v>
      </c>
      <c r="Q72" s="43" t="s">
        <v>17</v>
      </c>
      <c r="R72" s="15" t="s">
        <v>18</v>
      </c>
      <c r="S72" s="6"/>
      <c r="T72" s="6"/>
    </row>
    <row r="73" spans="3:20" ht="27.75" customHeight="1" x14ac:dyDescent="0.25">
      <c r="C73" s="13">
        <v>821000831</v>
      </c>
      <c r="D73" s="37" t="s">
        <v>15</v>
      </c>
      <c r="E73" s="48" t="s">
        <v>39</v>
      </c>
      <c r="F73" s="49" t="s">
        <v>20</v>
      </c>
      <c r="G73" s="49">
        <v>209266</v>
      </c>
      <c r="H73" s="40">
        <v>44805</v>
      </c>
      <c r="I73" s="40">
        <v>44852</v>
      </c>
      <c r="J73" s="17">
        <v>222400</v>
      </c>
      <c r="K73" s="38" t="s">
        <v>16</v>
      </c>
      <c r="L73" s="50">
        <v>44805</v>
      </c>
      <c r="M73" s="17">
        <v>222400</v>
      </c>
      <c r="N73" s="14">
        <v>0</v>
      </c>
      <c r="O73" s="52">
        <v>222400</v>
      </c>
      <c r="P73" s="38" t="s">
        <v>16</v>
      </c>
      <c r="Q73" s="43" t="s">
        <v>17</v>
      </c>
      <c r="R73" s="15" t="s">
        <v>18</v>
      </c>
      <c r="S73" s="6"/>
      <c r="T73" s="6"/>
    </row>
    <row r="74" spans="3:20" ht="27.75" customHeight="1" x14ac:dyDescent="0.25">
      <c r="C74" s="13">
        <v>821000831</v>
      </c>
      <c r="D74" s="37" t="s">
        <v>15</v>
      </c>
      <c r="E74" s="48" t="s">
        <v>39</v>
      </c>
      <c r="F74" s="49" t="s">
        <v>20</v>
      </c>
      <c r="G74" s="49">
        <v>213883</v>
      </c>
      <c r="H74" s="40">
        <v>44818</v>
      </c>
      <c r="I74" s="40">
        <v>44852</v>
      </c>
      <c r="J74" s="17">
        <v>24600</v>
      </c>
      <c r="K74" s="38" t="s">
        <v>16</v>
      </c>
      <c r="L74" s="50">
        <v>44805</v>
      </c>
      <c r="M74" s="17">
        <v>24600</v>
      </c>
      <c r="N74" s="14">
        <v>0</v>
      </c>
      <c r="O74" s="52">
        <v>24600</v>
      </c>
      <c r="P74" s="38" t="s">
        <v>16</v>
      </c>
      <c r="Q74" s="43" t="s">
        <v>17</v>
      </c>
      <c r="R74" s="15" t="s">
        <v>18</v>
      </c>
      <c r="S74" s="6"/>
      <c r="T74" s="6"/>
    </row>
    <row r="75" spans="3:20" ht="27.75" customHeight="1" x14ac:dyDescent="0.25">
      <c r="C75" s="13">
        <v>821000831</v>
      </c>
      <c r="D75" s="37" t="s">
        <v>15</v>
      </c>
      <c r="E75" s="48" t="s">
        <v>39</v>
      </c>
      <c r="F75" s="49" t="s">
        <v>20</v>
      </c>
      <c r="G75" s="49">
        <v>214037</v>
      </c>
      <c r="H75" s="40">
        <v>44819</v>
      </c>
      <c r="I75" s="40">
        <v>44852</v>
      </c>
      <c r="J75" s="17">
        <v>51000</v>
      </c>
      <c r="K75" s="38" t="s">
        <v>16</v>
      </c>
      <c r="L75" s="50">
        <v>44805</v>
      </c>
      <c r="M75" s="17">
        <v>51000</v>
      </c>
      <c r="N75" s="14">
        <v>0</v>
      </c>
      <c r="O75" s="52">
        <v>51000</v>
      </c>
      <c r="P75" s="38" t="s">
        <v>16</v>
      </c>
      <c r="Q75" s="43" t="s">
        <v>17</v>
      </c>
      <c r="R75" s="15" t="s">
        <v>18</v>
      </c>
      <c r="S75" s="6"/>
      <c r="T75" s="6"/>
    </row>
    <row r="76" spans="3:20" ht="27.75" customHeight="1" x14ac:dyDescent="0.25">
      <c r="C76" s="13">
        <v>821000831</v>
      </c>
      <c r="D76" s="37" t="s">
        <v>15</v>
      </c>
      <c r="E76" s="48" t="s">
        <v>39</v>
      </c>
      <c r="F76" s="49" t="s">
        <v>20</v>
      </c>
      <c r="G76" s="49">
        <v>214181</v>
      </c>
      <c r="H76" s="47">
        <v>44819</v>
      </c>
      <c r="I76" s="40">
        <v>44852</v>
      </c>
      <c r="J76" s="17">
        <v>49200</v>
      </c>
      <c r="K76" s="38" t="s">
        <v>16</v>
      </c>
      <c r="L76" s="50">
        <v>44805</v>
      </c>
      <c r="M76" s="17">
        <v>49200</v>
      </c>
      <c r="N76" s="14">
        <v>0</v>
      </c>
      <c r="O76" s="52">
        <v>49200</v>
      </c>
      <c r="P76" s="38" t="s">
        <v>16</v>
      </c>
      <c r="Q76" s="43" t="s">
        <v>17</v>
      </c>
      <c r="R76" s="15" t="s">
        <v>18</v>
      </c>
      <c r="S76" s="6"/>
      <c r="T76" s="6"/>
    </row>
    <row r="77" spans="3:20" ht="27.75" customHeight="1" x14ac:dyDescent="0.25">
      <c r="C77" s="13">
        <v>821000831</v>
      </c>
      <c r="D77" s="37" t="s">
        <v>15</v>
      </c>
      <c r="E77" s="48" t="s">
        <v>39</v>
      </c>
      <c r="F77" s="49" t="s">
        <v>20</v>
      </c>
      <c r="G77" s="49">
        <v>216879</v>
      </c>
      <c r="H77" s="40">
        <v>44827</v>
      </c>
      <c r="I77" s="40">
        <v>44852</v>
      </c>
      <c r="J77" s="17">
        <v>36300</v>
      </c>
      <c r="K77" s="38" t="s">
        <v>16</v>
      </c>
      <c r="L77" s="50">
        <v>44805</v>
      </c>
      <c r="M77" s="17">
        <v>36300</v>
      </c>
      <c r="N77" s="14">
        <v>0</v>
      </c>
      <c r="O77" s="52">
        <v>36300</v>
      </c>
      <c r="P77" s="38" t="s">
        <v>16</v>
      </c>
      <c r="Q77" s="43" t="s">
        <v>17</v>
      </c>
      <c r="R77" s="15" t="s">
        <v>18</v>
      </c>
      <c r="S77" s="6"/>
      <c r="T77" s="6"/>
    </row>
    <row r="78" spans="3:20" ht="27.75" customHeight="1" x14ac:dyDescent="0.25">
      <c r="C78" s="13">
        <v>821000831</v>
      </c>
      <c r="D78" s="37" t="s">
        <v>15</v>
      </c>
      <c r="E78" s="48" t="s">
        <v>40</v>
      </c>
      <c r="F78" s="49" t="s">
        <v>20</v>
      </c>
      <c r="G78" s="49">
        <v>209890</v>
      </c>
      <c r="H78" s="47">
        <v>44808</v>
      </c>
      <c r="I78" s="40">
        <v>44852</v>
      </c>
      <c r="J78" s="17">
        <v>67535</v>
      </c>
      <c r="K78" s="38" t="s">
        <v>16</v>
      </c>
      <c r="L78" s="50">
        <v>44805</v>
      </c>
      <c r="M78" s="17">
        <v>67535</v>
      </c>
      <c r="N78" s="14">
        <v>0</v>
      </c>
      <c r="O78" s="52">
        <v>67535</v>
      </c>
      <c r="P78" s="38" t="s">
        <v>16</v>
      </c>
      <c r="Q78" s="43" t="s">
        <v>17</v>
      </c>
      <c r="R78" s="15" t="s">
        <v>18</v>
      </c>
      <c r="S78" s="6"/>
      <c r="T78" s="6"/>
    </row>
    <row r="79" spans="3:20" ht="27.75" customHeight="1" x14ac:dyDescent="0.25">
      <c r="C79" s="13">
        <v>821000831</v>
      </c>
      <c r="D79" s="37" t="s">
        <v>15</v>
      </c>
      <c r="E79" s="48" t="s">
        <v>41</v>
      </c>
      <c r="F79" s="49" t="s">
        <v>20</v>
      </c>
      <c r="G79" s="49">
        <v>220186</v>
      </c>
      <c r="H79" s="40">
        <v>44833</v>
      </c>
      <c r="I79" s="40">
        <v>44921</v>
      </c>
      <c r="J79" s="17">
        <v>64000</v>
      </c>
      <c r="K79" s="38" t="s">
        <v>16</v>
      </c>
      <c r="L79" s="50">
        <v>44835</v>
      </c>
      <c r="M79" s="17">
        <v>64000</v>
      </c>
      <c r="N79" s="14">
        <v>0</v>
      </c>
      <c r="O79" s="52">
        <v>64000</v>
      </c>
      <c r="P79" s="38" t="s">
        <v>16</v>
      </c>
      <c r="Q79" s="43" t="s">
        <v>17</v>
      </c>
      <c r="R79" s="15" t="s">
        <v>18</v>
      </c>
      <c r="S79" s="6"/>
      <c r="T79" s="6"/>
    </row>
    <row r="80" spans="3:20" ht="27.75" customHeight="1" x14ac:dyDescent="0.25">
      <c r="C80" s="13">
        <v>821000831</v>
      </c>
      <c r="D80" s="37" t="s">
        <v>15</v>
      </c>
      <c r="E80" s="48" t="s">
        <v>41</v>
      </c>
      <c r="F80" s="49" t="s">
        <v>20</v>
      </c>
      <c r="G80" s="49">
        <v>220188</v>
      </c>
      <c r="H80" s="40">
        <v>44833</v>
      </c>
      <c r="I80" s="40">
        <v>44921</v>
      </c>
      <c r="J80" s="17">
        <v>36300</v>
      </c>
      <c r="K80" s="38" t="s">
        <v>16</v>
      </c>
      <c r="L80" s="50">
        <v>44835</v>
      </c>
      <c r="M80" s="17">
        <v>36300</v>
      </c>
      <c r="N80" s="14">
        <v>0</v>
      </c>
      <c r="O80" s="52">
        <v>36300</v>
      </c>
      <c r="P80" s="38" t="s">
        <v>16</v>
      </c>
      <c r="Q80" s="43" t="s">
        <v>17</v>
      </c>
      <c r="R80" s="15" t="s">
        <v>18</v>
      </c>
      <c r="S80" s="6"/>
      <c r="T80" s="6"/>
    </row>
    <row r="81" spans="3:20" ht="27.75" customHeight="1" x14ac:dyDescent="0.25">
      <c r="C81" s="13">
        <v>821000831</v>
      </c>
      <c r="D81" s="37" t="s">
        <v>15</v>
      </c>
      <c r="E81" s="48" t="s">
        <v>41</v>
      </c>
      <c r="F81" s="49" t="s">
        <v>20</v>
      </c>
      <c r="G81" s="49">
        <v>220310</v>
      </c>
      <c r="H81" s="40">
        <v>44833</v>
      </c>
      <c r="I81" s="40">
        <v>44921</v>
      </c>
      <c r="J81" s="17">
        <v>16000</v>
      </c>
      <c r="K81" s="38" t="s">
        <v>16</v>
      </c>
      <c r="L81" s="50">
        <v>44835</v>
      </c>
      <c r="M81" s="17">
        <v>16000</v>
      </c>
      <c r="N81" s="14">
        <v>0</v>
      </c>
      <c r="O81" s="52">
        <v>16000</v>
      </c>
      <c r="P81" s="38" t="s">
        <v>16</v>
      </c>
      <c r="Q81" s="43" t="s">
        <v>17</v>
      </c>
      <c r="R81" s="15" t="s">
        <v>18</v>
      </c>
      <c r="S81" s="6"/>
      <c r="T81" s="6"/>
    </row>
    <row r="82" spans="3:20" ht="27.75" customHeight="1" x14ac:dyDescent="0.25">
      <c r="C82" s="13">
        <v>821000831</v>
      </c>
      <c r="D82" s="37" t="s">
        <v>15</v>
      </c>
      <c r="E82" s="48" t="s">
        <v>41</v>
      </c>
      <c r="F82" s="49" t="s">
        <v>20</v>
      </c>
      <c r="G82" s="49">
        <v>221810</v>
      </c>
      <c r="H82" s="40">
        <v>44838</v>
      </c>
      <c r="I82" s="40">
        <v>44921</v>
      </c>
      <c r="J82" s="17">
        <v>12300</v>
      </c>
      <c r="K82" s="38" t="s">
        <v>16</v>
      </c>
      <c r="L82" s="50">
        <v>44835</v>
      </c>
      <c r="M82" s="17">
        <v>12300</v>
      </c>
      <c r="N82" s="14">
        <v>0</v>
      </c>
      <c r="O82" s="52">
        <v>12300</v>
      </c>
      <c r="P82" s="38" t="s">
        <v>16</v>
      </c>
      <c r="Q82" s="43" t="s">
        <v>17</v>
      </c>
      <c r="R82" s="15" t="s">
        <v>18</v>
      </c>
      <c r="S82" s="6"/>
      <c r="T82" s="6"/>
    </row>
    <row r="83" spans="3:20" ht="27.75" customHeight="1" x14ac:dyDescent="0.25">
      <c r="C83" s="13">
        <v>821000831</v>
      </c>
      <c r="D83" s="37" t="s">
        <v>15</v>
      </c>
      <c r="E83" s="48" t="s">
        <v>41</v>
      </c>
      <c r="F83" s="49" t="s">
        <v>20</v>
      </c>
      <c r="G83" s="49">
        <v>228868</v>
      </c>
      <c r="H83" s="40">
        <v>44859</v>
      </c>
      <c r="I83" s="40">
        <v>44921</v>
      </c>
      <c r="J83" s="17">
        <v>40000</v>
      </c>
      <c r="K83" s="38" t="s">
        <v>16</v>
      </c>
      <c r="L83" s="50">
        <v>44835</v>
      </c>
      <c r="M83" s="17">
        <v>40000</v>
      </c>
      <c r="N83" s="14">
        <v>0</v>
      </c>
      <c r="O83" s="52">
        <v>40000</v>
      </c>
      <c r="P83" s="38" t="s">
        <v>16</v>
      </c>
      <c r="Q83" s="43" t="s">
        <v>17</v>
      </c>
      <c r="R83" s="15" t="s">
        <v>18</v>
      </c>
      <c r="S83" s="6"/>
      <c r="T83" s="6"/>
    </row>
    <row r="84" spans="3:20" ht="27.75" customHeight="1" x14ac:dyDescent="0.25">
      <c r="C84" s="13">
        <v>821000831</v>
      </c>
      <c r="D84" s="37" t="s">
        <v>15</v>
      </c>
      <c r="E84" s="48" t="s">
        <v>42</v>
      </c>
      <c r="F84" s="49" t="s">
        <v>20</v>
      </c>
      <c r="G84" s="49">
        <v>226063</v>
      </c>
      <c r="H84" s="47">
        <v>44849</v>
      </c>
      <c r="I84" s="40">
        <v>44921</v>
      </c>
      <c r="J84" s="17">
        <v>130568</v>
      </c>
      <c r="K84" s="38" t="s">
        <v>16</v>
      </c>
      <c r="L84" s="50">
        <v>44835</v>
      </c>
      <c r="M84" s="17">
        <v>130568</v>
      </c>
      <c r="N84" s="14">
        <v>0</v>
      </c>
      <c r="O84" s="52">
        <v>130568</v>
      </c>
      <c r="P84" s="38" t="s">
        <v>16</v>
      </c>
      <c r="Q84" s="43" t="s">
        <v>17</v>
      </c>
      <c r="R84" s="15" t="s">
        <v>18</v>
      </c>
      <c r="S84" s="6"/>
      <c r="T84" s="6"/>
    </row>
    <row r="85" spans="3:20" ht="27.75" customHeight="1" x14ac:dyDescent="0.25">
      <c r="C85" s="13">
        <v>821000831</v>
      </c>
      <c r="D85" s="37" t="s">
        <v>15</v>
      </c>
      <c r="E85" s="48" t="s">
        <v>42</v>
      </c>
      <c r="F85" s="49" t="s">
        <v>20</v>
      </c>
      <c r="G85" s="49">
        <v>227399</v>
      </c>
      <c r="H85" s="47">
        <v>44854</v>
      </c>
      <c r="I85" s="40">
        <v>44921</v>
      </c>
      <c r="J85" s="17">
        <v>12300</v>
      </c>
      <c r="K85" s="38" t="s">
        <v>16</v>
      </c>
      <c r="L85" s="50">
        <v>44835</v>
      </c>
      <c r="M85" s="17">
        <v>12300</v>
      </c>
      <c r="N85" s="14">
        <v>0</v>
      </c>
      <c r="O85" s="52">
        <v>12300</v>
      </c>
      <c r="P85" s="38" t="s">
        <v>16</v>
      </c>
      <c r="Q85" s="43" t="s">
        <v>17</v>
      </c>
      <c r="R85" s="15" t="s">
        <v>18</v>
      </c>
      <c r="S85" s="6"/>
      <c r="T85" s="6"/>
    </row>
    <row r="86" spans="3:20" ht="27.75" customHeight="1" x14ac:dyDescent="0.25">
      <c r="C86" s="13">
        <v>821000831</v>
      </c>
      <c r="D86" s="37" t="s">
        <v>15</v>
      </c>
      <c r="E86" s="48" t="s">
        <v>43</v>
      </c>
      <c r="F86" s="49" t="s">
        <v>20</v>
      </c>
      <c r="G86" s="49">
        <v>230835</v>
      </c>
      <c r="H86" s="40">
        <v>44866</v>
      </c>
      <c r="I86" s="40">
        <v>44910</v>
      </c>
      <c r="J86" s="17">
        <v>64000</v>
      </c>
      <c r="K86" s="38" t="s">
        <v>16</v>
      </c>
      <c r="L86" s="50">
        <v>44866</v>
      </c>
      <c r="M86" s="17">
        <v>64000</v>
      </c>
      <c r="N86" s="14">
        <v>0</v>
      </c>
      <c r="O86" s="52" t="s">
        <v>32</v>
      </c>
      <c r="P86" s="38" t="s">
        <v>16</v>
      </c>
      <c r="Q86" s="43" t="s">
        <v>17</v>
      </c>
      <c r="R86" s="15" t="s">
        <v>18</v>
      </c>
      <c r="S86" s="6"/>
      <c r="T86" s="6"/>
    </row>
    <row r="87" spans="3:20" ht="27.75" customHeight="1" x14ac:dyDescent="0.25">
      <c r="C87" s="13">
        <v>821000831</v>
      </c>
      <c r="D87" s="37" t="s">
        <v>15</v>
      </c>
      <c r="E87" s="48" t="s">
        <v>43</v>
      </c>
      <c r="F87" s="49" t="s">
        <v>20</v>
      </c>
      <c r="G87" s="49">
        <v>231296</v>
      </c>
      <c r="H87" s="40">
        <v>44867</v>
      </c>
      <c r="I87" s="40">
        <v>44910</v>
      </c>
      <c r="J87" s="17">
        <v>12300</v>
      </c>
      <c r="K87" s="38" t="s">
        <v>16</v>
      </c>
      <c r="L87" s="50">
        <v>44866</v>
      </c>
      <c r="M87" s="17">
        <v>12300</v>
      </c>
      <c r="N87" s="14">
        <v>0</v>
      </c>
      <c r="O87" s="52" t="s">
        <v>32</v>
      </c>
      <c r="P87" s="38" t="s">
        <v>16</v>
      </c>
      <c r="Q87" s="43" t="s">
        <v>17</v>
      </c>
      <c r="R87" s="15" t="s">
        <v>18</v>
      </c>
      <c r="S87" s="6"/>
      <c r="T87" s="6"/>
    </row>
    <row r="88" spans="3:20" ht="27.75" customHeight="1" x14ac:dyDescent="0.25">
      <c r="C88" s="13">
        <v>821000831</v>
      </c>
      <c r="D88" s="37" t="s">
        <v>15</v>
      </c>
      <c r="E88" s="48" t="s">
        <v>43</v>
      </c>
      <c r="F88" s="49" t="s">
        <v>20</v>
      </c>
      <c r="G88" s="49">
        <v>232185</v>
      </c>
      <c r="H88" s="40">
        <v>44869</v>
      </c>
      <c r="I88" s="40">
        <v>44910</v>
      </c>
      <c r="J88" s="17">
        <v>27300</v>
      </c>
      <c r="K88" s="38" t="s">
        <v>16</v>
      </c>
      <c r="L88" s="50">
        <v>44866</v>
      </c>
      <c r="M88" s="17">
        <v>27300</v>
      </c>
      <c r="N88" s="14">
        <v>0</v>
      </c>
      <c r="O88" s="52" t="s">
        <v>32</v>
      </c>
      <c r="P88" s="38" t="s">
        <v>16</v>
      </c>
      <c r="Q88" s="43" t="s">
        <v>17</v>
      </c>
      <c r="R88" s="15" t="s">
        <v>18</v>
      </c>
      <c r="S88" s="6"/>
      <c r="T88" s="6"/>
    </row>
    <row r="89" spans="3:20" ht="27.75" customHeight="1" x14ac:dyDescent="0.25">
      <c r="C89" s="13">
        <v>821000831</v>
      </c>
      <c r="D89" s="37" t="s">
        <v>15</v>
      </c>
      <c r="E89" s="48" t="s">
        <v>43</v>
      </c>
      <c r="F89" s="49" t="s">
        <v>20</v>
      </c>
      <c r="G89" s="49">
        <v>236937</v>
      </c>
      <c r="H89" s="40">
        <v>44888</v>
      </c>
      <c r="I89" s="40">
        <v>44910</v>
      </c>
      <c r="J89" s="17">
        <v>36300</v>
      </c>
      <c r="K89" s="38" t="s">
        <v>16</v>
      </c>
      <c r="L89" s="50">
        <v>44866</v>
      </c>
      <c r="M89" s="17">
        <v>36300</v>
      </c>
      <c r="N89" s="14">
        <v>0</v>
      </c>
      <c r="O89" s="52" t="s">
        <v>32</v>
      </c>
      <c r="P89" s="38" t="s">
        <v>16</v>
      </c>
      <c r="Q89" s="43" t="s">
        <v>17</v>
      </c>
      <c r="R89" s="15" t="s">
        <v>18</v>
      </c>
      <c r="S89" s="6"/>
      <c r="T89" s="6"/>
    </row>
    <row r="90" spans="3:20" ht="27.75" customHeight="1" x14ac:dyDescent="0.25">
      <c r="C90" s="13">
        <v>821000831</v>
      </c>
      <c r="D90" s="37" t="s">
        <v>15</v>
      </c>
      <c r="E90" s="48" t="s">
        <v>44</v>
      </c>
      <c r="F90" s="49" t="s">
        <v>20</v>
      </c>
      <c r="G90" s="49">
        <v>239024</v>
      </c>
      <c r="H90" s="40">
        <v>44894</v>
      </c>
      <c r="I90" s="40">
        <v>44971</v>
      </c>
      <c r="J90" s="17">
        <v>74672</v>
      </c>
      <c r="K90" s="38" t="s">
        <v>16</v>
      </c>
      <c r="L90" s="50">
        <v>44896</v>
      </c>
      <c r="M90" s="17">
        <v>74672</v>
      </c>
      <c r="N90" s="14">
        <v>0</v>
      </c>
      <c r="O90" s="52" t="s">
        <v>32</v>
      </c>
      <c r="P90" s="38" t="s">
        <v>16</v>
      </c>
      <c r="Q90" s="43" t="s">
        <v>17</v>
      </c>
      <c r="R90" s="15" t="s">
        <v>18</v>
      </c>
      <c r="S90" s="6"/>
      <c r="T90" s="6"/>
    </row>
    <row r="91" spans="3:20" ht="27.75" customHeight="1" x14ac:dyDescent="0.25">
      <c r="C91" s="13">
        <v>821000831</v>
      </c>
      <c r="D91" s="37" t="s">
        <v>15</v>
      </c>
      <c r="E91" s="48" t="s">
        <v>44</v>
      </c>
      <c r="F91" s="49" t="s">
        <v>20</v>
      </c>
      <c r="G91" s="49">
        <v>246058</v>
      </c>
      <c r="H91" s="40">
        <v>44915</v>
      </c>
      <c r="I91" s="40">
        <v>44971</v>
      </c>
      <c r="J91" s="17">
        <v>12300</v>
      </c>
      <c r="K91" s="38" t="s">
        <v>16</v>
      </c>
      <c r="L91" s="50">
        <v>44896</v>
      </c>
      <c r="M91" s="17">
        <v>12300</v>
      </c>
      <c r="N91" s="14">
        <v>0</v>
      </c>
      <c r="O91" s="52">
        <v>12300</v>
      </c>
      <c r="P91" s="38" t="s">
        <v>16</v>
      </c>
      <c r="Q91" s="43" t="s">
        <v>17</v>
      </c>
      <c r="R91" s="15" t="s">
        <v>18</v>
      </c>
      <c r="S91" s="6"/>
      <c r="T91" s="6"/>
    </row>
    <row r="92" spans="3:20" ht="27.75" customHeight="1" x14ac:dyDescent="0.25">
      <c r="C92" s="13">
        <v>821000831</v>
      </c>
      <c r="D92" s="37" t="s">
        <v>15</v>
      </c>
      <c r="E92" s="48" t="s">
        <v>44</v>
      </c>
      <c r="F92" s="49" t="s">
        <v>20</v>
      </c>
      <c r="G92" s="49">
        <v>246635</v>
      </c>
      <c r="H92" s="40">
        <v>44917</v>
      </c>
      <c r="I92" s="40">
        <v>44971</v>
      </c>
      <c r="J92" s="17">
        <v>36300</v>
      </c>
      <c r="K92" s="38" t="s">
        <v>16</v>
      </c>
      <c r="L92" s="50">
        <v>44896</v>
      </c>
      <c r="M92" s="17">
        <v>36300</v>
      </c>
      <c r="N92" s="14">
        <v>0</v>
      </c>
      <c r="O92" s="52" t="s">
        <v>32</v>
      </c>
      <c r="P92" s="38" t="s">
        <v>16</v>
      </c>
      <c r="Q92" s="43" t="s">
        <v>17</v>
      </c>
      <c r="R92" s="15" t="s">
        <v>18</v>
      </c>
      <c r="S92" s="6"/>
      <c r="T92" s="6"/>
    </row>
    <row r="93" spans="3:20" ht="27.75" customHeight="1" x14ac:dyDescent="0.25">
      <c r="C93" s="13">
        <v>821000831</v>
      </c>
      <c r="D93" s="37" t="s">
        <v>15</v>
      </c>
      <c r="E93" s="48" t="s">
        <v>44</v>
      </c>
      <c r="F93" s="49" t="s">
        <v>20</v>
      </c>
      <c r="G93" s="49">
        <v>247234</v>
      </c>
      <c r="H93" s="40">
        <v>44918</v>
      </c>
      <c r="I93" s="40">
        <v>44971</v>
      </c>
      <c r="J93" s="17">
        <v>36300</v>
      </c>
      <c r="K93" s="38" t="s">
        <v>16</v>
      </c>
      <c r="L93" s="50">
        <v>44896</v>
      </c>
      <c r="M93" s="17">
        <v>36300</v>
      </c>
      <c r="N93" s="14">
        <v>0</v>
      </c>
      <c r="O93" s="52" t="s">
        <v>32</v>
      </c>
      <c r="P93" s="38" t="s">
        <v>16</v>
      </c>
      <c r="Q93" s="43" t="s">
        <v>17</v>
      </c>
      <c r="R93" s="15" t="s">
        <v>18</v>
      </c>
      <c r="S93" s="6"/>
      <c r="T93" s="6"/>
    </row>
    <row r="94" spans="3:20" ht="27.75" customHeight="1" x14ac:dyDescent="0.25">
      <c r="C94" s="13">
        <v>821000831</v>
      </c>
      <c r="D94" s="37" t="s">
        <v>15</v>
      </c>
      <c r="E94" s="54" t="s">
        <v>45</v>
      </c>
      <c r="F94" s="49" t="s">
        <v>20</v>
      </c>
      <c r="G94" s="49">
        <v>247102</v>
      </c>
      <c r="H94" s="47">
        <v>44918</v>
      </c>
      <c r="I94" s="40">
        <v>44971</v>
      </c>
      <c r="J94" s="17">
        <v>12300</v>
      </c>
      <c r="K94" s="38" t="s">
        <v>16</v>
      </c>
      <c r="L94" s="50">
        <v>44896</v>
      </c>
      <c r="M94" s="17">
        <v>12300</v>
      </c>
      <c r="N94" s="14">
        <v>0</v>
      </c>
      <c r="O94" s="52">
        <v>12300</v>
      </c>
      <c r="P94" s="38" t="s">
        <v>16</v>
      </c>
      <c r="Q94" s="43" t="s">
        <v>17</v>
      </c>
      <c r="R94" s="15" t="s">
        <v>18</v>
      </c>
      <c r="S94" s="6"/>
      <c r="T94" s="6"/>
    </row>
    <row r="95" spans="3:20" ht="27.75" customHeight="1" x14ac:dyDescent="0.25">
      <c r="C95" s="13">
        <v>821000831</v>
      </c>
      <c r="D95" s="37" t="s">
        <v>15</v>
      </c>
      <c r="E95" s="48" t="s">
        <v>46</v>
      </c>
      <c r="F95" s="49" t="s">
        <v>20</v>
      </c>
      <c r="G95" s="49">
        <v>249517</v>
      </c>
      <c r="H95" s="47">
        <v>44930</v>
      </c>
      <c r="I95" s="40">
        <v>44971</v>
      </c>
      <c r="J95" s="17">
        <v>12300</v>
      </c>
      <c r="K95" s="38" t="s">
        <v>16</v>
      </c>
      <c r="L95" s="50">
        <v>44927</v>
      </c>
      <c r="M95" s="17">
        <v>12300</v>
      </c>
      <c r="N95" s="14">
        <v>0</v>
      </c>
      <c r="O95" s="52">
        <v>12300</v>
      </c>
      <c r="P95" s="38" t="s">
        <v>16</v>
      </c>
      <c r="Q95" s="43" t="s">
        <v>17</v>
      </c>
      <c r="R95" s="15" t="s">
        <v>18</v>
      </c>
      <c r="S95" s="6"/>
      <c r="T95" s="6"/>
    </row>
    <row r="96" spans="3:20" ht="27.75" customHeight="1" x14ac:dyDescent="0.25">
      <c r="C96" s="13">
        <v>821000831</v>
      </c>
      <c r="D96" s="37" t="s">
        <v>15</v>
      </c>
      <c r="E96" s="48" t="s">
        <v>47</v>
      </c>
      <c r="F96" s="49" t="s">
        <v>20</v>
      </c>
      <c r="G96" s="49">
        <v>251461</v>
      </c>
      <c r="H96" s="40">
        <v>44937</v>
      </c>
      <c r="I96" s="40">
        <v>44971</v>
      </c>
      <c r="J96" s="17">
        <v>109024</v>
      </c>
      <c r="K96" s="38" t="s">
        <v>16</v>
      </c>
      <c r="L96" s="50">
        <v>44927</v>
      </c>
      <c r="M96" s="17">
        <v>109024</v>
      </c>
      <c r="N96" s="14">
        <v>0</v>
      </c>
      <c r="O96" s="52" t="s">
        <v>32</v>
      </c>
      <c r="P96" s="38" t="s">
        <v>16</v>
      </c>
      <c r="Q96" s="43" t="s">
        <v>17</v>
      </c>
      <c r="R96" s="15" t="s">
        <v>18</v>
      </c>
      <c r="S96" s="6"/>
      <c r="T96" s="6"/>
    </row>
    <row r="97" spans="3:20" ht="27.75" customHeight="1" x14ac:dyDescent="0.25">
      <c r="C97" s="13">
        <v>821000831</v>
      </c>
      <c r="D97" s="37" t="s">
        <v>15</v>
      </c>
      <c r="E97" s="48" t="s">
        <v>47</v>
      </c>
      <c r="F97" s="49" t="s">
        <v>20</v>
      </c>
      <c r="G97" s="49">
        <v>255501</v>
      </c>
      <c r="H97" s="40">
        <v>44950</v>
      </c>
      <c r="I97" s="40">
        <v>44971</v>
      </c>
      <c r="J97" s="17">
        <v>40400</v>
      </c>
      <c r="K97" s="38" t="s">
        <v>16</v>
      </c>
      <c r="L97" s="50">
        <v>44927</v>
      </c>
      <c r="M97" s="17">
        <v>40400</v>
      </c>
      <c r="N97" s="14">
        <v>0</v>
      </c>
      <c r="O97" s="52">
        <v>-4100</v>
      </c>
      <c r="P97" s="38" t="s">
        <v>16</v>
      </c>
      <c r="Q97" s="43" t="s">
        <v>17</v>
      </c>
      <c r="R97" s="15" t="s">
        <v>18</v>
      </c>
      <c r="S97" s="6"/>
      <c r="T97" s="6"/>
    </row>
    <row r="98" spans="3:20" ht="27.75" customHeight="1" x14ac:dyDescent="0.25">
      <c r="C98" s="13">
        <v>821000831</v>
      </c>
      <c r="D98" s="37" t="s">
        <v>15</v>
      </c>
      <c r="E98" s="51" t="s">
        <v>48</v>
      </c>
      <c r="F98" s="49" t="s">
        <v>20</v>
      </c>
      <c r="G98" s="49">
        <v>266685</v>
      </c>
      <c r="H98" s="55">
        <v>44984</v>
      </c>
      <c r="I98" s="40">
        <v>45020</v>
      </c>
      <c r="J98" s="19">
        <v>26800</v>
      </c>
      <c r="K98" s="38" t="s">
        <v>16</v>
      </c>
      <c r="L98" s="50">
        <v>44986</v>
      </c>
      <c r="M98" s="19">
        <v>26800</v>
      </c>
      <c r="N98" s="14">
        <v>0</v>
      </c>
      <c r="O98" s="52">
        <v>26800</v>
      </c>
      <c r="P98" s="38" t="s">
        <v>16</v>
      </c>
      <c r="Q98" s="43" t="s">
        <v>17</v>
      </c>
      <c r="R98" s="15" t="s">
        <v>18</v>
      </c>
      <c r="S98" s="6"/>
      <c r="T98" s="6"/>
    </row>
    <row r="99" spans="3:20" ht="27.75" customHeight="1" x14ac:dyDescent="0.25">
      <c r="C99" s="13">
        <v>821000831</v>
      </c>
      <c r="D99" s="37" t="s">
        <v>15</v>
      </c>
      <c r="E99" s="51" t="s">
        <v>48</v>
      </c>
      <c r="F99" s="49" t="s">
        <v>20</v>
      </c>
      <c r="G99" s="49">
        <v>269173</v>
      </c>
      <c r="H99" s="55">
        <v>44991</v>
      </c>
      <c r="I99" s="40">
        <v>45020</v>
      </c>
      <c r="J99" s="19">
        <v>139512</v>
      </c>
      <c r="K99" s="38" t="s">
        <v>16</v>
      </c>
      <c r="L99" s="50">
        <v>44986</v>
      </c>
      <c r="M99" s="19">
        <v>139512</v>
      </c>
      <c r="N99" s="14">
        <v>0</v>
      </c>
      <c r="O99" s="52">
        <v>139512</v>
      </c>
      <c r="P99" s="38" t="s">
        <v>16</v>
      </c>
      <c r="Q99" s="43" t="s">
        <v>17</v>
      </c>
      <c r="R99" s="15" t="s">
        <v>18</v>
      </c>
      <c r="S99" s="6"/>
      <c r="T99" s="6"/>
    </row>
    <row r="100" spans="3:20" ht="27.75" customHeight="1" x14ac:dyDescent="0.25">
      <c r="C100" s="13">
        <v>821000831</v>
      </c>
      <c r="D100" s="37" t="s">
        <v>15</v>
      </c>
      <c r="E100" s="51" t="s">
        <v>48</v>
      </c>
      <c r="F100" s="49" t="s">
        <v>20</v>
      </c>
      <c r="G100" s="49">
        <v>269175</v>
      </c>
      <c r="H100" s="55">
        <v>44991</v>
      </c>
      <c r="I100" s="40">
        <v>45020</v>
      </c>
      <c r="J100" s="19">
        <v>226755</v>
      </c>
      <c r="K100" s="38" t="s">
        <v>16</v>
      </c>
      <c r="L100" s="50">
        <v>44986</v>
      </c>
      <c r="M100" s="19">
        <v>226755</v>
      </c>
      <c r="N100" s="14">
        <v>0</v>
      </c>
      <c r="O100" s="52">
        <v>226755</v>
      </c>
      <c r="P100" s="38" t="s">
        <v>16</v>
      </c>
      <c r="Q100" s="43" t="s">
        <v>17</v>
      </c>
      <c r="R100" s="15" t="s">
        <v>18</v>
      </c>
      <c r="S100" s="6"/>
      <c r="T100" s="6"/>
    </row>
    <row r="101" spans="3:20" ht="27.75" customHeight="1" x14ac:dyDescent="0.25">
      <c r="C101" s="13">
        <v>821000831</v>
      </c>
      <c r="D101" s="37" t="s">
        <v>15</v>
      </c>
      <c r="E101" s="51" t="s">
        <v>48</v>
      </c>
      <c r="F101" s="49" t="s">
        <v>20</v>
      </c>
      <c r="G101" s="49">
        <v>269548</v>
      </c>
      <c r="H101" s="55">
        <v>44992</v>
      </c>
      <c r="I101" s="40">
        <v>45020</v>
      </c>
      <c r="J101" s="19">
        <v>172621</v>
      </c>
      <c r="K101" s="38" t="s">
        <v>16</v>
      </c>
      <c r="L101" s="50">
        <v>44986</v>
      </c>
      <c r="M101" s="19">
        <v>172621</v>
      </c>
      <c r="N101" s="14">
        <v>0</v>
      </c>
      <c r="O101" s="52">
        <v>172621</v>
      </c>
      <c r="P101" s="38" t="s">
        <v>16</v>
      </c>
      <c r="Q101" s="43" t="s">
        <v>17</v>
      </c>
      <c r="R101" s="15" t="s">
        <v>18</v>
      </c>
      <c r="S101" s="6"/>
      <c r="T101" s="6"/>
    </row>
    <row r="102" spans="3:20" ht="27.75" customHeight="1" x14ac:dyDescent="0.25">
      <c r="C102" s="13">
        <v>821000831</v>
      </c>
      <c r="D102" s="37" t="s">
        <v>15</v>
      </c>
      <c r="E102" s="51" t="s">
        <v>48</v>
      </c>
      <c r="F102" s="49" t="s">
        <v>20</v>
      </c>
      <c r="G102" s="49">
        <v>274800</v>
      </c>
      <c r="H102" s="55">
        <v>45008</v>
      </c>
      <c r="I102" s="40">
        <v>45020</v>
      </c>
      <c r="J102" s="19">
        <v>221843</v>
      </c>
      <c r="K102" s="38" t="s">
        <v>16</v>
      </c>
      <c r="L102" s="50">
        <v>44986</v>
      </c>
      <c r="M102" s="19">
        <v>221843</v>
      </c>
      <c r="N102" s="14">
        <v>0</v>
      </c>
      <c r="O102" s="52">
        <v>221843</v>
      </c>
      <c r="P102" s="38" t="s">
        <v>16</v>
      </c>
      <c r="Q102" s="43" t="s">
        <v>17</v>
      </c>
      <c r="R102" s="15" t="s">
        <v>18</v>
      </c>
      <c r="S102" s="6"/>
      <c r="T102" s="6"/>
    </row>
    <row r="103" spans="3:20" ht="27.75" customHeight="1" x14ac:dyDescent="0.25">
      <c r="C103" s="13">
        <v>821000831</v>
      </c>
      <c r="D103" s="37" t="s">
        <v>15</v>
      </c>
      <c r="E103" s="56" t="s">
        <v>49</v>
      </c>
      <c r="F103" s="49" t="s">
        <v>20</v>
      </c>
      <c r="G103" s="49">
        <v>268228</v>
      </c>
      <c r="H103" s="55">
        <v>44987</v>
      </c>
      <c r="I103" s="40">
        <v>45020</v>
      </c>
      <c r="J103" s="19">
        <v>44500</v>
      </c>
      <c r="K103" s="38" t="s">
        <v>16</v>
      </c>
      <c r="L103" s="50">
        <v>44986</v>
      </c>
      <c r="M103" s="19">
        <v>44500</v>
      </c>
      <c r="N103" s="14">
        <v>0</v>
      </c>
      <c r="O103" s="52">
        <v>44500</v>
      </c>
      <c r="P103" s="38" t="s">
        <v>16</v>
      </c>
      <c r="Q103" s="43" t="s">
        <v>17</v>
      </c>
      <c r="R103" s="15" t="s">
        <v>18</v>
      </c>
      <c r="S103" s="6"/>
      <c r="T103" s="6"/>
    </row>
    <row r="104" spans="3:20" ht="27.75" customHeight="1" x14ac:dyDescent="0.25">
      <c r="C104" s="13">
        <v>821000831</v>
      </c>
      <c r="D104" s="37" t="s">
        <v>15</v>
      </c>
      <c r="E104" s="56" t="s">
        <v>49</v>
      </c>
      <c r="F104" s="49" t="s">
        <v>20</v>
      </c>
      <c r="G104" s="49">
        <v>269217</v>
      </c>
      <c r="H104" s="55">
        <v>44992</v>
      </c>
      <c r="I104" s="40">
        <v>45020</v>
      </c>
      <c r="J104" s="19">
        <v>44500</v>
      </c>
      <c r="K104" s="38" t="s">
        <v>16</v>
      </c>
      <c r="L104" s="50">
        <v>44986</v>
      </c>
      <c r="M104" s="19">
        <v>44500</v>
      </c>
      <c r="N104" s="14">
        <v>0</v>
      </c>
      <c r="O104" s="52">
        <v>44500</v>
      </c>
      <c r="P104" s="38" t="s">
        <v>16</v>
      </c>
      <c r="Q104" s="43" t="s">
        <v>17</v>
      </c>
      <c r="R104" s="15" t="s">
        <v>18</v>
      </c>
      <c r="S104" s="6"/>
      <c r="T104" s="6"/>
    </row>
    <row r="105" spans="3:20" ht="27.75" customHeight="1" x14ac:dyDescent="0.25">
      <c r="C105" s="13">
        <v>821000831</v>
      </c>
      <c r="D105" s="37" t="s">
        <v>15</v>
      </c>
      <c r="E105" s="56" t="s">
        <v>49</v>
      </c>
      <c r="F105" s="49" t="s">
        <v>20</v>
      </c>
      <c r="G105" s="49">
        <v>269838</v>
      </c>
      <c r="H105" s="55">
        <v>44993</v>
      </c>
      <c r="I105" s="40">
        <v>45020</v>
      </c>
      <c r="J105" s="19">
        <v>24600</v>
      </c>
      <c r="K105" s="38" t="s">
        <v>16</v>
      </c>
      <c r="L105" s="50">
        <v>44986</v>
      </c>
      <c r="M105" s="19">
        <v>24600</v>
      </c>
      <c r="N105" s="14">
        <v>0</v>
      </c>
      <c r="O105" s="52">
        <v>24600</v>
      </c>
      <c r="P105" s="38" t="s">
        <v>16</v>
      </c>
      <c r="Q105" s="43" t="s">
        <v>17</v>
      </c>
      <c r="R105" s="15" t="s">
        <v>18</v>
      </c>
      <c r="S105" s="6"/>
      <c r="T105" s="6"/>
    </row>
    <row r="106" spans="3:20" ht="27.75" customHeight="1" x14ac:dyDescent="0.25">
      <c r="C106" s="13">
        <v>821000831</v>
      </c>
      <c r="D106" s="37" t="s">
        <v>15</v>
      </c>
      <c r="E106" s="51" t="s">
        <v>50</v>
      </c>
      <c r="F106" s="49" t="s">
        <v>20</v>
      </c>
      <c r="G106" s="49">
        <v>279620</v>
      </c>
      <c r="H106" s="55">
        <v>45027</v>
      </c>
      <c r="I106" s="40">
        <v>45057</v>
      </c>
      <c r="J106" s="19">
        <v>12300</v>
      </c>
      <c r="K106" s="38" t="s">
        <v>16</v>
      </c>
      <c r="L106" s="50">
        <v>45017</v>
      </c>
      <c r="M106" s="19">
        <v>12300</v>
      </c>
      <c r="N106" s="51">
        <v>12300</v>
      </c>
      <c r="O106" s="52" t="s">
        <v>32</v>
      </c>
      <c r="P106" s="38" t="s">
        <v>16</v>
      </c>
      <c r="Q106" s="43" t="s">
        <v>17</v>
      </c>
      <c r="R106" s="15" t="s">
        <v>18</v>
      </c>
      <c r="S106" s="6"/>
      <c r="T106" s="6"/>
    </row>
    <row r="107" spans="3:20" ht="27.75" customHeight="1" x14ac:dyDescent="0.25">
      <c r="C107" s="13">
        <v>821000831</v>
      </c>
      <c r="D107" s="37" t="s">
        <v>15</v>
      </c>
      <c r="E107" s="51" t="s">
        <v>50</v>
      </c>
      <c r="F107" s="49" t="s">
        <v>20</v>
      </c>
      <c r="G107" s="49">
        <v>280447</v>
      </c>
      <c r="H107" s="55">
        <v>45029</v>
      </c>
      <c r="I107" s="40">
        <v>45057</v>
      </c>
      <c r="J107" s="19">
        <v>40400</v>
      </c>
      <c r="K107" s="38" t="s">
        <v>16</v>
      </c>
      <c r="L107" s="50">
        <v>45017</v>
      </c>
      <c r="M107" s="19">
        <v>40400</v>
      </c>
      <c r="N107" s="14">
        <v>0</v>
      </c>
      <c r="O107" s="52">
        <v>40400</v>
      </c>
      <c r="P107" s="38" t="s">
        <v>16</v>
      </c>
      <c r="Q107" s="43" t="s">
        <v>17</v>
      </c>
      <c r="R107" s="15" t="s">
        <v>18</v>
      </c>
      <c r="S107" s="6"/>
      <c r="T107" s="6"/>
    </row>
    <row r="108" spans="3:20" ht="27.75" customHeight="1" x14ac:dyDescent="0.25">
      <c r="C108" s="13">
        <v>821000831</v>
      </c>
      <c r="D108" s="37" t="s">
        <v>15</v>
      </c>
      <c r="E108" s="51" t="s">
        <v>50</v>
      </c>
      <c r="F108" s="49" t="s">
        <v>20</v>
      </c>
      <c r="G108" s="49">
        <v>282689</v>
      </c>
      <c r="H108" s="55">
        <v>45036</v>
      </c>
      <c r="I108" s="40">
        <v>45057</v>
      </c>
      <c r="J108" s="19">
        <v>40400</v>
      </c>
      <c r="K108" s="38" t="s">
        <v>16</v>
      </c>
      <c r="L108" s="50">
        <v>45017</v>
      </c>
      <c r="M108" s="19">
        <v>40400</v>
      </c>
      <c r="N108" s="14">
        <v>0</v>
      </c>
      <c r="O108" s="52">
        <v>40400</v>
      </c>
      <c r="P108" s="38" t="s">
        <v>16</v>
      </c>
      <c r="Q108" s="43" t="s">
        <v>17</v>
      </c>
      <c r="R108" s="15" t="s">
        <v>18</v>
      </c>
      <c r="S108" s="6"/>
      <c r="T108" s="6"/>
    </row>
    <row r="109" spans="3:20" ht="27.75" customHeight="1" x14ac:dyDescent="0.25">
      <c r="C109" s="13">
        <v>821000831</v>
      </c>
      <c r="D109" s="37" t="s">
        <v>15</v>
      </c>
      <c r="E109" s="51" t="s">
        <v>50</v>
      </c>
      <c r="F109" s="49" t="s">
        <v>20</v>
      </c>
      <c r="G109" s="49">
        <v>283203</v>
      </c>
      <c r="H109" s="55">
        <v>45037</v>
      </c>
      <c r="I109" s="40">
        <v>45057</v>
      </c>
      <c r="J109" s="19">
        <v>40400</v>
      </c>
      <c r="K109" s="38" t="s">
        <v>16</v>
      </c>
      <c r="L109" s="50">
        <v>45017</v>
      </c>
      <c r="M109" s="19">
        <v>40400</v>
      </c>
      <c r="N109" s="14">
        <v>0</v>
      </c>
      <c r="O109" s="52">
        <v>40400</v>
      </c>
      <c r="P109" s="38" t="s">
        <v>16</v>
      </c>
      <c r="Q109" s="43" t="s">
        <v>17</v>
      </c>
      <c r="R109" s="15" t="s">
        <v>18</v>
      </c>
      <c r="S109" s="6"/>
      <c r="T109" s="6"/>
    </row>
    <row r="110" spans="3:20" ht="27.75" customHeight="1" x14ac:dyDescent="0.25">
      <c r="C110" s="13">
        <v>821000831</v>
      </c>
      <c r="D110" s="37" t="s">
        <v>15</v>
      </c>
      <c r="E110" s="51" t="s">
        <v>51</v>
      </c>
      <c r="F110" s="49" t="s">
        <v>20</v>
      </c>
      <c r="G110" s="49">
        <v>280700</v>
      </c>
      <c r="H110" s="55">
        <v>45029</v>
      </c>
      <c r="I110" s="40">
        <v>45057</v>
      </c>
      <c r="J110" s="19">
        <v>252500</v>
      </c>
      <c r="K110" s="38" t="s">
        <v>16</v>
      </c>
      <c r="L110" s="50">
        <v>45017</v>
      </c>
      <c r="M110" s="19">
        <v>252500</v>
      </c>
      <c r="N110" s="51">
        <v>252500</v>
      </c>
      <c r="O110" s="52" t="s">
        <v>32</v>
      </c>
      <c r="P110" s="38" t="s">
        <v>16</v>
      </c>
      <c r="Q110" s="43" t="s">
        <v>17</v>
      </c>
      <c r="R110" s="15" t="s">
        <v>18</v>
      </c>
      <c r="S110" s="6"/>
      <c r="T110" s="6"/>
    </row>
    <row r="111" spans="3:20" ht="27.75" customHeight="1" x14ac:dyDescent="0.25">
      <c r="C111" s="13">
        <v>821000831</v>
      </c>
      <c r="D111" s="37" t="s">
        <v>15</v>
      </c>
      <c r="E111" s="51" t="s">
        <v>51</v>
      </c>
      <c r="F111" s="49" t="s">
        <v>20</v>
      </c>
      <c r="G111" s="49">
        <v>280759</v>
      </c>
      <c r="H111" s="55">
        <v>45029</v>
      </c>
      <c r="I111" s="40">
        <v>45057</v>
      </c>
      <c r="J111" s="19">
        <v>132838</v>
      </c>
      <c r="K111" s="38" t="s">
        <v>16</v>
      </c>
      <c r="L111" s="50">
        <v>45017</v>
      </c>
      <c r="M111" s="19">
        <v>132838</v>
      </c>
      <c r="N111" s="14">
        <v>0</v>
      </c>
      <c r="O111" s="52" t="s">
        <v>32</v>
      </c>
      <c r="P111" s="38" t="s">
        <v>16</v>
      </c>
      <c r="Q111" s="43" t="s">
        <v>17</v>
      </c>
      <c r="R111" s="15" t="s">
        <v>18</v>
      </c>
      <c r="S111" s="6"/>
      <c r="T111" s="6"/>
    </row>
    <row r="112" spans="3:20" ht="27.75" customHeight="1" x14ac:dyDescent="0.25">
      <c r="C112" s="13">
        <v>821000831</v>
      </c>
      <c r="D112" s="37" t="s">
        <v>15</v>
      </c>
      <c r="E112" s="51" t="s">
        <v>51</v>
      </c>
      <c r="F112" s="49" t="s">
        <v>20</v>
      </c>
      <c r="G112" s="49">
        <v>282156</v>
      </c>
      <c r="H112" s="55">
        <v>45034</v>
      </c>
      <c r="I112" s="40">
        <v>45057</v>
      </c>
      <c r="J112" s="19">
        <v>73400</v>
      </c>
      <c r="K112" s="38" t="s">
        <v>16</v>
      </c>
      <c r="L112" s="50">
        <v>45017</v>
      </c>
      <c r="M112" s="19">
        <v>73400</v>
      </c>
      <c r="N112" s="14">
        <v>0</v>
      </c>
      <c r="O112" s="52" t="s">
        <v>32</v>
      </c>
      <c r="P112" s="38" t="s">
        <v>16</v>
      </c>
      <c r="Q112" s="43" t="s">
        <v>17</v>
      </c>
      <c r="R112" s="15" t="s">
        <v>18</v>
      </c>
      <c r="S112" s="6"/>
      <c r="T112" s="6"/>
    </row>
    <row r="113" spans="3:20" ht="27.75" customHeight="1" x14ac:dyDescent="0.25">
      <c r="C113" s="13">
        <v>821000831</v>
      </c>
      <c r="D113" s="37" t="s">
        <v>15</v>
      </c>
      <c r="E113" s="51" t="s">
        <v>52</v>
      </c>
      <c r="F113" s="49" t="s">
        <v>20</v>
      </c>
      <c r="G113" s="49">
        <v>285881</v>
      </c>
      <c r="H113" s="55">
        <v>45048</v>
      </c>
      <c r="I113" s="40">
        <v>45078</v>
      </c>
      <c r="J113" s="19">
        <v>129500</v>
      </c>
      <c r="K113" s="38" t="s">
        <v>16</v>
      </c>
      <c r="L113" s="50">
        <v>44682</v>
      </c>
      <c r="M113" s="19">
        <v>129500</v>
      </c>
      <c r="N113" s="14">
        <v>0</v>
      </c>
      <c r="O113" s="52">
        <v>129500</v>
      </c>
      <c r="P113" s="38" t="s">
        <v>16</v>
      </c>
      <c r="Q113" s="43" t="s">
        <v>17</v>
      </c>
      <c r="R113" s="15" t="s">
        <v>18</v>
      </c>
      <c r="S113" s="6"/>
      <c r="T113" s="6"/>
    </row>
    <row r="114" spans="3:20" ht="27.75" customHeight="1" x14ac:dyDescent="0.25">
      <c r="C114" s="13">
        <v>821000831</v>
      </c>
      <c r="D114" s="37" t="s">
        <v>15</v>
      </c>
      <c r="E114" s="51" t="s">
        <v>52</v>
      </c>
      <c r="F114" s="49" t="s">
        <v>20</v>
      </c>
      <c r="G114" s="49">
        <v>285884</v>
      </c>
      <c r="H114" s="55">
        <v>45048</v>
      </c>
      <c r="I114" s="40">
        <v>45078</v>
      </c>
      <c r="J114" s="19">
        <v>338379</v>
      </c>
      <c r="K114" s="38" t="s">
        <v>16</v>
      </c>
      <c r="L114" s="50">
        <v>44682</v>
      </c>
      <c r="M114" s="19">
        <v>338379</v>
      </c>
      <c r="N114" s="14">
        <v>0</v>
      </c>
      <c r="O114" s="52">
        <v>338379</v>
      </c>
      <c r="P114" s="38" t="s">
        <v>16</v>
      </c>
      <c r="Q114" s="43" t="s">
        <v>17</v>
      </c>
      <c r="R114" s="15" t="s">
        <v>18</v>
      </c>
      <c r="S114" s="6"/>
      <c r="T114" s="6"/>
    </row>
    <row r="115" spans="3:20" ht="27.75" customHeight="1" x14ac:dyDescent="0.25">
      <c r="C115" s="13">
        <v>821000831</v>
      </c>
      <c r="D115" s="37" t="s">
        <v>15</v>
      </c>
      <c r="E115" s="51" t="s">
        <v>52</v>
      </c>
      <c r="F115" s="49" t="s">
        <v>20</v>
      </c>
      <c r="G115" s="49">
        <v>288362</v>
      </c>
      <c r="H115" s="55">
        <v>45055</v>
      </c>
      <c r="I115" s="40">
        <v>45078</v>
      </c>
      <c r="J115" s="19">
        <v>40400</v>
      </c>
      <c r="K115" s="38" t="s">
        <v>16</v>
      </c>
      <c r="L115" s="50">
        <v>44682</v>
      </c>
      <c r="M115" s="19">
        <v>40400</v>
      </c>
      <c r="N115" s="14">
        <v>0</v>
      </c>
      <c r="O115" s="52">
        <v>40400</v>
      </c>
      <c r="P115" s="38" t="s">
        <v>16</v>
      </c>
      <c r="Q115" s="43" t="s">
        <v>17</v>
      </c>
      <c r="R115" s="15" t="s">
        <v>18</v>
      </c>
      <c r="S115" s="6"/>
      <c r="T115" s="6"/>
    </row>
    <row r="116" spans="3:20" ht="27.75" customHeight="1" x14ac:dyDescent="0.25">
      <c r="C116" s="13">
        <v>821000831</v>
      </c>
      <c r="D116" s="37" t="s">
        <v>15</v>
      </c>
      <c r="E116" s="51" t="s">
        <v>52</v>
      </c>
      <c r="F116" s="49" t="s">
        <v>20</v>
      </c>
      <c r="G116" s="49">
        <v>289709</v>
      </c>
      <c r="H116" s="55">
        <v>45059</v>
      </c>
      <c r="I116" s="40">
        <v>45078</v>
      </c>
      <c r="J116" s="19">
        <v>40400</v>
      </c>
      <c r="K116" s="38" t="s">
        <v>16</v>
      </c>
      <c r="L116" s="50">
        <v>44682</v>
      </c>
      <c r="M116" s="19">
        <v>40400</v>
      </c>
      <c r="N116" s="14">
        <v>0</v>
      </c>
      <c r="O116" s="52">
        <v>40400</v>
      </c>
      <c r="P116" s="38" t="s">
        <v>16</v>
      </c>
      <c r="Q116" s="43" t="s">
        <v>17</v>
      </c>
      <c r="R116" s="15" t="s">
        <v>18</v>
      </c>
      <c r="S116" s="6"/>
      <c r="T116" s="6"/>
    </row>
    <row r="117" spans="3:20" ht="27.75" customHeight="1" x14ac:dyDescent="0.25">
      <c r="C117" s="13">
        <v>821000831</v>
      </c>
      <c r="D117" s="37" t="s">
        <v>15</v>
      </c>
      <c r="E117" s="51" t="s">
        <v>52</v>
      </c>
      <c r="F117" s="49" t="s">
        <v>20</v>
      </c>
      <c r="G117" s="49">
        <v>291601</v>
      </c>
      <c r="H117" s="55">
        <v>45064</v>
      </c>
      <c r="I117" s="40">
        <v>45078</v>
      </c>
      <c r="J117" s="19">
        <v>77300</v>
      </c>
      <c r="K117" s="38" t="s">
        <v>16</v>
      </c>
      <c r="L117" s="50">
        <v>44682</v>
      </c>
      <c r="M117" s="19">
        <v>77300</v>
      </c>
      <c r="N117" s="14">
        <v>0</v>
      </c>
      <c r="O117" s="52">
        <v>77300</v>
      </c>
      <c r="P117" s="38" t="s">
        <v>16</v>
      </c>
      <c r="Q117" s="43" t="s">
        <v>17</v>
      </c>
      <c r="R117" s="15" t="s">
        <v>18</v>
      </c>
      <c r="S117" s="6"/>
      <c r="T117" s="6"/>
    </row>
    <row r="118" spans="3:20" ht="27.75" customHeight="1" x14ac:dyDescent="0.25">
      <c r="C118" s="13">
        <v>821000831</v>
      </c>
      <c r="D118" s="37" t="s">
        <v>15</v>
      </c>
      <c r="E118" s="51" t="s">
        <v>52</v>
      </c>
      <c r="F118" s="49" t="s">
        <v>20</v>
      </c>
      <c r="G118" s="49">
        <v>291744</v>
      </c>
      <c r="H118" s="55">
        <v>45065</v>
      </c>
      <c r="I118" s="40">
        <v>45078</v>
      </c>
      <c r="J118" s="19">
        <v>40400</v>
      </c>
      <c r="K118" s="38" t="s">
        <v>16</v>
      </c>
      <c r="L118" s="50">
        <v>44682</v>
      </c>
      <c r="M118" s="19">
        <v>40400</v>
      </c>
      <c r="N118" s="14">
        <v>0</v>
      </c>
      <c r="O118" s="52">
        <v>40400</v>
      </c>
      <c r="P118" s="38" t="s">
        <v>16</v>
      </c>
      <c r="Q118" s="43" t="s">
        <v>17</v>
      </c>
      <c r="R118" s="15" t="s">
        <v>18</v>
      </c>
      <c r="S118" s="6"/>
      <c r="T118" s="6"/>
    </row>
    <row r="119" spans="3:20" ht="27.75" customHeight="1" x14ac:dyDescent="0.25">
      <c r="C119" s="13">
        <v>821000831</v>
      </c>
      <c r="D119" s="37" t="s">
        <v>15</v>
      </c>
      <c r="E119" s="51" t="s">
        <v>52</v>
      </c>
      <c r="F119" s="49" t="s">
        <v>20</v>
      </c>
      <c r="G119" s="49">
        <v>292562</v>
      </c>
      <c r="H119" s="55">
        <v>45070</v>
      </c>
      <c r="I119" s="40">
        <v>45078</v>
      </c>
      <c r="J119" s="19">
        <v>40400</v>
      </c>
      <c r="K119" s="38" t="s">
        <v>16</v>
      </c>
      <c r="L119" s="50">
        <v>44682</v>
      </c>
      <c r="M119" s="19">
        <v>40400</v>
      </c>
      <c r="N119" s="14">
        <v>0</v>
      </c>
      <c r="O119" s="52">
        <v>40400</v>
      </c>
      <c r="P119" s="38" t="s">
        <v>16</v>
      </c>
      <c r="Q119" s="43" t="s">
        <v>17</v>
      </c>
      <c r="R119" s="15" t="s">
        <v>18</v>
      </c>
      <c r="S119" s="6"/>
      <c r="T119" s="6"/>
    </row>
    <row r="120" spans="3:20" ht="27.75" customHeight="1" x14ac:dyDescent="0.25">
      <c r="C120" s="13">
        <v>821000831</v>
      </c>
      <c r="D120" s="37" t="s">
        <v>15</v>
      </c>
      <c r="E120" s="51" t="s">
        <v>53</v>
      </c>
      <c r="F120" s="49" t="s">
        <v>20</v>
      </c>
      <c r="G120" s="49">
        <v>286428</v>
      </c>
      <c r="H120" s="55">
        <v>45049</v>
      </c>
      <c r="I120" s="40">
        <v>45078</v>
      </c>
      <c r="J120" s="19">
        <v>30500</v>
      </c>
      <c r="K120" s="38" t="s">
        <v>16</v>
      </c>
      <c r="L120" s="50">
        <v>44682</v>
      </c>
      <c r="M120" s="19">
        <v>30500</v>
      </c>
      <c r="N120" s="14">
        <v>0</v>
      </c>
      <c r="O120" s="52">
        <v>30500</v>
      </c>
      <c r="P120" s="38" t="s">
        <v>16</v>
      </c>
      <c r="Q120" s="43" t="s">
        <v>17</v>
      </c>
      <c r="R120" s="15" t="s">
        <v>18</v>
      </c>
      <c r="S120" s="6"/>
      <c r="T120" s="6"/>
    </row>
    <row r="121" spans="3:20" ht="27.75" customHeight="1" x14ac:dyDescent="0.25">
      <c r="C121" s="13">
        <v>821000831</v>
      </c>
      <c r="D121" s="37" t="s">
        <v>15</v>
      </c>
      <c r="E121" s="51" t="s">
        <v>53</v>
      </c>
      <c r="F121" s="49" t="s">
        <v>20</v>
      </c>
      <c r="G121" s="49">
        <v>286465</v>
      </c>
      <c r="H121" s="55">
        <v>45049</v>
      </c>
      <c r="I121" s="40">
        <v>45078</v>
      </c>
      <c r="J121" s="19">
        <v>158500</v>
      </c>
      <c r="K121" s="38" t="s">
        <v>16</v>
      </c>
      <c r="L121" s="50">
        <v>44682</v>
      </c>
      <c r="M121" s="19">
        <v>158500</v>
      </c>
      <c r="N121" s="14">
        <v>0</v>
      </c>
      <c r="O121" s="52">
        <v>158500</v>
      </c>
      <c r="P121" s="38" t="s">
        <v>16</v>
      </c>
      <c r="Q121" s="43" t="s">
        <v>17</v>
      </c>
      <c r="R121" s="15" t="s">
        <v>18</v>
      </c>
      <c r="S121" s="6"/>
      <c r="T121" s="6"/>
    </row>
    <row r="122" spans="3:20" ht="27.75" customHeight="1" x14ac:dyDescent="0.25">
      <c r="C122" s="13">
        <v>821000831</v>
      </c>
      <c r="D122" s="37" t="s">
        <v>15</v>
      </c>
      <c r="E122" s="51" t="s">
        <v>53</v>
      </c>
      <c r="F122" s="49" t="s">
        <v>20</v>
      </c>
      <c r="G122" s="49">
        <v>287343</v>
      </c>
      <c r="H122" s="55">
        <v>45051</v>
      </c>
      <c r="I122" s="40">
        <v>45078</v>
      </c>
      <c r="J122" s="19">
        <v>44500</v>
      </c>
      <c r="K122" s="38" t="s">
        <v>16</v>
      </c>
      <c r="L122" s="50">
        <v>44682</v>
      </c>
      <c r="M122" s="19">
        <v>44500</v>
      </c>
      <c r="N122" s="14">
        <v>0</v>
      </c>
      <c r="O122" s="52">
        <v>44500</v>
      </c>
      <c r="P122" s="38" t="s">
        <v>16</v>
      </c>
      <c r="Q122" s="43" t="s">
        <v>17</v>
      </c>
      <c r="R122" s="15" t="s">
        <v>18</v>
      </c>
      <c r="S122" s="6"/>
      <c r="T122" s="6"/>
    </row>
    <row r="123" spans="3:20" ht="27.75" customHeight="1" x14ac:dyDescent="0.25">
      <c r="C123" s="13">
        <v>821000831</v>
      </c>
      <c r="D123" s="37" t="s">
        <v>15</v>
      </c>
      <c r="E123" s="51" t="s">
        <v>53</v>
      </c>
      <c r="F123" s="49" t="s">
        <v>20</v>
      </c>
      <c r="G123" s="49">
        <v>290133</v>
      </c>
      <c r="H123" s="55">
        <v>45061</v>
      </c>
      <c r="I123" s="40">
        <v>45078</v>
      </c>
      <c r="J123" s="19">
        <v>226400</v>
      </c>
      <c r="K123" s="38" t="s">
        <v>16</v>
      </c>
      <c r="L123" s="50">
        <v>44682</v>
      </c>
      <c r="M123" s="19">
        <v>226400</v>
      </c>
      <c r="N123" s="14">
        <v>0</v>
      </c>
      <c r="O123" s="52">
        <v>226400</v>
      </c>
      <c r="P123" s="38" t="s">
        <v>16</v>
      </c>
      <c r="Q123" s="43" t="s">
        <v>17</v>
      </c>
      <c r="R123" s="15" t="s">
        <v>18</v>
      </c>
      <c r="S123" s="6"/>
      <c r="T123" s="6"/>
    </row>
    <row r="124" spans="3:20" ht="27.75" customHeight="1" x14ac:dyDescent="0.25">
      <c r="C124" s="13">
        <v>821000831</v>
      </c>
      <c r="D124" s="37" t="s">
        <v>15</v>
      </c>
      <c r="E124" s="51" t="s">
        <v>53</v>
      </c>
      <c r="F124" s="49" t="s">
        <v>20</v>
      </c>
      <c r="G124" s="49">
        <v>290151</v>
      </c>
      <c r="H124" s="55">
        <v>45061</v>
      </c>
      <c r="I124" s="40">
        <v>45078</v>
      </c>
      <c r="J124" s="19">
        <v>6700</v>
      </c>
      <c r="K124" s="38" t="s">
        <v>16</v>
      </c>
      <c r="L124" s="50">
        <v>44682</v>
      </c>
      <c r="M124" s="19">
        <v>6700</v>
      </c>
      <c r="N124" s="14">
        <v>0</v>
      </c>
      <c r="O124" s="52">
        <v>6700</v>
      </c>
      <c r="P124" s="38" t="s">
        <v>16</v>
      </c>
      <c r="Q124" s="43" t="s">
        <v>17</v>
      </c>
      <c r="R124" s="15" t="s">
        <v>18</v>
      </c>
      <c r="S124" s="6"/>
      <c r="T124" s="6"/>
    </row>
    <row r="125" spans="3:20" ht="27.75" customHeight="1" x14ac:dyDescent="0.25">
      <c r="C125" s="13">
        <v>821000831</v>
      </c>
      <c r="D125" s="37" t="s">
        <v>15</v>
      </c>
      <c r="E125" s="51" t="s">
        <v>53</v>
      </c>
      <c r="F125" s="49" t="s">
        <v>20</v>
      </c>
      <c r="G125" s="49">
        <v>290741</v>
      </c>
      <c r="H125" s="55">
        <v>45062</v>
      </c>
      <c r="I125" s="40">
        <v>45078</v>
      </c>
      <c r="J125" s="19">
        <v>32400</v>
      </c>
      <c r="K125" s="38" t="s">
        <v>16</v>
      </c>
      <c r="L125" s="50">
        <v>44682</v>
      </c>
      <c r="M125" s="19">
        <v>32400</v>
      </c>
      <c r="N125" s="14">
        <v>0</v>
      </c>
      <c r="O125" s="52">
        <v>32400</v>
      </c>
      <c r="P125" s="38" t="s">
        <v>16</v>
      </c>
      <c r="Q125" s="43" t="s">
        <v>17</v>
      </c>
      <c r="R125" s="15" t="s">
        <v>18</v>
      </c>
      <c r="S125" s="6"/>
      <c r="T125" s="6"/>
    </row>
    <row r="126" spans="3:20" ht="27.75" customHeight="1" x14ac:dyDescent="0.25">
      <c r="C126" s="13">
        <v>821000831</v>
      </c>
      <c r="D126" s="37" t="s">
        <v>15</v>
      </c>
      <c r="E126" s="51" t="s">
        <v>53</v>
      </c>
      <c r="F126" s="49" t="s">
        <v>20</v>
      </c>
      <c r="G126" s="49">
        <v>292278</v>
      </c>
      <c r="H126" s="55">
        <v>45069</v>
      </c>
      <c r="I126" s="40">
        <v>45078</v>
      </c>
      <c r="J126" s="19">
        <v>159200</v>
      </c>
      <c r="K126" s="38" t="s">
        <v>16</v>
      </c>
      <c r="L126" s="50">
        <v>44682</v>
      </c>
      <c r="M126" s="19">
        <v>159200</v>
      </c>
      <c r="N126" s="14">
        <v>0</v>
      </c>
      <c r="O126" s="52">
        <v>159200</v>
      </c>
      <c r="P126" s="38" t="s">
        <v>16</v>
      </c>
      <c r="Q126" s="43" t="s">
        <v>17</v>
      </c>
      <c r="R126" s="15" t="s">
        <v>18</v>
      </c>
      <c r="S126" s="6"/>
      <c r="T126" s="6"/>
    </row>
    <row r="127" spans="3:20" ht="27.75" customHeight="1" x14ac:dyDescent="0.25">
      <c r="C127" s="13">
        <v>821000831</v>
      </c>
      <c r="D127" s="37" t="s">
        <v>15</v>
      </c>
      <c r="E127" s="51" t="s">
        <v>54</v>
      </c>
      <c r="F127" s="49" t="s">
        <v>20</v>
      </c>
      <c r="G127" s="49">
        <v>298771</v>
      </c>
      <c r="H127" s="55">
        <v>45086</v>
      </c>
      <c r="I127" s="40">
        <v>45153</v>
      </c>
      <c r="J127" s="19">
        <v>6700</v>
      </c>
      <c r="K127" s="38" t="s">
        <v>16</v>
      </c>
      <c r="L127" s="50">
        <v>45078</v>
      </c>
      <c r="M127" s="19">
        <v>6700</v>
      </c>
      <c r="N127" s="14">
        <v>0</v>
      </c>
      <c r="O127" s="52">
        <v>6700</v>
      </c>
      <c r="P127" s="38" t="s">
        <v>16</v>
      </c>
      <c r="Q127" s="43" t="s">
        <v>17</v>
      </c>
      <c r="R127" s="15" t="s">
        <v>18</v>
      </c>
      <c r="S127" s="6"/>
      <c r="T127" s="6"/>
    </row>
    <row r="128" spans="3:20" ht="27.75" customHeight="1" x14ac:dyDescent="0.25">
      <c r="C128" s="13">
        <v>821000831</v>
      </c>
      <c r="D128" s="37" t="s">
        <v>15</v>
      </c>
      <c r="E128" s="51" t="s">
        <v>54</v>
      </c>
      <c r="F128" s="49" t="s">
        <v>20</v>
      </c>
      <c r="G128" s="49">
        <v>298877</v>
      </c>
      <c r="H128" s="55">
        <v>45088</v>
      </c>
      <c r="I128" s="40">
        <v>45153</v>
      </c>
      <c r="J128" s="19">
        <v>187524</v>
      </c>
      <c r="K128" s="38" t="s">
        <v>16</v>
      </c>
      <c r="L128" s="50">
        <v>45078</v>
      </c>
      <c r="M128" s="19">
        <v>187524</v>
      </c>
      <c r="N128" s="14">
        <v>0</v>
      </c>
      <c r="O128" s="52">
        <v>187524</v>
      </c>
      <c r="P128" s="38" t="s">
        <v>16</v>
      </c>
      <c r="Q128" s="43" t="s">
        <v>17</v>
      </c>
      <c r="R128" s="15" t="s">
        <v>18</v>
      </c>
      <c r="S128" s="6"/>
      <c r="T128" s="6"/>
    </row>
    <row r="129" spans="3:20" ht="27.75" customHeight="1" x14ac:dyDescent="0.25">
      <c r="C129" s="13">
        <v>821000831</v>
      </c>
      <c r="D129" s="37" t="s">
        <v>15</v>
      </c>
      <c r="E129" s="51" t="s">
        <v>55</v>
      </c>
      <c r="F129" s="49" t="s">
        <v>20</v>
      </c>
      <c r="G129" s="49">
        <v>296384</v>
      </c>
      <c r="H129" s="55">
        <v>45082</v>
      </c>
      <c r="I129" s="40">
        <v>45153</v>
      </c>
      <c r="J129" s="19">
        <v>124300</v>
      </c>
      <c r="K129" s="38" t="s">
        <v>16</v>
      </c>
      <c r="L129" s="50">
        <v>45078</v>
      </c>
      <c r="M129" s="19">
        <v>124300</v>
      </c>
      <c r="N129" s="14">
        <v>0</v>
      </c>
      <c r="O129" s="52">
        <v>124300</v>
      </c>
      <c r="P129" s="38" t="s">
        <v>16</v>
      </c>
      <c r="Q129" s="43" t="s">
        <v>17</v>
      </c>
      <c r="R129" s="15" t="s">
        <v>18</v>
      </c>
      <c r="S129" s="6"/>
      <c r="T129" s="6"/>
    </row>
    <row r="130" spans="3:20" ht="27.75" customHeight="1" x14ac:dyDescent="0.25">
      <c r="C130" s="13">
        <v>821000831</v>
      </c>
      <c r="D130" s="37" t="s">
        <v>15</v>
      </c>
      <c r="E130" s="51" t="s">
        <v>55</v>
      </c>
      <c r="F130" s="49" t="s">
        <v>20</v>
      </c>
      <c r="G130" s="49">
        <v>297513</v>
      </c>
      <c r="H130" s="55">
        <v>45084</v>
      </c>
      <c r="I130" s="40">
        <v>45153</v>
      </c>
      <c r="J130" s="19">
        <v>28300</v>
      </c>
      <c r="K130" s="38" t="s">
        <v>16</v>
      </c>
      <c r="L130" s="50">
        <v>45078</v>
      </c>
      <c r="M130" s="19">
        <v>28300</v>
      </c>
      <c r="N130" s="14">
        <v>0</v>
      </c>
      <c r="O130" s="52">
        <v>28300</v>
      </c>
      <c r="P130" s="38" t="s">
        <v>16</v>
      </c>
      <c r="Q130" s="43" t="s">
        <v>17</v>
      </c>
      <c r="R130" s="15" t="s">
        <v>18</v>
      </c>
      <c r="S130" s="6"/>
      <c r="T130" s="6"/>
    </row>
    <row r="131" spans="3:20" ht="27.75" customHeight="1" x14ac:dyDescent="0.25">
      <c r="C131" s="13">
        <v>821000831</v>
      </c>
      <c r="D131" s="37" t="s">
        <v>15</v>
      </c>
      <c r="E131" s="51" t="s">
        <v>55</v>
      </c>
      <c r="F131" s="49" t="s">
        <v>20</v>
      </c>
      <c r="G131" s="49">
        <v>298439</v>
      </c>
      <c r="H131" s="55">
        <v>45086</v>
      </c>
      <c r="I131" s="40">
        <v>45153</v>
      </c>
      <c r="J131" s="19">
        <v>166650</v>
      </c>
      <c r="K131" s="38" t="s">
        <v>16</v>
      </c>
      <c r="L131" s="50">
        <v>45078</v>
      </c>
      <c r="M131" s="19">
        <v>166650</v>
      </c>
      <c r="N131" s="14">
        <v>0</v>
      </c>
      <c r="O131" s="52">
        <v>166650</v>
      </c>
      <c r="P131" s="38" t="s">
        <v>16</v>
      </c>
      <c r="Q131" s="43" t="s">
        <v>17</v>
      </c>
      <c r="R131" s="15" t="s">
        <v>18</v>
      </c>
      <c r="S131" s="6"/>
      <c r="T131" s="6"/>
    </row>
    <row r="132" spans="3:20" ht="27.75" customHeight="1" x14ac:dyDescent="0.25">
      <c r="C132" s="13">
        <v>821000831</v>
      </c>
      <c r="D132" s="37" t="s">
        <v>15</v>
      </c>
      <c r="E132" s="51" t="s">
        <v>55</v>
      </c>
      <c r="F132" s="49" t="s">
        <v>20</v>
      </c>
      <c r="G132" s="49">
        <v>298792</v>
      </c>
      <c r="H132" s="55">
        <v>45086</v>
      </c>
      <c r="I132" s="40">
        <v>45153</v>
      </c>
      <c r="J132" s="19">
        <v>13400</v>
      </c>
      <c r="K132" s="38" t="s">
        <v>16</v>
      </c>
      <c r="L132" s="50">
        <v>45078</v>
      </c>
      <c r="M132" s="19">
        <v>13400</v>
      </c>
      <c r="N132" s="14">
        <v>0</v>
      </c>
      <c r="O132" s="52">
        <v>13400</v>
      </c>
      <c r="P132" s="38" t="s">
        <v>16</v>
      </c>
      <c r="Q132" s="43" t="s">
        <v>17</v>
      </c>
      <c r="R132" s="15" t="s">
        <v>18</v>
      </c>
      <c r="S132" s="6"/>
      <c r="T132" s="6"/>
    </row>
    <row r="133" spans="3:20" ht="27.75" customHeight="1" x14ac:dyDescent="0.25">
      <c r="C133" s="13">
        <v>821000831</v>
      </c>
      <c r="D133" s="37" t="s">
        <v>15</v>
      </c>
      <c r="E133" s="51" t="s">
        <v>55</v>
      </c>
      <c r="F133" s="49" t="s">
        <v>20</v>
      </c>
      <c r="G133" s="49">
        <v>298794</v>
      </c>
      <c r="H133" s="55">
        <v>45086</v>
      </c>
      <c r="I133" s="40">
        <v>45153</v>
      </c>
      <c r="J133" s="19">
        <v>26800</v>
      </c>
      <c r="K133" s="38" t="s">
        <v>16</v>
      </c>
      <c r="L133" s="50">
        <v>45078</v>
      </c>
      <c r="M133" s="19">
        <v>26800</v>
      </c>
      <c r="N133" s="14">
        <v>0</v>
      </c>
      <c r="O133" s="52">
        <v>26800</v>
      </c>
      <c r="P133" s="38" t="s">
        <v>16</v>
      </c>
      <c r="Q133" s="43" t="s">
        <v>17</v>
      </c>
      <c r="R133" s="15" t="s">
        <v>18</v>
      </c>
      <c r="S133" s="6"/>
      <c r="T133" s="6"/>
    </row>
    <row r="134" spans="3:20" ht="27.75" customHeight="1" x14ac:dyDescent="0.25">
      <c r="C134" s="13">
        <v>821000831</v>
      </c>
      <c r="D134" s="37" t="s">
        <v>15</v>
      </c>
      <c r="E134" s="51" t="s">
        <v>55</v>
      </c>
      <c r="F134" s="49" t="s">
        <v>20</v>
      </c>
      <c r="G134" s="49">
        <v>300919</v>
      </c>
      <c r="H134" s="55">
        <v>45097</v>
      </c>
      <c r="I134" s="40">
        <v>45153</v>
      </c>
      <c r="J134" s="19">
        <v>30500</v>
      </c>
      <c r="K134" s="38" t="s">
        <v>16</v>
      </c>
      <c r="L134" s="50">
        <v>45078</v>
      </c>
      <c r="M134" s="19">
        <v>30500</v>
      </c>
      <c r="N134" s="14">
        <v>0</v>
      </c>
      <c r="O134" s="52">
        <v>30500</v>
      </c>
      <c r="P134" s="38" t="s">
        <v>16</v>
      </c>
      <c r="Q134" s="43" t="s">
        <v>17</v>
      </c>
      <c r="R134" s="15" t="s">
        <v>18</v>
      </c>
      <c r="S134" s="6"/>
      <c r="T134" s="6"/>
    </row>
    <row r="135" spans="3:20" ht="27.75" customHeight="1" x14ac:dyDescent="0.25">
      <c r="C135" s="13">
        <v>821000831</v>
      </c>
      <c r="D135" s="37" t="s">
        <v>15</v>
      </c>
      <c r="E135" s="51" t="s">
        <v>55</v>
      </c>
      <c r="F135" s="49" t="s">
        <v>20</v>
      </c>
      <c r="G135" s="49">
        <v>300920</v>
      </c>
      <c r="H135" s="55">
        <v>45097</v>
      </c>
      <c r="I135" s="40">
        <v>45153</v>
      </c>
      <c r="J135" s="19">
        <v>144600</v>
      </c>
      <c r="K135" s="38" t="s">
        <v>16</v>
      </c>
      <c r="L135" s="50">
        <v>45078</v>
      </c>
      <c r="M135" s="19">
        <v>144600</v>
      </c>
      <c r="N135" s="14">
        <v>0</v>
      </c>
      <c r="O135" s="52">
        <v>144600</v>
      </c>
      <c r="P135" s="38" t="s">
        <v>16</v>
      </c>
      <c r="Q135" s="43" t="s">
        <v>17</v>
      </c>
      <c r="R135" s="15" t="s">
        <v>18</v>
      </c>
      <c r="S135" s="6"/>
      <c r="T135" s="6"/>
    </row>
    <row r="136" spans="3:20" ht="27.75" customHeight="1" x14ac:dyDescent="0.25">
      <c r="C136" s="13">
        <v>821000831</v>
      </c>
      <c r="D136" s="37" t="s">
        <v>15</v>
      </c>
      <c r="E136" s="51" t="s">
        <v>55</v>
      </c>
      <c r="F136" s="49" t="s">
        <v>20</v>
      </c>
      <c r="G136" s="49">
        <v>300942</v>
      </c>
      <c r="H136" s="55">
        <v>45097</v>
      </c>
      <c r="I136" s="40">
        <v>45153</v>
      </c>
      <c r="J136" s="19">
        <v>40400</v>
      </c>
      <c r="K136" s="38" t="s">
        <v>16</v>
      </c>
      <c r="L136" s="50">
        <v>45078</v>
      </c>
      <c r="M136" s="19">
        <v>40400</v>
      </c>
      <c r="N136" s="14">
        <v>0</v>
      </c>
      <c r="O136" s="52">
        <v>40400</v>
      </c>
      <c r="P136" s="38" t="s">
        <v>16</v>
      </c>
      <c r="Q136" s="43" t="s">
        <v>17</v>
      </c>
      <c r="R136" s="15" t="s">
        <v>18</v>
      </c>
      <c r="S136" s="6"/>
      <c r="T136" s="6"/>
    </row>
    <row r="137" spans="3:20" ht="27.75" customHeight="1" x14ac:dyDescent="0.25">
      <c r="C137" s="13">
        <v>821000831</v>
      </c>
      <c r="D137" s="37" t="s">
        <v>15</v>
      </c>
      <c r="E137" s="51" t="s">
        <v>55</v>
      </c>
      <c r="F137" s="49" t="s">
        <v>20</v>
      </c>
      <c r="G137" s="49">
        <v>301706</v>
      </c>
      <c r="H137" s="55">
        <v>45099</v>
      </c>
      <c r="I137" s="40">
        <v>45153</v>
      </c>
      <c r="J137" s="19">
        <v>30500</v>
      </c>
      <c r="K137" s="38" t="s">
        <v>16</v>
      </c>
      <c r="L137" s="50">
        <v>45078</v>
      </c>
      <c r="M137" s="19">
        <v>30500</v>
      </c>
      <c r="N137" s="14">
        <v>0</v>
      </c>
      <c r="O137" s="52">
        <v>30500</v>
      </c>
      <c r="P137" s="38" t="s">
        <v>16</v>
      </c>
      <c r="Q137" s="43" t="s">
        <v>17</v>
      </c>
      <c r="R137" s="15" t="s">
        <v>18</v>
      </c>
      <c r="S137" s="6"/>
      <c r="T137" s="6"/>
    </row>
    <row r="138" spans="3:20" ht="27.75" customHeight="1" x14ac:dyDescent="0.25">
      <c r="C138" s="13">
        <v>821000831</v>
      </c>
      <c r="D138" s="37" t="s">
        <v>15</v>
      </c>
      <c r="E138" s="51" t="s">
        <v>55</v>
      </c>
      <c r="F138" s="49" t="s">
        <v>20</v>
      </c>
      <c r="G138" s="49">
        <v>301710</v>
      </c>
      <c r="H138" s="55">
        <v>45099</v>
      </c>
      <c r="I138" s="40">
        <v>45153</v>
      </c>
      <c r="J138" s="19">
        <v>144600</v>
      </c>
      <c r="K138" s="38" t="s">
        <v>16</v>
      </c>
      <c r="L138" s="50">
        <v>45078</v>
      </c>
      <c r="M138" s="19">
        <v>144600</v>
      </c>
      <c r="N138" s="14">
        <v>0</v>
      </c>
      <c r="O138" s="52">
        <v>144600</v>
      </c>
      <c r="P138" s="38" t="s">
        <v>16</v>
      </c>
      <c r="Q138" s="43" t="s">
        <v>17</v>
      </c>
      <c r="R138" s="15" t="s">
        <v>18</v>
      </c>
      <c r="S138" s="6"/>
      <c r="T138" s="6"/>
    </row>
    <row r="139" spans="3:20" ht="27.75" customHeight="1" x14ac:dyDescent="0.25">
      <c r="C139" s="13">
        <v>821000831</v>
      </c>
      <c r="D139" s="37" t="s">
        <v>15</v>
      </c>
      <c r="E139" s="51" t="s">
        <v>56</v>
      </c>
      <c r="F139" s="49" t="s">
        <v>20</v>
      </c>
      <c r="G139" s="49">
        <v>305585</v>
      </c>
      <c r="H139" s="55">
        <v>45111</v>
      </c>
      <c r="I139" s="40">
        <v>45153</v>
      </c>
      <c r="J139" s="19">
        <v>27200</v>
      </c>
      <c r="K139" s="38" t="s">
        <v>16</v>
      </c>
      <c r="L139" s="50">
        <v>45108</v>
      </c>
      <c r="M139" s="19">
        <v>27200</v>
      </c>
      <c r="N139" s="14">
        <v>0</v>
      </c>
      <c r="O139" s="52">
        <v>27200</v>
      </c>
      <c r="P139" s="38" t="s">
        <v>16</v>
      </c>
      <c r="Q139" s="43" t="s">
        <v>17</v>
      </c>
      <c r="R139" s="15" t="s">
        <v>18</v>
      </c>
      <c r="S139" s="6"/>
      <c r="T139" s="6"/>
    </row>
    <row r="140" spans="3:20" ht="27.75" customHeight="1" x14ac:dyDescent="0.25">
      <c r="C140" s="13">
        <v>821000831</v>
      </c>
      <c r="D140" s="37" t="s">
        <v>15</v>
      </c>
      <c r="E140" s="51" t="s">
        <v>56</v>
      </c>
      <c r="F140" s="49" t="s">
        <v>20</v>
      </c>
      <c r="G140" s="49">
        <v>305762</v>
      </c>
      <c r="H140" s="55">
        <v>45112</v>
      </c>
      <c r="I140" s="40">
        <v>45153</v>
      </c>
      <c r="J140" s="19">
        <v>40400</v>
      </c>
      <c r="K140" s="38" t="s">
        <v>16</v>
      </c>
      <c r="L140" s="50">
        <v>45108</v>
      </c>
      <c r="M140" s="19">
        <v>40400</v>
      </c>
      <c r="N140" s="14">
        <v>0</v>
      </c>
      <c r="O140" s="52">
        <v>40400</v>
      </c>
      <c r="P140" s="38" t="s">
        <v>16</v>
      </c>
      <c r="Q140" s="43" t="s">
        <v>17</v>
      </c>
      <c r="R140" s="15" t="s">
        <v>18</v>
      </c>
      <c r="S140" s="6"/>
      <c r="T140" s="6"/>
    </row>
    <row r="141" spans="3:20" ht="27.75" customHeight="1" x14ac:dyDescent="0.25">
      <c r="C141" s="13">
        <v>821000831</v>
      </c>
      <c r="D141" s="37" t="s">
        <v>15</v>
      </c>
      <c r="E141" s="51" t="s">
        <v>56</v>
      </c>
      <c r="F141" s="49" t="s">
        <v>20</v>
      </c>
      <c r="G141" s="49">
        <v>305898</v>
      </c>
      <c r="H141" s="55">
        <v>45112</v>
      </c>
      <c r="I141" s="40">
        <v>45153</v>
      </c>
      <c r="J141" s="19">
        <v>146300</v>
      </c>
      <c r="K141" s="38" t="s">
        <v>16</v>
      </c>
      <c r="L141" s="50">
        <v>45108</v>
      </c>
      <c r="M141" s="19">
        <v>146300</v>
      </c>
      <c r="N141" s="14">
        <v>0</v>
      </c>
      <c r="O141" s="52">
        <v>146300</v>
      </c>
      <c r="P141" s="38" t="s">
        <v>16</v>
      </c>
      <c r="Q141" s="43" t="s">
        <v>17</v>
      </c>
      <c r="R141" s="15" t="s">
        <v>18</v>
      </c>
      <c r="S141" s="6"/>
      <c r="T141" s="6"/>
    </row>
    <row r="142" spans="3:20" ht="27.75" customHeight="1" x14ac:dyDescent="0.25">
      <c r="C142" s="13">
        <v>821000831</v>
      </c>
      <c r="D142" s="37" t="s">
        <v>15</v>
      </c>
      <c r="E142" s="51" t="s">
        <v>56</v>
      </c>
      <c r="F142" s="49" t="s">
        <v>20</v>
      </c>
      <c r="G142" s="49">
        <v>305899</v>
      </c>
      <c r="H142" s="55">
        <v>45112</v>
      </c>
      <c r="I142" s="40">
        <v>45153</v>
      </c>
      <c r="J142" s="19">
        <v>45000</v>
      </c>
      <c r="K142" s="38" t="s">
        <v>16</v>
      </c>
      <c r="L142" s="50">
        <v>45108</v>
      </c>
      <c r="M142" s="19">
        <v>45000</v>
      </c>
      <c r="N142" s="14">
        <v>0</v>
      </c>
      <c r="O142" s="52">
        <v>45000</v>
      </c>
      <c r="P142" s="38" t="s">
        <v>16</v>
      </c>
      <c r="Q142" s="43" t="s">
        <v>17</v>
      </c>
      <c r="R142" s="15" t="s">
        <v>18</v>
      </c>
      <c r="S142" s="6"/>
      <c r="T142" s="6"/>
    </row>
    <row r="143" spans="3:20" ht="27.75" customHeight="1" x14ac:dyDescent="0.25">
      <c r="C143" s="13">
        <v>821000831</v>
      </c>
      <c r="D143" s="37" t="s">
        <v>15</v>
      </c>
      <c r="E143" s="51" t="s">
        <v>56</v>
      </c>
      <c r="F143" s="49" t="s">
        <v>20</v>
      </c>
      <c r="G143" s="49">
        <v>307043</v>
      </c>
      <c r="H143" s="55">
        <v>45115</v>
      </c>
      <c r="I143" s="40">
        <v>45153</v>
      </c>
      <c r="J143" s="19">
        <v>49800</v>
      </c>
      <c r="K143" s="38" t="s">
        <v>16</v>
      </c>
      <c r="L143" s="50">
        <v>45108</v>
      </c>
      <c r="M143" s="19">
        <v>49800</v>
      </c>
      <c r="N143" s="14">
        <v>0</v>
      </c>
      <c r="O143" s="52">
        <v>49800</v>
      </c>
      <c r="P143" s="38" t="s">
        <v>16</v>
      </c>
      <c r="Q143" s="43" t="s">
        <v>17</v>
      </c>
      <c r="R143" s="15" t="s">
        <v>18</v>
      </c>
      <c r="S143" s="6"/>
      <c r="T143" s="6"/>
    </row>
    <row r="144" spans="3:20" ht="27.75" customHeight="1" x14ac:dyDescent="0.25">
      <c r="C144" s="13">
        <v>821000831</v>
      </c>
      <c r="D144" s="37" t="s">
        <v>15</v>
      </c>
      <c r="E144" s="51" t="s">
        <v>56</v>
      </c>
      <c r="F144" s="49" t="s">
        <v>20</v>
      </c>
      <c r="G144" s="49">
        <v>308641</v>
      </c>
      <c r="H144" s="55">
        <v>45120</v>
      </c>
      <c r="I144" s="40">
        <v>45153</v>
      </c>
      <c r="J144" s="19">
        <v>27200</v>
      </c>
      <c r="K144" s="38" t="s">
        <v>16</v>
      </c>
      <c r="L144" s="50">
        <v>45108</v>
      </c>
      <c r="M144" s="19">
        <v>27200</v>
      </c>
      <c r="N144" s="14">
        <v>0</v>
      </c>
      <c r="O144" s="52">
        <v>27200</v>
      </c>
      <c r="P144" s="38" t="s">
        <v>16</v>
      </c>
      <c r="Q144" s="43" t="s">
        <v>17</v>
      </c>
      <c r="R144" s="15" t="s">
        <v>18</v>
      </c>
      <c r="S144" s="6"/>
      <c r="T144" s="6"/>
    </row>
    <row r="145" spans="2:20" ht="27.75" customHeight="1" x14ac:dyDescent="0.25">
      <c r="C145" s="13">
        <v>821000831</v>
      </c>
      <c r="D145" s="37" t="s">
        <v>15</v>
      </c>
      <c r="E145" s="51" t="s">
        <v>56</v>
      </c>
      <c r="F145" s="49" t="s">
        <v>20</v>
      </c>
      <c r="G145" s="49">
        <v>309621</v>
      </c>
      <c r="H145" s="55">
        <v>45124</v>
      </c>
      <c r="I145" s="40">
        <v>45153</v>
      </c>
      <c r="J145" s="19">
        <v>6700</v>
      </c>
      <c r="K145" s="38" t="s">
        <v>16</v>
      </c>
      <c r="L145" s="50">
        <v>45108</v>
      </c>
      <c r="M145" s="19">
        <v>6700</v>
      </c>
      <c r="N145" s="14">
        <v>0</v>
      </c>
      <c r="O145" s="52">
        <v>6700</v>
      </c>
      <c r="P145" s="38" t="s">
        <v>16</v>
      </c>
      <c r="Q145" s="43" t="s">
        <v>17</v>
      </c>
      <c r="R145" s="15" t="s">
        <v>18</v>
      </c>
      <c r="S145" s="6"/>
      <c r="T145" s="6"/>
    </row>
    <row r="146" spans="2:20" ht="27.75" customHeight="1" x14ac:dyDescent="0.25">
      <c r="C146" s="13">
        <v>821000831</v>
      </c>
      <c r="D146" s="37" t="s">
        <v>15</v>
      </c>
      <c r="E146" s="51" t="s">
        <v>57</v>
      </c>
      <c r="F146" s="49" t="s">
        <v>20</v>
      </c>
      <c r="G146" s="49">
        <v>303315</v>
      </c>
      <c r="H146" s="55">
        <v>45103</v>
      </c>
      <c r="I146" s="40">
        <v>45153</v>
      </c>
      <c r="J146" s="19">
        <v>44500</v>
      </c>
      <c r="K146" s="38" t="s">
        <v>16</v>
      </c>
      <c r="L146" s="50">
        <v>45108</v>
      </c>
      <c r="M146" s="19">
        <v>44500</v>
      </c>
      <c r="N146" s="14">
        <v>0</v>
      </c>
      <c r="O146" s="52">
        <v>44500</v>
      </c>
      <c r="P146" s="38" t="s">
        <v>16</v>
      </c>
      <c r="Q146" s="43" t="s">
        <v>17</v>
      </c>
      <c r="R146" s="15" t="s">
        <v>18</v>
      </c>
      <c r="S146" s="6"/>
      <c r="T146" s="6"/>
    </row>
    <row r="147" spans="2:20" ht="27.75" customHeight="1" thickBot="1" x14ac:dyDescent="0.3">
      <c r="C147" s="18">
        <v>821000831</v>
      </c>
      <c r="D147" s="64" t="s">
        <v>15</v>
      </c>
      <c r="E147" s="65" t="s">
        <v>57</v>
      </c>
      <c r="F147" s="66" t="s">
        <v>20</v>
      </c>
      <c r="G147" s="66">
        <v>310401</v>
      </c>
      <c r="H147" s="67">
        <v>45126</v>
      </c>
      <c r="I147" s="68">
        <v>45153</v>
      </c>
      <c r="J147" s="71">
        <v>6700</v>
      </c>
      <c r="K147" s="72" t="s">
        <v>16</v>
      </c>
      <c r="L147" s="73">
        <v>45108</v>
      </c>
      <c r="M147" s="71">
        <v>6700</v>
      </c>
      <c r="N147" s="14">
        <v>0</v>
      </c>
      <c r="O147" s="74">
        <v>6700</v>
      </c>
      <c r="P147" s="69" t="s">
        <v>16</v>
      </c>
      <c r="Q147" s="70" t="s">
        <v>17</v>
      </c>
      <c r="R147" s="20" t="s">
        <v>18</v>
      </c>
      <c r="S147" s="6"/>
      <c r="T147" s="6"/>
    </row>
    <row r="148" spans="2:20" s="6" customFormat="1" ht="35.25" customHeight="1" thickBot="1" x14ac:dyDescent="0.3">
      <c r="B148" s="8"/>
      <c r="C148" s="8"/>
      <c r="D148" s="8"/>
      <c r="E148" s="21"/>
      <c r="F148" s="5"/>
      <c r="G148" s="5"/>
      <c r="H148" s="5"/>
      <c r="I148" s="5"/>
      <c r="J148" s="75">
        <f>SUM(J2:J147)</f>
        <v>9683208</v>
      </c>
      <c r="K148" s="76">
        <f t="shared" ref="K148:N148" si="0">SUM(K2:K147)</f>
        <v>0</v>
      </c>
      <c r="L148" s="77">
        <f t="shared" si="0"/>
        <v>6525293</v>
      </c>
      <c r="M148" s="76">
        <f t="shared" si="0"/>
        <v>9683208</v>
      </c>
      <c r="N148" s="76">
        <f t="shared" si="0"/>
        <v>297200</v>
      </c>
      <c r="O148" s="78">
        <f>SUM(O2:O147)</f>
        <v>7609090</v>
      </c>
      <c r="P148" s="22"/>
      <c r="Q148" s="23"/>
      <c r="R148" s="24"/>
      <c r="S148" s="24"/>
      <c r="T148" s="25"/>
    </row>
    <row r="149" spans="2:20" x14ac:dyDescent="0.25">
      <c r="O149" s="27"/>
    </row>
    <row r="150" spans="2:20" x14ac:dyDescent="0.25">
      <c r="O150" s="29"/>
    </row>
  </sheetData>
  <autoFilter ref="A1:V1"/>
  <pageMargins left="0.7" right="0.7"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4"/>
  <sheetViews>
    <sheetView workbookViewId="0">
      <selection activeCell="I9" sqref="I9"/>
    </sheetView>
  </sheetViews>
  <sheetFormatPr baseColWidth="10" defaultRowHeight="15" x14ac:dyDescent="0.25"/>
  <cols>
    <col min="1" max="1" width="57.7109375" customWidth="1"/>
    <col min="2" max="2" width="11.140625" customWidth="1"/>
    <col min="3" max="3" width="16.5703125" customWidth="1"/>
    <col min="4" max="6" width="5" customWidth="1"/>
    <col min="7" max="47" width="6" customWidth="1"/>
    <col min="48" max="70" width="7" customWidth="1"/>
    <col min="71" max="71" width="24.7109375" bestFit="1" customWidth="1"/>
    <col min="72" max="72" width="12.5703125" bestFit="1" customWidth="1"/>
  </cols>
  <sheetData>
    <row r="3" spans="1:3" x14ac:dyDescent="0.25">
      <c r="A3" s="159" t="s">
        <v>575</v>
      </c>
      <c r="B3" s="51" t="s">
        <v>576</v>
      </c>
      <c r="C3" s="51" t="s">
        <v>577</v>
      </c>
    </row>
    <row r="4" spans="1:3" x14ac:dyDescent="0.25">
      <c r="A4" s="160" t="s">
        <v>483</v>
      </c>
      <c r="B4" s="161">
        <v>31</v>
      </c>
      <c r="C4" s="162">
        <v>35900</v>
      </c>
    </row>
    <row r="5" spans="1:3" x14ac:dyDescent="0.25">
      <c r="A5" s="160" t="s">
        <v>560</v>
      </c>
      <c r="B5" s="161">
        <v>1</v>
      </c>
      <c r="C5" s="162">
        <v>8800</v>
      </c>
    </row>
    <row r="6" spans="1:3" x14ac:dyDescent="0.25">
      <c r="A6" s="160" t="s">
        <v>353</v>
      </c>
      <c r="B6" s="161">
        <v>2</v>
      </c>
      <c r="C6" s="162">
        <v>73190</v>
      </c>
    </row>
    <row r="7" spans="1:3" x14ac:dyDescent="0.25">
      <c r="A7" s="160" t="s">
        <v>555</v>
      </c>
      <c r="B7" s="161">
        <v>15</v>
      </c>
      <c r="C7" s="162">
        <v>624900</v>
      </c>
    </row>
    <row r="8" spans="1:3" x14ac:dyDescent="0.25">
      <c r="A8" s="160" t="s">
        <v>357</v>
      </c>
      <c r="B8" s="161">
        <v>13</v>
      </c>
      <c r="C8" s="162">
        <v>455000</v>
      </c>
    </row>
    <row r="9" spans="1:3" x14ac:dyDescent="0.25">
      <c r="A9" s="160" t="s">
        <v>556</v>
      </c>
      <c r="B9" s="161">
        <v>4</v>
      </c>
      <c r="C9" s="162">
        <v>506774</v>
      </c>
    </row>
    <row r="10" spans="1:3" x14ac:dyDescent="0.25">
      <c r="A10" s="160" t="s">
        <v>571</v>
      </c>
      <c r="B10" s="161">
        <v>1</v>
      </c>
      <c r="C10" s="162">
        <v>40400</v>
      </c>
    </row>
    <row r="11" spans="1:3" x14ac:dyDescent="0.25">
      <c r="A11" s="160" t="s">
        <v>558</v>
      </c>
      <c r="B11" s="161">
        <v>71</v>
      </c>
      <c r="C11" s="162">
        <v>5636626</v>
      </c>
    </row>
    <row r="12" spans="1:3" x14ac:dyDescent="0.25">
      <c r="A12" s="160" t="s">
        <v>578</v>
      </c>
      <c r="B12" s="161">
        <v>7</v>
      </c>
      <c r="C12" s="162">
        <v>216700</v>
      </c>
    </row>
    <row r="13" spans="1:3" x14ac:dyDescent="0.25">
      <c r="A13" s="160" t="s">
        <v>557</v>
      </c>
      <c r="B13" s="161">
        <v>1</v>
      </c>
      <c r="C13" s="162">
        <v>10800</v>
      </c>
    </row>
    <row r="14" spans="1:3" x14ac:dyDescent="0.25">
      <c r="A14" s="160" t="s">
        <v>574</v>
      </c>
      <c r="B14" s="161">
        <v>146</v>
      </c>
      <c r="C14" s="162">
        <v>7609090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4"/>
  <sheetViews>
    <sheetView workbookViewId="0">
      <selection activeCell="A3" sqref="A3:C14"/>
    </sheetView>
  </sheetViews>
  <sheetFormatPr baseColWidth="10" defaultRowHeight="15" x14ac:dyDescent="0.25"/>
  <cols>
    <col min="1" max="1" width="57.7109375" customWidth="1"/>
    <col min="2" max="2" width="16.85546875" customWidth="1"/>
    <col min="3" max="3" width="21.85546875" customWidth="1"/>
  </cols>
  <sheetData>
    <row r="3" spans="1:3" x14ac:dyDescent="0.25">
      <c r="A3" s="177" t="s">
        <v>575</v>
      </c>
      <c r="B3" t="s">
        <v>576</v>
      </c>
      <c r="C3" t="s">
        <v>577</v>
      </c>
    </row>
    <row r="4" spans="1:3" x14ac:dyDescent="0.25">
      <c r="A4" s="178" t="s">
        <v>483</v>
      </c>
      <c r="B4" s="179">
        <v>36</v>
      </c>
      <c r="C4" s="180">
        <v>228700</v>
      </c>
    </row>
    <row r="5" spans="1:3" x14ac:dyDescent="0.25">
      <c r="A5" s="178" t="s">
        <v>560</v>
      </c>
      <c r="B5" s="179">
        <v>1</v>
      </c>
      <c r="C5" s="180">
        <v>8800</v>
      </c>
    </row>
    <row r="6" spans="1:3" x14ac:dyDescent="0.25">
      <c r="A6" s="178" t="s">
        <v>353</v>
      </c>
      <c r="B6" s="179">
        <v>2</v>
      </c>
      <c r="C6" s="180">
        <v>73190</v>
      </c>
    </row>
    <row r="7" spans="1:3" x14ac:dyDescent="0.25">
      <c r="A7" s="178" t="s">
        <v>555</v>
      </c>
      <c r="B7" s="179">
        <v>15</v>
      </c>
      <c r="C7" s="180">
        <v>624900</v>
      </c>
    </row>
    <row r="8" spans="1:3" x14ac:dyDescent="0.25">
      <c r="A8" s="178" t="s">
        <v>357</v>
      </c>
      <c r="B8" s="179">
        <v>10</v>
      </c>
      <c r="C8" s="180">
        <v>414800</v>
      </c>
    </row>
    <row r="9" spans="1:3" x14ac:dyDescent="0.25">
      <c r="A9" s="178" t="s">
        <v>556</v>
      </c>
      <c r="B9" s="179">
        <v>2</v>
      </c>
      <c r="C9" s="180">
        <v>354174</v>
      </c>
    </row>
    <row r="10" spans="1:3" x14ac:dyDescent="0.25">
      <c r="A10" s="178" t="s">
        <v>571</v>
      </c>
      <c r="B10" s="179">
        <v>1</v>
      </c>
      <c r="C10" s="180">
        <v>40400</v>
      </c>
    </row>
    <row r="11" spans="1:3" x14ac:dyDescent="0.25">
      <c r="A11" s="178" t="s">
        <v>558</v>
      </c>
      <c r="B11" s="179">
        <v>71</v>
      </c>
      <c r="C11" s="180">
        <v>5636626</v>
      </c>
    </row>
    <row r="12" spans="1:3" x14ac:dyDescent="0.25">
      <c r="A12" s="178" t="s">
        <v>578</v>
      </c>
      <c r="B12" s="179">
        <v>7</v>
      </c>
      <c r="C12" s="180">
        <v>216700</v>
      </c>
    </row>
    <row r="13" spans="1:3" x14ac:dyDescent="0.25">
      <c r="A13" s="178" t="s">
        <v>557</v>
      </c>
      <c r="B13" s="179">
        <v>1</v>
      </c>
      <c r="C13" s="180">
        <v>10800</v>
      </c>
    </row>
    <row r="14" spans="1:3" x14ac:dyDescent="0.25">
      <c r="A14" s="178" t="s">
        <v>574</v>
      </c>
      <c r="B14" s="179">
        <v>146</v>
      </c>
      <c r="C14" s="180">
        <v>7609090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8"/>
  <sheetViews>
    <sheetView tabSelected="1" topLeftCell="A2" workbookViewId="0">
      <selection activeCell="A2" sqref="A2:XFD2"/>
    </sheetView>
  </sheetViews>
  <sheetFormatPr baseColWidth="10" defaultRowHeight="15" x14ac:dyDescent="0.25"/>
  <cols>
    <col min="1" max="1" width="17.42578125" customWidth="1"/>
    <col min="2" max="2" width="34.140625" customWidth="1"/>
    <col min="5" max="5" width="14.28515625" customWidth="1"/>
    <col min="6" max="6" width="31.140625" customWidth="1"/>
    <col min="8" max="8" width="13" customWidth="1"/>
    <col min="9" max="9" width="17.7109375" customWidth="1"/>
    <col min="10" max="10" width="13.28515625" customWidth="1"/>
    <col min="11" max="11" width="14.42578125" customWidth="1"/>
    <col min="13" max="13" width="38.28515625" customWidth="1"/>
    <col min="14" max="14" width="34.5703125" customWidth="1"/>
  </cols>
  <sheetData>
    <row r="1" spans="1:29" x14ac:dyDescent="0.25">
      <c r="I1" s="151">
        <f>SUBTOTAL(9,I3:I148)</f>
        <v>9683208</v>
      </c>
      <c r="J1" s="151">
        <f t="shared" ref="J1:L1" si="0">SUBTOTAL(9,J3:J148)</f>
        <v>9683208</v>
      </c>
      <c r="K1" s="151">
        <f t="shared" si="0"/>
        <v>297200</v>
      </c>
      <c r="L1" s="151">
        <f t="shared" si="0"/>
        <v>7609090</v>
      </c>
      <c r="P1" s="151">
        <f>SUBTOTAL(9,P3:P148)</f>
        <v>3467192</v>
      </c>
      <c r="Q1" s="151">
        <f>SUBTOTAL(9,Q3:Q148)</f>
        <v>669900</v>
      </c>
      <c r="R1" s="151">
        <f>SUBTOTAL(9,R3:R148)</f>
        <v>34600</v>
      </c>
      <c r="S1" s="151"/>
      <c r="T1" s="151">
        <f t="shared" ref="T1:Y1" si="1">SUBTOTAL(9,T3:T148)</f>
        <v>2451955</v>
      </c>
      <c r="U1" s="151">
        <f t="shared" si="1"/>
        <v>2939992</v>
      </c>
      <c r="V1" s="151">
        <f t="shared" si="1"/>
        <v>19300</v>
      </c>
      <c r="W1" s="151">
        <f t="shared" si="1"/>
        <v>2905448</v>
      </c>
      <c r="X1" s="151">
        <f t="shared" si="1"/>
        <v>2629092</v>
      </c>
      <c r="Y1" s="151">
        <f t="shared" si="1"/>
        <v>1155182</v>
      </c>
    </row>
    <row r="2" spans="1:29" ht="60" x14ac:dyDescent="0.25">
      <c r="A2" s="85" t="s">
        <v>0</v>
      </c>
      <c r="B2" s="85" t="s">
        <v>1</v>
      </c>
      <c r="C2" s="86" t="s">
        <v>3</v>
      </c>
      <c r="D2" s="86" t="s">
        <v>4</v>
      </c>
      <c r="E2" s="91" t="s">
        <v>58</v>
      </c>
      <c r="F2" s="91" t="s">
        <v>193</v>
      </c>
      <c r="G2" s="87" t="s">
        <v>5</v>
      </c>
      <c r="H2" s="86" t="s">
        <v>6</v>
      </c>
      <c r="I2" s="88" t="s">
        <v>7</v>
      </c>
      <c r="J2" s="88" t="s">
        <v>7</v>
      </c>
      <c r="K2" s="89" t="s">
        <v>10</v>
      </c>
      <c r="L2" s="92" t="s">
        <v>11</v>
      </c>
      <c r="M2" s="92" t="s">
        <v>554</v>
      </c>
      <c r="N2" s="176" t="s">
        <v>591</v>
      </c>
      <c r="O2" s="158" t="s">
        <v>559</v>
      </c>
      <c r="P2" s="154" t="s">
        <v>546</v>
      </c>
      <c r="Q2" s="152" t="s">
        <v>547</v>
      </c>
      <c r="R2" s="152" t="s">
        <v>552</v>
      </c>
      <c r="S2" s="152" t="s">
        <v>561</v>
      </c>
      <c r="T2" s="154" t="s">
        <v>548</v>
      </c>
      <c r="U2" s="154" t="s">
        <v>549</v>
      </c>
      <c r="V2" s="154" t="s">
        <v>550</v>
      </c>
      <c r="W2" s="154" t="s">
        <v>551</v>
      </c>
      <c r="X2" s="154" t="s">
        <v>553</v>
      </c>
      <c r="Y2" s="144" t="s">
        <v>573</v>
      </c>
      <c r="Z2" s="144" t="s">
        <v>394</v>
      </c>
      <c r="AA2" s="140" t="s">
        <v>395</v>
      </c>
      <c r="AB2" s="140" t="s">
        <v>396</v>
      </c>
      <c r="AC2" s="144" t="s">
        <v>397</v>
      </c>
    </row>
    <row r="3" spans="1:29" x14ac:dyDescent="0.25">
      <c r="A3" s="90">
        <v>821000831</v>
      </c>
      <c r="B3" s="37" t="s">
        <v>15</v>
      </c>
      <c r="C3" s="39"/>
      <c r="D3" s="38">
        <v>3274964</v>
      </c>
      <c r="E3" s="93">
        <v>3274964</v>
      </c>
      <c r="F3" s="93" t="s">
        <v>194</v>
      </c>
      <c r="G3" s="40">
        <v>43644</v>
      </c>
      <c r="H3" s="40">
        <v>43777</v>
      </c>
      <c r="I3" s="79">
        <v>29900</v>
      </c>
      <c r="J3" s="79">
        <v>29900</v>
      </c>
      <c r="K3" s="14">
        <v>0</v>
      </c>
      <c r="L3" s="82">
        <v>29900</v>
      </c>
      <c r="M3" s="160" t="s">
        <v>578</v>
      </c>
      <c r="N3" s="160" t="s">
        <v>578</v>
      </c>
      <c r="O3" s="51"/>
      <c r="P3" s="153">
        <v>0</v>
      </c>
      <c r="Q3" s="153">
        <v>0</v>
      </c>
      <c r="R3" s="153">
        <v>0</v>
      </c>
      <c r="S3" s="153"/>
      <c r="T3" s="153">
        <v>0</v>
      </c>
      <c r="U3" s="153">
        <v>0</v>
      </c>
      <c r="V3" s="153">
        <v>0</v>
      </c>
      <c r="W3" s="153">
        <v>0</v>
      </c>
      <c r="X3" s="153">
        <v>0</v>
      </c>
      <c r="Y3" s="51"/>
      <c r="Z3" s="51"/>
      <c r="AA3" s="51"/>
      <c r="AB3" s="51"/>
      <c r="AC3" s="51"/>
    </row>
    <row r="4" spans="1:29" x14ac:dyDescent="0.25">
      <c r="A4" s="90">
        <v>821000831</v>
      </c>
      <c r="B4" s="37" t="s">
        <v>15</v>
      </c>
      <c r="C4" s="39"/>
      <c r="D4" s="38">
        <v>3282778</v>
      </c>
      <c r="E4" s="93">
        <v>3282778</v>
      </c>
      <c r="F4" s="93" t="s">
        <v>195</v>
      </c>
      <c r="G4" s="40">
        <v>43650</v>
      </c>
      <c r="H4" s="40">
        <v>43777</v>
      </c>
      <c r="I4" s="79">
        <v>29900</v>
      </c>
      <c r="J4" s="79">
        <v>29900</v>
      </c>
      <c r="K4" s="14">
        <v>0</v>
      </c>
      <c r="L4" s="82">
        <v>29900</v>
      </c>
      <c r="M4" s="160" t="s">
        <v>578</v>
      </c>
      <c r="N4" s="160" t="s">
        <v>578</v>
      </c>
      <c r="O4" s="51"/>
      <c r="P4" s="153">
        <v>0</v>
      </c>
      <c r="Q4" s="153">
        <v>0</v>
      </c>
      <c r="R4" s="153">
        <v>0</v>
      </c>
      <c r="S4" s="153"/>
      <c r="T4" s="153">
        <v>0</v>
      </c>
      <c r="U4" s="153">
        <v>0</v>
      </c>
      <c r="V4" s="153">
        <v>0</v>
      </c>
      <c r="W4" s="153">
        <v>0</v>
      </c>
      <c r="X4" s="153">
        <v>0</v>
      </c>
      <c r="Y4" s="51"/>
      <c r="Z4" s="51"/>
      <c r="AA4" s="51"/>
      <c r="AB4" s="51"/>
      <c r="AC4" s="51"/>
    </row>
    <row r="5" spans="1:29" x14ac:dyDescent="0.25">
      <c r="A5" s="90">
        <v>821000831</v>
      </c>
      <c r="B5" s="37" t="s">
        <v>15</v>
      </c>
      <c r="C5" s="39"/>
      <c r="D5" s="38">
        <v>3337624</v>
      </c>
      <c r="E5" s="93">
        <v>3337624</v>
      </c>
      <c r="F5" s="93" t="s">
        <v>196</v>
      </c>
      <c r="G5" s="40">
        <v>43685</v>
      </c>
      <c r="H5" s="40">
        <v>43777</v>
      </c>
      <c r="I5" s="79">
        <v>29900</v>
      </c>
      <c r="J5" s="79">
        <v>29900</v>
      </c>
      <c r="K5" s="14">
        <v>0</v>
      </c>
      <c r="L5" s="82">
        <v>29900</v>
      </c>
      <c r="M5" s="160" t="s">
        <v>578</v>
      </c>
      <c r="N5" s="160" t="s">
        <v>578</v>
      </c>
      <c r="O5" s="51"/>
      <c r="P5" s="153">
        <v>0</v>
      </c>
      <c r="Q5" s="153">
        <v>0</v>
      </c>
      <c r="R5" s="153">
        <v>0</v>
      </c>
      <c r="S5" s="153"/>
      <c r="T5" s="153">
        <v>0</v>
      </c>
      <c r="U5" s="153">
        <v>0</v>
      </c>
      <c r="V5" s="153">
        <v>0</v>
      </c>
      <c r="W5" s="153">
        <v>0</v>
      </c>
      <c r="X5" s="153">
        <v>0</v>
      </c>
      <c r="Y5" s="51"/>
      <c r="Z5" s="51"/>
      <c r="AA5" s="51"/>
      <c r="AB5" s="51"/>
      <c r="AC5" s="51"/>
    </row>
    <row r="6" spans="1:29" x14ac:dyDescent="0.25">
      <c r="A6" s="90">
        <v>821000831</v>
      </c>
      <c r="B6" s="37" t="s">
        <v>15</v>
      </c>
      <c r="C6" s="39"/>
      <c r="D6" s="38">
        <v>3349350</v>
      </c>
      <c r="E6" s="93">
        <v>3349350</v>
      </c>
      <c r="F6" s="93" t="s">
        <v>197</v>
      </c>
      <c r="G6" s="40">
        <v>43691</v>
      </c>
      <c r="H6" s="40">
        <v>43777</v>
      </c>
      <c r="I6" s="79">
        <v>57300</v>
      </c>
      <c r="J6" s="79">
        <v>57300</v>
      </c>
      <c r="K6" s="14">
        <v>0</v>
      </c>
      <c r="L6" s="82">
        <v>57300</v>
      </c>
      <c r="M6" s="160" t="s">
        <v>578</v>
      </c>
      <c r="N6" s="160" t="s">
        <v>578</v>
      </c>
      <c r="O6" s="51"/>
      <c r="P6" s="153">
        <v>0</v>
      </c>
      <c r="Q6" s="153">
        <v>0</v>
      </c>
      <c r="R6" s="153">
        <v>0</v>
      </c>
      <c r="S6" s="153"/>
      <c r="T6" s="153">
        <v>0</v>
      </c>
      <c r="U6" s="153">
        <v>0</v>
      </c>
      <c r="V6" s="153">
        <v>0</v>
      </c>
      <c r="W6" s="153">
        <v>0</v>
      </c>
      <c r="X6" s="153">
        <v>0</v>
      </c>
      <c r="Y6" s="51"/>
      <c r="Z6" s="51"/>
      <c r="AA6" s="51"/>
      <c r="AB6" s="51"/>
      <c r="AC6" s="51"/>
    </row>
    <row r="7" spans="1:29" x14ac:dyDescent="0.25">
      <c r="A7" s="90">
        <v>821000831</v>
      </c>
      <c r="B7" s="37" t="s">
        <v>15</v>
      </c>
      <c r="C7" s="39"/>
      <c r="D7" s="38">
        <v>3420579</v>
      </c>
      <c r="E7" s="93">
        <v>3420579</v>
      </c>
      <c r="F7" s="93" t="s">
        <v>198</v>
      </c>
      <c r="G7" s="40">
        <v>43734</v>
      </c>
      <c r="H7" s="40">
        <v>43777</v>
      </c>
      <c r="I7" s="79">
        <v>19400</v>
      </c>
      <c r="J7" s="79">
        <v>19400</v>
      </c>
      <c r="K7" s="14">
        <v>0</v>
      </c>
      <c r="L7" s="82">
        <v>19400</v>
      </c>
      <c r="M7" s="160" t="s">
        <v>578</v>
      </c>
      <c r="N7" s="160" t="s">
        <v>578</v>
      </c>
      <c r="O7" s="51"/>
      <c r="P7" s="153">
        <v>0</v>
      </c>
      <c r="Q7" s="153">
        <v>0</v>
      </c>
      <c r="R7" s="153">
        <v>0</v>
      </c>
      <c r="S7" s="153"/>
      <c r="T7" s="153">
        <v>0</v>
      </c>
      <c r="U7" s="153">
        <v>0</v>
      </c>
      <c r="V7" s="153">
        <v>0</v>
      </c>
      <c r="W7" s="153">
        <v>0</v>
      </c>
      <c r="X7" s="153">
        <v>0</v>
      </c>
      <c r="Y7" s="51"/>
      <c r="Z7" s="51"/>
      <c r="AA7" s="51"/>
      <c r="AB7" s="51"/>
      <c r="AC7" s="51"/>
    </row>
    <row r="8" spans="1:29" x14ac:dyDescent="0.25">
      <c r="A8" s="90">
        <v>821000831</v>
      </c>
      <c r="B8" s="37" t="s">
        <v>15</v>
      </c>
      <c r="C8" s="39"/>
      <c r="D8" s="38">
        <v>3427415</v>
      </c>
      <c r="E8" s="93">
        <v>3427415</v>
      </c>
      <c r="F8" s="93" t="s">
        <v>199</v>
      </c>
      <c r="G8" s="40">
        <v>43739</v>
      </c>
      <c r="H8" s="40">
        <v>43777</v>
      </c>
      <c r="I8" s="79">
        <v>20400</v>
      </c>
      <c r="J8" s="79">
        <v>20400</v>
      </c>
      <c r="K8" s="14">
        <v>0</v>
      </c>
      <c r="L8" s="82">
        <v>20400</v>
      </c>
      <c r="M8" s="160" t="s">
        <v>578</v>
      </c>
      <c r="N8" s="160" t="s">
        <v>578</v>
      </c>
      <c r="O8" s="51"/>
      <c r="P8" s="153">
        <v>0</v>
      </c>
      <c r="Q8" s="153">
        <v>0</v>
      </c>
      <c r="R8" s="153">
        <v>0</v>
      </c>
      <c r="S8" s="153"/>
      <c r="T8" s="153">
        <v>0</v>
      </c>
      <c r="U8" s="153">
        <v>0</v>
      </c>
      <c r="V8" s="153">
        <v>0</v>
      </c>
      <c r="W8" s="153">
        <v>0</v>
      </c>
      <c r="X8" s="153">
        <v>0</v>
      </c>
      <c r="Y8" s="51"/>
      <c r="Z8" s="51"/>
      <c r="AA8" s="51"/>
      <c r="AB8" s="51"/>
      <c r="AC8" s="51"/>
    </row>
    <row r="9" spans="1:29" x14ac:dyDescent="0.25">
      <c r="A9" s="90">
        <v>821000831</v>
      </c>
      <c r="B9" s="37" t="s">
        <v>15</v>
      </c>
      <c r="C9" s="39"/>
      <c r="D9" s="38">
        <v>3460895</v>
      </c>
      <c r="E9" s="93">
        <v>3460895</v>
      </c>
      <c r="F9" s="93" t="s">
        <v>200</v>
      </c>
      <c r="G9" s="40">
        <v>43760</v>
      </c>
      <c r="H9" s="40">
        <v>43777</v>
      </c>
      <c r="I9" s="79">
        <v>29900</v>
      </c>
      <c r="J9" s="79">
        <v>29900</v>
      </c>
      <c r="K9" s="14">
        <v>0</v>
      </c>
      <c r="L9" s="82">
        <v>29900</v>
      </c>
      <c r="M9" s="160" t="s">
        <v>578</v>
      </c>
      <c r="N9" s="160" t="s">
        <v>578</v>
      </c>
      <c r="O9" s="51"/>
      <c r="P9" s="153">
        <v>0</v>
      </c>
      <c r="Q9" s="153">
        <v>0</v>
      </c>
      <c r="R9" s="153">
        <v>0</v>
      </c>
      <c r="S9" s="153"/>
      <c r="T9" s="153">
        <v>0</v>
      </c>
      <c r="U9" s="153">
        <v>0</v>
      </c>
      <c r="V9" s="153">
        <v>0</v>
      </c>
      <c r="W9" s="153">
        <v>0</v>
      </c>
      <c r="X9" s="153">
        <v>0</v>
      </c>
      <c r="Y9" s="51"/>
      <c r="Z9" s="51"/>
      <c r="AA9" s="51"/>
      <c r="AB9" s="51"/>
      <c r="AC9" s="51"/>
    </row>
    <row r="10" spans="1:29" x14ac:dyDescent="0.25">
      <c r="A10" s="90">
        <v>821000831</v>
      </c>
      <c r="B10" s="37" t="s">
        <v>15</v>
      </c>
      <c r="C10" s="39"/>
      <c r="D10" s="38">
        <v>3466874</v>
      </c>
      <c r="E10" s="93">
        <v>3466874</v>
      </c>
      <c r="F10" s="93" t="s">
        <v>201</v>
      </c>
      <c r="G10" s="40">
        <v>43763</v>
      </c>
      <c r="H10" s="40">
        <v>43808</v>
      </c>
      <c r="I10" s="79">
        <v>42126</v>
      </c>
      <c r="J10" s="79">
        <v>42126</v>
      </c>
      <c r="K10" s="14">
        <v>0</v>
      </c>
      <c r="L10" s="82">
        <v>42126</v>
      </c>
      <c r="M10" s="160" t="s">
        <v>353</v>
      </c>
      <c r="N10" s="160" t="s">
        <v>353</v>
      </c>
      <c r="O10" s="51"/>
      <c r="P10" s="153">
        <v>0</v>
      </c>
      <c r="Q10" s="153">
        <v>0</v>
      </c>
      <c r="R10" s="153">
        <v>0</v>
      </c>
      <c r="S10" s="153"/>
      <c r="T10" s="153">
        <v>0</v>
      </c>
      <c r="U10" s="153">
        <v>0</v>
      </c>
      <c r="V10" s="153">
        <v>0</v>
      </c>
      <c r="W10" s="153">
        <v>0</v>
      </c>
      <c r="X10" s="153">
        <v>0</v>
      </c>
      <c r="Y10" s="51"/>
      <c r="Z10" s="51"/>
      <c r="AA10" s="51"/>
      <c r="AB10" s="51"/>
      <c r="AC10" s="51"/>
    </row>
    <row r="11" spans="1:29" x14ac:dyDescent="0.25">
      <c r="A11" s="90">
        <v>821000831</v>
      </c>
      <c r="B11" s="37" t="s">
        <v>15</v>
      </c>
      <c r="C11" s="39"/>
      <c r="D11" s="38">
        <v>3477294</v>
      </c>
      <c r="E11" s="93">
        <v>3477294</v>
      </c>
      <c r="F11" s="93" t="s">
        <v>202</v>
      </c>
      <c r="G11" s="40">
        <v>43770</v>
      </c>
      <c r="H11" s="40">
        <v>43808</v>
      </c>
      <c r="I11" s="79">
        <v>31064</v>
      </c>
      <c r="J11" s="79">
        <v>31064</v>
      </c>
      <c r="K11" s="14">
        <v>0</v>
      </c>
      <c r="L11" s="82">
        <v>31064</v>
      </c>
      <c r="M11" s="160" t="s">
        <v>353</v>
      </c>
      <c r="N11" s="160" t="s">
        <v>353</v>
      </c>
      <c r="O11" s="51"/>
      <c r="P11" s="153">
        <v>0</v>
      </c>
      <c r="Q11" s="153">
        <v>0</v>
      </c>
      <c r="R11" s="153">
        <v>0</v>
      </c>
      <c r="S11" s="153"/>
      <c r="T11" s="153">
        <v>0</v>
      </c>
      <c r="U11" s="153">
        <v>0</v>
      </c>
      <c r="V11" s="153">
        <v>0</v>
      </c>
      <c r="W11" s="153">
        <v>0</v>
      </c>
      <c r="X11" s="153">
        <v>0</v>
      </c>
      <c r="Y11" s="51"/>
      <c r="Z11" s="51"/>
      <c r="AA11" s="51"/>
      <c r="AB11" s="51"/>
      <c r="AC11" s="51"/>
    </row>
    <row r="12" spans="1:29" x14ac:dyDescent="0.25">
      <c r="A12" s="90">
        <v>821000831</v>
      </c>
      <c r="B12" s="37" t="s">
        <v>15</v>
      </c>
      <c r="C12" s="39"/>
      <c r="D12" s="38">
        <v>3653696</v>
      </c>
      <c r="E12" s="93">
        <v>3653696</v>
      </c>
      <c r="F12" s="93" t="s">
        <v>203</v>
      </c>
      <c r="G12" s="40">
        <v>43903</v>
      </c>
      <c r="H12" s="40">
        <v>44106</v>
      </c>
      <c r="I12" s="79">
        <v>19200</v>
      </c>
      <c r="J12" s="79">
        <v>19200</v>
      </c>
      <c r="K12" s="14">
        <v>0</v>
      </c>
      <c r="L12" s="82">
        <v>19200</v>
      </c>
      <c r="M12" s="163" t="s">
        <v>558</v>
      </c>
      <c r="N12" s="163" t="s">
        <v>558</v>
      </c>
      <c r="O12" s="51"/>
      <c r="P12" s="153">
        <v>0</v>
      </c>
      <c r="Q12" s="153">
        <v>0</v>
      </c>
      <c r="R12" s="153">
        <v>0</v>
      </c>
      <c r="S12" s="153"/>
      <c r="T12" s="153">
        <v>0</v>
      </c>
      <c r="U12" s="153">
        <v>0</v>
      </c>
      <c r="V12" s="153">
        <v>0</v>
      </c>
      <c r="W12" s="153">
        <v>0</v>
      </c>
      <c r="X12" s="153">
        <v>0</v>
      </c>
      <c r="Y12" s="51"/>
      <c r="Z12" s="51"/>
      <c r="AA12" s="51"/>
      <c r="AB12" s="51"/>
      <c r="AC12" s="51"/>
    </row>
    <row r="13" spans="1:29" x14ac:dyDescent="0.25">
      <c r="A13" s="90">
        <v>821000831</v>
      </c>
      <c r="B13" s="37" t="s">
        <v>15</v>
      </c>
      <c r="C13" s="39"/>
      <c r="D13" s="38">
        <v>3660932</v>
      </c>
      <c r="E13" s="93">
        <v>3660932</v>
      </c>
      <c r="F13" s="93" t="s">
        <v>204</v>
      </c>
      <c r="G13" s="40">
        <v>43908</v>
      </c>
      <c r="H13" s="40">
        <v>44106</v>
      </c>
      <c r="I13" s="79">
        <v>17600</v>
      </c>
      <c r="J13" s="79">
        <v>17600</v>
      </c>
      <c r="K13" s="14">
        <v>0</v>
      </c>
      <c r="L13" s="82">
        <v>17600</v>
      </c>
      <c r="M13" s="163" t="s">
        <v>558</v>
      </c>
      <c r="N13" s="163" t="s">
        <v>558</v>
      </c>
      <c r="O13" s="51"/>
      <c r="P13" s="153">
        <v>0</v>
      </c>
      <c r="Q13" s="153">
        <v>0</v>
      </c>
      <c r="R13" s="153">
        <v>0</v>
      </c>
      <c r="S13" s="153"/>
      <c r="T13" s="153">
        <v>0</v>
      </c>
      <c r="U13" s="153">
        <v>0</v>
      </c>
      <c r="V13" s="153">
        <v>0</v>
      </c>
      <c r="W13" s="153">
        <v>0</v>
      </c>
      <c r="X13" s="153">
        <v>0</v>
      </c>
      <c r="Y13" s="51"/>
      <c r="Z13" s="51"/>
      <c r="AA13" s="51"/>
      <c r="AB13" s="51"/>
      <c r="AC13" s="51"/>
    </row>
    <row r="14" spans="1:29" x14ac:dyDescent="0.25">
      <c r="A14" s="90">
        <v>821000831</v>
      </c>
      <c r="B14" s="37" t="s">
        <v>15</v>
      </c>
      <c r="C14" s="39"/>
      <c r="D14" s="38">
        <v>3761144</v>
      </c>
      <c r="E14" s="93">
        <v>3761144</v>
      </c>
      <c r="F14" s="93" t="s">
        <v>205</v>
      </c>
      <c r="G14" s="40">
        <v>44055</v>
      </c>
      <c r="H14" s="40">
        <v>44106</v>
      </c>
      <c r="I14" s="79">
        <v>8800</v>
      </c>
      <c r="J14" s="79">
        <v>8800</v>
      </c>
      <c r="K14" s="14">
        <v>0</v>
      </c>
      <c r="L14" s="82">
        <v>8800</v>
      </c>
      <c r="M14" s="160" t="s">
        <v>560</v>
      </c>
      <c r="N14" s="160" t="s">
        <v>560</v>
      </c>
      <c r="O14" s="51"/>
      <c r="P14" s="153">
        <v>0</v>
      </c>
      <c r="Q14" s="153">
        <v>0</v>
      </c>
      <c r="R14" s="148">
        <v>4400</v>
      </c>
      <c r="S14" s="153" t="s">
        <v>438</v>
      </c>
      <c r="T14" s="146"/>
      <c r="U14" s="153">
        <v>0</v>
      </c>
      <c r="V14" s="153">
        <v>0</v>
      </c>
      <c r="W14" s="153">
        <v>0</v>
      </c>
      <c r="X14" s="153">
        <v>0</v>
      </c>
      <c r="Y14" s="148">
        <v>4400</v>
      </c>
      <c r="Z14" s="148">
        <v>0</v>
      </c>
      <c r="AA14" s="146">
        <v>2200934331</v>
      </c>
      <c r="AB14" s="147">
        <v>44123</v>
      </c>
      <c r="AC14" s="51"/>
    </row>
    <row r="15" spans="1:29" x14ac:dyDescent="0.25">
      <c r="A15" s="90">
        <v>821000831</v>
      </c>
      <c r="B15" s="37" t="s">
        <v>15</v>
      </c>
      <c r="C15" s="44" t="s">
        <v>20</v>
      </c>
      <c r="D15" s="45">
        <v>18653</v>
      </c>
      <c r="E15" s="38" t="s">
        <v>59</v>
      </c>
      <c r="F15" s="93" t="s">
        <v>206</v>
      </c>
      <c r="G15" s="40">
        <v>44230</v>
      </c>
      <c r="H15" s="40">
        <v>44256</v>
      </c>
      <c r="I15" s="80">
        <v>35100</v>
      </c>
      <c r="J15" s="80">
        <v>35100</v>
      </c>
      <c r="K15" s="14">
        <v>0</v>
      </c>
      <c r="L15" s="83">
        <v>35100</v>
      </c>
      <c r="M15" s="163" t="s">
        <v>558</v>
      </c>
      <c r="N15" s="163" t="s">
        <v>558</v>
      </c>
      <c r="O15" s="51"/>
      <c r="P15" s="153">
        <v>0</v>
      </c>
      <c r="Q15" s="153">
        <v>0</v>
      </c>
      <c r="R15" s="153">
        <v>0</v>
      </c>
      <c r="S15" s="153"/>
      <c r="T15" s="153">
        <v>0</v>
      </c>
      <c r="U15" s="153">
        <v>0</v>
      </c>
      <c r="V15" s="153">
        <v>0</v>
      </c>
      <c r="W15" s="153">
        <v>0</v>
      </c>
      <c r="X15" s="153">
        <v>0</v>
      </c>
      <c r="Y15" s="51"/>
      <c r="Z15" s="51"/>
      <c r="AA15" s="51"/>
      <c r="AB15" s="51"/>
      <c r="AC15" s="51"/>
    </row>
    <row r="16" spans="1:29" x14ac:dyDescent="0.25">
      <c r="A16" s="90">
        <v>821000831</v>
      </c>
      <c r="B16" s="37" t="s">
        <v>15</v>
      </c>
      <c r="C16" s="44" t="s">
        <v>20</v>
      </c>
      <c r="D16" s="45">
        <v>21731</v>
      </c>
      <c r="E16" s="38" t="s">
        <v>60</v>
      </c>
      <c r="F16" s="93" t="s">
        <v>207</v>
      </c>
      <c r="G16" s="40">
        <v>44239</v>
      </c>
      <c r="H16" s="40">
        <v>44256</v>
      </c>
      <c r="I16" s="80">
        <v>10800</v>
      </c>
      <c r="J16" s="80">
        <v>10800</v>
      </c>
      <c r="K16" s="14">
        <v>0</v>
      </c>
      <c r="L16" s="83">
        <v>10800</v>
      </c>
      <c r="M16" s="163" t="s">
        <v>558</v>
      </c>
      <c r="N16" s="163" t="s">
        <v>558</v>
      </c>
      <c r="O16" s="51"/>
      <c r="P16" s="153">
        <v>0</v>
      </c>
      <c r="Q16" s="153">
        <v>0</v>
      </c>
      <c r="R16" s="153">
        <v>0</v>
      </c>
      <c r="S16" s="153"/>
      <c r="T16" s="153">
        <v>0</v>
      </c>
      <c r="U16" s="153">
        <v>0</v>
      </c>
      <c r="V16" s="153">
        <v>0</v>
      </c>
      <c r="W16" s="153">
        <v>0</v>
      </c>
      <c r="X16" s="153">
        <v>0</v>
      </c>
      <c r="Y16" s="51"/>
      <c r="Z16" s="51"/>
      <c r="AA16" s="51"/>
      <c r="AB16" s="51"/>
      <c r="AC16" s="51"/>
    </row>
    <row r="17" spans="1:29" x14ac:dyDescent="0.25">
      <c r="A17" s="90">
        <v>821000831</v>
      </c>
      <c r="B17" s="37" t="s">
        <v>15</v>
      </c>
      <c r="C17" s="44" t="s">
        <v>20</v>
      </c>
      <c r="D17" s="45">
        <v>22882</v>
      </c>
      <c r="E17" s="38" t="s">
        <v>61</v>
      </c>
      <c r="F17" s="93" t="s">
        <v>208</v>
      </c>
      <c r="G17" s="40">
        <v>44244</v>
      </c>
      <c r="H17" s="40">
        <v>44256</v>
      </c>
      <c r="I17" s="80">
        <v>10800</v>
      </c>
      <c r="J17" s="80">
        <v>10800</v>
      </c>
      <c r="K17" s="14">
        <v>0</v>
      </c>
      <c r="L17" s="83">
        <v>10800</v>
      </c>
      <c r="M17" s="163" t="s">
        <v>558</v>
      </c>
      <c r="N17" s="163" t="s">
        <v>558</v>
      </c>
      <c r="O17" s="51"/>
      <c r="P17" s="153">
        <v>0</v>
      </c>
      <c r="Q17" s="153">
        <v>0</v>
      </c>
      <c r="R17" s="153">
        <v>0</v>
      </c>
      <c r="S17" s="153"/>
      <c r="T17" s="153">
        <v>0</v>
      </c>
      <c r="U17" s="153">
        <v>0</v>
      </c>
      <c r="V17" s="153">
        <v>0</v>
      </c>
      <c r="W17" s="153">
        <v>0</v>
      </c>
      <c r="X17" s="153">
        <v>0</v>
      </c>
      <c r="Y17" s="51"/>
      <c r="Z17" s="51"/>
      <c r="AA17" s="51"/>
      <c r="AB17" s="51"/>
      <c r="AC17" s="51"/>
    </row>
    <row r="18" spans="1:29" x14ac:dyDescent="0.25">
      <c r="A18" s="90">
        <v>821000831</v>
      </c>
      <c r="B18" s="37" t="s">
        <v>15</v>
      </c>
      <c r="C18" s="44" t="s">
        <v>20</v>
      </c>
      <c r="D18" s="45">
        <v>23952</v>
      </c>
      <c r="E18" s="38" t="s">
        <v>62</v>
      </c>
      <c r="F18" s="93" t="s">
        <v>209</v>
      </c>
      <c r="G18" s="40">
        <v>44246</v>
      </c>
      <c r="H18" s="40">
        <v>44256</v>
      </c>
      <c r="I18" s="80">
        <v>10800</v>
      </c>
      <c r="J18" s="80">
        <v>10800</v>
      </c>
      <c r="K18" s="14">
        <v>0</v>
      </c>
      <c r="L18" s="83">
        <v>10800</v>
      </c>
      <c r="M18" s="163" t="s">
        <v>558</v>
      </c>
      <c r="N18" s="163" t="s">
        <v>558</v>
      </c>
      <c r="O18" s="51"/>
      <c r="P18" s="153">
        <v>0</v>
      </c>
      <c r="Q18" s="153">
        <v>0</v>
      </c>
      <c r="R18" s="153">
        <v>0</v>
      </c>
      <c r="S18" s="153"/>
      <c r="T18" s="153">
        <v>0</v>
      </c>
      <c r="U18" s="153">
        <v>0</v>
      </c>
      <c r="V18" s="153">
        <v>0</v>
      </c>
      <c r="W18" s="153">
        <v>0</v>
      </c>
      <c r="X18" s="153">
        <v>0</v>
      </c>
      <c r="Y18" s="51"/>
      <c r="Z18" s="51"/>
      <c r="AA18" s="51"/>
      <c r="AB18" s="51"/>
      <c r="AC18" s="51"/>
    </row>
    <row r="19" spans="1:29" x14ac:dyDescent="0.25">
      <c r="A19" s="90">
        <v>821000831</v>
      </c>
      <c r="B19" s="37" t="s">
        <v>15</v>
      </c>
      <c r="C19" s="44" t="s">
        <v>20</v>
      </c>
      <c r="D19" s="45">
        <v>26737</v>
      </c>
      <c r="E19" s="38" t="s">
        <v>63</v>
      </c>
      <c r="F19" s="93" t="s">
        <v>210</v>
      </c>
      <c r="G19" s="40">
        <v>44256</v>
      </c>
      <c r="H19" s="40">
        <v>44285</v>
      </c>
      <c r="I19" s="80">
        <v>43200</v>
      </c>
      <c r="J19" s="80">
        <v>43200</v>
      </c>
      <c r="K19" s="14">
        <v>0</v>
      </c>
      <c r="L19" s="83">
        <v>43200</v>
      </c>
      <c r="M19" s="163" t="s">
        <v>558</v>
      </c>
      <c r="N19" s="163" t="s">
        <v>558</v>
      </c>
      <c r="O19" s="51"/>
      <c r="P19" s="153">
        <v>0</v>
      </c>
      <c r="Q19" s="153">
        <v>0</v>
      </c>
      <c r="R19" s="153">
        <v>0</v>
      </c>
      <c r="S19" s="153"/>
      <c r="T19" s="153">
        <v>0</v>
      </c>
      <c r="U19" s="153">
        <v>0</v>
      </c>
      <c r="V19" s="153">
        <v>0</v>
      </c>
      <c r="W19" s="153">
        <v>0</v>
      </c>
      <c r="X19" s="153">
        <v>0</v>
      </c>
      <c r="Y19" s="51"/>
      <c r="Z19" s="51"/>
      <c r="AA19" s="51"/>
      <c r="AB19" s="51"/>
      <c r="AC19" s="51"/>
    </row>
    <row r="20" spans="1:29" x14ac:dyDescent="0.25">
      <c r="A20" s="90">
        <v>821000831</v>
      </c>
      <c r="B20" s="37" t="s">
        <v>15</v>
      </c>
      <c r="C20" s="44" t="s">
        <v>20</v>
      </c>
      <c r="D20" s="45">
        <v>33043</v>
      </c>
      <c r="E20" s="38" t="s">
        <v>64</v>
      </c>
      <c r="F20" s="93" t="s">
        <v>211</v>
      </c>
      <c r="G20" s="40">
        <v>44274</v>
      </c>
      <c r="H20" s="40">
        <v>44285</v>
      </c>
      <c r="I20" s="80">
        <v>51400</v>
      </c>
      <c r="J20" s="80">
        <v>51400</v>
      </c>
      <c r="K20" s="14">
        <v>0</v>
      </c>
      <c r="L20" s="83">
        <v>51400</v>
      </c>
      <c r="M20" s="163" t="s">
        <v>558</v>
      </c>
      <c r="N20" s="163" t="s">
        <v>558</v>
      </c>
      <c r="O20" s="51"/>
      <c r="P20" s="153">
        <v>0</v>
      </c>
      <c r="Q20" s="153">
        <v>0</v>
      </c>
      <c r="R20" s="153">
        <v>0</v>
      </c>
      <c r="S20" s="153"/>
      <c r="T20" s="153">
        <v>0</v>
      </c>
      <c r="U20" s="153">
        <v>0</v>
      </c>
      <c r="V20" s="153">
        <v>0</v>
      </c>
      <c r="W20" s="153">
        <v>0</v>
      </c>
      <c r="X20" s="153">
        <v>0</v>
      </c>
      <c r="Y20" s="51"/>
      <c r="Z20" s="51"/>
      <c r="AA20" s="51"/>
      <c r="AB20" s="51"/>
      <c r="AC20" s="51"/>
    </row>
    <row r="21" spans="1:29" x14ac:dyDescent="0.25">
      <c r="A21" s="90">
        <v>821000831</v>
      </c>
      <c r="B21" s="37" t="s">
        <v>15</v>
      </c>
      <c r="C21" s="44" t="s">
        <v>20</v>
      </c>
      <c r="D21" s="45">
        <v>28716</v>
      </c>
      <c r="E21" s="38" t="s">
        <v>65</v>
      </c>
      <c r="F21" s="93" t="s">
        <v>212</v>
      </c>
      <c r="G21" s="47">
        <v>44260</v>
      </c>
      <c r="H21" s="40">
        <v>44286</v>
      </c>
      <c r="I21" s="80">
        <v>10800</v>
      </c>
      <c r="J21" s="80">
        <v>10800</v>
      </c>
      <c r="K21" s="14">
        <v>0</v>
      </c>
      <c r="L21" s="83">
        <v>10800</v>
      </c>
      <c r="M21" s="163" t="s">
        <v>558</v>
      </c>
      <c r="N21" s="163" t="s">
        <v>558</v>
      </c>
      <c r="O21" s="51"/>
      <c r="P21" s="153">
        <v>0</v>
      </c>
      <c r="Q21" s="153">
        <v>0</v>
      </c>
      <c r="R21" s="153">
        <v>0</v>
      </c>
      <c r="S21" s="153"/>
      <c r="T21" s="153">
        <v>0</v>
      </c>
      <c r="U21" s="153">
        <v>0</v>
      </c>
      <c r="V21" s="153">
        <v>0</v>
      </c>
      <c r="W21" s="153">
        <v>0</v>
      </c>
      <c r="X21" s="153">
        <v>0</v>
      </c>
      <c r="Y21" s="51"/>
      <c r="Z21" s="51"/>
      <c r="AA21" s="51"/>
      <c r="AB21" s="51"/>
      <c r="AC21" s="51"/>
    </row>
    <row r="22" spans="1:29" x14ac:dyDescent="0.25">
      <c r="A22" s="90">
        <v>821000831</v>
      </c>
      <c r="B22" s="37" t="s">
        <v>15</v>
      </c>
      <c r="C22" s="49" t="s">
        <v>20</v>
      </c>
      <c r="D22" s="48">
        <v>56416</v>
      </c>
      <c r="E22" s="38" t="s">
        <v>66</v>
      </c>
      <c r="F22" s="93" t="s">
        <v>213</v>
      </c>
      <c r="G22" s="40">
        <v>44330</v>
      </c>
      <c r="H22" s="40">
        <v>44348</v>
      </c>
      <c r="I22" s="80">
        <v>43200</v>
      </c>
      <c r="J22" s="80">
        <v>43200</v>
      </c>
      <c r="K22" s="79">
        <v>32400</v>
      </c>
      <c r="L22" s="83">
        <v>10800</v>
      </c>
      <c r="M22" s="164" t="s">
        <v>557</v>
      </c>
      <c r="N22" s="164" t="s">
        <v>557</v>
      </c>
      <c r="O22" s="51" t="s">
        <v>542</v>
      </c>
      <c r="P22" s="153">
        <v>43200</v>
      </c>
      <c r="Q22" s="153">
        <f>VLOOKUP(E22,[1]Export!J$2:M$199,4,0)</f>
        <v>0</v>
      </c>
      <c r="R22" s="153">
        <v>10800</v>
      </c>
      <c r="S22" s="153" t="s">
        <v>562</v>
      </c>
      <c r="T22" s="153">
        <v>0</v>
      </c>
      <c r="U22" s="153">
        <v>43200</v>
      </c>
      <c r="V22" s="153">
        <v>0</v>
      </c>
      <c r="W22" s="153">
        <v>32400</v>
      </c>
      <c r="X22" s="153">
        <v>32400</v>
      </c>
      <c r="Y22" s="51"/>
      <c r="Z22" s="51"/>
      <c r="AA22" s="51"/>
      <c r="AB22" s="51"/>
      <c r="AC22" s="51"/>
    </row>
    <row r="23" spans="1:29" x14ac:dyDescent="0.25">
      <c r="A23" s="90">
        <v>821000831</v>
      </c>
      <c r="B23" s="37" t="s">
        <v>15</v>
      </c>
      <c r="C23" s="49" t="s">
        <v>20</v>
      </c>
      <c r="D23" s="48">
        <v>72585</v>
      </c>
      <c r="E23" s="38" t="s">
        <v>67</v>
      </c>
      <c r="F23" s="93" t="s">
        <v>214</v>
      </c>
      <c r="G23" s="47">
        <v>44260</v>
      </c>
      <c r="H23" s="40">
        <v>44404</v>
      </c>
      <c r="I23" s="80">
        <v>44800</v>
      </c>
      <c r="J23" s="80">
        <v>44800</v>
      </c>
      <c r="K23" s="14">
        <v>0</v>
      </c>
      <c r="L23" s="83">
        <v>44800</v>
      </c>
      <c r="M23" s="164" t="s">
        <v>555</v>
      </c>
      <c r="N23" s="164" t="s">
        <v>555</v>
      </c>
      <c r="O23" s="51" t="s">
        <v>543</v>
      </c>
      <c r="P23" s="153">
        <v>44800</v>
      </c>
      <c r="Q23" s="153">
        <f>VLOOKUP(E23,[1]Export!J$2:M$199,4,0)</f>
        <v>44800</v>
      </c>
      <c r="R23" s="153">
        <v>0</v>
      </c>
      <c r="S23" s="153" t="s">
        <v>563</v>
      </c>
      <c r="T23" s="153">
        <v>0</v>
      </c>
      <c r="U23" s="153">
        <v>44800</v>
      </c>
      <c r="V23" s="153">
        <v>0</v>
      </c>
      <c r="W23" s="153">
        <v>0</v>
      </c>
      <c r="X23" s="153">
        <v>0</v>
      </c>
      <c r="Y23" s="51"/>
      <c r="Z23" s="51"/>
      <c r="AA23" s="51"/>
      <c r="AB23" s="51"/>
      <c r="AC23" s="51"/>
    </row>
    <row r="24" spans="1:29" x14ac:dyDescent="0.25">
      <c r="A24" s="90">
        <v>821000831</v>
      </c>
      <c r="B24" s="37" t="s">
        <v>15</v>
      </c>
      <c r="C24" s="49" t="s">
        <v>20</v>
      </c>
      <c r="D24" s="48">
        <v>90423</v>
      </c>
      <c r="E24" s="38" t="s">
        <v>68</v>
      </c>
      <c r="F24" s="93" t="s">
        <v>215</v>
      </c>
      <c r="G24" s="40">
        <v>44428</v>
      </c>
      <c r="H24" s="40">
        <v>44440</v>
      </c>
      <c r="I24" s="80">
        <v>115500</v>
      </c>
      <c r="J24" s="80">
        <v>115500</v>
      </c>
      <c r="K24" s="14">
        <v>0</v>
      </c>
      <c r="L24" s="83">
        <v>115500</v>
      </c>
      <c r="M24" s="163" t="s">
        <v>558</v>
      </c>
      <c r="N24" s="163" t="s">
        <v>558</v>
      </c>
      <c r="O24" s="51"/>
      <c r="P24" s="153">
        <v>0</v>
      </c>
      <c r="Q24" s="153">
        <v>0</v>
      </c>
      <c r="R24" s="153">
        <v>0</v>
      </c>
      <c r="S24" s="153"/>
      <c r="T24" s="153">
        <v>0</v>
      </c>
      <c r="U24" s="153">
        <v>0</v>
      </c>
      <c r="V24" s="153">
        <v>0</v>
      </c>
      <c r="W24" s="153">
        <v>0</v>
      </c>
      <c r="X24" s="153">
        <v>0</v>
      </c>
      <c r="Y24" s="51"/>
      <c r="Z24" s="51"/>
      <c r="AA24" s="51"/>
      <c r="AB24" s="51"/>
      <c r="AC24" s="51"/>
    </row>
    <row r="25" spans="1:29" x14ac:dyDescent="0.25">
      <c r="A25" s="90">
        <v>821000831</v>
      </c>
      <c r="B25" s="37" t="s">
        <v>15</v>
      </c>
      <c r="C25" s="49" t="s">
        <v>20</v>
      </c>
      <c r="D25" s="48">
        <v>96685</v>
      </c>
      <c r="E25" s="38" t="s">
        <v>69</v>
      </c>
      <c r="F25" s="93" t="s">
        <v>216</v>
      </c>
      <c r="G25" s="40">
        <v>44446</v>
      </c>
      <c r="H25" s="40">
        <v>44466</v>
      </c>
      <c r="I25" s="80">
        <v>11200</v>
      </c>
      <c r="J25" s="80">
        <v>11200</v>
      </c>
      <c r="K25" s="14">
        <v>0</v>
      </c>
      <c r="L25" s="83">
        <v>11200</v>
      </c>
      <c r="M25" s="163" t="s">
        <v>558</v>
      </c>
      <c r="N25" s="163" t="s">
        <v>558</v>
      </c>
      <c r="O25" s="51"/>
      <c r="P25" s="153">
        <v>0</v>
      </c>
      <c r="Q25" s="153">
        <v>0</v>
      </c>
      <c r="R25" s="153">
        <v>0</v>
      </c>
      <c r="S25" s="153"/>
      <c r="T25" s="153">
        <v>0</v>
      </c>
      <c r="U25" s="153">
        <v>0</v>
      </c>
      <c r="V25" s="153">
        <v>0</v>
      </c>
      <c r="W25" s="153">
        <v>0</v>
      </c>
      <c r="X25" s="153">
        <v>0</v>
      </c>
      <c r="Y25" s="51"/>
      <c r="Z25" s="51"/>
      <c r="AA25" s="51"/>
      <c r="AB25" s="51"/>
      <c r="AC25" s="51"/>
    </row>
    <row r="26" spans="1:29" x14ac:dyDescent="0.25">
      <c r="A26" s="90">
        <v>821000831</v>
      </c>
      <c r="B26" s="37" t="s">
        <v>15</v>
      </c>
      <c r="C26" s="49" t="s">
        <v>20</v>
      </c>
      <c r="D26" s="48">
        <v>96831</v>
      </c>
      <c r="E26" s="38" t="s">
        <v>70</v>
      </c>
      <c r="F26" s="93" t="s">
        <v>217</v>
      </c>
      <c r="G26" s="40">
        <v>44446</v>
      </c>
      <c r="H26" s="40">
        <v>44466</v>
      </c>
      <c r="I26" s="80">
        <v>11200</v>
      </c>
      <c r="J26" s="80">
        <v>11200</v>
      </c>
      <c r="K26" s="14">
        <v>0</v>
      </c>
      <c r="L26" s="83">
        <v>11200</v>
      </c>
      <c r="M26" s="163" t="s">
        <v>558</v>
      </c>
      <c r="N26" s="163" t="s">
        <v>558</v>
      </c>
      <c r="O26" s="51"/>
      <c r="P26" s="153">
        <v>0</v>
      </c>
      <c r="Q26" s="153">
        <v>0</v>
      </c>
      <c r="R26" s="153">
        <v>0</v>
      </c>
      <c r="S26" s="153"/>
      <c r="T26" s="153">
        <v>0</v>
      </c>
      <c r="U26" s="153">
        <v>0</v>
      </c>
      <c r="V26" s="153">
        <v>0</v>
      </c>
      <c r="W26" s="153">
        <v>0</v>
      </c>
      <c r="X26" s="153">
        <v>0</v>
      </c>
      <c r="Y26" s="51"/>
      <c r="Z26" s="51"/>
      <c r="AA26" s="51"/>
      <c r="AB26" s="51"/>
      <c r="AC26" s="51"/>
    </row>
    <row r="27" spans="1:29" x14ac:dyDescent="0.25">
      <c r="A27" s="90">
        <v>821000831</v>
      </c>
      <c r="B27" s="37" t="s">
        <v>15</v>
      </c>
      <c r="C27" s="49" t="s">
        <v>20</v>
      </c>
      <c r="D27" s="48">
        <v>96836</v>
      </c>
      <c r="E27" s="38" t="s">
        <v>71</v>
      </c>
      <c r="F27" s="93" t="s">
        <v>218</v>
      </c>
      <c r="G27" s="40">
        <v>44446</v>
      </c>
      <c r="H27" s="40">
        <v>44466</v>
      </c>
      <c r="I27" s="80">
        <v>11200</v>
      </c>
      <c r="J27" s="80">
        <v>11200</v>
      </c>
      <c r="K27" s="14">
        <v>0</v>
      </c>
      <c r="L27" s="83">
        <v>11200</v>
      </c>
      <c r="M27" s="163" t="s">
        <v>558</v>
      </c>
      <c r="N27" s="163" t="s">
        <v>558</v>
      </c>
      <c r="O27" s="51"/>
      <c r="P27" s="153">
        <v>0</v>
      </c>
      <c r="Q27" s="153">
        <v>0</v>
      </c>
      <c r="R27" s="153">
        <v>0</v>
      </c>
      <c r="S27" s="153"/>
      <c r="T27" s="153">
        <v>0</v>
      </c>
      <c r="U27" s="153">
        <v>0</v>
      </c>
      <c r="V27" s="153">
        <v>0</v>
      </c>
      <c r="W27" s="153">
        <v>0</v>
      </c>
      <c r="X27" s="153">
        <v>0</v>
      </c>
      <c r="Y27" s="51"/>
      <c r="Z27" s="51"/>
      <c r="AA27" s="51"/>
      <c r="AB27" s="51"/>
      <c r="AC27" s="51"/>
    </row>
    <row r="28" spans="1:29" x14ac:dyDescent="0.25">
      <c r="A28" s="90">
        <v>821000831</v>
      </c>
      <c r="B28" s="37" t="s">
        <v>15</v>
      </c>
      <c r="C28" s="49" t="s">
        <v>20</v>
      </c>
      <c r="D28" s="48">
        <v>99164</v>
      </c>
      <c r="E28" s="38" t="s">
        <v>72</v>
      </c>
      <c r="F28" s="93" t="s">
        <v>219</v>
      </c>
      <c r="G28" s="40">
        <v>44453</v>
      </c>
      <c r="H28" s="40">
        <v>44466</v>
      </c>
      <c r="I28" s="80">
        <v>32900</v>
      </c>
      <c r="J28" s="80">
        <v>32900</v>
      </c>
      <c r="K28" s="14">
        <v>0</v>
      </c>
      <c r="L28" s="83">
        <v>32900</v>
      </c>
      <c r="M28" s="163" t="s">
        <v>558</v>
      </c>
      <c r="N28" s="163" t="s">
        <v>558</v>
      </c>
      <c r="O28" s="51"/>
      <c r="P28" s="153">
        <v>0</v>
      </c>
      <c r="Q28" s="153">
        <v>0</v>
      </c>
      <c r="R28" s="153">
        <v>0</v>
      </c>
      <c r="S28" s="153"/>
      <c r="T28" s="153">
        <v>0</v>
      </c>
      <c r="U28" s="153">
        <v>0</v>
      </c>
      <c r="V28" s="153">
        <v>0</v>
      </c>
      <c r="W28" s="153">
        <v>0</v>
      </c>
      <c r="X28" s="153">
        <v>0</v>
      </c>
      <c r="Y28" s="51"/>
      <c r="Z28" s="51"/>
      <c r="AA28" s="51"/>
      <c r="AB28" s="51"/>
      <c r="AC28" s="51"/>
    </row>
    <row r="29" spans="1:29" x14ac:dyDescent="0.25">
      <c r="A29" s="90">
        <v>821000831</v>
      </c>
      <c r="B29" s="37" t="s">
        <v>15</v>
      </c>
      <c r="C29" s="49" t="s">
        <v>20</v>
      </c>
      <c r="D29" s="48">
        <v>99165</v>
      </c>
      <c r="E29" s="38" t="s">
        <v>73</v>
      </c>
      <c r="F29" s="93" t="s">
        <v>220</v>
      </c>
      <c r="G29" s="40">
        <v>44453</v>
      </c>
      <c r="H29" s="40">
        <v>44466</v>
      </c>
      <c r="I29" s="80">
        <v>32900</v>
      </c>
      <c r="J29" s="80">
        <v>32900</v>
      </c>
      <c r="K29" s="14">
        <v>0</v>
      </c>
      <c r="L29" s="83">
        <v>32900</v>
      </c>
      <c r="M29" s="163" t="s">
        <v>558</v>
      </c>
      <c r="N29" s="163" t="s">
        <v>558</v>
      </c>
      <c r="O29" s="51"/>
      <c r="P29" s="153">
        <v>0</v>
      </c>
      <c r="Q29" s="153">
        <v>0</v>
      </c>
      <c r="R29" s="153">
        <v>0</v>
      </c>
      <c r="S29" s="153"/>
      <c r="T29" s="153">
        <v>0</v>
      </c>
      <c r="U29" s="153">
        <v>0</v>
      </c>
      <c r="V29" s="153">
        <v>0</v>
      </c>
      <c r="W29" s="153">
        <v>0</v>
      </c>
      <c r="X29" s="153">
        <v>0</v>
      </c>
      <c r="Y29" s="51"/>
      <c r="Z29" s="51"/>
      <c r="AA29" s="51"/>
      <c r="AB29" s="51"/>
      <c r="AC29" s="51"/>
    </row>
    <row r="30" spans="1:29" x14ac:dyDescent="0.25">
      <c r="A30" s="90">
        <v>821000831</v>
      </c>
      <c r="B30" s="37" t="s">
        <v>15</v>
      </c>
      <c r="C30" s="49" t="s">
        <v>20</v>
      </c>
      <c r="D30" s="48">
        <v>108177</v>
      </c>
      <c r="E30" s="38" t="s">
        <v>74</v>
      </c>
      <c r="F30" s="93" t="s">
        <v>221</v>
      </c>
      <c r="G30" s="40">
        <v>44481</v>
      </c>
      <c r="H30" s="40">
        <v>44495</v>
      </c>
      <c r="I30" s="80">
        <v>32800</v>
      </c>
      <c r="J30" s="80">
        <v>32800</v>
      </c>
      <c r="K30" s="14">
        <v>0</v>
      </c>
      <c r="L30" s="83">
        <v>32800</v>
      </c>
      <c r="M30" s="163" t="s">
        <v>558</v>
      </c>
      <c r="N30" s="163" t="s">
        <v>558</v>
      </c>
      <c r="O30" s="51"/>
      <c r="P30" s="153">
        <v>0</v>
      </c>
      <c r="Q30" s="153">
        <v>0</v>
      </c>
      <c r="R30" s="153">
        <v>0</v>
      </c>
      <c r="S30" s="153"/>
      <c r="T30" s="153">
        <v>0</v>
      </c>
      <c r="U30" s="153">
        <v>0</v>
      </c>
      <c r="V30" s="153">
        <v>0</v>
      </c>
      <c r="W30" s="153">
        <v>0</v>
      </c>
      <c r="X30" s="153">
        <v>0</v>
      </c>
      <c r="Y30" s="51"/>
      <c r="Z30" s="51"/>
      <c r="AA30" s="51"/>
      <c r="AB30" s="51"/>
      <c r="AC30" s="51"/>
    </row>
    <row r="31" spans="1:29" x14ac:dyDescent="0.25">
      <c r="A31" s="90">
        <v>821000831</v>
      </c>
      <c r="B31" s="37" t="s">
        <v>15</v>
      </c>
      <c r="C31" s="49" t="s">
        <v>20</v>
      </c>
      <c r="D31" s="48">
        <v>109674</v>
      </c>
      <c r="E31" s="38" t="s">
        <v>75</v>
      </c>
      <c r="F31" s="93" t="s">
        <v>222</v>
      </c>
      <c r="G31" s="40">
        <v>44484</v>
      </c>
      <c r="H31" s="40">
        <v>44495</v>
      </c>
      <c r="I31" s="80">
        <v>76732</v>
      </c>
      <c r="J31" s="80">
        <v>76732</v>
      </c>
      <c r="K31" s="14">
        <v>0</v>
      </c>
      <c r="L31" s="83">
        <v>76732</v>
      </c>
      <c r="M31" s="163" t="s">
        <v>558</v>
      </c>
      <c r="N31" s="163" t="s">
        <v>558</v>
      </c>
      <c r="O31" s="51"/>
      <c r="P31" s="153">
        <v>0</v>
      </c>
      <c r="Q31" s="153">
        <v>0</v>
      </c>
      <c r="R31" s="153">
        <v>0</v>
      </c>
      <c r="S31" s="153"/>
      <c r="T31" s="153">
        <v>0</v>
      </c>
      <c r="U31" s="153">
        <v>0</v>
      </c>
      <c r="V31" s="153">
        <v>0</v>
      </c>
      <c r="W31" s="153">
        <v>0</v>
      </c>
      <c r="X31" s="153">
        <v>0</v>
      </c>
      <c r="Y31" s="51"/>
      <c r="Z31" s="51"/>
      <c r="AA31" s="51"/>
      <c r="AB31" s="51"/>
      <c r="AC31" s="51"/>
    </row>
    <row r="32" spans="1:29" x14ac:dyDescent="0.25">
      <c r="A32" s="90">
        <v>821000831</v>
      </c>
      <c r="B32" s="37" t="s">
        <v>15</v>
      </c>
      <c r="C32" s="49" t="s">
        <v>20</v>
      </c>
      <c r="D32" s="48">
        <v>109998</v>
      </c>
      <c r="E32" s="38" t="s">
        <v>76</v>
      </c>
      <c r="F32" s="93" t="s">
        <v>223</v>
      </c>
      <c r="G32" s="40">
        <v>44488</v>
      </c>
      <c r="H32" s="40">
        <v>44495</v>
      </c>
      <c r="I32" s="80">
        <v>11200</v>
      </c>
      <c r="J32" s="80">
        <v>11200</v>
      </c>
      <c r="K32" s="14">
        <v>0</v>
      </c>
      <c r="L32" s="83">
        <v>11200</v>
      </c>
      <c r="M32" s="163" t="s">
        <v>558</v>
      </c>
      <c r="N32" s="163" t="s">
        <v>558</v>
      </c>
      <c r="O32" s="51"/>
      <c r="P32" s="153">
        <v>0</v>
      </c>
      <c r="Q32" s="153">
        <v>0</v>
      </c>
      <c r="R32" s="153">
        <v>0</v>
      </c>
      <c r="S32" s="153"/>
      <c r="T32" s="153">
        <v>0</v>
      </c>
      <c r="U32" s="153">
        <v>0</v>
      </c>
      <c r="V32" s="153">
        <v>0</v>
      </c>
      <c r="W32" s="153">
        <v>0</v>
      </c>
      <c r="X32" s="153">
        <v>0</v>
      </c>
      <c r="Y32" s="51"/>
      <c r="Z32" s="51"/>
      <c r="AA32" s="51"/>
      <c r="AB32" s="51"/>
      <c r="AC32" s="51"/>
    </row>
    <row r="33" spans="1:29" x14ac:dyDescent="0.25">
      <c r="A33" s="90">
        <v>821000831</v>
      </c>
      <c r="B33" s="37" t="s">
        <v>15</v>
      </c>
      <c r="C33" s="49" t="s">
        <v>20</v>
      </c>
      <c r="D33" s="49">
        <v>144359</v>
      </c>
      <c r="E33" s="38" t="s">
        <v>77</v>
      </c>
      <c r="F33" s="93" t="s">
        <v>224</v>
      </c>
      <c r="G33" s="40">
        <v>44601</v>
      </c>
      <c r="H33" s="40">
        <v>44628</v>
      </c>
      <c r="I33" s="80">
        <v>172100</v>
      </c>
      <c r="J33" s="80">
        <v>172100</v>
      </c>
      <c r="K33" s="14">
        <v>0</v>
      </c>
      <c r="L33" s="83">
        <v>172100</v>
      </c>
      <c r="M33" s="163" t="s">
        <v>558</v>
      </c>
      <c r="N33" s="163" t="s">
        <v>558</v>
      </c>
      <c r="O33" s="51"/>
      <c r="P33" s="153">
        <v>0</v>
      </c>
      <c r="Q33" s="153">
        <v>0</v>
      </c>
      <c r="R33" s="153">
        <v>0</v>
      </c>
      <c r="S33" s="153"/>
      <c r="T33" s="153">
        <v>0</v>
      </c>
      <c r="U33" s="153">
        <v>0</v>
      </c>
      <c r="V33" s="153">
        <v>0</v>
      </c>
      <c r="W33" s="153">
        <v>0</v>
      </c>
      <c r="X33" s="153">
        <v>0</v>
      </c>
      <c r="Y33" s="51"/>
      <c r="Z33" s="51"/>
      <c r="AA33" s="51"/>
      <c r="AB33" s="51"/>
      <c r="AC33" s="51"/>
    </row>
    <row r="34" spans="1:29" x14ac:dyDescent="0.25">
      <c r="A34" s="90">
        <v>821000831</v>
      </c>
      <c r="B34" s="37" t="s">
        <v>15</v>
      </c>
      <c r="C34" s="49" t="s">
        <v>20</v>
      </c>
      <c r="D34" s="49">
        <v>144362</v>
      </c>
      <c r="E34" s="38" t="s">
        <v>78</v>
      </c>
      <c r="F34" s="93" t="s">
        <v>225</v>
      </c>
      <c r="G34" s="40">
        <v>44601</v>
      </c>
      <c r="H34" s="40">
        <v>44628</v>
      </c>
      <c r="I34" s="80">
        <v>30000</v>
      </c>
      <c r="J34" s="80">
        <v>30000</v>
      </c>
      <c r="K34" s="14">
        <v>0</v>
      </c>
      <c r="L34" s="83">
        <v>30000</v>
      </c>
      <c r="M34" s="163" t="s">
        <v>558</v>
      </c>
      <c r="N34" s="163" t="s">
        <v>558</v>
      </c>
      <c r="O34" s="51"/>
      <c r="P34" s="153">
        <v>0</v>
      </c>
      <c r="Q34" s="153">
        <v>0</v>
      </c>
      <c r="R34" s="153">
        <v>0</v>
      </c>
      <c r="S34" s="153"/>
      <c r="T34" s="153">
        <v>0</v>
      </c>
      <c r="U34" s="153">
        <v>0</v>
      </c>
      <c r="V34" s="153">
        <v>0</v>
      </c>
      <c r="W34" s="153">
        <v>0</v>
      </c>
      <c r="X34" s="153">
        <v>0</v>
      </c>
      <c r="Y34" s="51"/>
      <c r="Z34" s="51"/>
      <c r="AA34" s="51"/>
      <c r="AB34" s="51"/>
      <c r="AC34" s="51"/>
    </row>
    <row r="35" spans="1:29" x14ac:dyDescent="0.25">
      <c r="A35" s="90">
        <v>821000831</v>
      </c>
      <c r="B35" s="37" t="s">
        <v>15</v>
      </c>
      <c r="C35" s="49" t="s">
        <v>20</v>
      </c>
      <c r="D35" s="49">
        <v>148017</v>
      </c>
      <c r="E35" s="38" t="s">
        <v>79</v>
      </c>
      <c r="F35" s="93" t="s">
        <v>226</v>
      </c>
      <c r="G35" s="40">
        <v>44613</v>
      </c>
      <c r="H35" s="40">
        <v>44628</v>
      </c>
      <c r="I35" s="80">
        <v>1500</v>
      </c>
      <c r="J35" s="80">
        <v>1500</v>
      </c>
      <c r="K35" s="14">
        <v>0</v>
      </c>
      <c r="L35" s="83">
        <v>1500</v>
      </c>
      <c r="M35" s="163" t="s">
        <v>558</v>
      </c>
      <c r="N35" s="163" t="s">
        <v>558</v>
      </c>
      <c r="O35" s="51"/>
      <c r="P35" s="153">
        <v>0</v>
      </c>
      <c r="Q35" s="153">
        <v>0</v>
      </c>
      <c r="R35" s="153">
        <v>0</v>
      </c>
      <c r="S35" s="153"/>
      <c r="T35" s="153">
        <v>0</v>
      </c>
      <c r="U35" s="153">
        <v>0</v>
      </c>
      <c r="V35" s="153">
        <v>0</v>
      </c>
      <c r="W35" s="153">
        <v>0</v>
      </c>
      <c r="X35" s="153">
        <v>0</v>
      </c>
      <c r="Y35" s="51"/>
      <c r="Z35" s="51"/>
      <c r="AA35" s="51"/>
      <c r="AB35" s="51"/>
      <c r="AC35" s="51"/>
    </row>
    <row r="36" spans="1:29" x14ac:dyDescent="0.25">
      <c r="A36" s="90">
        <v>821000831</v>
      </c>
      <c r="B36" s="37" t="s">
        <v>15</v>
      </c>
      <c r="C36" s="49" t="s">
        <v>20</v>
      </c>
      <c r="D36" s="49">
        <v>148556</v>
      </c>
      <c r="E36" s="38" t="s">
        <v>80</v>
      </c>
      <c r="F36" s="93" t="s">
        <v>227</v>
      </c>
      <c r="G36" s="40">
        <v>44614</v>
      </c>
      <c r="H36" s="40">
        <v>44628</v>
      </c>
      <c r="I36" s="80">
        <v>36300</v>
      </c>
      <c r="J36" s="80">
        <v>36300</v>
      </c>
      <c r="K36" s="14">
        <v>0</v>
      </c>
      <c r="L36" s="83">
        <v>36300</v>
      </c>
      <c r="M36" s="163" t="s">
        <v>558</v>
      </c>
      <c r="N36" s="163" t="s">
        <v>558</v>
      </c>
      <c r="O36" s="51"/>
      <c r="P36" s="153">
        <v>0</v>
      </c>
      <c r="Q36" s="153">
        <v>0</v>
      </c>
      <c r="R36" s="153">
        <v>0</v>
      </c>
      <c r="S36" s="153"/>
      <c r="T36" s="153">
        <v>0</v>
      </c>
      <c r="U36" s="153">
        <v>0</v>
      </c>
      <c r="V36" s="153">
        <v>0</v>
      </c>
      <c r="W36" s="153">
        <v>0</v>
      </c>
      <c r="X36" s="153">
        <v>0</v>
      </c>
      <c r="Y36" s="51"/>
      <c r="Z36" s="51"/>
      <c r="AA36" s="51"/>
      <c r="AB36" s="51"/>
      <c r="AC36" s="51"/>
    </row>
    <row r="37" spans="1:29" x14ac:dyDescent="0.25">
      <c r="A37" s="90">
        <v>821000831</v>
      </c>
      <c r="B37" s="37" t="s">
        <v>15</v>
      </c>
      <c r="C37" s="49" t="s">
        <v>20</v>
      </c>
      <c r="D37" s="49">
        <v>157785</v>
      </c>
      <c r="E37" s="38" t="s">
        <v>81</v>
      </c>
      <c r="F37" s="93" t="s">
        <v>228</v>
      </c>
      <c r="G37" s="40">
        <v>44642</v>
      </c>
      <c r="H37" s="40">
        <v>44656</v>
      </c>
      <c r="I37" s="80">
        <v>7300</v>
      </c>
      <c r="J37" s="80">
        <v>7300</v>
      </c>
      <c r="K37" s="14">
        <v>0</v>
      </c>
      <c r="L37" s="83">
        <v>7300</v>
      </c>
      <c r="M37" s="163" t="s">
        <v>558</v>
      </c>
      <c r="N37" s="163" t="s">
        <v>558</v>
      </c>
      <c r="O37" s="51"/>
      <c r="P37" s="153">
        <v>0</v>
      </c>
      <c r="Q37" s="153">
        <v>0</v>
      </c>
      <c r="R37" s="153">
        <v>0</v>
      </c>
      <c r="S37" s="153"/>
      <c r="T37" s="153">
        <v>0</v>
      </c>
      <c r="U37" s="153">
        <v>0</v>
      </c>
      <c r="V37" s="153">
        <v>0</v>
      </c>
      <c r="W37" s="153">
        <v>0</v>
      </c>
      <c r="X37" s="153">
        <v>0</v>
      </c>
      <c r="Y37" s="51"/>
      <c r="Z37" s="51"/>
      <c r="AA37" s="51"/>
      <c r="AB37" s="51"/>
      <c r="AC37" s="51"/>
    </row>
    <row r="38" spans="1:29" x14ac:dyDescent="0.25">
      <c r="A38" s="90">
        <v>821000831</v>
      </c>
      <c r="B38" s="37" t="s">
        <v>15</v>
      </c>
      <c r="C38" s="49" t="s">
        <v>20</v>
      </c>
      <c r="D38" s="49">
        <v>158478</v>
      </c>
      <c r="E38" s="38" t="s">
        <v>82</v>
      </c>
      <c r="F38" s="93" t="s">
        <v>229</v>
      </c>
      <c r="G38" s="40">
        <v>44643</v>
      </c>
      <c r="H38" s="40">
        <v>44656</v>
      </c>
      <c r="I38" s="80">
        <v>12300</v>
      </c>
      <c r="J38" s="80">
        <v>12300</v>
      </c>
      <c r="K38" s="14">
        <v>0</v>
      </c>
      <c r="L38" s="83">
        <v>12300</v>
      </c>
      <c r="M38" s="163" t="s">
        <v>558</v>
      </c>
      <c r="N38" s="163" t="s">
        <v>558</v>
      </c>
      <c r="O38" s="51"/>
      <c r="P38" s="153">
        <v>0</v>
      </c>
      <c r="Q38" s="153">
        <v>0</v>
      </c>
      <c r="R38" s="153">
        <v>0</v>
      </c>
      <c r="S38" s="153"/>
      <c r="T38" s="153">
        <v>0</v>
      </c>
      <c r="U38" s="153">
        <v>0</v>
      </c>
      <c r="V38" s="153">
        <v>0</v>
      </c>
      <c r="W38" s="153">
        <v>0</v>
      </c>
      <c r="X38" s="153">
        <v>0</v>
      </c>
      <c r="Y38" s="51"/>
      <c r="Z38" s="51"/>
      <c r="AA38" s="51"/>
      <c r="AB38" s="51"/>
      <c r="AC38" s="51"/>
    </row>
    <row r="39" spans="1:29" x14ac:dyDescent="0.25">
      <c r="A39" s="90">
        <v>821000831</v>
      </c>
      <c r="B39" s="37" t="s">
        <v>15</v>
      </c>
      <c r="C39" s="49" t="s">
        <v>20</v>
      </c>
      <c r="D39" s="49">
        <v>164279</v>
      </c>
      <c r="E39" s="38" t="s">
        <v>83</v>
      </c>
      <c r="F39" s="93" t="s">
        <v>230</v>
      </c>
      <c r="G39" s="40">
        <v>44661</v>
      </c>
      <c r="H39" s="40">
        <v>44684</v>
      </c>
      <c r="I39" s="80">
        <v>156421</v>
      </c>
      <c r="J39" s="80">
        <v>156421</v>
      </c>
      <c r="K39" s="14">
        <v>0</v>
      </c>
      <c r="L39" s="83">
        <v>156421</v>
      </c>
      <c r="M39" s="163" t="s">
        <v>558</v>
      </c>
      <c r="N39" s="163" t="s">
        <v>558</v>
      </c>
      <c r="O39" s="51"/>
      <c r="P39" s="153">
        <v>0</v>
      </c>
      <c r="Q39" s="153">
        <v>0</v>
      </c>
      <c r="R39" s="153">
        <v>0</v>
      </c>
      <c r="S39" s="153"/>
      <c r="T39" s="153">
        <v>0</v>
      </c>
      <c r="U39" s="153">
        <v>0</v>
      </c>
      <c r="V39" s="153">
        <v>0</v>
      </c>
      <c r="W39" s="153">
        <v>0</v>
      </c>
      <c r="X39" s="153">
        <v>0</v>
      </c>
      <c r="Y39" s="51"/>
      <c r="Z39" s="51"/>
      <c r="AA39" s="51"/>
      <c r="AB39" s="51"/>
      <c r="AC39" s="51"/>
    </row>
    <row r="40" spans="1:29" x14ac:dyDescent="0.25">
      <c r="A40" s="90">
        <v>821000831</v>
      </c>
      <c r="B40" s="37" t="s">
        <v>15</v>
      </c>
      <c r="C40" s="49" t="s">
        <v>20</v>
      </c>
      <c r="D40" s="49">
        <v>167396</v>
      </c>
      <c r="E40" s="38" t="s">
        <v>84</v>
      </c>
      <c r="F40" s="93" t="s">
        <v>231</v>
      </c>
      <c r="G40" s="40">
        <v>44672</v>
      </c>
      <c r="H40" s="40">
        <v>44684</v>
      </c>
      <c r="I40" s="80">
        <v>12300</v>
      </c>
      <c r="J40" s="80">
        <v>12300</v>
      </c>
      <c r="K40" s="14">
        <v>0</v>
      </c>
      <c r="L40" s="83">
        <v>12300</v>
      </c>
      <c r="M40" s="163" t="s">
        <v>558</v>
      </c>
      <c r="N40" s="163" t="s">
        <v>558</v>
      </c>
      <c r="O40" s="51"/>
      <c r="P40" s="153">
        <v>0</v>
      </c>
      <c r="Q40" s="153">
        <v>0</v>
      </c>
      <c r="R40" s="153">
        <v>0</v>
      </c>
      <c r="S40" s="153"/>
      <c r="T40" s="153">
        <v>0</v>
      </c>
      <c r="U40" s="153">
        <v>0</v>
      </c>
      <c r="V40" s="153">
        <v>0</v>
      </c>
      <c r="W40" s="153">
        <v>0</v>
      </c>
      <c r="X40" s="153">
        <v>0</v>
      </c>
      <c r="Y40" s="51"/>
      <c r="Z40" s="51"/>
      <c r="AA40" s="51"/>
      <c r="AB40" s="51"/>
      <c r="AC40" s="51"/>
    </row>
    <row r="41" spans="1:29" x14ac:dyDescent="0.25">
      <c r="A41" s="90">
        <v>821000831</v>
      </c>
      <c r="B41" s="37" t="s">
        <v>15</v>
      </c>
      <c r="C41" s="49" t="s">
        <v>20</v>
      </c>
      <c r="D41" s="49">
        <v>170527</v>
      </c>
      <c r="E41" s="38" t="s">
        <v>85</v>
      </c>
      <c r="F41" s="93" t="s">
        <v>232</v>
      </c>
      <c r="G41" s="47">
        <v>44683</v>
      </c>
      <c r="H41" s="40">
        <v>44921</v>
      </c>
      <c r="I41" s="80">
        <v>40000</v>
      </c>
      <c r="J41" s="80">
        <v>40000</v>
      </c>
      <c r="K41" s="14">
        <v>0</v>
      </c>
      <c r="L41" s="83" t="s">
        <v>32</v>
      </c>
      <c r="M41" s="160" t="s">
        <v>483</v>
      </c>
      <c r="N41" s="160" t="s">
        <v>483</v>
      </c>
      <c r="O41" s="51" t="s">
        <v>544</v>
      </c>
      <c r="P41" s="153">
        <v>40000</v>
      </c>
      <c r="Q41" s="153">
        <f>VLOOKUP(E41,[1]Export!J$2:M$199,4,0)</f>
        <v>0</v>
      </c>
      <c r="R41" s="51">
        <v>0</v>
      </c>
      <c r="S41" s="153"/>
      <c r="T41" s="153">
        <v>36300</v>
      </c>
      <c r="U41" s="153">
        <v>40000</v>
      </c>
      <c r="V41" s="153">
        <v>0</v>
      </c>
      <c r="W41" s="153">
        <v>40000</v>
      </c>
      <c r="X41" s="153">
        <v>40000</v>
      </c>
      <c r="Y41" s="51"/>
      <c r="Z41" s="51"/>
      <c r="AA41" s="51"/>
      <c r="AB41" s="51"/>
      <c r="AC41" s="51"/>
    </row>
    <row r="42" spans="1:29" x14ac:dyDescent="0.25">
      <c r="A42" s="90">
        <v>821000831</v>
      </c>
      <c r="B42" s="37" t="s">
        <v>15</v>
      </c>
      <c r="C42" s="49" t="s">
        <v>20</v>
      </c>
      <c r="D42" s="49">
        <v>173614</v>
      </c>
      <c r="E42" s="38" t="s">
        <v>86</v>
      </c>
      <c r="F42" s="93" t="s">
        <v>233</v>
      </c>
      <c r="G42" s="47">
        <v>44691</v>
      </c>
      <c r="H42" s="40">
        <v>44921</v>
      </c>
      <c r="I42" s="80">
        <v>12300</v>
      </c>
      <c r="J42" s="80">
        <v>12300</v>
      </c>
      <c r="K42" s="14">
        <v>0</v>
      </c>
      <c r="L42" s="83" t="s">
        <v>32</v>
      </c>
      <c r="M42" s="160" t="s">
        <v>483</v>
      </c>
      <c r="N42" s="160" t="s">
        <v>483</v>
      </c>
      <c r="O42" s="51" t="s">
        <v>544</v>
      </c>
      <c r="P42" s="153">
        <v>12300</v>
      </c>
      <c r="Q42" s="153">
        <f>VLOOKUP(E42,[1]Export!J$2:M$199,4,0)</f>
        <v>0</v>
      </c>
      <c r="R42" s="51">
        <v>0</v>
      </c>
      <c r="S42" s="153"/>
      <c r="T42" s="153">
        <v>0</v>
      </c>
      <c r="U42" s="153">
        <v>12300</v>
      </c>
      <c r="V42" s="153">
        <v>0</v>
      </c>
      <c r="W42" s="153">
        <v>12300</v>
      </c>
      <c r="X42" s="153">
        <v>12300</v>
      </c>
      <c r="Y42" s="51"/>
      <c r="Z42" s="51"/>
      <c r="AA42" s="51"/>
      <c r="AB42" s="51"/>
      <c r="AC42" s="51"/>
    </row>
    <row r="43" spans="1:29" x14ac:dyDescent="0.25">
      <c r="A43" s="90">
        <v>821000831</v>
      </c>
      <c r="B43" s="37" t="s">
        <v>15</v>
      </c>
      <c r="C43" s="49" t="s">
        <v>20</v>
      </c>
      <c r="D43" s="49">
        <v>168906</v>
      </c>
      <c r="E43" s="38" t="s">
        <v>87</v>
      </c>
      <c r="F43" s="93" t="s">
        <v>234</v>
      </c>
      <c r="G43" s="40">
        <v>44678</v>
      </c>
      <c r="H43" s="40">
        <v>44978</v>
      </c>
      <c r="I43" s="80">
        <v>56300</v>
      </c>
      <c r="J43" s="80">
        <v>56300</v>
      </c>
      <c r="K43" s="14">
        <v>0</v>
      </c>
      <c r="L43" s="83" t="s">
        <v>32</v>
      </c>
      <c r="M43" s="164" t="s">
        <v>483</v>
      </c>
      <c r="N43" s="160" t="s">
        <v>483</v>
      </c>
      <c r="O43" s="51" t="s">
        <v>544</v>
      </c>
      <c r="P43" s="153">
        <v>56300</v>
      </c>
      <c r="Q43" s="153">
        <f>VLOOKUP(E43,[1]Export!J$2:M$199,4,0)</f>
        <v>0</v>
      </c>
      <c r="R43" s="51">
        <v>0</v>
      </c>
      <c r="S43" s="153"/>
      <c r="T43" s="153">
        <v>76700</v>
      </c>
      <c r="U43" s="153">
        <v>56300</v>
      </c>
      <c r="V43" s="153">
        <v>0</v>
      </c>
      <c r="W43" s="153">
        <v>56300</v>
      </c>
      <c r="X43" s="153">
        <v>56300</v>
      </c>
      <c r="Y43" s="153">
        <v>56300</v>
      </c>
      <c r="Z43" s="153">
        <v>0</v>
      </c>
      <c r="AA43" s="51">
        <v>2201365922</v>
      </c>
      <c r="AB43" s="55">
        <v>45007</v>
      </c>
      <c r="AC43" s="153">
        <v>1126636</v>
      </c>
    </row>
    <row r="44" spans="1:29" x14ac:dyDescent="0.25">
      <c r="A44" s="90">
        <v>821000831</v>
      </c>
      <c r="B44" s="37" t="s">
        <v>15</v>
      </c>
      <c r="C44" s="49" t="s">
        <v>20</v>
      </c>
      <c r="D44" s="49">
        <v>168907</v>
      </c>
      <c r="E44" s="38" t="s">
        <v>88</v>
      </c>
      <c r="F44" s="93" t="s">
        <v>235</v>
      </c>
      <c r="G44" s="40">
        <v>44678</v>
      </c>
      <c r="H44" s="40">
        <v>44978</v>
      </c>
      <c r="I44" s="80">
        <v>17700</v>
      </c>
      <c r="J44" s="80">
        <v>17700</v>
      </c>
      <c r="K44" s="14">
        <v>0</v>
      </c>
      <c r="L44" s="83" t="s">
        <v>32</v>
      </c>
      <c r="M44" s="164" t="s">
        <v>483</v>
      </c>
      <c r="N44" s="160" t="s">
        <v>483</v>
      </c>
      <c r="O44" s="51" t="s">
        <v>544</v>
      </c>
      <c r="P44" s="153">
        <v>17700</v>
      </c>
      <c r="Q44" s="153">
        <f>VLOOKUP(E44,[1]Export!J$2:M$199,4,0)</f>
        <v>0</v>
      </c>
      <c r="R44" s="51">
        <v>0</v>
      </c>
      <c r="S44" s="153"/>
      <c r="T44" s="153">
        <v>0</v>
      </c>
      <c r="U44" s="153">
        <v>17700</v>
      </c>
      <c r="V44" s="153">
        <v>0</v>
      </c>
      <c r="W44" s="153">
        <v>17700</v>
      </c>
      <c r="X44" s="153">
        <v>17700</v>
      </c>
      <c r="Y44" s="148">
        <v>17700</v>
      </c>
      <c r="Z44" s="156">
        <v>0</v>
      </c>
      <c r="AA44" s="51">
        <v>2201365922</v>
      </c>
      <c r="AB44" s="55">
        <v>45007</v>
      </c>
      <c r="AC44" s="148">
        <v>1126636</v>
      </c>
    </row>
    <row r="45" spans="1:29" x14ac:dyDescent="0.25">
      <c r="A45" s="90">
        <v>821000831</v>
      </c>
      <c r="B45" s="37" t="s">
        <v>15</v>
      </c>
      <c r="C45" s="49" t="s">
        <v>20</v>
      </c>
      <c r="D45" s="49">
        <v>168910</v>
      </c>
      <c r="E45" s="38" t="s">
        <v>89</v>
      </c>
      <c r="F45" s="93" t="s">
        <v>236</v>
      </c>
      <c r="G45" s="40">
        <v>44678</v>
      </c>
      <c r="H45" s="40">
        <v>44978</v>
      </c>
      <c r="I45" s="80">
        <v>28000</v>
      </c>
      <c r="J45" s="80">
        <v>28000</v>
      </c>
      <c r="K45" s="14">
        <v>0</v>
      </c>
      <c r="L45" s="83" t="s">
        <v>32</v>
      </c>
      <c r="M45" s="164" t="s">
        <v>483</v>
      </c>
      <c r="N45" s="160" t="s">
        <v>483</v>
      </c>
      <c r="O45" s="51" t="s">
        <v>544</v>
      </c>
      <c r="P45" s="153">
        <v>28000</v>
      </c>
      <c r="Q45" s="153">
        <f>VLOOKUP(E45,[1]Export!J$2:M$199,4,0)</f>
        <v>0</v>
      </c>
      <c r="R45" s="51">
        <v>0</v>
      </c>
      <c r="S45" s="153"/>
      <c r="T45" s="153">
        <v>50500</v>
      </c>
      <c r="U45" s="153">
        <v>28000</v>
      </c>
      <c r="V45" s="153">
        <v>0</v>
      </c>
      <c r="W45" s="153">
        <v>28000</v>
      </c>
      <c r="X45" s="153">
        <v>28000</v>
      </c>
      <c r="Y45" s="153">
        <v>28000</v>
      </c>
      <c r="Z45" s="153">
        <v>0</v>
      </c>
      <c r="AA45" s="51">
        <v>2201365922</v>
      </c>
      <c r="AB45" s="55">
        <v>45007</v>
      </c>
      <c r="AC45" s="153">
        <v>1126636</v>
      </c>
    </row>
    <row r="46" spans="1:29" x14ac:dyDescent="0.25">
      <c r="A46" s="90">
        <v>821000831</v>
      </c>
      <c r="B46" s="37" t="s">
        <v>15</v>
      </c>
      <c r="C46" s="49" t="s">
        <v>20</v>
      </c>
      <c r="D46" s="49">
        <v>168913</v>
      </c>
      <c r="E46" s="38" t="s">
        <v>90</v>
      </c>
      <c r="F46" s="93" t="s">
        <v>237</v>
      </c>
      <c r="G46" s="40">
        <v>44678</v>
      </c>
      <c r="H46" s="40">
        <v>44978</v>
      </c>
      <c r="I46" s="80">
        <v>34000</v>
      </c>
      <c r="J46" s="80">
        <v>34000</v>
      </c>
      <c r="K46" s="14">
        <v>0</v>
      </c>
      <c r="L46" s="83" t="s">
        <v>32</v>
      </c>
      <c r="M46" s="164" t="s">
        <v>483</v>
      </c>
      <c r="N46" s="160" t="s">
        <v>483</v>
      </c>
      <c r="O46" s="51" t="s">
        <v>544</v>
      </c>
      <c r="P46" s="153">
        <v>34000</v>
      </c>
      <c r="Q46" s="153">
        <f>VLOOKUP(E46,[1]Export!J$2:M$199,4,0)</f>
        <v>0</v>
      </c>
      <c r="R46" s="51">
        <v>0</v>
      </c>
      <c r="S46" s="153"/>
      <c r="T46" s="153">
        <v>30900</v>
      </c>
      <c r="U46" s="153">
        <v>34000</v>
      </c>
      <c r="V46" s="153">
        <v>0</v>
      </c>
      <c r="W46" s="153">
        <v>34000</v>
      </c>
      <c r="X46" s="153">
        <v>34000</v>
      </c>
      <c r="Y46" s="148">
        <v>34000</v>
      </c>
      <c r="Z46" s="148">
        <v>0</v>
      </c>
      <c r="AA46" s="146">
        <v>2201365922</v>
      </c>
      <c r="AB46" s="147">
        <v>45007</v>
      </c>
      <c r="AC46" s="148">
        <v>1126636</v>
      </c>
    </row>
    <row r="47" spans="1:29" x14ac:dyDescent="0.25">
      <c r="A47" s="90">
        <v>821000831</v>
      </c>
      <c r="B47" s="37" t="s">
        <v>15</v>
      </c>
      <c r="C47" s="49" t="s">
        <v>20</v>
      </c>
      <c r="D47" s="49">
        <v>168914</v>
      </c>
      <c r="E47" s="38" t="s">
        <v>91</v>
      </c>
      <c r="F47" s="93" t="s">
        <v>238</v>
      </c>
      <c r="G47" s="40">
        <v>44678</v>
      </c>
      <c r="H47" s="40">
        <v>44978</v>
      </c>
      <c r="I47" s="80">
        <v>18700</v>
      </c>
      <c r="J47" s="80">
        <v>18700</v>
      </c>
      <c r="K47" s="14">
        <v>0</v>
      </c>
      <c r="L47" s="83" t="s">
        <v>32</v>
      </c>
      <c r="M47" s="164" t="s">
        <v>483</v>
      </c>
      <c r="N47" s="160" t="s">
        <v>483</v>
      </c>
      <c r="O47" s="51" t="s">
        <v>544</v>
      </c>
      <c r="P47" s="153">
        <v>18700</v>
      </c>
      <c r="Q47" s="153">
        <f>VLOOKUP(E47,[1]Export!J$2:M$199,4,0)</f>
        <v>0</v>
      </c>
      <c r="R47" s="51">
        <v>0</v>
      </c>
      <c r="S47" s="153"/>
      <c r="T47" s="153">
        <v>17000</v>
      </c>
      <c r="U47" s="153">
        <v>18700</v>
      </c>
      <c r="V47" s="153">
        <v>0</v>
      </c>
      <c r="W47" s="153">
        <v>18700</v>
      </c>
      <c r="X47" s="153">
        <v>18700</v>
      </c>
      <c r="Y47" s="148">
        <v>18700</v>
      </c>
      <c r="Z47" s="148">
        <v>0</v>
      </c>
      <c r="AA47" s="146">
        <v>2201365922</v>
      </c>
      <c r="AB47" s="147">
        <v>45007</v>
      </c>
      <c r="AC47" s="148">
        <v>1126636</v>
      </c>
    </row>
    <row r="48" spans="1:29" x14ac:dyDescent="0.25">
      <c r="A48" s="90">
        <v>821000831</v>
      </c>
      <c r="B48" s="37" t="s">
        <v>15</v>
      </c>
      <c r="C48" s="49" t="s">
        <v>20</v>
      </c>
      <c r="D48" s="49">
        <v>168917</v>
      </c>
      <c r="E48" s="38" t="s">
        <v>92</v>
      </c>
      <c r="F48" s="93" t="s">
        <v>239</v>
      </c>
      <c r="G48" s="40">
        <v>44678</v>
      </c>
      <c r="H48" s="40">
        <v>44978</v>
      </c>
      <c r="I48" s="80">
        <v>16000</v>
      </c>
      <c r="J48" s="80">
        <v>16000</v>
      </c>
      <c r="K48" s="14">
        <v>0</v>
      </c>
      <c r="L48" s="83" t="s">
        <v>32</v>
      </c>
      <c r="M48" s="164" t="s">
        <v>483</v>
      </c>
      <c r="N48" s="160" t="s">
        <v>483</v>
      </c>
      <c r="O48" s="51" t="s">
        <v>544</v>
      </c>
      <c r="P48" s="153">
        <v>16000</v>
      </c>
      <c r="Q48" s="153">
        <f>VLOOKUP(E48,[1]Export!J$2:M$199,4,0)</f>
        <v>0</v>
      </c>
      <c r="R48" s="51">
        <v>0</v>
      </c>
      <c r="S48" s="153"/>
      <c r="T48" s="153">
        <v>23300</v>
      </c>
      <c r="U48" s="153">
        <v>16000</v>
      </c>
      <c r="V48" s="153">
        <v>0</v>
      </c>
      <c r="W48" s="153">
        <v>16000</v>
      </c>
      <c r="X48" s="153">
        <v>16000</v>
      </c>
      <c r="Y48" s="148">
        <v>16000</v>
      </c>
      <c r="Z48" s="148">
        <v>0</v>
      </c>
      <c r="AA48" s="146">
        <v>2201365922</v>
      </c>
      <c r="AB48" s="147">
        <v>45007</v>
      </c>
      <c r="AC48" s="148">
        <v>1126636</v>
      </c>
    </row>
    <row r="49" spans="1:29" x14ac:dyDescent="0.25">
      <c r="A49" s="90">
        <v>821000831</v>
      </c>
      <c r="B49" s="37" t="s">
        <v>15</v>
      </c>
      <c r="C49" s="49" t="s">
        <v>20</v>
      </c>
      <c r="D49" s="49">
        <v>168920</v>
      </c>
      <c r="E49" s="38" t="s">
        <v>93</v>
      </c>
      <c r="F49" s="93" t="s">
        <v>240</v>
      </c>
      <c r="G49" s="40">
        <v>44678</v>
      </c>
      <c r="H49" s="40">
        <v>44978</v>
      </c>
      <c r="I49" s="80">
        <v>172700</v>
      </c>
      <c r="J49" s="80">
        <v>172700</v>
      </c>
      <c r="K49" s="14">
        <v>0</v>
      </c>
      <c r="L49" s="83" t="s">
        <v>32</v>
      </c>
      <c r="M49" s="164" t="s">
        <v>483</v>
      </c>
      <c r="N49" s="160" t="s">
        <v>483</v>
      </c>
      <c r="O49" s="51" t="s">
        <v>544</v>
      </c>
      <c r="P49" s="153">
        <v>172700</v>
      </c>
      <c r="Q49" s="153">
        <f>VLOOKUP(E49,[1]Export!J$2:M$199,4,0)</f>
        <v>0</v>
      </c>
      <c r="R49" s="51">
        <v>0</v>
      </c>
      <c r="S49" s="153"/>
      <c r="T49" s="153">
        <v>84800</v>
      </c>
      <c r="U49" s="153">
        <v>172700</v>
      </c>
      <c r="V49" s="153">
        <v>0</v>
      </c>
      <c r="W49" s="153">
        <v>172700</v>
      </c>
      <c r="X49" s="153">
        <v>172700</v>
      </c>
      <c r="Y49" s="148">
        <v>172700</v>
      </c>
      <c r="Z49" s="148">
        <v>0</v>
      </c>
      <c r="AA49" s="146">
        <v>2201365922</v>
      </c>
      <c r="AB49" s="147">
        <v>45007</v>
      </c>
      <c r="AC49" s="148">
        <v>1126636</v>
      </c>
    </row>
    <row r="50" spans="1:29" x14ac:dyDescent="0.25">
      <c r="A50" s="90">
        <v>821000831</v>
      </c>
      <c r="B50" s="37" t="s">
        <v>15</v>
      </c>
      <c r="C50" s="49" t="s">
        <v>20</v>
      </c>
      <c r="D50" s="49">
        <v>171641</v>
      </c>
      <c r="E50" s="38" t="s">
        <v>94</v>
      </c>
      <c r="F50" s="93" t="s">
        <v>241</v>
      </c>
      <c r="G50" s="40">
        <v>44685</v>
      </c>
      <c r="H50" s="40">
        <v>44978</v>
      </c>
      <c r="I50" s="80">
        <v>12300</v>
      </c>
      <c r="J50" s="80">
        <v>12300</v>
      </c>
      <c r="K50" s="14">
        <v>0</v>
      </c>
      <c r="L50" s="83" t="s">
        <v>32</v>
      </c>
      <c r="M50" s="160" t="s">
        <v>483</v>
      </c>
      <c r="N50" s="160" t="s">
        <v>483</v>
      </c>
      <c r="O50" s="51" t="s">
        <v>544</v>
      </c>
      <c r="P50" s="153">
        <v>12300</v>
      </c>
      <c r="Q50" s="153">
        <f>VLOOKUP(E50,[1]Export!J$2:M$199,4,0)</f>
        <v>0</v>
      </c>
      <c r="R50" s="51">
        <v>0</v>
      </c>
      <c r="S50" s="153"/>
      <c r="T50" s="153">
        <v>0</v>
      </c>
      <c r="U50" s="153">
        <v>12300</v>
      </c>
      <c r="V50" s="153">
        <v>0</v>
      </c>
      <c r="W50" s="153">
        <v>12300</v>
      </c>
      <c r="X50" s="153">
        <v>12300</v>
      </c>
      <c r="Y50" s="51"/>
      <c r="Z50" s="51"/>
      <c r="AA50" s="51"/>
      <c r="AB50" s="51"/>
      <c r="AC50" s="51"/>
    </row>
    <row r="51" spans="1:29" x14ac:dyDescent="0.25">
      <c r="A51" s="90">
        <v>821000831</v>
      </c>
      <c r="B51" s="37" t="s">
        <v>15</v>
      </c>
      <c r="C51" s="49" t="s">
        <v>20</v>
      </c>
      <c r="D51" s="49">
        <v>172060</v>
      </c>
      <c r="E51" s="38" t="s">
        <v>95</v>
      </c>
      <c r="F51" s="93" t="s">
        <v>242</v>
      </c>
      <c r="G51" s="40">
        <v>44686</v>
      </c>
      <c r="H51" s="40">
        <v>44978</v>
      </c>
      <c r="I51" s="80">
        <v>36300</v>
      </c>
      <c r="J51" s="80">
        <v>36300</v>
      </c>
      <c r="K51" s="14">
        <v>0</v>
      </c>
      <c r="L51" s="83" t="s">
        <v>32</v>
      </c>
      <c r="M51" s="160" t="s">
        <v>483</v>
      </c>
      <c r="N51" s="160" t="s">
        <v>483</v>
      </c>
      <c r="O51" s="51" t="s">
        <v>544</v>
      </c>
      <c r="P51" s="153">
        <v>36300</v>
      </c>
      <c r="Q51" s="153">
        <f>VLOOKUP(E51,[1]Export!J$2:M$199,4,0)</f>
        <v>0</v>
      </c>
      <c r="R51" s="51">
        <v>0</v>
      </c>
      <c r="S51" s="153"/>
      <c r="T51" s="153">
        <v>36300</v>
      </c>
      <c r="U51" s="153">
        <v>36300</v>
      </c>
      <c r="V51" s="153">
        <v>0</v>
      </c>
      <c r="W51" s="153">
        <v>36300</v>
      </c>
      <c r="X51" s="153">
        <v>36300</v>
      </c>
      <c r="Y51" s="51"/>
      <c r="Z51" s="51"/>
      <c r="AA51" s="51"/>
      <c r="AB51" s="51"/>
      <c r="AC51" s="51"/>
    </row>
    <row r="52" spans="1:29" x14ac:dyDescent="0.25">
      <c r="A52" s="90">
        <v>821000831</v>
      </c>
      <c r="B52" s="37" t="s">
        <v>15</v>
      </c>
      <c r="C52" s="49" t="s">
        <v>20</v>
      </c>
      <c r="D52" s="49">
        <v>172678</v>
      </c>
      <c r="E52" s="38" t="s">
        <v>96</v>
      </c>
      <c r="F52" s="93" t="s">
        <v>243</v>
      </c>
      <c r="G52" s="40">
        <v>44688</v>
      </c>
      <c r="H52" s="40">
        <v>44978</v>
      </c>
      <c r="I52" s="80">
        <v>156540</v>
      </c>
      <c r="J52" s="80">
        <v>156540</v>
      </c>
      <c r="K52" s="14">
        <v>0</v>
      </c>
      <c r="L52" s="83" t="s">
        <v>32</v>
      </c>
      <c r="M52" s="160" t="s">
        <v>483</v>
      </c>
      <c r="N52" s="160" t="s">
        <v>483</v>
      </c>
      <c r="O52" s="51" t="s">
        <v>544</v>
      </c>
      <c r="P52" s="153">
        <v>156540</v>
      </c>
      <c r="Q52" s="153">
        <f>VLOOKUP(E52,[1]Export!J$2:M$199,4,0)</f>
        <v>0</v>
      </c>
      <c r="R52" s="51">
        <v>0</v>
      </c>
      <c r="S52" s="153"/>
      <c r="T52" s="153">
        <v>0</v>
      </c>
      <c r="U52" s="153">
        <v>156540</v>
      </c>
      <c r="V52" s="153">
        <v>0</v>
      </c>
      <c r="W52" s="153">
        <v>156540</v>
      </c>
      <c r="X52" s="153">
        <v>156540</v>
      </c>
      <c r="Y52" s="51"/>
      <c r="Z52" s="51"/>
      <c r="AA52" s="51"/>
      <c r="AB52" s="51"/>
      <c r="AC52" s="51"/>
    </row>
    <row r="53" spans="1:29" x14ac:dyDescent="0.25">
      <c r="A53" s="90">
        <v>821000831</v>
      </c>
      <c r="B53" s="37" t="s">
        <v>15</v>
      </c>
      <c r="C53" s="49" t="s">
        <v>20</v>
      </c>
      <c r="D53" s="49">
        <v>172738</v>
      </c>
      <c r="E53" s="38" t="s">
        <v>97</v>
      </c>
      <c r="F53" s="93" t="s">
        <v>244</v>
      </c>
      <c r="G53" s="40">
        <v>44688</v>
      </c>
      <c r="H53" s="40">
        <v>44978</v>
      </c>
      <c r="I53" s="80">
        <v>24600</v>
      </c>
      <c r="J53" s="80">
        <v>24600</v>
      </c>
      <c r="K53" s="14">
        <v>0</v>
      </c>
      <c r="L53" s="83" t="s">
        <v>32</v>
      </c>
      <c r="M53" s="160" t="s">
        <v>483</v>
      </c>
      <c r="N53" s="160" t="s">
        <v>483</v>
      </c>
      <c r="O53" s="51" t="s">
        <v>544</v>
      </c>
      <c r="P53" s="153">
        <v>24600</v>
      </c>
      <c r="Q53" s="153">
        <f>VLOOKUP(E53,[1]Export!J$2:M$199,4,0)</f>
        <v>0</v>
      </c>
      <c r="R53" s="51">
        <v>0</v>
      </c>
      <c r="S53" s="153"/>
      <c r="T53" s="153">
        <v>0</v>
      </c>
      <c r="U53" s="153">
        <v>24600</v>
      </c>
      <c r="V53" s="153">
        <v>0</v>
      </c>
      <c r="W53" s="153">
        <v>24600</v>
      </c>
      <c r="X53" s="153">
        <v>24600</v>
      </c>
      <c r="Y53" s="51"/>
      <c r="Z53" s="51"/>
      <c r="AA53" s="51"/>
      <c r="AB53" s="51"/>
      <c r="AC53" s="51"/>
    </row>
    <row r="54" spans="1:29" x14ac:dyDescent="0.25">
      <c r="A54" s="90">
        <v>821000831</v>
      </c>
      <c r="B54" s="37" t="s">
        <v>15</v>
      </c>
      <c r="C54" s="49" t="s">
        <v>20</v>
      </c>
      <c r="D54" s="49">
        <v>176116</v>
      </c>
      <c r="E54" s="38" t="s">
        <v>98</v>
      </c>
      <c r="F54" s="93" t="s">
        <v>245</v>
      </c>
      <c r="G54" s="40">
        <v>44699</v>
      </c>
      <c r="H54" s="40">
        <v>44978</v>
      </c>
      <c r="I54" s="80">
        <v>36300</v>
      </c>
      <c r="J54" s="80">
        <v>36300</v>
      </c>
      <c r="K54" s="14">
        <v>0</v>
      </c>
      <c r="L54" s="83" t="s">
        <v>32</v>
      </c>
      <c r="M54" s="160" t="s">
        <v>483</v>
      </c>
      <c r="N54" s="160" t="s">
        <v>483</v>
      </c>
      <c r="O54" s="51" t="s">
        <v>544</v>
      </c>
      <c r="P54" s="153">
        <v>36300</v>
      </c>
      <c r="Q54" s="153">
        <f>VLOOKUP(E54,[1]Export!J$2:M$199,4,0)</f>
        <v>0</v>
      </c>
      <c r="R54" s="51">
        <v>0</v>
      </c>
      <c r="S54" s="153"/>
      <c r="T54" s="153">
        <v>0</v>
      </c>
      <c r="U54" s="153">
        <v>36300</v>
      </c>
      <c r="V54" s="153">
        <v>0</v>
      </c>
      <c r="W54" s="153">
        <v>36300</v>
      </c>
      <c r="X54" s="153">
        <v>36300</v>
      </c>
      <c r="Y54" s="51"/>
      <c r="Z54" s="51"/>
      <c r="AA54" s="51"/>
      <c r="AB54" s="51"/>
      <c r="AC54" s="51"/>
    </row>
    <row r="55" spans="1:29" x14ac:dyDescent="0.25">
      <c r="A55" s="90">
        <v>821000831</v>
      </c>
      <c r="B55" s="37" t="s">
        <v>15</v>
      </c>
      <c r="C55" s="49" t="s">
        <v>20</v>
      </c>
      <c r="D55" s="49">
        <v>182363</v>
      </c>
      <c r="E55" s="38" t="s">
        <v>99</v>
      </c>
      <c r="F55" s="93" t="s">
        <v>246</v>
      </c>
      <c r="G55" s="40">
        <v>44720</v>
      </c>
      <c r="H55" s="40">
        <v>44921</v>
      </c>
      <c r="I55" s="80">
        <v>270800</v>
      </c>
      <c r="J55" s="80">
        <v>270800</v>
      </c>
      <c r="K55" s="14">
        <v>0</v>
      </c>
      <c r="L55" s="83" t="s">
        <v>32</v>
      </c>
      <c r="M55" s="160" t="s">
        <v>483</v>
      </c>
      <c r="N55" s="160" t="s">
        <v>483</v>
      </c>
      <c r="O55" s="51" t="s">
        <v>544</v>
      </c>
      <c r="P55" s="153">
        <v>270800</v>
      </c>
      <c r="Q55" s="153">
        <f>VLOOKUP(E55,[1]Export!J$2:M$199,4,0)</f>
        <v>0</v>
      </c>
      <c r="R55" s="51">
        <v>0</v>
      </c>
      <c r="S55" s="153"/>
      <c r="T55" s="153">
        <v>241900</v>
      </c>
      <c r="U55" s="153">
        <v>270800</v>
      </c>
      <c r="V55" s="153">
        <v>0</v>
      </c>
      <c r="W55" s="153">
        <v>270800</v>
      </c>
      <c r="X55" s="153">
        <v>270800</v>
      </c>
      <c r="Y55" s="51"/>
      <c r="Z55" s="51"/>
      <c r="AA55" s="51"/>
      <c r="AB55" s="51"/>
      <c r="AC55" s="51"/>
    </row>
    <row r="56" spans="1:29" x14ac:dyDescent="0.25">
      <c r="A56" s="90">
        <v>821000831</v>
      </c>
      <c r="B56" s="37" t="s">
        <v>15</v>
      </c>
      <c r="C56" s="49" t="s">
        <v>20</v>
      </c>
      <c r="D56" s="49">
        <v>182372</v>
      </c>
      <c r="E56" s="38" t="s">
        <v>100</v>
      </c>
      <c r="F56" s="93" t="s">
        <v>247</v>
      </c>
      <c r="G56" s="40">
        <v>44720</v>
      </c>
      <c r="H56" s="40">
        <v>44921</v>
      </c>
      <c r="I56" s="80">
        <v>74000</v>
      </c>
      <c r="J56" s="80">
        <v>74000</v>
      </c>
      <c r="K56" s="14">
        <v>0</v>
      </c>
      <c r="L56" s="83" t="s">
        <v>32</v>
      </c>
      <c r="M56" s="160" t="s">
        <v>483</v>
      </c>
      <c r="N56" s="160" t="s">
        <v>483</v>
      </c>
      <c r="O56" s="51" t="s">
        <v>544</v>
      </c>
      <c r="P56" s="153">
        <v>74000</v>
      </c>
      <c r="Q56" s="153">
        <f>VLOOKUP(E56,[1]Export!J$2:M$199,4,0)</f>
        <v>0</v>
      </c>
      <c r="R56" s="51">
        <v>0</v>
      </c>
      <c r="S56" s="153"/>
      <c r="T56" s="153">
        <v>72400</v>
      </c>
      <c r="U56" s="153">
        <v>74000</v>
      </c>
      <c r="V56" s="153">
        <v>0</v>
      </c>
      <c r="W56" s="153">
        <v>74000</v>
      </c>
      <c r="X56" s="153">
        <v>74000</v>
      </c>
      <c r="Y56" s="51"/>
      <c r="Z56" s="51"/>
      <c r="AA56" s="51"/>
      <c r="AB56" s="51"/>
      <c r="AC56" s="51"/>
    </row>
    <row r="57" spans="1:29" x14ac:dyDescent="0.25">
      <c r="A57" s="90">
        <v>821000831</v>
      </c>
      <c r="B57" s="37" t="s">
        <v>15</v>
      </c>
      <c r="C57" s="49" t="s">
        <v>20</v>
      </c>
      <c r="D57" s="49">
        <v>186918</v>
      </c>
      <c r="E57" s="38" t="s">
        <v>101</v>
      </c>
      <c r="F57" s="93" t="s">
        <v>248</v>
      </c>
      <c r="G57" s="40">
        <v>44736</v>
      </c>
      <c r="H57" s="40">
        <v>44921</v>
      </c>
      <c r="I57" s="80">
        <v>12300</v>
      </c>
      <c r="J57" s="80">
        <v>12300</v>
      </c>
      <c r="K57" s="14">
        <v>0</v>
      </c>
      <c r="L57" s="83">
        <v>12300</v>
      </c>
      <c r="M57" s="164" t="s">
        <v>555</v>
      </c>
      <c r="N57" s="164" t="s">
        <v>555</v>
      </c>
      <c r="O57" s="51" t="s">
        <v>543</v>
      </c>
      <c r="P57" s="153">
        <v>12300</v>
      </c>
      <c r="Q57" s="153">
        <f>VLOOKUP(E57,[1]Export!J$2:M$199,4,0)</f>
        <v>12300</v>
      </c>
      <c r="R57" s="153">
        <v>0</v>
      </c>
      <c r="S57" s="153" t="s">
        <v>564</v>
      </c>
      <c r="T57" s="153">
        <v>0</v>
      </c>
      <c r="U57" s="153">
        <v>12300</v>
      </c>
      <c r="V57" s="153">
        <v>0</v>
      </c>
      <c r="W57" s="153">
        <v>0</v>
      </c>
      <c r="X57" s="153">
        <v>0</v>
      </c>
      <c r="Y57" s="51"/>
      <c r="Z57" s="51"/>
      <c r="AA57" s="51"/>
      <c r="AB57" s="51"/>
      <c r="AC57" s="51"/>
    </row>
    <row r="58" spans="1:29" x14ac:dyDescent="0.25">
      <c r="A58" s="90">
        <v>821000831</v>
      </c>
      <c r="B58" s="37" t="s">
        <v>15</v>
      </c>
      <c r="C58" s="49" t="s">
        <v>20</v>
      </c>
      <c r="D58" s="49">
        <v>188199</v>
      </c>
      <c r="E58" s="38" t="s">
        <v>102</v>
      </c>
      <c r="F58" s="93" t="s">
        <v>249</v>
      </c>
      <c r="G58" s="40">
        <v>44741</v>
      </c>
      <c r="H58" s="40">
        <v>44782</v>
      </c>
      <c r="I58" s="80">
        <v>36900</v>
      </c>
      <c r="J58" s="80">
        <v>36900</v>
      </c>
      <c r="K58" s="14">
        <v>0</v>
      </c>
      <c r="L58" s="83">
        <v>36900</v>
      </c>
      <c r="M58" s="164" t="s">
        <v>555</v>
      </c>
      <c r="N58" s="164" t="s">
        <v>555</v>
      </c>
      <c r="O58" s="51" t="s">
        <v>543</v>
      </c>
      <c r="P58" s="153">
        <v>36900</v>
      </c>
      <c r="Q58" s="153">
        <f>VLOOKUP(E58,[1]Export!J$2:M$199,4,0)</f>
        <v>36900</v>
      </c>
      <c r="R58" s="153">
        <v>0</v>
      </c>
      <c r="S58" s="153" t="s">
        <v>564</v>
      </c>
      <c r="T58" s="153">
        <v>0</v>
      </c>
      <c r="U58" s="153">
        <v>36900</v>
      </c>
      <c r="V58" s="153">
        <v>0</v>
      </c>
      <c r="W58" s="153">
        <v>0</v>
      </c>
      <c r="X58" s="153">
        <v>0</v>
      </c>
      <c r="Y58" s="51"/>
      <c r="Z58" s="51"/>
      <c r="AA58" s="51"/>
      <c r="AB58" s="51"/>
      <c r="AC58" s="51"/>
    </row>
    <row r="59" spans="1:29" x14ac:dyDescent="0.25">
      <c r="A59" s="90">
        <v>821000831</v>
      </c>
      <c r="B59" s="37" t="s">
        <v>15</v>
      </c>
      <c r="C59" s="49" t="s">
        <v>20</v>
      </c>
      <c r="D59" s="49">
        <v>188311</v>
      </c>
      <c r="E59" s="38" t="s">
        <v>103</v>
      </c>
      <c r="F59" s="93" t="s">
        <v>250</v>
      </c>
      <c r="G59" s="40">
        <v>44741</v>
      </c>
      <c r="H59" s="40">
        <v>44782</v>
      </c>
      <c r="I59" s="80">
        <v>12300</v>
      </c>
      <c r="J59" s="80">
        <v>12300</v>
      </c>
      <c r="K59" s="14">
        <v>0</v>
      </c>
      <c r="L59" s="83">
        <v>12300</v>
      </c>
      <c r="M59" s="164" t="s">
        <v>555</v>
      </c>
      <c r="N59" s="164" t="s">
        <v>555</v>
      </c>
      <c r="O59" s="51" t="s">
        <v>543</v>
      </c>
      <c r="P59" s="153">
        <v>12300</v>
      </c>
      <c r="Q59" s="153">
        <f>VLOOKUP(E59,[1]Export!J$2:M$199,4,0)</f>
        <v>12300</v>
      </c>
      <c r="R59" s="153">
        <v>0</v>
      </c>
      <c r="S59" s="153" t="s">
        <v>564</v>
      </c>
      <c r="T59" s="153">
        <v>0</v>
      </c>
      <c r="U59" s="153">
        <v>12300</v>
      </c>
      <c r="V59" s="153">
        <v>0</v>
      </c>
      <c r="W59" s="153">
        <v>0</v>
      </c>
      <c r="X59" s="153">
        <v>0</v>
      </c>
      <c r="Y59" s="51"/>
      <c r="Z59" s="51"/>
      <c r="AA59" s="51"/>
      <c r="AB59" s="51"/>
      <c r="AC59" s="51"/>
    </row>
    <row r="60" spans="1:29" x14ac:dyDescent="0.25">
      <c r="A60" s="90">
        <v>821000831</v>
      </c>
      <c r="B60" s="37" t="s">
        <v>15</v>
      </c>
      <c r="C60" s="49" t="s">
        <v>20</v>
      </c>
      <c r="D60" s="49">
        <v>192115</v>
      </c>
      <c r="E60" s="38" t="s">
        <v>104</v>
      </c>
      <c r="F60" s="93" t="s">
        <v>251</v>
      </c>
      <c r="G60" s="40">
        <v>44753</v>
      </c>
      <c r="H60" s="40">
        <v>44782</v>
      </c>
      <c r="I60" s="80">
        <v>12300</v>
      </c>
      <c r="J60" s="80">
        <v>12300</v>
      </c>
      <c r="K60" s="14">
        <v>0</v>
      </c>
      <c r="L60" s="83">
        <v>12300</v>
      </c>
      <c r="M60" s="164" t="s">
        <v>555</v>
      </c>
      <c r="N60" s="164" t="s">
        <v>555</v>
      </c>
      <c r="O60" s="51" t="s">
        <v>543</v>
      </c>
      <c r="P60" s="153">
        <v>12300</v>
      </c>
      <c r="Q60" s="153">
        <f>VLOOKUP(E60,[1]Export!J$2:M$199,4,0)</f>
        <v>12300</v>
      </c>
      <c r="R60" s="153">
        <v>0</v>
      </c>
      <c r="S60" s="153" t="s">
        <v>564</v>
      </c>
      <c r="T60" s="153">
        <v>0</v>
      </c>
      <c r="U60" s="153">
        <v>12300</v>
      </c>
      <c r="V60" s="153">
        <v>0</v>
      </c>
      <c r="W60" s="153">
        <v>0</v>
      </c>
      <c r="X60" s="153">
        <v>0</v>
      </c>
      <c r="Y60" s="51"/>
      <c r="Z60" s="51"/>
      <c r="AA60" s="51"/>
      <c r="AB60" s="51"/>
      <c r="AC60" s="51"/>
    </row>
    <row r="61" spans="1:29" x14ac:dyDescent="0.25">
      <c r="A61" s="90">
        <v>821000831</v>
      </c>
      <c r="B61" s="37" t="s">
        <v>15</v>
      </c>
      <c r="C61" s="49" t="s">
        <v>20</v>
      </c>
      <c r="D61" s="49">
        <v>187243</v>
      </c>
      <c r="E61" s="38" t="s">
        <v>105</v>
      </c>
      <c r="F61" s="93" t="s">
        <v>252</v>
      </c>
      <c r="G61" s="40">
        <v>44738</v>
      </c>
      <c r="H61" s="40">
        <v>44782</v>
      </c>
      <c r="I61" s="80">
        <v>131444</v>
      </c>
      <c r="J61" s="80">
        <v>131444</v>
      </c>
      <c r="K61" s="14">
        <v>0</v>
      </c>
      <c r="L61" s="83" t="s">
        <v>32</v>
      </c>
      <c r="M61" s="164" t="s">
        <v>483</v>
      </c>
      <c r="N61" s="160" t="s">
        <v>483</v>
      </c>
      <c r="O61" s="51" t="s">
        <v>544</v>
      </c>
      <c r="P61" s="153">
        <v>131444</v>
      </c>
      <c r="Q61" s="153">
        <f>VLOOKUP(E61,[1]Export!J$2:M$199,4,0)</f>
        <v>0</v>
      </c>
      <c r="R61" s="51">
        <v>0</v>
      </c>
      <c r="S61" s="153"/>
      <c r="T61" s="153">
        <v>384042</v>
      </c>
      <c r="U61" s="153">
        <v>131444</v>
      </c>
      <c r="V61" s="153">
        <v>0</v>
      </c>
      <c r="W61" s="153">
        <v>131444</v>
      </c>
      <c r="X61" s="153">
        <v>131444</v>
      </c>
      <c r="Y61" s="148">
        <v>131444</v>
      </c>
      <c r="Z61" s="148">
        <v>0</v>
      </c>
      <c r="AA61" s="51">
        <v>2201418655</v>
      </c>
      <c r="AB61" s="51" t="s">
        <v>489</v>
      </c>
      <c r="AC61" s="157">
        <v>734782</v>
      </c>
    </row>
    <row r="62" spans="1:29" x14ac:dyDescent="0.25">
      <c r="A62" s="90">
        <v>821000831</v>
      </c>
      <c r="B62" s="37" t="s">
        <v>15</v>
      </c>
      <c r="C62" s="49" t="s">
        <v>20</v>
      </c>
      <c r="D62" s="49">
        <v>188734</v>
      </c>
      <c r="E62" s="38" t="s">
        <v>106</v>
      </c>
      <c r="F62" s="93" t="s">
        <v>253</v>
      </c>
      <c r="G62" s="40">
        <v>44742</v>
      </c>
      <c r="H62" s="40">
        <v>44782</v>
      </c>
      <c r="I62" s="80">
        <v>12300</v>
      </c>
      <c r="J62" s="80">
        <v>12300</v>
      </c>
      <c r="K62" s="14">
        <v>0</v>
      </c>
      <c r="L62" s="83">
        <v>12300</v>
      </c>
      <c r="M62" s="164" t="s">
        <v>555</v>
      </c>
      <c r="N62" s="164" t="s">
        <v>555</v>
      </c>
      <c r="O62" s="51" t="s">
        <v>543</v>
      </c>
      <c r="P62" s="153">
        <v>12300</v>
      </c>
      <c r="Q62" s="153">
        <f>VLOOKUP(E62,[1]Export!J$2:M$199,4,0)</f>
        <v>12300</v>
      </c>
      <c r="R62" s="153">
        <v>0</v>
      </c>
      <c r="S62" s="153" t="s">
        <v>564</v>
      </c>
      <c r="T62" s="153">
        <v>0</v>
      </c>
      <c r="U62" s="153">
        <v>12300</v>
      </c>
      <c r="V62" s="153">
        <v>0</v>
      </c>
      <c r="W62" s="153">
        <v>0</v>
      </c>
      <c r="X62" s="153">
        <v>0</v>
      </c>
      <c r="Y62" s="51"/>
      <c r="Z62" s="51"/>
      <c r="AA62" s="51"/>
      <c r="AB62" s="51"/>
      <c r="AC62" s="51"/>
    </row>
    <row r="63" spans="1:29" x14ac:dyDescent="0.25">
      <c r="A63" s="90">
        <v>821000831</v>
      </c>
      <c r="B63" s="37" t="s">
        <v>15</v>
      </c>
      <c r="C63" s="49" t="s">
        <v>20</v>
      </c>
      <c r="D63" s="49">
        <v>190263</v>
      </c>
      <c r="E63" s="38" t="s">
        <v>107</v>
      </c>
      <c r="F63" s="93" t="s">
        <v>254</v>
      </c>
      <c r="G63" s="40">
        <v>44748</v>
      </c>
      <c r="H63" s="40">
        <v>44782</v>
      </c>
      <c r="I63" s="80">
        <v>32000</v>
      </c>
      <c r="J63" s="80">
        <v>32000</v>
      </c>
      <c r="K63" s="14">
        <v>0</v>
      </c>
      <c r="L63" s="84">
        <v>40000</v>
      </c>
      <c r="M63" s="160" t="s">
        <v>483</v>
      </c>
      <c r="N63" s="160" t="s">
        <v>483</v>
      </c>
      <c r="O63" s="51" t="s">
        <v>544</v>
      </c>
      <c r="P63" s="153">
        <v>32000</v>
      </c>
      <c r="Q63" s="153">
        <f>VLOOKUP(E63,[1]Export!J$2:M$199,4,0)</f>
        <v>0</v>
      </c>
      <c r="R63" s="51">
        <v>0</v>
      </c>
      <c r="S63" s="153"/>
      <c r="T63" s="153">
        <v>36300</v>
      </c>
      <c r="U63" s="153">
        <v>32000</v>
      </c>
      <c r="V63" s="153">
        <v>0</v>
      </c>
      <c r="W63" s="153">
        <v>32000</v>
      </c>
      <c r="X63" s="153">
        <v>32000</v>
      </c>
      <c r="Y63" s="153">
        <v>32000</v>
      </c>
      <c r="Z63" s="51">
        <v>0</v>
      </c>
      <c r="AA63" s="51">
        <v>2201365922</v>
      </c>
      <c r="AB63" s="55">
        <v>45007</v>
      </c>
      <c r="AC63" s="153">
        <v>1126636</v>
      </c>
    </row>
    <row r="64" spans="1:29" x14ac:dyDescent="0.25">
      <c r="A64" s="90">
        <v>821000831</v>
      </c>
      <c r="B64" s="37" t="s">
        <v>15</v>
      </c>
      <c r="C64" s="49" t="s">
        <v>20</v>
      </c>
      <c r="D64" s="49">
        <v>196705</v>
      </c>
      <c r="E64" s="38" t="s">
        <v>108</v>
      </c>
      <c r="F64" s="93" t="s">
        <v>255</v>
      </c>
      <c r="G64" s="40">
        <v>44768</v>
      </c>
      <c r="H64" s="40">
        <v>44921</v>
      </c>
      <c r="I64" s="80">
        <v>61500</v>
      </c>
      <c r="J64" s="80">
        <v>61500</v>
      </c>
      <c r="K64" s="14">
        <v>0</v>
      </c>
      <c r="L64" s="83">
        <v>61500</v>
      </c>
      <c r="M64" s="163" t="s">
        <v>558</v>
      </c>
      <c r="N64" s="163" t="s">
        <v>558</v>
      </c>
      <c r="O64" s="51"/>
      <c r="P64" s="153">
        <v>0</v>
      </c>
      <c r="Q64" s="153">
        <v>0</v>
      </c>
      <c r="R64" s="153">
        <v>0</v>
      </c>
      <c r="S64" s="153"/>
      <c r="T64" s="153">
        <v>0</v>
      </c>
      <c r="U64" s="153">
        <v>0</v>
      </c>
      <c r="V64" s="153">
        <v>0</v>
      </c>
      <c r="W64" s="153">
        <v>0</v>
      </c>
      <c r="X64" s="153">
        <v>0</v>
      </c>
      <c r="Y64" s="51"/>
      <c r="Z64" s="51"/>
      <c r="AA64" s="51"/>
      <c r="AB64" s="51"/>
      <c r="AC64" s="51"/>
    </row>
    <row r="65" spans="1:29" x14ac:dyDescent="0.25">
      <c r="A65" s="90">
        <v>821000831</v>
      </c>
      <c r="B65" s="37" t="s">
        <v>15</v>
      </c>
      <c r="C65" s="49" t="s">
        <v>20</v>
      </c>
      <c r="D65" s="49">
        <v>200047</v>
      </c>
      <c r="E65" s="38" t="s">
        <v>109</v>
      </c>
      <c r="F65" s="93" t="s">
        <v>256</v>
      </c>
      <c r="G65" s="40">
        <v>44777</v>
      </c>
      <c r="H65" s="40">
        <v>44921</v>
      </c>
      <c r="I65" s="80">
        <v>32000</v>
      </c>
      <c r="J65" s="80">
        <v>32000</v>
      </c>
      <c r="K65" s="14">
        <v>0</v>
      </c>
      <c r="L65" s="83">
        <v>32000</v>
      </c>
      <c r="M65" s="163" t="s">
        <v>558</v>
      </c>
      <c r="N65" s="163" t="s">
        <v>558</v>
      </c>
      <c r="O65" s="51"/>
      <c r="P65" s="153">
        <v>0</v>
      </c>
      <c r="Q65" s="153">
        <v>0</v>
      </c>
      <c r="R65" s="153">
        <v>0</v>
      </c>
      <c r="S65" s="153"/>
      <c r="T65" s="153">
        <v>0</v>
      </c>
      <c r="U65" s="153">
        <v>0</v>
      </c>
      <c r="V65" s="153">
        <v>0</v>
      </c>
      <c r="W65" s="153">
        <v>0</v>
      </c>
      <c r="X65" s="153">
        <v>0</v>
      </c>
      <c r="Y65" s="51"/>
      <c r="Z65" s="51"/>
      <c r="AA65" s="51"/>
      <c r="AB65" s="51"/>
      <c r="AC65" s="51"/>
    </row>
    <row r="66" spans="1:29" x14ac:dyDescent="0.25">
      <c r="A66" s="90">
        <v>821000831</v>
      </c>
      <c r="B66" s="37" t="s">
        <v>15</v>
      </c>
      <c r="C66" s="49" t="s">
        <v>20</v>
      </c>
      <c r="D66" s="49">
        <v>200261</v>
      </c>
      <c r="E66" s="38" t="s">
        <v>110</v>
      </c>
      <c r="F66" s="93" t="s">
        <v>257</v>
      </c>
      <c r="G66" s="40">
        <v>44778</v>
      </c>
      <c r="H66" s="40">
        <v>44921</v>
      </c>
      <c r="I66" s="80">
        <v>129700</v>
      </c>
      <c r="J66" s="80">
        <v>129700</v>
      </c>
      <c r="K66" s="14">
        <v>0</v>
      </c>
      <c r="L66" s="83">
        <v>129700</v>
      </c>
      <c r="M66" s="163" t="s">
        <v>558</v>
      </c>
      <c r="N66" s="163" t="s">
        <v>558</v>
      </c>
      <c r="O66" s="51"/>
      <c r="P66" s="153">
        <v>0</v>
      </c>
      <c r="Q66" s="153">
        <v>0</v>
      </c>
      <c r="R66" s="153">
        <v>0</v>
      </c>
      <c r="S66" s="153"/>
      <c r="T66" s="153">
        <v>0</v>
      </c>
      <c r="U66" s="153">
        <v>0</v>
      </c>
      <c r="V66" s="153">
        <v>0</v>
      </c>
      <c r="W66" s="153">
        <v>0</v>
      </c>
      <c r="X66" s="153">
        <v>0</v>
      </c>
      <c r="Y66" s="51"/>
      <c r="Z66" s="51"/>
      <c r="AA66" s="51"/>
      <c r="AB66" s="51"/>
      <c r="AC66" s="51"/>
    </row>
    <row r="67" spans="1:29" x14ac:dyDescent="0.25">
      <c r="A67" s="90">
        <v>821000831</v>
      </c>
      <c r="B67" s="37" t="s">
        <v>15</v>
      </c>
      <c r="C67" s="49" t="s">
        <v>20</v>
      </c>
      <c r="D67" s="49">
        <v>202846</v>
      </c>
      <c r="E67" s="38" t="s">
        <v>111</v>
      </c>
      <c r="F67" s="93" t="s">
        <v>258</v>
      </c>
      <c r="G67" s="40">
        <v>44785</v>
      </c>
      <c r="H67" s="40">
        <v>44921</v>
      </c>
      <c r="I67" s="80">
        <v>36300</v>
      </c>
      <c r="J67" s="80">
        <v>36300</v>
      </c>
      <c r="K67" s="14">
        <v>0</v>
      </c>
      <c r="L67" s="83">
        <v>36300</v>
      </c>
      <c r="M67" s="163" t="s">
        <v>558</v>
      </c>
      <c r="N67" s="163" t="s">
        <v>558</v>
      </c>
      <c r="O67" s="51"/>
      <c r="P67" s="153">
        <v>0</v>
      </c>
      <c r="Q67" s="153">
        <v>0</v>
      </c>
      <c r="R67" s="153">
        <v>0</v>
      </c>
      <c r="S67" s="153"/>
      <c r="T67" s="153">
        <v>0</v>
      </c>
      <c r="U67" s="153">
        <v>0</v>
      </c>
      <c r="V67" s="153">
        <v>0</v>
      </c>
      <c r="W67" s="153">
        <v>0</v>
      </c>
      <c r="X67" s="153">
        <v>0</v>
      </c>
      <c r="Y67" s="51"/>
      <c r="Z67" s="51"/>
      <c r="AA67" s="51"/>
      <c r="AB67" s="51"/>
      <c r="AC67" s="51"/>
    </row>
    <row r="68" spans="1:29" x14ac:dyDescent="0.25">
      <c r="A68" s="90">
        <v>821000831</v>
      </c>
      <c r="B68" s="37" t="s">
        <v>15</v>
      </c>
      <c r="C68" s="49" t="s">
        <v>20</v>
      </c>
      <c r="D68" s="49">
        <v>203431</v>
      </c>
      <c r="E68" s="38" t="s">
        <v>112</v>
      </c>
      <c r="F68" s="93" t="s">
        <v>259</v>
      </c>
      <c r="G68" s="40">
        <v>44789</v>
      </c>
      <c r="H68" s="40">
        <v>44921</v>
      </c>
      <c r="I68" s="80">
        <v>116600</v>
      </c>
      <c r="J68" s="80">
        <v>116600</v>
      </c>
      <c r="K68" s="14">
        <v>0</v>
      </c>
      <c r="L68" s="83">
        <v>116600</v>
      </c>
      <c r="M68" s="163" t="s">
        <v>558</v>
      </c>
      <c r="N68" s="163" t="s">
        <v>558</v>
      </c>
      <c r="O68" s="51"/>
      <c r="P68" s="153">
        <v>0</v>
      </c>
      <c r="Q68" s="153">
        <v>0</v>
      </c>
      <c r="R68" s="153">
        <v>0</v>
      </c>
      <c r="S68" s="153"/>
      <c r="T68" s="153">
        <v>0</v>
      </c>
      <c r="U68" s="153">
        <v>0</v>
      </c>
      <c r="V68" s="153">
        <v>0</v>
      </c>
      <c r="W68" s="153">
        <v>0</v>
      </c>
      <c r="X68" s="153">
        <v>0</v>
      </c>
      <c r="Y68" s="51"/>
      <c r="Z68" s="51"/>
      <c r="AA68" s="51"/>
      <c r="AB68" s="51"/>
      <c r="AC68" s="51"/>
    </row>
    <row r="69" spans="1:29" x14ac:dyDescent="0.25">
      <c r="A69" s="90">
        <v>821000831</v>
      </c>
      <c r="B69" s="37" t="s">
        <v>15</v>
      </c>
      <c r="C69" s="49" t="s">
        <v>20</v>
      </c>
      <c r="D69" s="49">
        <v>203523</v>
      </c>
      <c r="E69" s="38" t="s">
        <v>113</v>
      </c>
      <c r="F69" s="93" t="s">
        <v>260</v>
      </c>
      <c r="G69" s="40">
        <v>44790</v>
      </c>
      <c r="H69" s="40">
        <v>44921</v>
      </c>
      <c r="I69" s="80">
        <v>36300</v>
      </c>
      <c r="J69" s="80">
        <v>36300</v>
      </c>
      <c r="K69" s="14">
        <v>0</v>
      </c>
      <c r="L69" s="83">
        <v>36300</v>
      </c>
      <c r="M69" s="163" t="s">
        <v>558</v>
      </c>
      <c r="N69" s="163" t="s">
        <v>558</v>
      </c>
      <c r="O69" s="51"/>
      <c r="P69" s="153">
        <v>0</v>
      </c>
      <c r="Q69" s="153">
        <v>0</v>
      </c>
      <c r="R69" s="153">
        <v>0</v>
      </c>
      <c r="S69" s="153"/>
      <c r="T69" s="153">
        <v>0</v>
      </c>
      <c r="U69" s="153">
        <v>0</v>
      </c>
      <c r="V69" s="153">
        <v>0</v>
      </c>
      <c r="W69" s="153">
        <v>0</v>
      </c>
      <c r="X69" s="153">
        <v>0</v>
      </c>
      <c r="Y69" s="51"/>
      <c r="Z69" s="51"/>
      <c r="AA69" s="51"/>
      <c r="AB69" s="51"/>
      <c r="AC69" s="51"/>
    </row>
    <row r="70" spans="1:29" x14ac:dyDescent="0.25">
      <c r="A70" s="90">
        <v>821000831</v>
      </c>
      <c r="B70" s="37" t="s">
        <v>15</v>
      </c>
      <c r="C70" s="49" t="s">
        <v>20</v>
      </c>
      <c r="D70" s="49">
        <v>205559</v>
      </c>
      <c r="E70" s="38" t="s">
        <v>114</v>
      </c>
      <c r="F70" s="93" t="s">
        <v>261</v>
      </c>
      <c r="G70" s="40">
        <v>44796</v>
      </c>
      <c r="H70" s="40">
        <v>44921</v>
      </c>
      <c r="I70" s="80">
        <v>36300</v>
      </c>
      <c r="J70" s="80">
        <v>36300</v>
      </c>
      <c r="K70" s="14">
        <v>0</v>
      </c>
      <c r="L70" s="83">
        <v>36300</v>
      </c>
      <c r="M70" s="163" t="s">
        <v>558</v>
      </c>
      <c r="N70" s="163" t="s">
        <v>558</v>
      </c>
      <c r="O70" s="51"/>
      <c r="P70" s="153">
        <v>0</v>
      </c>
      <c r="Q70" s="153">
        <v>0</v>
      </c>
      <c r="R70" s="153">
        <v>0</v>
      </c>
      <c r="S70" s="153"/>
      <c r="T70" s="153">
        <v>0</v>
      </c>
      <c r="U70" s="153">
        <v>0</v>
      </c>
      <c r="V70" s="153">
        <v>0</v>
      </c>
      <c r="W70" s="153">
        <v>0</v>
      </c>
      <c r="X70" s="153">
        <v>0</v>
      </c>
      <c r="Y70" s="51"/>
      <c r="Z70" s="51"/>
      <c r="AA70" s="51"/>
      <c r="AB70" s="51"/>
      <c r="AC70" s="51"/>
    </row>
    <row r="71" spans="1:29" x14ac:dyDescent="0.25">
      <c r="A71" s="90">
        <v>821000831</v>
      </c>
      <c r="B71" s="37" t="s">
        <v>15</v>
      </c>
      <c r="C71" s="49" t="s">
        <v>20</v>
      </c>
      <c r="D71" s="49">
        <v>206374</v>
      </c>
      <c r="E71" s="38" t="s">
        <v>115</v>
      </c>
      <c r="F71" s="93" t="s">
        <v>262</v>
      </c>
      <c r="G71" s="40">
        <v>44797</v>
      </c>
      <c r="H71" s="40">
        <v>44921</v>
      </c>
      <c r="I71" s="80">
        <v>24600</v>
      </c>
      <c r="J71" s="80">
        <v>24600</v>
      </c>
      <c r="K71" s="14">
        <v>0</v>
      </c>
      <c r="L71" s="83">
        <v>24600</v>
      </c>
      <c r="M71" s="163" t="s">
        <v>558</v>
      </c>
      <c r="N71" s="163" t="s">
        <v>558</v>
      </c>
      <c r="O71" s="51"/>
      <c r="P71" s="153">
        <v>0</v>
      </c>
      <c r="Q71" s="153">
        <v>0</v>
      </c>
      <c r="R71" s="153">
        <v>0</v>
      </c>
      <c r="S71" s="153"/>
      <c r="T71" s="153">
        <v>0</v>
      </c>
      <c r="U71" s="153">
        <v>0</v>
      </c>
      <c r="V71" s="153">
        <v>0</v>
      </c>
      <c r="W71" s="153">
        <v>0</v>
      </c>
      <c r="X71" s="153">
        <v>0</v>
      </c>
      <c r="Y71" s="51"/>
      <c r="Z71" s="51"/>
      <c r="AA71" s="51"/>
      <c r="AB71" s="51"/>
      <c r="AC71" s="51"/>
    </row>
    <row r="72" spans="1:29" x14ac:dyDescent="0.25">
      <c r="A72" s="90">
        <v>821000831</v>
      </c>
      <c r="B72" s="37" t="s">
        <v>15</v>
      </c>
      <c r="C72" s="49" t="s">
        <v>20</v>
      </c>
      <c r="D72" s="49">
        <v>199430</v>
      </c>
      <c r="E72" s="38" t="s">
        <v>116</v>
      </c>
      <c r="F72" s="93" t="s">
        <v>263</v>
      </c>
      <c r="G72" s="40">
        <v>44776</v>
      </c>
      <c r="H72" s="40">
        <v>44921</v>
      </c>
      <c r="I72" s="80">
        <v>178421</v>
      </c>
      <c r="J72" s="80">
        <v>178421</v>
      </c>
      <c r="K72" s="14">
        <v>0</v>
      </c>
      <c r="L72" s="83">
        <v>178421</v>
      </c>
      <c r="M72" s="164" t="s">
        <v>558</v>
      </c>
      <c r="N72" s="163" t="s">
        <v>558</v>
      </c>
      <c r="O72" s="51"/>
      <c r="P72" s="153">
        <v>0</v>
      </c>
      <c r="Q72" s="153">
        <v>0</v>
      </c>
      <c r="R72" s="153">
        <v>0</v>
      </c>
      <c r="S72" s="153"/>
      <c r="T72" s="153">
        <v>0</v>
      </c>
      <c r="U72" s="153">
        <v>0</v>
      </c>
      <c r="V72" s="153">
        <v>0</v>
      </c>
      <c r="W72" s="153">
        <v>0</v>
      </c>
      <c r="X72" s="153">
        <v>0</v>
      </c>
      <c r="Y72" s="51"/>
      <c r="Z72" s="51"/>
      <c r="AA72" s="51"/>
      <c r="AB72" s="51"/>
      <c r="AC72" s="51"/>
    </row>
    <row r="73" spans="1:29" x14ac:dyDescent="0.25">
      <c r="A73" s="90">
        <v>821000831</v>
      </c>
      <c r="B73" s="37" t="s">
        <v>15</v>
      </c>
      <c r="C73" s="49" t="s">
        <v>20</v>
      </c>
      <c r="D73" s="49">
        <v>203212</v>
      </c>
      <c r="E73" s="38" t="s">
        <v>117</v>
      </c>
      <c r="F73" s="93" t="s">
        <v>264</v>
      </c>
      <c r="G73" s="40">
        <v>44789</v>
      </c>
      <c r="H73" s="40">
        <v>44921</v>
      </c>
      <c r="I73" s="80">
        <v>982739</v>
      </c>
      <c r="J73" s="80">
        <v>982739</v>
      </c>
      <c r="K73" s="14">
        <v>0</v>
      </c>
      <c r="L73" s="83">
        <v>982739</v>
      </c>
      <c r="M73" s="164" t="s">
        <v>558</v>
      </c>
      <c r="N73" s="163" t="s">
        <v>558</v>
      </c>
      <c r="O73" s="51"/>
      <c r="P73" s="153">
        <v>0</v>
      </c>
      <c r="Q73" s="153">
        <v>0</v>
      </c>
      <c r="R73" s="153">
        <v>0</v>
      </c>
      <c r="S73" s="153"/>
      <c r="T73" s="153">
        <v>0</v>
      </c>
      <c r="U73" s="153">
        <v>0</v>
      </c>
      <c r="V73" s="153">
        <v>0</v>
      </c>
      <c r="W73" s="153">
        <v>0</v>
      </c>
      <c r="X73" s="153">
        <v>0</v>
      </c>
      <c r="Y73" s="51"/>
      <c r="Z73" s="51"/>
      <c r="AA73" s="51"/>
      <c r="AB73" s="51"/>
      <c r="AC73" s="51"/>
    </row>
    <row r="74" spans="1:29" x14ac:dyDescent="0.25">
      <c r="A74" s="90">
        <v>821000831</v>
      </c>
      <c r="B74" s="37" t="s">
        <v>15</v>
      </c>
      <c r="C74" s="49" t="s">
        <v>20</v>
      </c>
      <c r="D74" s="49">
        <v>209266</v>
      </c>
      <c r="E74" s="38" t="s">
        <v>118</v>
      </c>
      <c r="F74" s="93" t="s">
        <v>265</v>
      </c>
      <c r="G74" s="40">
        <v>44805</v>
      </c>
      <c r="H74" s="40">
        <v>44852</v>
      </c>
      <c r="I74" s="80">
        <v>222400</v>
      </c>
      <c r="J74" s="80">
        <v>222400</v>
      </c>
      <c r="K74" s="14">
        <v>0</v>
      </c>
      <c r="L74" s="83">
        <v>222400</v>
      </c>
      <c r="M74" s="163" t="s">
        <v>558</v>
      </c>
      <c r="N74" s="163" t="s">
        <v>558</v>
      </c>
      <c r="O74" s="51"/>
      <c r="P74" s="153">
        <v>0</v>
      </c>
      <c r="Q74" s="153">
        <v>0</v>
      </c>
      <c r="R74" s="153">
        <v>0</v>
      </c>
      <c r="S74" s="153"/>
      <c r="T74" s="153">
        <v>0</v>
      </c>
      <c r="U74" s="153">
        <v>0</v>
      </c>
      <c r="V74" s="153">
        <v>0</v>
      </c>
      <c r="W74" s="153">
        <v>0</v>
      </c>
      <c r="X74" s="153">
        <v>0</v>
      </c>
      <c r="Y74" s="51"/>
      <c r="Z74" s="51"/>
      <c r="AA74" s="51"/>
      <c r="AB74" s="51"/>
      <c r="AC74" s="51"/>
    </row>
    <row r="75" spans="1:29" x14ac:dyDescent="0.25">
      <c r="A75" s="90">
        <v>821000831</v>
      </c>
      <c r="B75" s="37" t="s">
        <v>15</v>
      </c>
      <c r="C75" s="49" t="s">
        <v>20</v>
      </c>
      <c r="D75" s="49">
        <v>213883</v>
      </c>
      <c r="E75" s="38" t="s">
        <v>119</v>
      </c>
      <c r="F75" s="93" t="s">
        <v>266</v>
      </c>
      <c r="G75" s="40">
        <v>44818</v>
      </c>
      <c r="H75" s="40">
        <v>44852</v>
      </c>
      <c r="I75" s="80">
        <v>24600</v>
      </c>
      <c r="J75" s="80">
        <v>24600</v>
      </c>
      <c r="K75" s="14">
        <v>0</v>
      </c>
      <c r="L75" s="83">
        <v>24600</v>
      </c>
      <c r="M75" s="163" t="s">
        <v>558</v>
      </c>
      <c r="N75" s="163" t="s">
        <v>558</v>
      </c>
      <c r="O75" s="51"/>
      <c r="P75" s="153">
        <v>0</v>
      </c>
      <c r="Q75" s="153">
        <v>0</v>
      </c>
      <c r="R75" s="153">
        <v>0</v>
      </c>
      <c r="S75" s="153"/>
      <c r="T75" s="153">
        <v>0</v>
      </c>
      <c r="U75" s="153">
        <v>0</v>
      </c>
      <c r="V75" s="153">
        <v>0</v>
      </c>
      <c r="W75" s="153">
        <v>0</v>
      </c>
      <c r="X75" s="153">
        <v>0</v>
      </c>
      <c r="Y75" s="51"/>
      <c r="Z75" s="51"/>
      <c r="AA75" s="51"/>
      <c r="AB75" s="51"/>
      <c r="AC75" s="51"/>
    </row>
    <row r="76" spans="1:29" x14ac:dyDescent="0.25">
      <c r="A76" s="90">
        <v>821000831</v>
      </c>
      <c r="B76" s="37" t="s">
        <v>15</v>
      </c>
      <c r="C76" s="49" t="s">
        <v>20</v>
      </c>
      <c r="D76" s="49">
        <v>214037</v>
      </c>
      <c r="E76" s="38" t="s">
        <v>120</v>
      </c>
      <c r="F76" s="93" t="s">
        <v>267</v>
      </c>
      <c r="G76" s="40">
        <v>44819</v>
      </c>
      <c r="H76" s="40">
        <v>44852</v>
      </c>
      <c r="I76" s="80">
        <v>51000</v>
      </c>
      <c r="J76" s="80">
        <v>51000</v>
      </c>
      <c r="K76" s="14">
        <v>0</v>
      </c>
      <c r="L76" s="83">
        <v>51000</v>
      </c>
      <c r="M76" s="163" t="s">
        <v>558</v>
      </c>
      <c r="N76" s="163" t="s">
        <v>558</v>
      </c>
      <c r="O76" s="51"/>
      <c r="P76" s="153">
        <v>0</v>
      </c>
      <c r="Q76" s="153">
        <v>0</v>
      </c>
      <c r="R76" s="153">
        <v>0</v>
      </c>
      <c r="S76" s="153"/>
      <c r="T76" s="153">
        <v>0</v>
      </c>
      <c r="U76" s="153">
        <v>0</v>
      </c>
      <c r="V76" s="153">
        <v>0</v>
      </c>
      <c r="W76" s="153">
        <v>0</v>
      </c>
      <c r="X76" s="153">
        <v>0</v>
      </c>
      <c r="Y76" s="51"/>
      <c r="Z76" s="51"/>
      <c r="AA76" s="51"/>
      <c r="AB76" s="51"/>
      <c r="AC76" s="51"/>
    </row>
    <row r="77" spans="1:29" x14ac:dyDescent="0.25">
      <c r="A77" s="90">
        <v>821000831</v>
      </c>
      <c r="B77" s="37" t="s">
        <v>15</v>
      </c>
      <c r="C77" s="49" t="s">
        <v>20</v>
      </c>
      <c r="D77" s="49">
        <v>214181</v>
      </c>
      <c r="E77" s="38" t="s">
        <v>121</v>
      </c>
      <c r="F77" s="93" t="s">
        <v>268</v>
      </c>
      <c r="G77" s="47">
        <v>44819</v>
      </c>
      <c r="H77" s="40">
        <v>44852</v>
      </c>
      <c r="I77" s="80">
        <v>49200</v>
      </c>
      <c r="J77" s="80">
        <v>49200</v>
      </c>
      <c r="K77" s="14">
        <v>0</v>
      </c>
      <c r="L77" s="83">
        <v>49200</v>
      </c>
      <c r="M77" s="163" t="s">
        <v>558</v>
      </c>
      <c r="N77" s="163" t="s">
        <v>558</v>
      </c>
      <c r="O77" s="51"/>
      <c r="P77" s="153">
        <v>0</v>
      </c>
      <c r="Q77" s="153">
        <v>0</v>
      </c>
      <c r="R77" s="153">
        <v>0</v>
      </c>
      <c r="S77" s="153"/>
      <c r="T77" s="153">
        <v>0</v>
      </c>
      <c r="U77" s="153">
        <v>0</v>
      </c>
      <c r="V77" s="153">
        <v>0</v>
      </c>
      <c r="W77" s="153">
        <v>0</v>
      </c>
      <c r="X77" s="153">
        <v>0</v>
      </c>
      <c r="Y77" s="51"/>
      <c r="Z77" s="51"/>
      <c r="AA77" s="51"/>
      <c r="AB77" s="51"/>
      <c r="AC77" s="51"/>
    </row>
    <row r="78" spans="1:29" x14ac:dyDescent="0.25">
      <c r="A78" s="90">
        <v>821000831</v>
      </c>
      <c r="B78" s="37" t="s">
        <v>15</v>
      </c>
      <c r="C78" s="49" t="s">
        <v>20</v>
      </c>
      <c r="D78" s="49">
        <v>216879</v>
      </c>
      <c r="E78" s="38" t="s">
        <v>122</v>
      </c>
      <c r="F78" s="93" t="s">
        <v>269</v>
      </c>
      <c r="G78" s="40">
        <v>44827</v>
      </c>
      <c r="H78" s="40">
        <v>44852</v>
      </c>
      <c r="I78" s="80">
        <v>36300</v>
      </c>
      <c r="J78" s="80">
        <v>36300</v>
      </c>
      <c r="K78" s="14">
        <v>0</v>
      </c>
      <c r="L78" s="83">
        <v>36300</v>
      </c>
      <c r="M78" s="163" t="s">
        <v>558</v>
      </c>
      <c r="N78" s="163" t="s">
        <v>558</v>
      </c>
      <c r="O78" s="51"/>
      <c r="P78" s="153">
        <v>0</v>
      </c>
      <c r="Q78" s="153">
        <v>0</v>
      </c>
      <c r="R78" s="153">
        <v>0</v>
      </c>
      <c r="S78" s="153"/>
      <c r="T78" s="153">
        <v>0</v>
      </c>
      <c r="U78" s="153">
        <v>0</v>
      </c>
      <c r="V78" s="153">
        <v>0</v>
      </c>
      <c r="W78" s="153">
        <v>0</v>
      </c>
      <c r="X78" s="153">
        <v>0</v>
      </c>
      <c r="Y78" s="51"/>
      <c r="Z78" s="51"/>
      <c r="AA78" s="51"/>
      <c r="AB78" s="51"/>
      <c r="AC78" s="51"/>
    </row>
    <row r="79" spans="1:29" x14ac:dyDescent="0.25">
      <c r="A79" s="90">
        <v>821000831</v>
      </c>
      <c r="B79" s="37" t="s">
        <v>15</v>
      </c>
      <c r="C79" s="49" t="s">
        <v>20</v>
      </c>
      <c r="D79" s="49">
        <v>209890</v>
      </c>
      <c r="E79" s="38" t="s">
        <v>123</v>
      </c>
      <c r="F79" s="93" t="s">
        <v>270</v>
      </c>
      <c r="G79" s="47">
        <v>44808</v>
      </c>
      <c r="H79" s="40">
        <v>44852</v>
      </c>
      <c r="I79" s="80">
        <v>67535</v>
      </c>
      <c r="J79" s="80">
        <v>67535</v>
      </c>
      <c r="K79" s="14">
        <v>0</v>
      </c>
      <c r="L79" s="83">
        <v>67535</v>
      </c>
      <c r="M79" s="164" t="s">
        <v>558</v>
      </c>
      <c r="N79" s="163" t="s">
        <v>558</v>
      </c>
      <c r="O79" s="51"/>
      <c r="P79" s="153">
        <v>0</v>
      </c>
      <c r="Q79" s="153">
        <v>0</v>
      </c>
      <c r="R79" s="153">
        <v>0</v>
      </c>
      <c r="S79" s="153"/>
      <c r="T79" s="153">
        <v>0</v>
      </c>
      <c r="U79" s="153">
        <v>0</v>
      </c>
      <c r="V79" s="153">
        <v>0</v>
      </c>
      <c r="W79" s="153">
        <v>0</v>
      </c>
      <c r="X79" s="153">
        <v>0</v>
      </c>
      <c r="Y79" s="51"/>
      <c r="Z79" s="51"/>
      <c r="AA79" s="51"/>
      <c r="AB79" s="51"/>
      <c r="AC79" s="51"/>
    </row>
    <row r="80" spans="1:29" x14ac:dyDescent="0.25">
      <c r="A80" s="90">
        <v>821000831</v>
      </c>
      <c r="B80" s="37" t="s">
        <v>15</v>
      </c>
      <c r="C80" s="49" t="s">
        <v>20</v>
      </c>
      <c r="D80" s="49">
        <v>220186</v>
      </c>
      <c r="E80" s="38" t="s">
        <v>124</v>
      </c>
      <c r="F80" s="93" t="s">
        <v>271</v>
      </c>
      <c r="G80" s="40">
        <v>44833</v>
      </c>
      <c r="H80" s="40">
        <v>44921</v>
      </c>
      <c r="I80" s="80">
        <v>64000</v>
      </c>
      <c r="J80" s="80">
        <v>64000</v>
      </c>
      <c r="K80" s="14">
        <v>0</v>
      </c>
      <c r="L80" s="83">
        <v>64000</v>
      </c>
      <c r="M80" s="163" t="s">
        <v>558</v>
      </c>
      <c r="N80" s="163" t="s">
        <v>558</v>
      </c>
      <c r="O80" s="51"/>
      <c r="P80" s="153">
        <v>0</v>
      </c>
      <c r="Q80" s="153">
        <v>0</v>
      </c>
      <c r="R80" s="153">
        <v>0</v>
      </c>
      <c r="S80" s="153"/>
      <c r="T80" s="153">
        <v>0</v>
      </c>
      <c r="U80" s="153">
        <v>0</v>
      </c>
      <c r="V80" s="153">
        <v>0</v>
      </c>
      <c r="W80" s="153">
        <v>0</v>
      </c>
      <c r="X80" s="153">
        <v>0</v>
      </c>
      <c r="Y80" s="51"/>
      <c r="Z80" s="51"/>
      <c r="AA80" s="51"/>
      <c r="AB80" s="51"/>
      <c r="AC80" s="51"/>
    </row>
    <row r="81" spans="1:29" x14ac:dyDescent="0.25">
      <c r="A81" s="90">
        <v>821000831</v>
      </c>
      <c r="B81" s="37" t="s">
        <v>15</v>
      </c>
      <c r="C81" s="49" t="s">
        <v>20</v>
      </c>
      <c r="D81" s="49">
        <v>220188</v>
      </c>
      <c r="E81" s="38" t="s">
        <v>125</v>
      </c>
      <c r="F81" s="93" t="s">
        <v>272</v>
      </c>
      <c r="G81" s="40">
        <v>44833</v>
      </c>
      <c r="H81" s="40">
        <v>44921</v>
      </c>
      <c r="I81" s="80">
        <v>36300</v>
      </c>
      <c r="J81" s="80">
        <v>36300</v>
      </c>
      <c r="K81" s="14">
        <v>0</v>
      </c>
      <c r="L81" s="83">
        <v>36300</v>
      </c>
      <c r="M81" s="163" t="s">
        <v>558</v>
      </c>
      <c r="N81" s="163" t="s">
        <v>558</v>
      </c>
      <c r="O81" s="51"/>
      <c r="P81" s="153">
        <v>0</v>
      </c>
      <c r="Q81" s="153">
        <v>0</v>
      </c>
      <c r="R81" s="153">
        <v>0</v>
      </c>
      <c r="S81" s="153"/>
      <c r="T81" s="153">
        <v>0</v>
      </c>
      <c r="U81" s="153">
        <v>0</v>
      </c>
      <c r="V81" s="153">
        <v>0</v>
      </c>
      <c r="W81" s="153">
        <v>0</v>
      </c>
      <c r="X81" s="153">
        <v>0</v>
      </c>
      <c r="Y81" s="51"/>
      <c r="Z81" s="51"/>
      <c r="AA81" s="51"/>
      <c r="AB81" s="51"/>
      <c r="AC81" s="51"/>
    </row>
    <row r="82" spans="1:29" x14ac:dyDescent="0.25">
      <c r="A82" s="90">
        <v>821000831</v>
      </c>
      <c r="B82" s="37" t="s">
        <v>15</v>
      </c>
      <c r="C82" s="49" t="s">
        <v>20</v>
      </c>
      <c r="D82" s="49">
        <v>220310</v>
      </c>
      <c r="E82" s="38" t="s">
        <v>126</v>
      </c>
      <c r="F82" s="93" t="s">
        <v>273</v>
      </c>
      <c r="G82" s="40">
        <v>44833</v>
      </c>
      <c r="H82" s="40">
        <v>44921</v>
      </c>
      <c r="I82" s="80">
        <v>16000</v>
      </c>
      <c r="J82" s="80">
        <v>16000</v>
      </c>
      <c r="K82" s="14">
        <v>0</v>
      </c>
      <c r="L82" s="83">
        <v>16000</v>
      </c>
      <c r="M82" s="163" t="s">
        <v>558</v>
      </c>
      <c r="N82" s="163" t="s">
        <v>558</v>
      </c>
      <c r="O82" s="51"/>
      <c r="P82" s="153">
        <v>0</v>
      </c>
      <c r="Q82" s="153">
        <v>0</v>
      </c>
      <c r="R82" s="153">
        <v>0</v>
      </c>
      <c r="S82" s="153"/>
      <c r="T82" s="153">
        <v>0</v>
      </c>
      <c r="U82" s="153">
        <v>0</v>
      </c>
      <c r="V82" s="153">
        <v>0</v>
      </c>
      <c r="W82" s="153">
        <v>0</v>
      </c>
      <c r="X82" s="153">
        <v>0</v>
      </c>
      <c r="Y82" s="51"/>
      <c r="Z82" s="51"/>
      <c r="AA82" s="51"/>
      <c r="AB82" s="51"/>
      <c r="AC82" s="51"/>
    </row>
    <row r="83" spans="1:29" x14ac:dyDescent="0.25">
      <c r="A83" s="90">
        <v>821000831</v>
      </c>
      <c r="B83" s="37" t="s">
        <v>15</v>
      </c>
      <c r="C83" s="49" t="s">
        <v>20</v>
      </c>
      <c r="D83" s="49">
        <v>221810</v>
      </c>
      <c r="E83" s="38" t="s">
        <v>127</v>
      </c>
      <c r="F83" s="93" t="s">
        <v>274</v>
      </c>
      <c r="G83" s="40">
        <v>44838</v>
      </c>
      <c r="H83" s="40">
        <v>44921</v>
      </c>
      <c r="I83" s="80">
        <v>12300</v>
      </c>
      <c r="J83" s="80">
        <v>12300</v>
      </c>
      <c r="K83" s="14">
        <v>0</v>
      </c>
      <c r="L83" s="83">
        <v>12300</v>
      </c>
      <c r="M83" s="163" t="s">
        <v>558</v>
      </c>
      <c r="N83" s="163" t="s">
        <v>558</v>
      </c>
      <c r="O83" s="51"/>
      <c r="P83" s="153">
        <v>0</v>
      </c>
      <c r="Q83" s="153">
        <v>0</v>
      </c>
      <c r="R83" s="153">
        <v>0</v>
      </c>
      <c r="S83" s="153"/>
      <c r="T83" s="153">
        <v>0</v>
      </c>
      <c r="U83" s="153">
        <v>0</v>
      </c>
      <c r="V83" s="153">
        <v>0</v>
      </c>
      <c r="W83" s="153">
        <v>0</v>
      </c>
      <c r="X83" s="153">
        <v>0</v>
      </c>
      <c r="Y83" s="51"/>
      <c r="Z83" s="51"/>
      <c r="AA83" s="51"/>
      <c r="AB83" s="51"/>
      <c r="AC83" s="51"/>
    </row>
    <row r="84" spans="1:29" x14ac:dyDescent="0.25">
      <c r="A84" s="90">
        <v>821000831</v>
      </c>
      <c r="B84" s="37" t="s">
        <v>15</v>
      </c>
      <c r="C84" s="49" t="s">
        <v>20</v>
      </c>
      <c r="D84" s="49">
        <v>228868</v>
      </c>
      <c r="E84" s="38" t="s">
        <v>128</v>
      </c>
      <c r="F84" s="93" t="s">
        <v>275</v>
      </c>
      <c r="G84" s="40">
        <v>44859</v>
      </c>
      <c r="H84" s="40">
        <v>44921</v>
      </c>
      <c r="I84" s="80">
        <v>40000</v>
      </c>
      <c r="J84" s="80">
        <v>40000</v>
      </c>
      <c r="K84" s="14">
        <v>0</v>
      </c>
      <c r="L84" s="83">
        <v>40000</v>
      </c>
      <c r="M84" s="163" t="s">
        <v>558</v>
      </c>
      <c r="N84" s="163" t="s">
        <v>558</v>
      </c>
      <c r="O84" s="51"/>
      <c r="P84" s="153">
        <v>0</v>
      </c>
      <c r="Q84" s="153">
        <v>0</v>
      </c>
      <c r="R84" s="153">
        <v>0</v>
      </c>
      <c r="S84" s="153"/>
      <c r="T84" s="153">
        <v>0</v>
      </c>
      <c r="U84" s="153">
        <v>0</v>
      </c>
      <c r="V84" s="153">
        <v>0</v>
      </c>
      <c r="W84" s="153">
        <v>0</v>
      </c>
      <c r="X84" s="153">
        <v>0</v>
      </c>
      <c r="Y84" s="51"/>
      <c r="Z84" s="51"/>
      <c r="AA84" s="51"/>
      <c r="AB84" s="51"/>
      <c r="AC84" s="51"/>
    </row>
    <row r="85" spans="1:29" x14ac:dyDescent="0.25">
      <c r="A85" s="90">
        <v>821000831</v>
      </c>
      <c r="B85" s="37" t="s">
        <v>15</v>
      </c>
      <c r="C85" s="49" t="s">
        <v>20</v>
      </c>
      <c r="D85" s="49">
        <v>226063</v>
      </c>
      <c r="E85" s="38" t="s">
        <v>129</v>
      </c>
      <c r="F85" s="93" t="s">
        <v>276</v>
      </c>
      <c r="G85" s="47">
        <v>44849</v>
      </c>
      <c r="H85" s="40">
        <v>44921</v>
      </c>
      <c r="I85" s="80">
        <v>130568</v>
      </c>
      <c r="J85" s="80">
        <v>130568</v>
      </c>
      <c r="K85" s="14">
        <v>0</v>
      </c>
      <c r="L85" s="83">
        <v>130568</v>
      </c>
      <c r="M85" s="163" t="s">
        <v>558</v>
      </c>
      <c r="N85" s="163" t="s">
        <v>558</v>
      </c>
      <c r="O85" s="51"/>
      <c r="P85" s="153">
        <v>0</v>
      </c>
      <c r="Q85" s="153">
        <v>0</v>
      </c>
      <c r="R85" s="153">
        <v>0</v>
      </c>
      <c r="S85" s="153"/>
      <c r="T85" s="153">
        <v>0</v>
      </c>
      <c r="U85" s="153">
        <v>0</v>
      </c>
      <c r="V85" s="153">
        <v>0</v>
      </c>
      <c r="W85" s="153">
        <v>0</v>
      </c>
      <c r="X85" s="153">
        <v>0</v>
      </c>
      <c r="Y85" s="51"/>
      <c r="Z85" s="51"/>
      <c r="AA85" s="51"/>
      <c r="AB85" s="51"/>
      <c r="AC85" s="51"/>
    </row>
    <row r="86" spans="1:29" x14ac:dyDescent="0.25">
      <c r="A86" s="90">
        <v>821000831</v>
      </c>
      <c r="B86" s="37" t="s">
        <v>15</v>
      </c>
      <c r="C86" s="49" t="s">
        <v>20</v>
      </c>
      <c r="D86" s="49">
        <v>227399</v>
      </c>
      <c r="E86" s="38" t="s">
        <v>130</v>
      </c>
      <c r="F86" s="93" t="s">
        <v>277</v>
      </c>
      <c r="G86" s="47">
        <v>44854</v>
      </c>
      <c r="H86" s="40">
        <v>44921</v>
      </c>
      <c r="I86" s="80">
        <v>12300</v>
      </c>
      <c r="J86" s="80">
        <v>12300</v>
      </c>
      <c r="K86" s="14">
        <v>0</v>
      </c>
      <c r="L86" s="83">
        <v>12300</v>
      </c>
      <c r="M86" s="163" t="s">
        <v>558</v>
      </c>
      <c r="N86" s="163" t="s">
        <v>558</v>
      </c>
      <c r="O86" s="51"/>
      <c r="P86" s="153">
        <v>0</v>
      </c>
      <c r="Q86" s="153">
        <v>0</v>
      </c>
      <c r="R86" s="153">
        <v>0</v>
      </c>
      <c r="S86" s="153"/>
      <c r="T86" s="153">
        <v>0</v>
      </c>
      <c r="U86" s="153">
        <v>0</v>
      </c>
      <c r="V86" s="153">
        <v>0</v>
      </c>
      <c r="W86" s="153">
        <v>0</v>
      </c>
      <c r="X86" s="153">
        <v>0</v>
      </c>
      <c r="Y86" s="51"/>
      <c r="Z86" s="51"/>
      <c r="AA86" s="51"/>
      <c r="AB86" s="51"/>
      <c r="AC86" s="51"/>
    </row>
    <row r="87" spans="1:29" x14ac:dyDescent="0.25">
      <c r="A87" s="90">
        <v>821000831</v>
      </c>
      <c r="B87" s="37" t="s">
        <v>15</v>
      </c>
      <c r="C87" s="49" t="s">
        <v>20</v>
      </c>
      <c r="D87" s="49">
        <v>230835</v>
      </c>
      <c r="E87" s="38" t="s">
        <v>131</v>
      </c>
      <c r="F87" s="93" t="s">
        <v>278</v>
      </c>
      <c r="G87" s="40">
        <v>44866</v>
      </c>
      <c r="H87" s="40">
        <v>44910</v>
      </c>
      <c r="I87" s="80">
        <v>64000</v>
      </c>
      <c r="J87" s="80">
        <v>64000</v>
      </c>
      <c r="K87" s="14">
        <v>0</v>
      </c>
      <c r="L87" s="83" t="s">
        <v>32</v>
      </c>
      <c r="M87" s="160" t="s">
        <v>483</v>
      </c>
      <c r="N87" s="160" t="s">
        <v>483</v>
      </c>
      <c r="O87" s="51" t="s">
        <v>544</v>
      </c>
      <c r="P87" s="153">
        <v>64000</v>
      </c>
      <c r="Q87" s="153">
        <f>VLOOKUP(E87,[1]Export!J$2:M$199,4,0)</f>
        <v>0</v>
      </c>
      <c r="R87" s="51">
        <v>0</v>
      </c>
      <c r="S87" s="153"/>
      <c r="T87" s="153">
        <v>0</v>
      </c>
      <c r="U87" s="153">
        <v>64000</v>
      </c>
      <c r="V87" s="153">
        <v>0</v>
      </c>
      <c r="W87" s="153">
        <v>64000</v>
      </c>
      <c r="X87" s="153">
        <v>64000</v>
      </c>
      <c r="Y87" s="51"/>
      <c r="Z87" s="51"/>
      <c r="AA87" s="51"/>
      <c r="AB87" s="51"/>
      <c r="AC87" s="51"/>
    </row>
    <row r="88" spans="1:29" x14ac:dyDescent="0.25">
      <c r="A88" s="90">
        <v>821000831</v>
      </c>
      <c r="B88" s="37" t="s">
        <v>15</v>
      </c>
      <c r="C88" s="49" t="s">
        <v>20</v>
      </c>
      <c r="D88" s="49">
        <v>231296</v>
      </c>
      <c r="E88" s="38" t="s">
        <v>132</v>
      </c>
      <c r="F88" s="93" t="s">
        <v>279</v>
      </c>
      <c r="G88" s="40">
        <v>44867</v>
      </c>
      <c r="H88" s="40">
        <v>44910</v>
      </c>
      <c r="I88" s="80">
        <v>12300</v>
      </c>
      <c r="J88" s="80">
        <v>12300</v>
      </c>
      <c r="K88" s="14">
        <v>0</v>
      </c>
      <c r="L88" s="83" t="s">
        <v>32</v>
      </c>
      <c r="M88" s="160" t="s">
        <v>483</v>
      </c>
      <c r="N88" s="160" t="s">
        <v>483</v>
      </c>
      <c r="O88" s="51" t="s">
        <v>544</v>
      </c>
      <c r="P88" s="153">
        <v>12300</v>
      </c>
      <c r="Q88" s="153">
        <f>VLOOKUP(E88,[1]Export!J$2:M$199,4,0)</f>
        <v>0</v>
      </c>
      <c r="R88" s="51">
        <v>0</v>
      </c>
      <c r="S88" s="153"/>
      <c r="T88" s="153">
        <v>0</v>
      </c>
      <c r="U88" s="153">
        <v>12300</v>
      </c>
      <c r="V88" s="153">
        <v>0</v>
      </c>
      <c r="W88" s="153">
        <v>12300</v>
      </c>
      <c r="X88" s="153">
        <v>12300</v>
      </c>
      <c r="Y88" s="51"/>
      <c r="Z88" s="51"/>
      <c r="AA88" s="51"/>
      <c r="AB88" s="51"/>
      <c r="AC88" s="51"/>
    </row>
    <row r="89" spans="1:29" x14ac:dyDescent="0.25">
      <c r="A89" s="90">
        <v>821000831</v>
      </c>
      <c r="B89" s="37" t="s">
        <v>15</v>
      </c>
      <c r="C89" s="49" t="s">
        <v>20</v>
      </c>
      <c r="D89" s="49">
        <v>232185</v>
      </c>
      <c r="E89" s="38" t="s">
        <v>133</v>
      </c>
      <c r="F89" s="93" t="s">
        <v>280</v>
      </c>
      <c r="G89" s="40">
        <v>44869</v>
      </c>
      <c r="H89" s="40">
        <v>44910</v>
      </c>
      <c r="I89" s="80">
        <v>27300</v>
      </c>
      <c r="J89" s="80">
        <v>27300</v>
      </c>
      <c r="K89" s="14">
        <v>0</v>
      </c>
      <c r="L89" s="83" t="s">
        <v>32</v>
      </c>
      <c r="M89" s="160" t="s">
        <v>483</v>
      </c>
      <c r="N89" s="160" t="s">
        <v>483</v>
      </c>
      <c r="O89" s="51" t="s">
        <v>544</v>
      </c>
      <c r="P89" s="153">
        <v>27300</v>
      </c>
      <c r="Q89" s="153">
        <f>VLOOKUP(E89,[1]Export!J$2:M$199,4,0)</f>
        <v>0</v>
      </c>
      <c r="R89" s="51">
        <v>0</v>
      </c>
      <c r="S89" s="153"/>
      <c r="T89" s="153">
        <v>0</v>
      </c>
      <c r="U89" s="153">
        <v>27300</v>
      </c>
      <c r="V89" s="153">
        <v>0</v>
      </c>
      <c r="W89" s="153">
        <v>27300</v>
      </c>
      <c r="X89" s="153">
        <v>27300</v>
      </c>
      <c r="Y89" s="51"/>
      <c r="Z89" s="51"/>
      <c r="AA89" s="51"/>
      <c r="AB89" s="51"/>
      <c r="AC89" s="51"/>
    </row>
    <row r="90" spans="1:29" x14ac:dyDescent="0.25">
      <c r="A90" s="90">
        <v>821000831</v>
      </c>
      <c r="B90" s="37" t="s">
        <v>15</v>
      </c>
      <c r="C90" s="49" t="s">
        <v>20</v>
      </c>
      <c r="D90" s="49">
        <v>236937</v>
      </c>
      <c r="E90" s="38" t="s">
        <v>134</v>
      </c>
      <c r="F90" s="93" t="s">
        <v>281</v>
      </c>
      <c r="G90" s="40">
        <v>44888</v>
      </c>
      <c r="H90" s="40">
        <v>44910</v>
      </c>
      <c r="I90" s="80">
        <v>36300</v>
      </c>
      <c r="J90" s="80">
        <v>36300</v>
      </c>
      <c r="K90" s="14">
        <v>0</v>
      </c>
      <c r="L90" s="83" t="s">
        <v>32</v>
      </c>
      <c r="M90" s="160" t="s">
        <v>483</v>
      </c>
      <c r="N90" s="160" t="s">
        <v>483</v>
      </c>
      <c r="O90" s="51" t="s">
        <v>544</v>
      </c>
      <c r="P90" s="153">
        <v>40000</v>
      </c>
      <c r="Q90" s="153">
        <f>VLOOKUP(E90,[1]Export!J$2:M$199,4,0)</f>
        <v>0</v>
      </c>
      <c r="R90" s="51">
        <v>0</v>
      </c>
      <c r="S90" s="153"/>
      <c r="T90" s="153">
        <v>36300</v>
      </c>
      <c r="U90" s="153">
        <v>40000</v>
      </c>
      <c r="V90" s="153">
        <v>3700</v>
      </c>
      <c r="W90" s="153">
        <v>40000</v>
      </c>
      <c r="X90" s="153">
        <v>36300</v>
      </c>
      <c r="Y90" s="51"/>
      <c r="Z90" s="51"/>
      <c r="AA90" s="51"/>
      <c r="AB90" s="51"/>
      <c r="AC90" s="51"/>
    </row>
    <row r="91" spans="1:29" x14ac:dyDescent="0.25">
      <c r="A91" s="90">
        <v>821000831</v>
      </c>
      <c r="B91" s="37" t="s">
        <v>15</v>
      </c>
      <c r="C91" s="49" t="s">
        <v>20</v>
      </c>
      <c r="D91" s="49">
        <v>239024</v>
      </c>
      <c r="E91" s="38" t="s">
        <v>135</v>
      </c>
      <c r="F91" s="93" t="s">
        <v>282</v>
      </c>
      <c r="G91" s="40">
        <v>44894</v>
      </c>
      <c r="H91" s="40">
        <v>44971</v>
      </c>
      <c r="I91" s="80">
        <v>74672</v>
      </c>
      <c r="J91" s="80">
        <v>74672</v>
      </c>
      <c r="K91" s="14">
        <v>0</v>
      </c>
      <c r="L91" s="83" t="s">
        <v>32</v>
      </c>
      <c r="M91" s="160" t="s">
        <v>483</v>
      </c>
      <c r="N91" s="160" t="s">
        <v>483</v>
      </c>
      <c r="O91" s="51" t="s">
        <v>544</v>
      </c>
      <c r="P91" s="153">
        <v>74672</v>
      </c>
      <c r="Q91" s="153">
        <f>VLOOKUP(E91,[1]Export!J$2:M$199,4,0)</f>
        <v>0</v>
      </c>
      <c r="R91" s="51">
        <v>0</v>
      </c>
      <c r="S91" s="153"/>
      <c r="T91" s="153">
        <v>284065</v>
      </c>
      <c r="U91" s="153">
        <v>74672</v>
      </c>
      <c r="V91" s="153">
        <v>0</v>
      </c>
      <c r="W91" s="153">
        <v>74672</v>
      </c>
      <c r="X91" s="153">
        <v>74672</v>
      </c>
      <c r="Y91" s="51"/>
      <c r="Z91" s="51"/>
      <c r="AA91" s="51"/>
      <c r="AB91" s="51"/>
      <c r="AC91" s="51"/>
    </row>
    <row r="92" spans="1:29" x14ac:dyDescent="0.25">
      <c r="A92" s="90">
        <v>821000831</v>
      </c>
      <c r="B92" s="37" t="s">
        <v>15</v>
      </c>
      <c r="C92" s="49" t="s">
        <v>20</v>
      </c>
      <c r="D92" s="49">
        <v>246058</v>
      </c>
      <c r="E92" s="38" t="s">
        <v>136</v>
      </c>
      <c r="F92" s="93" t="s">
        <v>283</v>
      </c>
      <c r="G92" s="40">
        <v>44915</v>
      </c>
      <c r="H92" s="40">
        <v>44971</v>
      </c>
      <c r="I92" s="80">
        <v>12300</v>
      </c>
      <c r="J92" s="80">
        <v>12300</v>
      </c>
      <c r="K92" s="14">
        <v>0</v>
      </c>
      <c r="L92" s="83">
        <v>12300</v>
      </c>
      <c r="M92" s="164" t="s">
        <v>555</v>
      </c>
      <c r="N92" s="164" t="s">
        <v>555</v>
      </c>
      <c r="O92" s="51" t="s">
        <v>543</v>
      </c>
      <c r="P92" s="153">
        <v>12300</v>
      </c>
      <c r="Q92" s="153">
        <f>VLOOKUP(E92,[1]Export!J$2:M$199,4,0)</f>
        <v>12300</v>
      </c>
      <c r="R92" s="153">
        <v>0</v>
      </c>
      <c r="S92" s="153" t="s">
        <v>564</v>
      </c>
      <c r="T92" s="153">
        <v>0</v>
      </c>
      <c r="U92" s="153">
        <v>12300</v>
      </c>
      <c r="V92" s="153">
        <v>0</v>
      </c>
      <c r="W92" s="153">
        <v>0</v>
      </c>
      <c r="X92" s="153">
        <v>0</v>
      </c>
      <c r="Y92" s="51"/>
      <c r="Z92" s="51"/>
      <c r="AA92" s="51"/>
      <c r="AB92" s="51"/>
      <c r="AC92" s="51"/>
    </row>
    <row r="93" spans="1:29" x14ac:dyDescent="0.25">
      <c r="A93" s="90">
        <v>821000831</v>
      </c>
      <c r="B93" s="37" t="s">
        <v>15</v>
      </c>
      <c r="C93" s="49" t="s">
        <v>20</v>
      </c>
      <c r="D93" s="49">
        <v>246635</v>
      </c>
      <c r="E93" s="38" t="s">
        <v>137</v>
      </c>
      <c r="F93" s="93" t="s">
        <v>284</v>
      </c>
      <c r="G93" s="40">
        <v>44917</v>
      </c>
      <c r="H93" s="40">
        <v>44971</v>
      </c>
      <c r="I93" s="80">
        <v>36300</v>
      </c>
      <c r="J93" s="80">
        <v>36300</v>
      </c>
      <c r="K93" s="14">
        <v>0</v>
      </c>
      <c r="L93" s="83" t="s">
        <v>32</v>
      </c>
      <c r="M93" s="160" t="s">
        <v>483</v>
      </c>
      <c r="N93" s="160" t="s">
        <v>483</v>
      </c>
      <c r="O93" s="51" t="s">
        <v>544</v>
      </c>
      <c r="P93" s="153">
        <v>40000</v>
      </c>
      <c r="Q93" s="153">
        <f>VLOOKUP(E93,[1]Export!J$2:M$199,4,0)</f>
        <v>0</v>
      </c>
      <c r="R93" s="51">
        <v>0</v>
      </c>
      <c r="S93" s="153"/>
      <c r="T93" s="153">
        <v>0</v>
      </c>
      <c r="U93" s="153">
        <v>40000</v>
      </c>
      <c r="V93" s="153">
        <v>3700</v>
      </c>
      <c r="W93" s="153">
        <v>40000</v>
      </c>
      <c r="X93" s="153">
        <v>36300</v>
      </c>
      <c r="Y93" s="51"/>
      <c r="Z93" s="51"/>
      <c r="AA93" s="51"/>
      <c r="AB93" s="51"/>
      <c r="AC93" s="51"/>
    </row>
    <row r="94" spans="1:29" x14ac:dyDescent="0.25">
      <c r="A94" s="90">
        <v>821000831</v>
      </c>
      <c r="B94" s="37" t="s">
        <v>15</v>
      </c>
      <c r="C94" s="49" t="s">
        <v>20</v>
      </c>
      <c r="D94" s="49">
        <v>247234</v>
      </c>
      <c r="E94" s="38" t="s">
        <v>138</v>
      </c>
      <c r="F94" s="93" t="s">
        <v>285</v>
      </c>
      <c r="G94" s="40">
        <v>44918</v>
      </c>
      <c r="H94" s="40">
        <v>44971</v>
      </c>
      <c r="I94" s="80">
        <v>36300</v>
      </c>
      <c r="J94" s="80">
        <v>36300</v>
      </c>
      <c r="K94" s="14">
        <v>0</v>
      </c>
      <c r="L94" s="83" t="s">
        <v>32</v>
      </c>
      <c r="M94" s="160" t="s">
        <v>483</v>
      </c>
      <c r="N94" s="160" t="s">
        <v>483</v>
      </c>
      <c r="O94" s="51" t="s">
        <v>544</v>
      </c>
      <c r="P94" s="153">
        <v>40000</v>
      </c>
      <c r="Q94" s="153">
        <f>VLOOKUP(E94,[1]Export!J$2:M$199,4,0)</f>
        <v>0</v>
      </c>
      <c r="R94" s="51">
        <v>0</v>
      </c>
      <c r="S94" s="153"/>
      <c r="T94" s="153">
        <v>0</v>
      </c>
      <c r="U94" s="153">
        <v>40000</v>
      </c>
      <c r="V94" s="153">
        <v>3700</v>
      </c>
      <c r="W94" s="153">
        <v>40000</v>
      </c>
      <c r="X94" s="153">
        <v>36300</v>
      </c>
      <c r="Y94" s="51"/>
      <c r="Z94" s="51"/>
      <c r="AA94" s="51"/>
      <c r="AB94" s="51"/>
      <c r="AC94" s="51"/>
    </row>
    <row r="95" spans="1:29" x14ac:dyDescent="0.25">
      <c r="A95" s="90">
        <v>821000831</v>
      </c>
      <c r="B95" s="37" t="s">
        <v>15</v>
      </c>
      <c r="C95" s="49" t="s">
        <v>20</v>
      </c>
      <c r="D95" s="49">
        <v>247102</v>
      </c>
      <c r="E95" s="38" t="s">
        <v>139</v>
      </c>
      <c r="F95" s="93" t="s">
        <v>286</v>
      </c>
      <c r="G95" s="47">
        <v>44918</v>
      </c>
      <c r="H95" s="40">
        <v>44971</v>
      </c>
      <c r="I95" s="80">
        <v>12300</v>
      </c>
      <c r="J95" s="80">
        <v>12300</v>
      </c>
      <c r="K95" s="14">
        <v>0</v>
      </c>
      <c r="L95" s="83">
        <v>12300</v>
      </c>
      <c r="M95" s="164" t="s">
        <v>555</v>
      </c>
      <c r="N95" s="164" t="s">
        <v>555</v>
      </c>
      <c r="O95" s="51" t="s">
        <v>543</v>
      </c>
      <c r="P95" s="153">
        <v>12300</v>
      </c>
      <c r="Q95" s="153">
        <f>VLOOKUP(E95,[1]Export!J$2:M$199,4,0)</f>
        <v>12300</v>
      </c>
      <c r="R95" s="153">
        <v>0</v>
      </c>
      <c r="S95" s="153" t="s">
        <v>564</v>
      </c>
      <c r="T95" s="153">
        <v>0</v>
      </c>
      <c r="U95" s="153">
        <v>12300</v>
      </c>
      <c r="V95" s="153">
        <v>0</v>
      </c>
      <c r="W95" s="153">
        <v>0</v>
      </c>
      <c r="X95" s="153">
        <v>0</v>
      </c>
      <c r="Y95" s="51"/>
      <c r="Z95" s="51"/>
      <c r="AA95" s="51"/>
      <c r="AB95" s="51"/>
      <c r="AC95" s="51"/>
    </row>
    <row r="96" spans="1:29" x14ac:dyDescent="0.25">
      <c r="A96" s="90">
        <v>821000831</v>
      </c>
      <c r="B96" s="37" t="s">
        <v>15</v>
      </c>
      <c r="C96" s="49" t="s">
        <v>20</v>
      </c>
      <c r="D96" s="49">
        <v>249517</v>
      </c>
      <c r="E96" s="38" t="s">
        <v>140</v>
      </c>
      <c r="F96" s="93" t="s">
        <v>287</v>
      </c>
      <c r="G96" s="47">
        <v>44930</v>
      </c>
      <c r="H96" s="40">
        <v>44971</v>
      </c>
      <c r="I96" s="80">
        <v>12300</v>
      </c>
      <c r="J96" s="80">
        <v>12300</v>
      </c>
      <c r="K96" s="14">
        <v>0</v>
      </c>
      <c r="L96" s="83">
        <v>12300</v>
      </c>
      <c r="M96" s="164" t="s">
        <v>555</v>
      </c>
      <c r="N96" s="164" t="s">
        <v>555</v>
      </c>
      <c r="O96" s="51" t="s">
        <v>543</v>
      </c>
      <c r="P96" s="153">
        <v>12300</v>
      </c>
      <c r="Q96" s="153">
        <f>VLOOKUP(E96,[1]Export!J$2:M$199,4,0)</f>
        <v>12300</v>
      </c>
      <c r="R96" s="153">
        <v>0</v>
      </c>
      <c r="S96" s="153" t="s">
        <v>565</v>
      </c>
      <c r="T96" s="153">
        <v>0</v>
      </c>
      <c r="U96" s="153">
        <v>12300</v>
      </c>
      <c r="V96" s="153">
        <v>0</v>
      </c>
      <c r="W96" s="153">
        <v>0</v>
      </c>
      <c r="X96" s="153">
        <v>0</v>
      </c>
      <c r="Y96" s="51"/>
      <c r="Z96" s="51"/>
      <c r="AA96" s="51"/>
      <c r="AB96" s="51"/>
      <c r="AC96" s="51"/>
    </row>
    <row r="97" spans="1:29" x14ac:dyDescent="0.25">
      <c r="A97" s="90">
        <v>821000831</v>
      </c>
      <c r="B97" s="37" t="s">
        <v>15</v>
      </c>
      <c r="C97" s="49" t="s">
        <v>20</v>
      </c>
      <c r="D97" s="49">
        <v>251461</v>
      </c>
      <c r="E97" s="38" t="s">
        <v>141</v>
      </c>
      <c r="F97" s="93" t="s">
        <v>288</v>
      </c>
      <c r="G97" s="40">
        <v>44937</v>
      </c>
      <c r="H97" s="40">
        <v>44971</v>
      </c>
      <c r="I97" s="80">
        <v>109024</v>
      </c>
      <c r="J97" s="80">
        <v>109024</v>
      </c>
      <c r="K97" s="14">
        <v>0</v>
      </c>
      <c r="L97" s="83" t="s">
        <v>32</v>
      </c>
      <c r="M97" s="160" t="s">
        <v>483</v>
      </c>
      <c r="N97" s="160" t="s">
        <v>483</v>
      </c>
      <c r="O97" s="51" t="s">
        <v>544</v>
      </c>
      <c r="P97" s="153">
        <v>109024</v>
      </c>
      <c r="Q97" s="153">
        <f>VLOOKUP(E97,[1]Export!J$2:M$199,4,0)</f>
        <v>0</v>
      </c>
      <c r="R97" s="51">
        <v>0</v>
      </c>
      <c r="S97" s="153"/>
      <c r="T97" s="153">
        <v>277872</v>
      </c>
      <c r="U97" s="153">
        <v>109024</v>
      </c>
      <c r="V97" s="153">
        <v>0</v>
      </c>
      <c r="W97" s="153">
        <v>109024</v>
      </c>
      <c r="X97" s="153">
        <v>109024</v>
      </c>
      <c r="Y97" s="51"/>
      <c r="Z97" s="51"/>
      <c r="AA97" s="51"/>
      <c r="AB97" s="51"/>
      <c r="AC97" s="51"/>
    </row>
    <row r="98" spans="1:29" x14ac:dyDescent="0.25">
      <c r="A98" s="90">
        <v>821000831</v>
      </c>
      <c r="B98" s="37" t="s">
        <v>15</v>
      </c>
      <c r="C98" s="49" t="s">
        <v>20</v>
      </c>
      <c r="D98" s="49">
        <v>255501</v>
      </c>
      <c r="E98" s="38" t="s">
        <v>142</v>
      </c>
      <c r="F98" s="93" t="s">
        <v>289</v>
      </c>
      <c r="G98" s="40">
        <v>44950</v>
      </c>
      <c r="H98" s="40">
        <v>44971</v>
      </c>
      <c r="I98" s="80">
        <v>40400</v>
      </c>
      <c r="J98" s="80">
        <v>40400</v>
      </c>
      <c r="K98" s="14">
        <v>0</v>
      </c>
      <c r="L98" s="83">
        <v>-4100</v>
      </c>
      <c r="M98" s="160" t="s">
        <v>483</v>
      </c>
      <c r="N98" s="160" t="s">
        <v>483</v>
      </c>
      <c r="O98" s="51" t="s">
        <v>544</v>
      </c>
      <c r="P98" s="153">
        <v>44500</v>
      </c>
      <c r="Q98" s="153">
        <f>VLOOKUP(E98,[1]Export!J$2:M$199,4,0)</f>
        <v>0</v>
      </c>
      <c r="R98" s="51">
        <v>0</v>
      </c>
      <c r="S98" s="153"/>
      <c r="T98" s="153">
        <v>20400</v>
      </c>
      <c r="U98" s="153">
        <v>44500</v>
      </c>
      <c r="V98" s="153">
        <v>0</v>
      </c>
      <c r="W98" s="153">
        <v>44500</v>
      </c>
      <c r="X98" s="153">
        <v>44500</v>
      </c>
      <c r="Y98" s="156">
        <v>44500</v>
      </c>
      <c r="Z98" s="148">
        <v>0</v>
      </c>
      <c r="AA98" s="51">
        <v>2201365922</v>
      </c>
      <c r="AB98" s="147">
        <v>45007</v>
      </c>
      <c r="AC98" s="148">
        <v>1126636</v>
      </c>
    </row>
    <row r="99" spans="1:29" x14ac:dyDescent="0.25">
      <c r="A99" s="90">
        <v>821000831</v>
      </c>
      <c r="B99" s="37" t="s">
        <v>15</v>
      </c>
      <c r="C99" s="49" t="s">
        <v>20</v>
      </c>
      <c r="D99" s="49">
        <v>266685</v>
      </c>
      <c r="E99" s="38" t="s">
        <v>143</v>
      </c>
      <c r="F99" s="93" t="s">
        <v>290</v>
      </c>
      <c r="G99" s="55">
        <v>44984</v>
      </c>
      <c r="H99" s="40">
        <v>45020</v>
      </c>
      <c r="I99" s="81">
        <v>26800</v>
      </c>
      <c r="J99" s="81">
        <v>26800</v>
      </c>
      <c r="K99" s="14">
        <v>0</v>
      </c>
      <c r="L99" s="83">
        <v>26800</v>
      </c>
      <c r="M99" s="164" t="s">
        <v>558</v>
      </c>
      <c r="N99" s="164" t="s">
        <v>558</v>
      </c>
      <c r="O99" s="51"/>
      <c r="P99" s="153">
        <v>0</v>
      </c>
      <c r="Q99" s="153">
        <v>0</v>
      </c>
      <c r="R99" s="153">
        <v>0</v>
      </c>
      <c r="S99" s="153"/>
      <c r="T99" s="153">
        <v>0</v>
      </c>
      <c r="U99" s="153">
        <v>0</v>
      </c>
      <c r="V99" s="153">
        <v>0</v>
      </c>
      <c r="W99" s="153">
        <v>0</v>
      </c>
      <c r="X99" s="153">
        <v>0</v>
      </c>
      <c r="Y99" s="51"/>
      <c r="Z99" s="51"/>
      <c r="AA99" s="51"/>
      <c r="AB99" s="51"/>
      <c r="AC99" s="51"/>
    </row>
    <row r="100" spans="1:29" x14ac:dyDescent="0.25">
      <c r="A100" s="90">
        <v>821000831</v>
      </c>
      <c r="B100" s="37" t="s">
        <v>15</v>
      </c>
      <c r="C100" s="49" t="s">
        <v>20</v>
      </c>
      <c r="D100" s="49">
        <v>269173</v>
      </c>
      <c r="E100" s="38" t="s">
        <v>144</v>
      </c>
      <c r="F100" s="93" t="s">
        <v>291</v>
      </c>
      <c r="G100" s="55">
        <v>44991</v>
      </c>
      <c r="H100" s="40">
        <v>45020</v>
      </c>
      <c r="I100" s="81">
        <v>139512</v>
      </c>
      <c r="J100" s="81">
        <v>139512</v>
      </c>
      <c r="K100" s="14">
        <v>0</v>
      </c>
      <c r="L100" s="83">
        <v>139512</v>
      </c>
      <c r="M100" s="164" t="s">
        <v>558</v>
      </c>
      <c r="N100" s="164" t="s">
        <v>558</v>
      </c>
      <c r="O100" s="51"/>
      <c r="P100" s="153">
        <v>0</v>
      </c>
      <c r="Q100" s="153">
        <v>0</v>
      </c>
      <c r="R100" s="153">
        <v>0</v>
      </c>
      <c r="S100" s="153"/>
      <c r="T100" s="153">
        <v>0</v>
      </c>
      <c r="U100" s="153">
        <v>0</v>
      </c>
      <c r="V100" s="153">
        <v>0</v>
      </c>
      <c r="W100" s="153">
        <v>0</v>
      </c>
      <c r="X100" s="153">
        <v>0</v>
      </c>
      <c r="Y100" s="51"/>
      <c r="Z100" s="51"/>
      <c r="AA100" s="51"/>
      <c r="AB100" s="51"/>
      <c r="AC100" s="51"/>
    </row>
    <row r="101" spans="1:29" x14ac:dyDescent="0.25">
      <c r="A101" s="90">
        <v>821000831</v>
      </c>
      <c r="B101" s="37" t="s">
        <v>15</v>
      </c>
      <c r="C101" s="49" t="s">
        <v>20</v>
      </c>
      <c r="D101" s="49">
        <v>269175</v>
      </c>
      <c r="E101" s="38" t="s">
        <v>145</v>
      </c>
      <c r="F101" s="93" t="s">
        <v>292</v>
      </c>
      <c r="G101" s="55">
        <v>44991</v>
      </c>
      <c r="H101" s="40">
        <v>45020</v>
      </c>
      <c r="I101" s="81">
        <v>226755</v>
      </c>
      <c r="J101" s="81">
        <v>226755</v>
      </c>
      <c r="K101" s="14">
        <v>0</v>
      </c>
      <c r="L101" s="83">
        <v>226755</v>
      </c>
      <c r="M101" s="164" t="s">
        <v>558</v>
      </c>
      <c r="N101" s="164" t="s">
        <v>558</v>
      </c>
      <c r="O101" s="51"/>
      <c r="P101" s="153">
        <v>0</v>
      </c>
      <c r="Q101" s="153">
        <v>0</v>
      </c>
      <c r="R101" s="153">
        <v>0</v>
      </c>
      <c r="S101" s="153"/>
      <c r="T101" s="153">
        <v>0</v>
      </c>
      <c r="U101" s="153">
        <v>0</v>
      </c>
      <c r="V101" s="153">
        <v>0</v>
      </c>
      <c r="W101" s="153">
        <v>0</v>
      </c>
      <c r="X101" s="153">
        <v>0</v>
      </c>
      <c r="Y101" s="51"/>
      <c r="Z101" s="51"/>
      <c r="AA101" s="51"/>
      <c r="AB101" s="51"/>
      <c r="AC101" s="51"/>
    </row>
    <row r="102" spans="1:29" x14ac:dyDescent="0.25">
      <c r="A102" s="90">
        <v>821000831</v>
      </c>
      <c r="B102" s="37" t="s">
        <v>15</v>
      </c>
      <c r="C102" s="49" t="s">
        <v>20</v>
      </c>
      <c r="D102" s="49">
        <v>269548</v>
      </c>
      <c r="E102" s="38" t="s">
        <v>146</v>
      </c>
      <c r="F102" s="93" t="s">
        <v>293</v>
      </c>
      <c r="G102" s="55">
        <v>44992</v>
      </c>
      <c r="H102" s="40">
        <v>45020</v>
      </c>
      <c r="I102" s="81">
        <v>172621</v>
      </c>
      <c r="J102" s="81">
        <v>172621</v>
      </c>
      <c r="K102" s="14">
        <v>0</v>
      </c>
      <c r="L102" s="83">
        <v>172621</v>
      </c>
      <c r="M102" s="164" t="s">
        <v>558</v>
      </c>
      <c r="N102" s="164" t="s">
        <v>558</v>
      </c>
      <c r="O102" s="51"/>
      <c r="P102" s="153">
        <v>0</v>
      </c>
      <c r="Q102" s="153">
        <v>0</v>
      </c>
      <c r="R102" s="153">
        <v>0</v>
      </c>
      <c r="S102" s="153"/>
      <c r="T102" s="153">
        <v>0</v>
      </c>
      <c r="U102" s="153">
        <v>0</v>
      </c>
      <c r="V102" s="153">
        <v>0</v>
      </c>
      <c r="W102" s="153">
        <v>0</v>
      </c>
      <c r="X102" s="153">
        <v>0</v>
      </c>
      <c r="Y102" s="51"/>
      <c r="Z102" s="51"/>
      <c r="AA102" s="51"/>
      <c r="AB102" s="51"/>
      <c r="AC102" s="51"/>
    </row>
    <row r="103" spans="1:29" x14ac:dyDescent="0.25">
      <c r="A103" s="90">
        <v>821000831</v>
      </c>
      <c r="B103" s="37" t="s">
        <v>15</v>
      </c>
      <c r="C103" s="49" t="s">
        <v>20</v>
      </c>
      <c r="D103" s="49">
        <v>274800</v>
      </c>
      <c r="E103" s="38" t="s">
        <v>147</v>
      </c>
      <c r="F103" s="93" t="s">
        <v>294</v>
      </c>
      <c r="G103" s="55">
        <v>45008</v>
      </c>
      <c r="H103" s="40">
        <v>45020</v>
      </c>
      <c r="I103" s="81">
        <v>221843</v>
      </c>
      <c r="J103" s="81">
        <v>221843</v>
      </c>
      <c r="K103" s="14">
        <v>0</v>
      </c>
      <c r="L103" s="83">
        <v>221843</v>
      </c>
      <c r="M103" s="164" t="s">
        <v>558</v>
      </c>
      <c r="N103" s="164" t="s">
        <v>558</v>
      </c>
      <c r="O103" s="51"/>
      <c r="P103" s="153">
        <v>0</v>
      </c>
      <c r="Q103" s="153">
        <v>0</v>
      </c>
      <c r="R103" s="153">
        <v>0</v>
      </c>
      <c r="S103" s="153"/>
      <c r="T103" s="153">
        <v>0</v>
      </c>
      <c r="U103" s="153">
        <v>0</v>
      </c>
      <c r="V103" s="153">
        <v>0</v>
      </c>
      <c r="W103" s="153">
        <v>0</v>
      </c>
      <c r="X103" s="153">
        <v>0</v>
      </c>
      <c r="Y103" s="51"/>
      <c r="Z103" s="51"/>
      <c r="AA103" s="51"/>
      <c r="AB103" s="51"/>
      <c r="AC103" s="51"/>
    </row>
    <row r="104" spans="1:29" x14ac:dyDescent="0.25">
      <c r="A104" s="90">
        <v>821000831</v>
      </c>
      <c r="B104" s="37" t="s">
        <v>15</v>
      </c>
      <c r="C104" s="49" t="s">
        <v>20</v>
      </c>
      <c r="D104" s="49">
        <v>268228</v>
      </c>
      <c r="E104" s="38" t="s">
        <v>148</v>
      </c>
      <c r="F104" s="93" t="s">
        <v>295</v>
      </c>
      <c r="G104" s="55">
        <v>44987</v>
      </c>
      <c r="H104" s="40">
        <v>45020</v>
      </c>
      <c r="I104" s="81">
        <v>44500</v>
      </c>
      <c r="J104" s="81">
        <v>44500</v>
      </c>
      <c r="K104" s="14">
        <v>0</v>
      </c>
      <c r="L104" s="83">
        <v>44500</v>
      </c>
      <c r="M104" s="164" t="s">
        <v>558</v>
      </c>
      <c r="N104" s="164" t="s">
        <v>558</v>
      </c>
      <c r="O104" s="51"/>
      <c r="P104" s="153">
        <v>0</v>
      </c>
      <c r="Q104" s="153">
        <v>0</v>
      </c>
      <c r="R104" s="153">
        <v>0</v>
      </c>
      <c r="S104" s="153"/>
      <c r="T104" s="153">
        <v>0</v>
      </c>
      <c r="U104" s="153">
        <v>0</v>
      </c>
      <c r="V104" s="153">
        <v>0</v>
      </c>
      <c r="W104" s="153">
        <v>0</v>
      </c>
      <c r="X104" s="153">
        <v>0</v>
      </c>
      <c r="Y104" s="51"/>
      <c r="Z104" s="51"/>
      <c r="AA104" s="51"/>
      <c r="AB104" s="51"/>
      <c r="AC104" s="51"/>
    </row>
    <row r="105" spans="1:29" x14ac:dyDescent="0.25">
      <c r="A105" s="90">
        <v>821000831</v>
      </c>
      <c r="B105" s="37" t="s">
        <v>15</v>
      </c>
      <c r="C105" s="49" t="s">
        <v>20</v>
      </c>
      <c r="D105" s="49">
        <v>269217</v>
      </c>
      <c r="E105" s="38" t="s">
        <v>149</v>
      </c>
      <c r="F105" s="93" t="s">
        <v>296</v>
      </c>
      <c r="G105" s="55">
        <v>44992</v>
      </c>
      <c r="H105" s="40">
        <v>45020</v>
      </c>
      <c r="I105" s="81">
        <v>44500</v>
      </c>
      <c r="J105" s="81">
        <v>44500</v>
      </c>
      <c r="K105" s="14">
        <v>0</v>
      </c>
      <c r="L105" s="83">
        <v>44500</v>
      </c>
      <c r="M105" s="164" t="s">
        <v>558</v>
      </c>
      <c r="N105" s="164" t="s">
        <v>558</v>
      </c>
      <c r="O105" s="51"/>
      <c r="P105" s="153">
        <v>0</v>
      </c>
      <c r="Q105" s="153">
        <v>0</v>
      </c>
      <c r="R105" s="153">
        <v>0</v>
      </c>
      <c r="S105" s="153"/>
      <c r="T105" s="153">
        <v>0</v>
      </c>
      <c r="U105" s="153">
        <v>0</v>
      </c>
      <c r="V105" s="153">
        <v>0</v>
      </c>
      <c r="W105" s="153">
        <v>0</v>
      </c>
      <c r="X105" s="153">
        <v>0</v>
      </c>
      <c r="Y105" s="51"/>
      <c r="Z105" s="51"/>
      <c r="AA105" s="51"/>
      <c r="AB105" s="51"/>
      <c r="AC105" s="51"/>
    </row>
    <row r="106" spans="1:29" x14ac:dyDescent="0.25">
      <c r="A106" s="90">
        <v>821000831</v>
      </c>
      <c r="B106" s="37" t="s">
        <v>15</v>
      </c>
      <c r="C106" s="49" t="s">
        <v>20</v>
      </c>
      <c r="D106" s="49">
        <v>269838</v>
      </c>
      <c r="E106" s="38" t="s">
        <v>150</v>
      </c>
      <c r="F106" s="93" t="s">
        <v>297</v>
      </c>
      <c r="G106" s="55">
        <v>44993</v>
      </c>
      <c r="H106" s="40">
        <v>45020</v>
      </c>
      <c r="I106" s="81">
        <v>24600</v>
      </c>
      <c r="J106" s="81">
        <v>24600</v>
      </c>
      <c r="K106" s="14">
        <v>0</v>
      </c>
      <c r="L106" s="83">
        <v>24600</v>
      </c>
      <c r="M106" s="164" t="s">
        <v>558</v>
      </c>
      <c r="N106" s="164" t="s">
        <v>558</v>
      </c>
      <c r="O106" s="51"/>
      <c r="P106" s="153">
        <v>0</v>
      </c>
      <c r="Q106" s="153">
        <v>0</v>
      </c>
      <c r="R106" s="153">
        <v>0</v>
      </c>
      <c r="S106" s="153"/>
      <c r="T106" s="153">
        <v>0</v>
      </c>
      <c r="U106" s="153">
        <v>0</v>
      </c>
      <c r="V106" s="153">
        <v>0</v>
      </c>
      <c r="W106" s="153">
        <v>0</v>
      </c>
      <c r="X106" s="153">
        <v>0</v>
      </c>
      <c r="Y106" s="51"/>
      <c r="Z106" s="51"/>
      <c r="AA106" s="51"/>
      <c r="AB106" s="51"/>
      <c r="AC106" s="51"/>
    </row>
    <row r="107" spans="1:29" x14ac:dyDescent="0.25">
      <c r="A107" s="90">
        <v>821000831</v>
      </c>
      <c r="B107" s="37" t="s">
        <v>15</v>
      </c>
      <c r="C107" s="49" t="s">
        <v>20</v>
      </c>
      <c r="D107" s="49">
        <v>279620</v>
      </c>
      <c r="E107" s="38" t="s">
        <v>151</v>
      </c>
      <c r="F107" s="93" t="s">
        <v>298</v>
      </c>
      <c r="G107" s="55">
        <v>45027</v>
      </c>
      <c r="H107" s="40">
        <v>45057</v>
      </c>
      <c r="I107" s="81">
        <v>12300</v>
      </c>
      <c r="J107" s="81">
        <v>12300</v>
      </c>
      <c r="K107" s="153">
        <v>12300</v>
      </c>
      <c r="L107" s="83" t="s">
        <v>32</v>
      </c>
      <c r="M107" s="164" t="s">
        <v>483</v>
      </c>
      <c r="N107" s="160" t="s">
        <v>483</v>
      </c>
      <c r="O107" s="51" t="s">
        <v>544</v>
      </c>
      <c r="P107" s="153">
        <v>12300</v>
      </c>
      <c r="Q107" s="153">
        <f>VLOOKUP(E107,[1]Export!J$2:M$199,4,0)</f>
        <v>0</v>
      </c>
      <c r="R107" s="51">
        <v>0</v>
      </c>
      <c r="S107" s="153"/>
      <c r="T107" s="153">
        <v>0</v>
      </c>
      <c r="U107" s="153">
        <v>12300</v>
      </c>
      <c r="V107" s="153">
        <v>0</v>
      </c>
      <c r="W107" s="153">
        <v>12300</v>
      </c>
      <c r="X107" s="153">
        <v>12300</v>
      </c>
      <c r="Y107" s="153">
        <v>12300</v>
      </c>
      <c r="Z107" s="51"/>
      <c r="AA107" s="51">
        <v>2201429348</v>
      </c>
      <c r="AB107" s="55">
        <v>45169</v>
      </c>
      <c r="AC107" s="51"/>
    </row>
    <row r="108" spans="1:29" x14ac:dyDescent="0.25">
      <c r="A108" s="90">
        <v>821000831</v>
      </c>
      <c r="B108" s="37" t="s">
        <v>15</v>
      </c>
      <c r="C108" s="49" t="s">
        <v>20</v>
      </c>
      <c r="D108" s="49">
        <v>280447</v>
      </c>
      <c r="E108" s="38" t="s">
        <v>152</v>
      </c>
      <c r="F108" s="93" t="s">
        <v>299</v>
      </c>
      <c r="G108" s="55">
        <v>45029</v>
      </c>
      <c r="H108" s="40">
        <v>45057</v>
      </c>
      <c r="I108" s="81">
        <v>40400</v>
      </c>
      <c r="J108" s="81">
        <v>40400</v>
      </c>
      <c r="K108" s="14">
        <v>0</v>
      </c>
      <c r="L108" s="83">
        <v>40400</v>
      </c>
      <c r="M108" s="164" t="s">
        <v>555</v>
      </c>
      <c r="N108" s="164" t="s">
        <v>555</v>
      </c>
      <c r="O108" s="51" t="s">
        <v>543</v>
      </c>
      <c r="P108" s="153">
        <v>40400</v>
      </c>
      <c r="Q108" s="153">
        <f>VLOOKUP(E108,[1]Export!J$2:M$199,4,0)</f>
        <v>40400</v>
      </c>
      <c r="R108" s="153">
        <v>0</v>
      </c>
      <c r="S108" s="153" t="s">
        <v>566</v>
      </c>
      <c r="T108" s="153">
        <v>0</v>
      </c>
      <c r="U108" s="153">
        <v>40400</v>
      </c>
      <c r="V108" s="153">
        <v>0</v>
      </c>
      <c r="W108" s="153">
        <v>0</v>
      </c>
      <c r="X108" s="153">
        <v>0</v>
      </c>
      <c r="Y108" s="51"/>
      <c r="Z108" s="51"/>
      <c r="AA108" s="51"/>
      <c r="AB108" s="51"/>
      <c r="AC108" s="51"/>
    </row>
    <row r="109" spans="1:29" x14ac:dyDescent="0.25">
      <c r="A109" s="90">
        <v>821000831</v>
      </c>
      <c r="B109" s="37" t="s">
        <v>15</v>
      </c>
      <c r="C109" s="49" t="s">
        <v>20</v>
      </c>
      <c r="D109" s="49">
        <v>282689</v>
      </c>
      <c r="E109" s="38" t="s">
        <v>153</v>
      </c>
      <c r="F109" s="93" t="s">
        <v>300</v>
      </c>
      <c r="G109" s="55">
        <v>45036</v>
      </c>
      <c r="H109" s="40">
        <v>45057</v>
      </c>
      <c r="I109" s="81">
        <v>40400</v>
      </c>
      <c r="J109" s="81">
        <v>40400</v>
      </c>
      <c r="K109" s="14">
        <v>0</v>
      </c>
      <c r="L109" s="83">
        <v>40400</v>
      </c>
      <c r="M109" s="164" t="s">
        <v>555</v>
      </c>
      <c r="N109" s="164" t="s">
        <v>555</v>
      </c>
      <c r="O109" s="51" t="s">
        <v>543</v>
      </c>
      <c r="P109" s="153">
        <v>40400</v>
      </c>
      <c r="Q109" s="153">
        <f>VLOOKUP(E109,[1]Export!J$2:M$199,4,0)</f>
        <v>40400</v>
      </c>
      <c r="R109" s="153">
        <v>0</v>
      </c>
      <c r="S109" s="153" t="s">
        <v>566</v>
      </c>
      <c r="T109" s="153">
        <v>0</v>
      </c>
      <c r="U109" s="153">
        <v>40400</v>
      </c>
      <c r="V109" s="153">
        <v>0</v>
      </c>
      <c r="W109" s="153">
        <v>0</v>
      </c>
      <c r="X109" s="153">
        <v>0</v>
      </c>
      <c r="Y109" s="51"/>
      <c r="Z109" s="51"/>
      <c r="AA109" s="51"/>
      <c r="AB109" s="51"/>
      <c r="AC109" s="51"/>
    </row>
    <row r="110" spans="1:29" x14ac:dyDescent="0.25">
      <c r="A110" s="90">
        <v>821000831</v>
      </c>
      <c r="B110" s="37" t="s">
        <v>15</v>
      </c>
      <c r="C110" s="49" t="s">
        <v>20</v>
      </c>
      <c r="D110" s="49">
        <v>283203</v>
      </c>
      <c r="E110" s="38" t="s">
        <v>154</v>
      </c>
      <c r="F110" s="93" t="s">
        <v>301</v>
      </c>
      <c r="G110" s="55">
        <v>45037</v>
      </c>
      <c r="H110" s="40">
        <v>45057</v>
      </c>
      <c r="I110" s="81">
        <v>40400</v>
      </c>
      <c r="J110" s="81">
        <v>40400</v>
      </c>
      <c r="K110" s="14">
        <v>0</v>
      </c>
      <c r="L110" s="83">
        <v>40400</v>
      </c>
      <c r="M110" s="164" t="s">
        <v>555</v>
      </c>
      <c r="N110" s="164" t="s">
        <v>555</v>
      </c>
      <c r="O110" s="51" t="s">
        <v>543</v>
      </c>
      <c r="P110" s="153">
        <v>40400</v>
      </c>
      <c r="Q110" s="153">
        <f>VLOOKUP(E110,[1]Export!J$2:M$199,4,0)</f>
        <v>40400</v>
      </c>
      <c r="R110" s="153">
        <v>0</v>
      </c>
      <c r="S110" s="153" t="s">
        <v>566</v>
      </c>
      <c r="T110" s="153">
        <v>0</v>
      </c>
      <c r="U110" s="153">
        <v>40400</v>
      </c>
      <c r="V110" s="153">
        <v>0</v>
      </c>
      <c r="W110" s="153">
        <v>0</v>
      </c>
      <c r="X110" s="153">
        <v>0</v>
      </c>
      <c r="Y110" s="51"/>
      <c r="Z110" s="51"/>
      <c r="AA110" s="51"/>
      <c r="AB110" s="51"/>
      <c r="AC110" s="51"/>
    </row>
    <row r="111" spans="1:29" x14ac:dyDescent="0.25">
      <c r="A111" s="90">
        <v>821000831</v>
      </c>
      <c r="B111" s="37" t="s">
        <v>15</v>
      </c>
      <c r="C111" s="49" t="s">
        <v>20</v>
      </c>
      <c r="D111" s="49">
        <v>280700</v>
      </c>
      <c r="E111" s="38" t="s">
        <v>155</v>
      </c>
      <c r="F111" s="93" t="s">
        <v>302</v>
      </c>
      <c r="G111" s="55">
        <v>45029</v>
      </c>
      <c r="H111" s="40">
        <v>45057</v>
      </c>
      <c r="I111" s="81">
        <v>252500</v>
      </c>
      <c r="J111" s="81">
        <v>252500</v>
      </c>
      <c r="K111" s="153">
        <v>252500</v>
      </c>
      <c r="L111" s="83" t="s">
        <v>32</v>
      </c>
      <c r="M111" s="164" t="s">
        <v>483</v>
      </c>
      <c r="N111" s="160" t="s">
        <v>483</v>
      </c>
      <c r="O111" s="51" t="s">
        <v>544</v>
      </c>
      <c r="P111" s="153">
        <v>252500</v>
      </c>
      <c r="Q111" s="153">
        <f>VLOOKUP(E111,[1]Export!J$2:M$199,4,0)</f>
        <v>0</v>
      </c>
      <c r="R111" s="51">
        <v>0</v>
      </c>
      <c r="S111" s="153"/>
      <c r="T111" s="153">
        <v>15100</v>
      </c>
      <c r="U111" s="153">
        <v>252500</v>
      </c>
      <c r="V111" s="153">
        <v>0</v>
      </c>
      <c r="W111" s="153">
        <v>252500</v>
      </c>
      <c r="X111" s="153">
        <v>252500</v>
      </c>
      <c r="Y111" s="153">
        <v>252500</v>
      </c>
      <c r="Z111" s="51"/>
      <c r="AA111" s="51">
        <v>2201429348</v>
      </c>
      <c r="AB111" s="55">
        <v>45169</v>
      </c>
      <c r="AC111" s="51"/>
    </row>
    <row r="112" spans="1:29" x14ac:dyDescent="0.25">
      <c r="A112" s="90">
        <v>821000831</v>
      </c>
      <c r="B112" s="37" t="s">
        <v>15</v>
      </c>
      <c r="C112" s="49" t="s">
        <v>20</v>
      </c>
      <c r="D112" s="49">
        <v>280759</v>
      </c>
      <c r="E112" s="38" t="s">
        <v>156</v>
      </c>
      <c r="F112" s="93" t="s">
        <v>303</v>
      </c>
      <c r="G112" s="55">
        <v>45029</v>
      </c>
      <c r="H112" s="40">
        <v>45057</v>
      </c>
      <c r="I112" s="81">
        <v>132838</v>
      </c>
      <c r="J112" s="81">
        <v>132838</v>
      </c>
      <c r="K112" s="14">
        <v>0</v>
      </c>
      <c r="L112" s="83" t="s">
        <v>32</v>
      </c>
      <c r="M112" s="164" t="s">
        <v>483</v>
      </c>
      <c r="N112" s="160" t="s">
        <v>483</v>
      </c>
      <c r="O112" s="51" t="s">
        <v>544</v>
      </c>
      <c r="P112" s="153">
        <v>132838</v>
      </c>
      <c r="Q112" s="153">
        <f>VLOOKUP(E112,[1]Export!J$2:M$199,4,0)</f>
        <v>0</v>
      </c>
      <c r="R112" s="51">
        <v>0</v>
      </c>
      <c r="S112" s="153"/>
      <c r="T112" s="153">
        <v>363888</v>
      </c>
      <c r="U112" s="153">
        <v>132838</v>
      </c>
      <c r="V112" s="153">
        <v>0</v>
      </c>
      <c r="W112" s="153">
        <v>132838</v>
      </c>
      <c r="X112" s="153">
        <v>132838</v>
      </c>
      <c r="Y112" s="153">
        <v>132838</v>
      </c>
      <c r="Z112" s="51"/>
      <c r="AA112" s="51">
        <v>2201418655</v>
      </c>
      <c r="AB112" s="51" t="s">
        <v>489</v>
      </c>
      <c r="AC112" s="157">
        <v>734782</v>
      </c>
    </row>
    <row r="113" spans="1:29" x14ac:dyDescent="0.25">
      <c r="A113" s="90">
        <v>821000831</v>
      </c>
      <c r="B113" s="37" t="s">
        <v>15</v>
      </c>
      <c r="C113" s="49" t="s">
        <v>20</v>
      </c>
      <c r="D113" s="49">
        <v>282156</v>
      </c>
      <c r="E113" s="38" t="s">
        <v>157</v>
      </c>
      <c r="F113" s="93" t="s">
        <v>304</v>
      </c>
      <c r="G113" s="55">
        <v>45034</v>
      </c>
      <c r="H113" s="40">
        <v>45057</v>
      </c>
      <c r="I113" s="81">
        <v>73400</v>
      </c>
      <c r="J113" s="81">
        <v>73400</v>
      </c>
      <c r="K113" s="14">
        <v>0</v>
      </c>
      <c r="L113" s="83" t="s">
        <v>32</v>
      </c>
      <c r="M113" s="164" t="s">
        <v>483</v>
      </c>
      <c r="N113" s="160" t="s">
        <v>483</v>
      </c>
      <c r="O113" s="51" t="s">
        <v>544</v>
      </c>
      <c r="P113" s="153">
        <v>73400</v>
      </c>
      <c r="Q113" s="153">
        <f>VLOOKUP(E113,[1]Export!J$2:M$199,4,0)</f>
        <v>0</v>
      </c>
      <c r="R113" s="51">
        <v>0</v>
      </c>
      <c r="S113" s="153"/>
      <c r="T113" s="153">
        <v>363888</v>
      </c>
      <c r="U113" s="153">
        <v>73400</v>
      </c>
      <c r="V113" s="153">
        <v>0</v>
      </c>
      <c r="W113" s="153">
        <v>73400</v>
      </c>
      <c r="X113" s="153">
        <v>73400</v>
      </c>
      <c r="Y113" s="153">
        <v>73400</v>
      </c>
      <c r="Z113" s="51"/>
      <c r="AA113" s="51">
        <v>2201418655</v>
      </c>
      <c r="AB113" s="51" t="s">
        <v>489</v>
      </c>
      <c r="AC113" s="157">
        <v>734782</v>
      </c>
    </row>
    <row r="114" spans="1:29" x14ac:dyDescent="0.25">
      <c r="A114" s="90">
        <v>821000831</v>
      </c>
      <c r="B114" s="37" t="s">
        <v>15</v>
      </c>
      <c r="C114" s="49" t="s">
        <v>20</v>
      </c>
      <c r="D114" s="49">
        <v>285881</v>
      </c>
      <c r="E114" s="38" t="s">
        <v>158</v>
      </c>
      <c r="F114" s="93" t="s">
        <v>305</v>
      </c>
      <c r="G114" s="55">
        <v>45048</v>
      </c>
      <c r="H114" s="40">
        <v>45078</v>
      </c>
      <c r="I114" s="81">
        <v>129500</v>
      </c>
      <c r="J114" s="81">
        <v>129500</v>
      </c>
      <c r="K114" s="14">
        <v>0</v>
      </c>
      <c r="L114" s="83">
        <v>129500</v>
      </c>
      <c r="M114" s="164" t="s">
        <v>558</v>
      </c>
      <c r="N114" s="164" t="s">
        <v>558</v>
      </c>
      <c r="O114" s="51"/>
      <c r="P114" s="153">
        <v>0</v>
      </c>
      <c r="Q114" s="153">
        <v>0</v>
      </c>
      <c r="R114" s="153">
        <v>0</v>
      </c>
      <c r="S114" s="153"/>
      <c r="T114" s="153">
        <v>0</v>
      </c>
      <c r="U114" s="153">
        <v>0</v>
      </c>
      <c r="V114" s="153">
        <v>0</v>
      </c>
      <c r="W114" s="153">
        <v>0</v>
      </c>
      <c r="X114" s="153">
        <v>0</v>
      </c>
      <c r="Y114" s="51"/>
      <c r="Z114" s="51"/>
      <c r="AA114" s="51"/>
      <c r="AB114" s="51"/>
      <c r="AC114" s="51"/>
    </row>
    <row r="115" spans="1:29" x14ac:dyDescent="0.25">
      <c r="A115" s="90">
        <v>821000831</v>
      </c>
      <c r="B115" s="37" t="s">
        <v>15</v>
      </c>
      <c r="C115" s="49" t="s">
        <v>20</v>
      </c>
      <c r="D115" s="49">
        <v>285884</v>
      </c>
      <c r="E115" s="38" t="s">
        <v>159</v>
      </c>
      <c r="F115" s="93" t="s">
        <v>306</v>
      </c>
      <c r="G115" s="55">
        <v>45048</v>
      </c>
      <c r="H115" s="40">
        <v>45078</v>
      </c>
      <c r="I115" s="81">
        <v>338379</v>
      </c>
      <c r="J115" s="81">
        <v>338379</v>
      </c>
      <c r="K115" s="14">
        <v>0</v>
      </c>
      <c r="L115" s="83">
        <v>338379</v>
      </c>
      <c r="M115" s="164" t="s">
        <v>558</v>
      </c>
      <c r="N115" s="164" t="s">
        <v>558</v>
      </c>
      <c r="O115" s="51"/>
      <c r="P115" s="153">
        <v>0</v>
      </c>
      <c r="Q115" s="153">
        <v>0</v>
      </c>
      <c r="R115" s="153">
        <v>0</v>
      </c>
      <c r="S115" s="153"/>
      <c r="T115" s="153">
        <v>0</v>
      </c>
      <c r="U115" s="153">
        <v>0</v>
      </c>
      <c r="V115" s="153">
        <v>0</v>
      </c>
      <c r="W115" s="153">
        <v>0</v>
      </c>
      <c r="X115" s="153">
        <v>0</v>
      </c>
      <c r="Y115" s="51"/>
      <c r="Z115" s="51"/>
      <c r="AA115" s="51"/>
      <c r="AB115" s="51"/>
      <c r="AC115" s="51"/>
    </row>
    <row r="116" spans="1:29" x14ac:dyDescent="0.25">
      <c r="A116" s="90">
        <v>821000831</v>
      </c>
      <c r="B116" s="37" t="s">
        <v>15</v>
      </c>
      <c r="C116" s="49" t="s">
        <v>20</v>
      </c>
      <c r="D116" s="49">
        <v>288362</v>
      </c>
      <c r="E116" s="38" t="s">
        <v>160</v>
      </c>
      <c r="F116" s="93" t="s">
        <v>307</v>
      </c>
      <c r="G116" s="55">
        <v>45055</v>
      </c>
      <c r="H116" s="40">
        <v>45078</v>
      </c>
      <c r="I116" s="81">
        <v>40400</v>
      </c>
      <c r="J116" s="81">
        <v>40400</v>
      </c>
      <c r="K116" s="14">
        <v>0</v>
      </c>
      <c r="L116" s="83">
        <v>40400</v>
      </c>
      <c r="M116" s="164" t="s">
        <v>558</v>
      </c>
      <c r="N116" s="164" t="s">
        <v>558</v>
      </c>
      <c r="O116" s="51"/>
      <c r="P116" s="153">
        <v>0</v>
      </c>
      <c r="Q116" s="153">
        <v>0</v>
      </c>
      <c r="R116" s="153">
        <v>0</v>
      </c>
      <c r="S116" s="153"/>
      <c r="T116" s="153">
        <v>0</v>
      </c>
      <c r="U116" s="153">
        <v>0</v>
      </c>
      <c r="V116" s="153">
        <v>0</v>
      </c>
      <c r="W116" s="153">
        <v>0</v>
      </c>
      <c r="X116" s="153">
        <v>0</v>
      </c>
      <c r="Y116" s="51"/>
      <c r="Z116" s="51"/>
      <c r="AA116" s="51"/>
      <c r="AB116" s="51"/>
      <c r="AC116" s="51"/>
    </row>
    <row r="117" spans="1:29" x14ac:dyDescent="0.25">
      <c r="A117" s="90">
        <v>821000831</v>
      </c>
      <c r="B117" s="37" t="s">
        <v>15</v>
      </c>
      <c r="C117" s="49" t="s">
        <v>20</v>
      </c>
      <c r="D117" s="49">
        <v>289709</v>
      </c>
      <c r="E117" s="38" t="s">
        <v>161</v>
      </c>
      <c r="F117" s="93" t="s">
        <v>308</v>
      </c>
      <c r="G117" s="55">
        <v>45059</v>
      </c>
      <c r="H117" s="40">
        <v>45078</v>
      </c>
      <c r="I117" s="81">
        <v>40400</v>
      </c>
      <c r="J117" s="81">
        <v>40400</v>
      </c>
      <c r="K117" s="14">
        <v>0</v>
      </c>
      <c r="L117" s="83">
        <v>40400</v>
      </c>
      <c r="M117" s="164" t="s">
        <v>558</v>
      </c>
      <c r="N117" s="164" t="s">
        <v>558</v>
      </c>
      <c r="O117" s="51"/>
      <c r="P117" s="153">
        <v>0</v>
      </c>
      <c r="Q117" s="153">
        <v>0</v>
      </c>
      <c r="R117" s="153">
        <v>0</v>
      </c>
      <c r="S117" s="153"/>
      <c r="T117" s="153">
        <v>0</v>
      </c>
      <c r="U117" s="153">
        <v>0</v>
      </c>
      <c r="V117" s="153">
        <v>0</v>
      </c>
      <c r="W117" s="153">
        <v>0</v>
      </c>
      <c r="X117" s="153">
        <v>0</v>
      </c>
      <c r="Y117" s="51"/>
      <c r="Z117" s="51"/>
      <c r="AA117" s="51"/>
      <c r="AB117" s="51"/>
      <c r="AC117" s="51"/>
    </row>
    <row r="118" spans="1:29" x14ac:dyDescent="0.25">
      <c r="A118" s="90">
        <v>821000831</v>
      </c>
      <c r="B118" s="37" t="s">
        <v>15</v>
      </c>
      <c r="C118" s="49" t="s">
        <v>20</v>
      </c>
      <c r="D118" s="49">
        <v>291601</v>
      </c>
      <c r="E118" s="38" t="s">
        <v>162</v>
      </c>
      <c r="F118" s="93" t="s">
        <v>309</v>
      </c>
      <c r="G118" s="55">
        <v>45064</v>
      </c>
      <c r="H118" s="40">
        <v>45078</v>
      </c>
      <c r="I118" s="81">
        <v>77300</v>
      </c>
      <c r="J118" s="81">
        <v>77300</v>
      </c>
      <c r="K118" s="14">
        <v>0</v>
      </c>
      <c r="L118" s="83">
        <v>77300</v>
      </c>
      <c r="M118" s="164" t="s">
        <v>558</v>
      </c>
      <c r="N118" s="164" t="s">
        <v>558</v>
      </c>
      <c r="O118" s="51"/>
      <c r="P118" s="153">
        <v>0</v>
      </c>
      <c r="Q118" s="153">
        <v>0</v>
      </c>
      <c r="R118" s="153">
        <v>0</v>
      </c>
      <c r="S118" s="153"/>
      <c r="T118" s="153">
        <v>0</v>
      </c>
      <c r="U118" s="153">
        <v>0</v>
      </c>
      <c r="V118" s="153">
        <v>0</v>
      </c>
      <c r="W118" s="153">
        <v>0</v>
      </c>
      <c r="X118" s="153">
        <v>0</v>
      </c>
      <c r="Y118" s="51"/>
      <c r="Z118" s="51"/>
      <c r="AA118" s="51"/>
      <c r="AB118" s="51"/>
      <c r="AC118" s="51"/>
    </row>
    <row r="119" spans="1:29" x14ac:dyDescent="0.25">
      <c r="A119" s="90">
        <v>821000831</v>
      </c>
      <c r="B119" s="37" t="s">
        <v>15</v>
      </c>
      <c r="C119" s="49" t="s">
        <v>20</v>
      </c>
      <c r="D119" s="49">
        <v>291744</v>
      </c>
      <c r="E119" s="38" t="s">
        <v>163</v>
      </c>
      <c r="F119" s="93" t="s">
        <v>310</v>
      </c>
      <c r="G119" s="55">
        <v>45065</v>
      </c>
      <c r="H119" s="40">
        <v>45078</v>
      </c>
      <c r="I119" s="81">
        <v>40400</v>
      </c>
      <c r="J119" s="81">
        <v>40400</v>
      </c>
      <c r="K119" s="14">
        <v>0</v>
      </c>
      <c r="L119" s="83">
        <v>40400</v>
      </c>
      <c r="M119" s="164" t="s">
        <v>558</v>
      </c>
      <c r="N119" s="164" t="s">
        <v>558</v>
      </c>
      <c r="O119" s="51"/>
      <c r="P119" s="153">
        <v>0</v>
      </c>
      <c r="Q119" s="153">
        <v>0</v>
      </c>
      <c r="R119" s="153">
        <v>0</v>
      </c>
      <c r="S119" s="153"/>
      <c r="T119" s="153">
        <v>0</v>
      </c>
      <c r="U119" s="153">
        <v>0</v>
      </c>
      <c r="V119" s="153">
        <v>0</v>
      </c>
      <c r="W119" s="153">
        <v>0</v>
      </c>
      <c r="X119" s="153">
        <v>0</v>
      </c>
      <c r="Y119" s="51"/>
      <c r="Z119" s="51"/>
      <c r="AA119" s="51"/>
      <c r="AB119" s="51"/>
      <c r="AC119" s="51"/>
    </row>
    <row r="120" spans="1:29" x14ac:dyDescent="0.25">
      <c r="A120" s="90">
        <v>821000831</v>
      </c>
      <c r="B120" s="37" t="s">
        <v>15</v>
      </c>
      <c r="C120" s="49" t="s">
        <v>20</v>
      </c>
      <c r="D120" s="49">
        <v>292562</v>
      </c>
      <c r="E120" s="38" t="s">
        <v>164</v>
      </c>
      <c r="F120" s="93" t="s">
        <v>311</v>
      </c>
      <c r="G120" s="55">
        <v>45070</v>
      </c>
      <c r="H120" s="40">
        <v>45078</v>
      </c>
      <c r="I120" s="81">
        <v>40400</v>
      </c>
      <c r="J120" s="81">
        <v>40400</v>
      </c>
      <c r="K120" s="14">
        <v>0</v>
      </c>
      <c r="L120" s="83">
        <v>40400</v>
      </c>
      <c r="M120" s="164" t="s">
        <v>558</v>
      </c>
      <c r="N120" s="164" t="s">
        <v>558</v>
      </c>
      <c r="O120" s="51"/>
      <c r="P120" s="153">
        <v>0</v>
      </c>
      <c r="Q120" s="153">
        <v>0</v>
      </c>
      <c r="R120" s="153">
        <v>0</v>
      </c>
      <c r="S120" s="153"/>
      <c r="T120" s="153">
        <v>0</v>
      </c>
      <c r="U120" s="153">
        <v>0</v>
      </c>
      <c r="V120" s="153">
        <v>0</v>
      </c>
      <c r="W120" s="153">
        <v>0</v>
      </c>
      <c r="X120" s="153">
        <v>0</v>
      </c>
      <c r="Y120" s="51"/>
      <c r="Z120" s="51"/>
      <c r="AA120" s="51"/>
      <c r="AB120" s="51"/>
      <c r="AC120" s="51"/>
    </row>
    <row r="121" spans="1:29" x14ac:dyDescent="0.25">
      <c r="A121" s="90">
        <v>821000831</v>
      </c>
      <c r="B121" s="37" t="s">
        <v>15</v>
      </c>
      <c r="C121" s="49" t="s">
        <v>20</v>
      </c>
      <c r="D121" s="49">
        <v>286428</v>
      </c>
      <c r="E121" s="38" t="s">
        <v>165</v>
      </c>
      <c r="F121" s="93" t="s">
        <v>312</v>
      </c>
      <c r="G121" s="55">
        <v>45049</v>
      </c>
      <c r="H121" s="40">
        <v>45078</v>
      </c>
      <c r="I121" s="81">
        <v>30500</v>
      </c>
      <c r="J121" s="81">
        <v>30500</v>
      </c>
      <c r="K121" s="14">
        <v>0</v>
      </c>
      <c r="L121" s="83">
        <v>30500</v>
      </c>
      <c r="M121" s="164" t="s">
        <v>558</v>
      </c>
      <c r="N121" s="164" t="s">
        <v>558</v>
      </c>
      <c r="O121" s="51"/>
      <c r="P121" s="153">
        <v>0</v>
      </c>
      <c r="Q121" s="153">
        <v>0</v>
      </c>
      <c r="R121" s="153">
        <v>0</v>
      </c>
      <c r="S121" s="153"/>
      <c r="T121" s="153">
        <v>0</v>
      </c>
      <c r="U121" s="153">
        <v>0</v>
      </c>
      <c r="V121" s="153">
        <v>0</v>
      </c>
      <c r="W121" s="153">
        <v>0</v>
      </c>
      <c r="X121" s="153">
        <v>0</v>
      </c>
      <c r="Y121" s="51"/>
      <c r="Z121" s="51"/>
      <c r="AA121" s="51"/>
      <c r="AB121" s="51"/>
      <c r="AC121" s="51"/>
    </row>
    <row r="122" spans="1:29" x14ac:dyDescent="0.25">
      <c r="A122" s="90">
        <v>821000831</v>
      </c>
      <c r="B122" s="37" t="s">
        <v>15</v>
      </c>
      <c r="C122" s="49" t="s">
        <v>20</v>
      </c>
      <c r="D122" s="49">
        <v>286465</v>
      </c>
      <c r="E122" s="38" t="s">
        <v>166</v>
      </c>
      <c r="F122" s="93" t="s">
        <v>313</v>
      </c>
      <c r="G122" s="55">
        <v>45049</v>
      </c>
      <c r="H122" s="40">
        <v>45078</v>
      </c>
      <c r="I122" s="81">
        <v>158500</v>
      </c>
      <c r="J122" s="81">
        <v>158500</v>
      </c>
      <c r="K122" s="14">
        <v>0</v>
      </c>
      <c r="L122" s="83">
        <v>158500</v>
      </c>
      <c r="M122" s="164" t="s">
        <v>558</v>
      </c>
      <c r="N122" s="164" t="s">
        <v>558</v>
      </c>
      <c r="O122" s="51"/>
      <c r="P122" s="153">
        <v>0</v>
      </c>
      <c r="Q122" s="153">
        <v>0</v>
      </c>
      <c r="R122" s="153">
        <v>0</v>
      </c>
      <c r="S122" s="153"/>
      <c r="T122" s="153">
        <v>0</v>
      </c>
      <c r="U122" s="153">
        <v>0</v>
      </c>
      <c r="V122" s="153">
        <v>0</v>
      </c>
      <c r="W122" s="153">
        <v>0</v>
      </c>
      <c r="X122" s="153">
        <v>0</v>
      </c>
      <c r="Y122" s="51"/>
      <c r="Z122" s="51"/>
      <c r="AA122" s="51"/>
      <c r="AB122" s="51"/>
      <c r="AC122" s="51"/>
    </row>
    <row r="123" spans="1:29" x14ac:dyDescent="0.25">
      <c r="A123" s="90">
        <v>821000831</v>
      </c>
      <c r="B123" s="37" t="s">
        <v>15</v>
      </c>
      <c r="C123" s="49" t="s">
        <v>20</v>
      </c>
      <c r="D123" s="49">
        <v>287343</v>
      </c>
      <c r="E123" s="38" t="s">
        <v>167</v>
      </c>
      <c r="F123" s="93" t="s">
        <v>314</v>
      </c>
      <c r="G123" s="55">
        <v>45051</v>
      </c>
      <c r="H123" s="40">
        <v>45078</v>
      </c>
      <c r="I123" s="81">
        <v>44500</v>
      </c>
      <c r="J123" s="81">
        <v>44500</v>
      </c>
      <c r="K123" s="14">
        <v>0</v>
      </c>
      <c r="L123" s="83">
        <v>44500</v>
      </c>
      <c r="M123" s="164" t="s">
        <v>558</v>
      </c>
      <c r="N123" s="164" t="s">
        <v>558</v>
      </c>
      <c r="O123" s="51"/>
      <c r="P123" s="153">
        <v>0</v>
      </c>
      <c r="Q123" s="153">
        <v>0</v>
      </c>
      <c r="R123" s="153">
        <v>0</v>
      </c>
      <c r="S123" s="153"/>
      <c r="T123" s="153">
        <v>0</v>
      </c>
      <c r="U123" s="153">
        <v>0</v>
      </c>
      <c r="V123" s="153">
        <v>0</v>
      </c>
      <c r="W123" s="153">
        <v>0</v>
      </c>
      <c r="X123" s="153">
        <v>0</v>
      </c>
      <c r="Y123" s="51"/>
      <c r="Z123" s="51"/>
      <c r="AA123" s="51"/>
      <c r="AB123" s="51"/>
      <c r="AC123" s="51"/>
    </row>
    <row r="124" spans="1:29" x14ac:dyDescent="0.25">
      <c r="A124" s="90">
        <v>821000831</v>
      </c>
      <c r="B124" s="37" t="s">
        <v>15</v>
      </c>
      <c r="C124" s="49" t="s">
        <v>20</v>
      </c>
      <c r="D124" s="49">
        <v>290133</v>
      </c>
      <c r="E124" s="38" t="s">
        <v>168</v>
      </c>
      <c r="F124" s="93" t="s">
        <v>315</v>
      </c>
      <c r="G124" s="55">
        <v>45061</v>
      </c>
      <c r="H124" s="40">
        <v>45078</v>
      </c>
      <c r="I124" s="81">
        <v>226400</v>
      </c>
      <c r="J124" s="81">
        <v>226400</v>
      </c>
      <c r="K124" s="14">
        <v>0</v>
      </c>
      <c r="L124" s="83">
        <v>226400</v>
      </c>
      <c r="M124" s="164" t="s">
        <v>558</v>
      </c>
      <c r="N124" s="164" t="s">
        <v>558</v>
      </c>
      <c r="O124" s="51"/>
      <c r="P124" s="153">
        <v>0</v>
      </c>
      <c r="Q124" s="153">
        <v>0</v>
      </c>
      <c r="R124" s="153">
        <v>0</v>
      </c>
      <c r="S124" s="153"/>
      <c r="T124" s="153">
        <v>0</v>
      </c>
      <c r="U124" s="153">
        <v>0</v>
      </c>
      <c r="V124" s="153">
        <v>0</v>
      </c>
      <c r="W124" s="153">
        <v>0</v>
      </c>
      <c r="X124" s="153">
        <v>0</v>
      </c>
      <c r="Y124" s="51"/>
      <c r="Z124" s="51"/>
      <c r="AA124" s="51"/>
      <c r="AB124" s="51"/>
      <c r="AC124" s="51"/>
    </row>
    <row r="125" spans="1:29" x14ac:dyDescent="0.25">
      <c r="A125" s="90">
        <v>821000831</v>
      </c>
      <c r="B125" s="37" t="s">
        <v>15</v>
      </c>
      <c r="C125" s="49" t="s">
        <v>20</v>
      </c>
      <c r="D125" s="49">
        <v>290151</v>
      </c>
      <c r="E125" s="38" t="s">
        <v>169</v>
      </c>
      <c r="F125" s="93" t="s">
        <v>316</v>
      </c>
      <c r="G125" s="55">
        <v>45061</v>
      </c>
      <c r="H125" s="40">
        <v>45078</v>
      </c>
      <c r="I125" s="81">
        <v>6700</v>
      </c>
      <c r="J125" s="81">
        <v>6700</v>
      </c>
      <c r="K125" s="14">
        <v>0</v>
      </c>
      <c r="L125" s="83">
        <v>6700</v>
      </c>
      <c r="M125" s="164" t="s">
        <v>558</v>
      </c>
      <c r="N125" s="164" t="s">
        <v>558</v>
      </c>
      <c r="O125" s="51"/>
      <c r="P125" s="153">
        <v>0</v>
      </c>
      <c r="Q125" s="153">
        <v>0</v>
      </c>
      <c r="R125" s="153">
        <v>0</v>
      </c>
      <c r="S125" s="153"/>
      <c r="T125" s="153">
        <v>0</v>
      </c>
      <c r="U125" s="153">
        <v>0</v>
      </c>
      <c r="V125" s="153">
        <v>0</v>
      </c>
      <c r="W125" s="153">
        <v>0</v>
      </c>
      <c r="X125" s="153">
        <v>0</v>
      </c>
      <c r="Y125" s="51"/>
      <c r="Z125" s="51"/>
      <c r="AA125" s="51"/>
      <c r="AB125" s="51"/>
      <c r="AC125" s="51"/>
    </row>
    <row r="126" spans="1:29" x14ac:dyDescent="0.25">
      <c r="A126" s="90">
        <v>821000831</v>
      </c>
      <c r="B126" s="37" t="s">
        <v>15</v>
      </c>
      <c r="C126" s="49" t="s">
        <v>20</v>
      </c>
      <c r="D126" s="49">
        <v>290741</v>
      </c>
      <c r="E126" s="38" t="s">
        <v>170</v>
      </c>
      <c r="F126" s="93" t="s">
        <v>317</v>
      </c>
      <c r="G126" s="55">
        <v>45062</v>
      </c>
      <c r="H126" s="40">
        <v>45078</v>
      </c>
      <c r="I126" s="81">
        <v>32400</v>
      </c>
      <c r="J126" s="81">
        <v>32400</v>
      </c>
      <c r="K126" s="14">
        <v>0</v>
      </c>
      <c r="L126" s="83">
        <v>32400</v>
      </c>
      <c r="M126" s="164" t="s">
        <v>558</v>
      </c>
      <c r="N126" s="164" t="s">
        <v>558</v>
      </c>
      <c r="O126" s="51"/>
      <c r="P126" s="153">
        <v>0</v>
      </c>
      <c r="Q126" s="153">
        <v>0</v>
      </c>
      <c r="R126" s="153">
        <v>0</v>
      </c>
      <c r="S126" s="153"/>
      <c r="T126" s="153">
        <v>0</v>
      </c>
      <c r="U126" s="153">
        <v>0</v>
      </c>
      <c r="V126" s="153">
        <v>0</v>
      </c>
      <c r="W126" s="153">
        <v>0</v>
      </c>
      <c r="X126" s="153">
        <v>0</v>
      </c>
      <c r="Y126" s="51"/>
      <c r="Z126" s="51"/>
      <c r="AA126" s="51"/>
      <c r="AB126" s="51"/>
      <c r="AC126" s="51"/>
    </row>
    <row r="127" spans="1:29" x14ac:dyDescent="0.25">
      <c r="A127" s="90">
        <v>821000831</v>
      </c>
      <c r="B127" s="37" t="s">
        <v>15</v>
      </c>
      <c r="C127" s="49" t="s">
        <v>20</v>
      </c>
      <c r="D127" s="49">
        <v>292278</v>
      </c>
      <c r="E127" s="38" t="s">
        <v>171</v>
      </c>
      <c r="F127" s="93" t="s">
        <v>318</v>
      </c>
      <c r="G127" s="55">
        <v>45069</v>
      </c>
      <c r="H127" s="40">
        <v>45078</v>
      </c>
      <c r="I127" s="81">
        <v>159200</v>
      </c>
      <c r="J127" s="81">
        <v>159200</v>
      </c>
      <c r="K127" s="14">
        <v>0</v>
      </c>
      <c r="L127" s="83">
        <v>159200</v>
      </c>
      <c r="M127" s="164" t="s">
        <v>558</v>
      </c>
      <c r="N127" s="164" t="s">
        <v>558</v>
      </c>
      <c r="O127" s="51"/>
      <c r="P127" s="153">
        <v>0</v>
      </c>
      <c r="Q127" s="153">
        <v>0</v>
      </c>
      <c r="R127" s="153">
        <v>0</v>
      </c>
      <c r="S127" s="153"/>
      <c r="T127" s="153">
        <v>0</v>
      </c>
      <c r="U127" s="153">
        <v>0</v>
      </c>
      <c r="V127" s="153">
        <v>0</v>
      </c>
      <c r="W127" s="153">
        <v>0</v>
      </c>
      <c r="X127" s="153">
        <v>0</v>
      </c>
      <c r="Y127" s="51"/>
      <c r="Z127" s="51"/>
      <c r="AA127" s="51"/>
      <c r="AB127" s="51"/>
      <c r="AC127" s="51"/>
    </row>
    <row r="128" spans="1:29" x14ac:dyDescent="0.25">
      <c r="A128" s="90">
        <v>821000831</v>
      </c>
      <c r="B128" s="37" t="s">
        <v>15</v>
      </c>
      <c r="C128" s="49" t="s">
        <v>20</v>
      </c>
      <c r="D128" s="49">
        <v>298771</v>
      </c>
      <c r="E128" s="38" t="s">
        <v>172</v>
      </c>
      <c r="F128" s="93" t="s">
        <v>319</v>
      </c>
      <c r="G128" s="55">
        <v>45086</v>
      </c>
      <c r="H128" s="40">
        <v>45153</v>
      </c>
      <c r="I128" s="81">
        <v>6700</v>
      </c>
      <c r="J128" s="81">
        <v>6700</v>
      </c>
      <c r="K128" s="14">
        <v>0</v>
      </c>
      <c r="L128" s="83">
        <v>6700</v>
      </c>
      <c r="M128" s="164" t="s">
        <v>357</v>
      </c>
      <c r="N128" s="164" t="s">
        <v>357</v>
      </c>
      <c r="O128" s="51" t="s">
        <v>545</v>
      </c>
      <c r="P128" s="153">
        <v>0</v>
      </c>
      <c r="Q128" s="153">
        <v>0</v>
      </c>
      <c r="R128" s="153">
        <v>0</v>
      </c>
      <c r="S128" s="153"/>
      <c r="T128" s="153">
        <v>0</v>
      </c>
      <c r="U128" s="153">
        <v>0</v>
      </c>
      <c r="V128" s="153">
        <v>0</v>
      </c>
      <c r="W128" s="153">
        <v>0</v>
      </c>
      <c r="X128" s="153">
        <v>0</v>
      </c>
      <c r="Y128" s="51"/>
      <c r="Z128" s="51"/>
      <c r="AA128" s="51"/>
      <c r="AB128" s="51"/>
      <c r="AC128" s="51"/>
    </row>
    <row r="129" spans="1:29" x14ac:dyDescent="0.25">
      <c r="A129" s="90">
        <v>821000831</v>
      </c>
      <c r="B129" s="37" t="s">
        <v>15</v>
      </c>
      <c r="C129" s="49" t="s">
        <v>20</v>
      </c>
      <c r="D129" s="49">
        <v>298877</v>
      </c>
      <c r="E129" s="38" t="s">
        <v>173</v>
      </c>
      <c r="F129" s="93" t="s">
        <v>320</v>
      </c>
      <c r="G129" s="55">
        <v>45088</v>
      </c>
      <c r="H129" s="40">
        <v>45153</v>
      </c>
      <c r="I129" s="81">
        <v>187524</v>
      </c>
      <c r="J129" s="81">
        <v>187524</v>
      </c>
      <c r="K129" s="14">
        <v>0</v>
      </c>
      <c r="L129" s="83">
        <v>187524</v>
      </c>
      <c r="M129" s="164" t="s">
        <v>556</v>
      </c>
      <c r="N129" s="164" t="s">
        <v>556</v>
      </c>
      <c r="O129" s="51" t="s">
        <v>544</v>
      </c>
      <c r="P129" s="153">
        <v>187524</v>
      </c>
      <c r="Q129" s="153">
        <f>VLOOKUP(E129,[1]Export!J$2:M$199,4,0)</f>
        <v>0</v>
      </c>
      <c r="R129" s="51">
        <v>0</v>
      </c>
      <c r="S129" s="153"/>
      <c r="T129" s="153">
        <v>0</v>
      </c>
      <c r="U129" s="153">
        <v>187524</v>
      </c>
      <c r="V129" s="153">
        <v>0</v>
      </c>
      <c r="W129" s="153">
        <v>364027</v>
      </c>
      <c r="X129" s="153">
        <v>187524</v>
      </c>
      <c r="Y129" s="51"/>
      <c r="Z129" s="51"/>
      <c r="AA129" s="51"/>
      <c r="AB129" s="51"/>
      <c r="AC129" s="51"/>
    </row>
    <row r="130" spans="1:29" x14ac:dyDescent="0.25">
      <c r="A130" s="90">
        <v>821000831</v>
      </c>
      <c r="B130" s="37" t="s">
        <v>15</v>
      </c>
      <c r="C130" s="49" t="s">
        <v>20</v>
      </c>
      <c r="D130" s="49">
        <v>296384</v>
      </c>
      <c r="E130" s="38" t="s">
        <v>174</v>
      </c>
      <c r="F130" s="93" t="s">
        <v>321</v>
      </c>
      <c r="G130" s="55">
        <v>45082</v>
      </c>
      <c r="H130" s="40">
        <v>45153</v>
      </c>
      <c r="I130" s="81">
        <v>124300</v>
      </c>
      <c r="J130" s="81">
        <v>124300</v>
      </c>
      <c r="K130" s="14">
        <v>0</v>
      </c>
      <c r="L130" s="83">
        <v>124300</v>
      </c>
      <c r="M130" s="164" t="s">
        <v>556</v>
      </c>
      <c r="N130" s="164" t="s">
        <v>483</v>
      </c>
      <c r="O130" s="51" t="s">
        <v>544</v>
      </c>
      <c r="P130" s="153">
        <v>128400</v>
      </c>
      <c r="Q130" s="153">
        <f>VLOOKUP(E130,[1]Export!J$2:M$199,4,0)</f>
        <v>0</v>
      </c>
      <c r="R130" s="51">
        <v>0</v>
      </c>
      <c r="S130" s="153"/>
      <c r="T130" s="153">
        <v>0</v>
      </c>
      <c r="U130" s="153">
        <v>128400</v>
      </c>
      <c r="V130" s="153">
        <v>4100</v>
      </c>
      <c r="W130" s="153">
        <v>104500</v>
      </c>
      <c r="X130" s="153">
        <v>128400</v>
      </c>
      <c r="Y130" s="153">
        <v>128400</v>
      </c>
      <c r="Z130" s="51"/>
      <c r="AA130">
        <v>2201452614</v>
      </c>
      <c r="AB130" s="51" t="s">
        <v>592</v>
      </c>
      <c r="AC130" s="153">
        <v>288600</v>
      </c>
    </row>
    <row r="131" spans="1:29" x14ac:dyDescent="0.25">
      <c r="A131" s="90">
        <v>821000831</v>
      </c>
      <c r="B131" s="37" t="s">
        <v>15</v>
      </c>
      <c r="C131" s="49" t="s">
        <v>20</v>
      </c>
      <c r="D131" s="49">
        <v>297513</v>
      </c>
      <c r="E131" s="38" t="s">
        <v>175</v>
      </c>
      <c r="F131" s="93" t="s">
        <v>322</v>
      </c>
      <c r="G131" s="55">
        <v>45084</v>
      </c>
      <c r="H131" s="40">
        <v>45153</v>
      </c>
      <c r="I131" s="81">
        <v>28300</v>
      </c>
      <c r="J131" s="81">
        <v>28300</v>
      </c>
      <c r="K131" s="14">
        <v>0</v>
      </c>
      <c r="L131" s="83">
        <v>28300</v>
      </c>
      <c r="M131" s="164" t="s">
        <v>556</v>
      </c>
      <c r="N131" s="164" t="s">
        <v>483</v>
      </c>
      <c r="O131" s="51" t="s">
        <v>544</v>
      </c>
      <c r="P131" s="153">
        <v>32400</v>
      </c>
      <c r="Q131" s="153">
        <f>VLOOKUP(E131,[1]Export!J$2:M$199,4,0)</f>
        <v>0</v>
      </c>
      <c r="R131" s="51">
        <v>0</v>
      </c>
      <c r="S131" s="153"/>
      <c r="T131" s="153">
        <v>0</v>
      </c>
      <c r="U131" s="153">
        <v>32400</v>
      </c>
      <c r="V131" s="153">
        <v>4100</v>
      </c>
      <c r="W131" s="153">
        <v>26300</v>
      </c>
      <c r="X131" s="153">
        <v>32400</v>
      </c>
      <c r="Y131" s="51"/>
      <c r="Z131" s="51"/>
      <c r="AA131" s="51"/>
      <c r="AB131" s="51"/>
      <c r="AC131" s="51"/>
    </row>
    <row r="132" spans="1:29" x14ac:dyDescent="0.25">
      <c r="A132" s="90">
        <v>821000831</v>
      </c>
      <c r="B132" s="37" t="s">
        <v>15</v>
      </c>
      <c r="C132" s="49" t="s">
        <v>20</v>
      </c>
      <c r="D132" s="49">
        <v>298439</v>
      </c>
      <c r="E132" s="38" t="s">
        <v>176</v>
      </c>
      <c r="F132" s="93" t="s">
        <v>323</v>
      </c>
      <c r="G132" s="55">
        <v>45086</v>
      </c>
      <c r="H132" s="40">
        <v>45153</v>
      </c>
      <c r="I132" s="81">
        <v>166650</v>
      </c>
      <c r="J132" s="81">
        <v>166650</v>
      </c>
      <c r="K132" s="14">
        <v>0</v>
      </c>
      <c r="L132" s="83">
        <v>166650</v>
      </c>
      <c r="M132" s="164" t="s">
        <v>556</v>
      </c>
      <c r="N132" s="164" t="s">
        <v>556</v>
      </c>
      <c r="O132" s="51" t="s">
        <v>544</v>
      </c>
      <c r="P132" s="153">
        <v>166650</v>
      </c>
      <c r="Q132" s="153">
        <f>VLOOKUP(E132,[1]Export!J$2:M$199,4,0)</f>
        <v>0</v>
      </c>
      <c r="R132" s="51">
        <v>0</v>
      </c>
      <c r="S132" s="153"/>
      <c r="T132" s="153">
        <v>0</v>
      </c>
      <c r="U132" s="153">
        <v>166650</v>
      </c>
      <c r="V132" s="153">
        <v>0</v>
      </c>
      <c r="W132" s="153">
        <v>285403</v>
      </c>
      <c r="X132" s="153">
        <v>166650</v>
      </c>
      <c r="Y132" s="51"/>
      <c r="Z132" s="51"/>
      <c r="AA132" s="51"/>
      <c r="AB132" s="51"/>
      <c r="AC132" s="51"/>
    </row>
    <row r="133" spans="1:29" x14ac:dyDescent="0.25">
      <c r="A133" s="90">
        <v>821000831</v>
      </c>
      <c r="B133" s="37" t="s">
        <v>15</v>
      </c>
      <c r="C133" s="49" t="s">
        <v>20</v>
      </c>
      <c r="D133" s="49">
        <v>298792</v>
      </c>
      <c r="E133" s="38" t="s">
        <v>177</v>
      </c>
      <c r="F133" s="93" t="s">
        <v>324</v>
      </c>
      <c r="G133" s="55">
        <v>45086</v>
      </c>
      <c r="H133" s="40">
        <v>45153</v>
      </c>
      <c r="I133" s="81">
        <v>13400</v>
      </c>
      <c r="J133" s="81">
        <v>13400</v>
      </c>
      <c r="K133" s="14">
        <v>0</v>
      </c>
      <c r="L133" s="83">
        <v>13400</v>
      </c>
      <c r="M133" s="164" t="s">
        <v>357</v>
      </c>
      <c r="N133" s="164" t="s">
        <v>357</v>
      </c>
      <c r="O133" s="51" t="s">
        <v>545</v>
      </c>
      <c r="P133" s="153">
        <v>0</v>
      </c>
      <c r="Q133" s="153">
        <v>0</v>
      </c>
      <c r="R133" s="153">
        <v>0</v>
      </c>
      <c r="S133" s="153"/>
      <c r="T133" s="153">
        <v>0</v>
      </c>
      <c r="U133" s="153">
        <v>0</v>
      </c>
      <c r="V133" s="153">
        <v>0</v>
      </c>
      <c r="W133" s="153">
        <v>0</v>
      </c>
      <c r="X133" s="153">
        <v>0</v>
      </c>
      <c r="Y133" s="51"/>
      <c r="Z133" s="51"/>
      <c r="AA133" s="51"/>
      <c r="AB133" s="51"/>
      <c r="AC133" s="51"/>
    </row>
    <row r="134" spans="1:29" x14ac:dyDescent="0.25">
      <c r="A134" s="90">
        <v>821000831</v>
      </c>
      <c r="B134" s="37" t="s">
        <v>15</v>
      </c>
      <c r="C134" s="49" t="s">
        <v>20</v>
      </c>
      <c r="D134" s="49">
        <v>298794</v>
      </c>
      <c r="E134" s="38" t="s">
        <v>178</v>
      </c>
      <c r="F134" s="93" t="s">
        <v>325</v>
      </c>
      <c r="G134" s="55">
        <v>45086</v>
      </c>
      <c r="H134" s="40">
        <v>45153</v>
      </c>
      <c r="I134" s="81">
        <v>26800</v>
      </c>
      <c r="J134" s="81">
        <v>26800</v>
      </c>
      <c r="K134" s="14">
        <v>0</v>
      </c>
      <c r="L134" s="83">
        <v>26800</v>
      </c>
      <c r="M134" s="164" t="s">
        <v>357</v>
      </c>
      <c r="N134" s="164" t="s">
        <v>483</v>
      </c>
      <c r="O134" s="51" t="s">
        <v>545</v>
      </c>
      <c r="P134" s="153">
        <v>0</v>
      </c>
      <c r="Q134" s="153">
        <v>0</v>
      </c>
      <c r="R134" s="153">
        <v>0</v>
      </c>
      <c r="S134" s="153"/>
      <c r="T134" s="153">
        <v>0</v>
      </c>
      <c r="U134" s="153">
        <v>0</v>
      </c>
      <c r="V134" s="153">
        <v>0</v>
      </c>
      <c r="W134" s="153">
        <v>0</v>
      </c>
      <c r="X134" s="153">
        <v>0</v>
      </c>
      <c r="Y134" s="51"/>
      <c r="Z134" s="51"/>
      <c r="AA134" s="51"/>
      <c r="AB134" s="51"/>
      <c r="AC134" s="51"/>
    </row>
    <row r="135" spans="1:29" x14ac:dyDescent="0.25">
      <c r="A135" s="90">
        <v>821000831</v>
      </c>
      <c r="B135" s="37" t="s">
        <v>15</v>
      </c>
      <c r="C135" s="49" t="s">
        <v>20</v>
      </c>
      <c r="D135" s="49">
        <v>300919</v>
      </c>
      <c r="E135" s="38" t="s">
        <v>179</v>
      </c>
      <c r="F135" s="93" t="s">
        <v>326</v>
      </c>
      <c r="G135" s="55">
        <v>45097</v>
      </c>
      <c r="H135" s="40">
        <v>45153</v>
      </c>
      <c r="I135" s="81">
        <v>30500</v>
      </c>
      <c r="J135" s="81">
        <v>30500</v>
      </c>
      <c r="K135" s="14">
        <v>0</v>
      </c>
      <c r="L135" s="83">
        <v>30500</v>
      </c>
      <c r="M135" s="164" t="s">
        <v>357</v>
      </c>
      <c r="N135" s="164" t="s">
        <v>357</v>
      </c>
      <c r="O135" s="51" t="s">
        <v>545</v>
      </c>
      <c r="P135" s="153">
        <v>0</v>
      </c>
      <c r="Q135" s="153">
        <v>0</v>
      </c>
      <c r="R135" s="153">
        <v>0</v>
      </c>
      <c r="S135" s="153"/>
      <c r="T135" s="153">
        <v>0</v>
      </c>
      <c r="U135" s="153">
        <v>0</v>
      </c>
      <c r="V135" s="153">
        <v>0</v>
      </c>
      <c r="W135" s="153">
        <v>0</v>
      </c>
      <c r="X135" s="153">
        <v>0</v>
      </c>
      <c r="Y135" s="51"/>
      <c r="Z135" s="51"/>
      <c r="AA135" s="51"/>
      <c r="AB135" s="51"/>
      <c r="AC135" s="51"/>
    </row>
    <row r="136" spans="1:29" x14ac:dyDescent="0.25">
      <c r="A136" s="90">
        <v>821000831</v>
      </c>
      <c r="B136" s="37" t="s">
        <v>15</v>
      </c>
      <c r="C136" s="49" t="s">
        <v>20</v>
      </c>
      <c r="D136" s="49">
        <v>300920</v>
      </c>
      <c r="E136" s="38" t="s">
        <v>180</v>
      </c>
      <c r="F136" s="93" t="s">
        <v>327</v>
      </c>
      <c r="G136" s="55">
        <v>45097</v>
      </c>
      <c r="H136" s="40">
        <v>45153</v>
      </c>
      <c r="I136" s="81">
        <v>144600</v>
      </c>
      <c r="J136" s="81">
        <v>144600</v>
      </c>
      <c r="K136" s="14">
        <v>0</v>
      </c>
      <c r="L136" s="83">
        <v>144600</v>
      </c>
      <c r="M136" s="164" t="s">
        <v>357</v>
      </c>
      <c r="N136" s="164" t="s">
        <v>357</v>
      </c>
      <c r="O136" s="51" t="s">
        <v>545</v>
      </c>
      <c r="P136" s="153">
        <v>0</v>
      </c>
      <c r="Q136" s="153">
        <v>0</v>
      </c>
      <c r="R136" s="153">
        <v>0</v>
      </c>
      <c r="S136" s="153"/>
      <c r="T136" s="153">
        <v>0</v>
      </c>
      <c r="U136" s="153">
        <v>0</v>
      </c>
      <c r="V136" s="153">
        <v>0</v>
      </c>
      <c r="W136" s="153">
        <v>0</v>
      </c>
      <c r="X136" s="153">
        <v>0</v>
      </c>
      <c r="Y136" s="51"/>
      <c r="Z136" s="51"/>
      <c r="AA136" s="51"/>
      <c r="AB136" s="51"/>
      <c r="AC136" s="51"/>
    </row>
    <row r="137" spans="1:29" x14ac:dyDescent="0.25">
      <c r="A137" s="90">
        <v>821000831</v>
      </c>
      <c r="B137" s="37" t="s">
        <v>15</v>
      </c>
      <c r="C137" s="49" t="s">
        <v>20</v>
      </c>
      <c r="D137" s="49">
        <v>300942</v>
      </c>
      <c r="E137" s="38" t="s">
        <v>181</v>
      </c>
      <c r="F137" s="93" t="s">
        <v>328</v>
      </c>
      <c r="G137" s="55">
        <v>45097</v>
      </c>
      <c r="H137" s="40">
        <v>45153</v>
      </c>
      <c r="I137" s="81">
        <v>40400</v>
      </c>
      <c r="J137" s="81">
        <v>40400</v>
      </c>
      <c r="K137" s="14">
        <v>0</v>
      </c>
      <c r="L137" s="83">
        <v>40400</v>
      </c>
      <c r="M137" s="164" t="s">
        <v>571</v>
      </c>
      <c r="N137" s="164" t="s">
        <v>571</v>
      </c>
      <c r="O137" s="51" t="s">
        <v>545</v>
      </c>
      <c r="P137" s="153">
        <v>0</v>
      </c>
      <c r="Q137" s="153">
        <v>0</v>
      </c>
      <c r="R137" s="153">
        <v>19400</v>
      </c>
      <c r="S137" s="153" t="s">
        <v>567</v>
      </c>
      <c r="T137" s="153">
        <v>0</v>
      </c>
      <c r="U137" s="153">
        <v>0</v>
      </c>
      <c r="V137" s="153">
        <v>0</v>
      </c>
      <c r="W137" s="153">
        <v>0</v>
      </c>
      <c r="X137" s="153">
        <v>0</v>
      </c>
      <c r="Y137" s="51"/>
      <c r="Z137" s="51"/>
      <c r="AA137" s="51"/>
      <c r="AB137" s="51"/>
      <c r="AC137" s="51"/>
    </row>
    <row r="138" spans="1:29" x14ac:dyDescent="0.25">
      <c r="A138" s="90">
        <v>821000831</v>
      </c>
      <c r="B138" s="37" t="s">
        <v>15</v>
      </c>
      <c r="C138" s="49" t="s">
        <v>20</v>
      </c>
      <c r="D138" s="49">
        <v>301706</v>
      </c>
      <c r="E138" s="38" t="s">
        <v>182</v>
      </c>
      <c r="F138" s="93" t="s">
        <v>329</v>
      </c>
      <c r="G138" s="55">
        <v>45099</v>
      </c>
      <c r="H138" s="40">
        <v>45153</v>
      </c>
      <c r="I138" s="81">
        <v>30500</v>
      </c>
      <c r="J138" s="81">
        <v>30500</v>
      </c>
      <c r="K138" s="14">
        <v>0</v>
      </c>
      <c r="L138" s="83">
        <v>30500</v>
      </c>
      <c r="M138" s="164" t="s">
        <v>357</v>
      </c>
      <c r="N138" s="164" t="s">
        <v>357</v>
      </c>
      <c r="O138" s="51" t="s">
        <v>545</v>
      </c>
      <c r="P138" s="153">
        <v>0</v>
      </c>
      <c r="Q138" s="153">
        <v>0</v>
      </c>
      <c r="R138" s="153">
        <v>0</v>
      </c>
      <c r="S138" s="153"/>
      <c r="T138" s="153">
        <v>0</v>
      </c>
      <c r="U138" s="153">
        <v>0</v>
      </c>
      <c r="V138" s="153">
        <v>0</v>
      </c>
      <c r="W138" s="153">
        <v>0</v>
      </c>
      <c r="X138" s="153">
        <v>0</v>
      </c>
      <c r="Y138" s="51"/>
      <c r="Z138" s="51"/>
      <c r="AA138" s="51"/>
      <c r="AB138" s="51"/>
      <c r="AC138" s="51"/>
    </row>
    <row r="139" spans="1:29" x14ac:dyDescent="0.25">
      <c r="A139" s="90">
        <v>821000831</v>
      </c>
      <c r="B139" s="37" t="s">
        <v>15</v>
      </c>
      <c r="C139" s="49" t="s">
        <v>20</v>
      </c>
      <c r="D139" s="49">
        <v>301710</v>
      </c>
      <c r="E139" s="38" t="s">
        <v>183</v>
      </c>
      <c r="F139" s="93" t="s">
        <v>330</v>
      </c>
      <c r="G139" s="55">
        <v>45099</v>
      </c>
      <c r="H139" s="40">
        <v>45153</v>
      </c>
      <c r="I139" s="81">
        <v>144600</v>
      </c>
      <c r="J139" s="81">
        <v>144600</v>
      </c>
      <c r="K139" s="14">
        <v>0</v>
      </c>
      <c r="L139" s="83">
        <v>144600</v>
      </c>
      <c r="M139" s="164" t="s">
        <v>555</v>
      </c>
      <c r="N139" s="164" t="s">
        <v>555</v>
      </c>
      <c r="O139" s="51" t="s">
        <v>543</v>
      </c>
      <c r="P139" s="153">
        <v>144600</v>
      </c>
      <c r="Q139" s="153">
        <v>144600</v>
      </c>
      <c r="R139" s="153">
        <v>0</v>
      </c>
      <c r="S139" s="155" t="s">
        <v>568</v>
      </c>
      <c r="T139" s="153">
        <v>0</v>
      </c>
      <c r="U139" s="153">
        <v>0</v>
      </c>
      <c r="V139" s="153">
        <v>0</v>
      </c>
      <c r="W139" s="153">
        <v>0</v>
      </c>
      <c r="X139" s="153">
        <v>0</v>
      </c>
      <c r="Y139" s="51"/>
      <c r="Z139" s="51"/>
      <c r="AA139" s="51"/>
      <c r="AB139" s="51"/>
      <c r="AC139" s="51"/>
    </row>
    <row r="140" spans="1:29" x14ac:dyDescent="0.25">
      <c r="A140" s="90">
        <v>821000831</v>
      </c>
      <c r="B140" s="37" t="s">
        <v>15</v>
      </c>
      <c r="C140" s="49" t="s">
        <v>20</v>
      </c>
      <c r="D140" s="49">
        <v>305585</v>
      </c>
      <c r="E140" s="38" t="s">
        <v>184</v>
      </c>
      <c r="F140" s="93" t="s">
        <v>331</v>
      </c>
      <c r="G140" s="55">
        <v>45111</v>
      </c>
      <c r="H140" s="40">
        <v>45153</v>
      </c>
      <c r="I140" s="81">
        <v>27200</v>
      </c>
      <c r="J140" s="81">
        <v>27200</v>
      </c>
      <c r="K140" s="14">
        <v>0</v>
      </c>
      <c r="L140" s="83">
        <v>27200</v>
      </c>
      <c r="M140" s="164" t="s">
        <v>357</v>
      </c>
      <c r="N140" s="164" t="s">
        <v>357</v>
      </c>
      <c r="O140" s="51" t="s">
        <v>545</v>
      </c>
      <c r="P140" s="153">
        <v>146300</v>
      </c>
      <c r="Q140" s="153"/>
      <c r="R140" s="153">
        <v>0</v>
      </c>
      <c r="S140" s="153"/>
      <c r="T140" s="153">
        <v>0</v>
      </c>
      <c r="U140" s="153">
        <v>0</v>
      </c>
      <c r="V140" s="153">
        <v>0</v>
      </c>
      <c r="W140" s="153">
        <v>0</v>
      </c>
      <c r="X140" s="153">
        <v>0</v>
      </c>
      <c r="Y140" s="51"/>
      <c r="Z140" s="51"/>
      <c r="AA140" s="51"/>
      <c r="AB140" s="51"/>
      <c r="AC140" s="51"/>
    </row>
    <row r="141" spans="1:29" x14ac:dyDescent="0.25">
      <c r="A141" s="90">
        <v>821000831</v>
      </c>
      <c r="B141" s="37" t="s">
        <v>15</v>
      </c>
      <c r="C141" s="49" t="s">
        <v>20</v>
      </c>
      <c r="D141" s="49">
        <v>305762</v>
      </c>
      <c r="E141" s="38" t="s">
        <v>185</v>
      </c>
      <c r="F141" s="93" t="s">
        <v>332</v>
      </c>
      <c r="G141" s="55">
        <v>45112</v>
      </c>
      <c r="H141" s="40">
        <v>45153</v>
      </c>
      <c r="I141" s="81">
        <v>40400</v>
      </c>
      <c r="J141" s="81">
        <v>40400</v>
      </c>
      <c r="K141" s="14">
        <v>0</v>
      </c>
      <c r="L141" s="83">
        <v>40400</v>
      </c>
      <c r="M141" s="164" t="s">
        <v>357</v>
      </c>
      <c r="N141" s="164" t="s">
        <v>357</v>
      </c>
      <c r="O141" s="51" t="s">
        <v>545</v>
      </c>
      <c r="P141" s="153">
        <v>45000</v>
      </c>
      <c r="Q141" s="153">
        <v>45000</v>
      </c>
      <c r="R141" s="153">
        <v>0</v>
      </c>
      <c r="S141" s="155" t="s">
        <v>572</v>
      </c>
      <c r="T141" s="153">
        <v>0</v>
      </c>
      <c r="U141" s="153">
        <v>0</v>
      </c>
      <c r="V141" s="153">
        <v>0</v>
      </c>
      <c r="W141" s="153">
        <v>0</v>
      </c>
      <c r="X141" s="153">
        <v>0</v>
      </c>
      <c r="Y141" s="51"/>
      <c r="Z141" s="51"/>
      <c r="AA141" s="51"/>
      <c r="AB141" s="51"/>
      <c r="AC141" s="51"/>
    </row>
    <row r="142" spans="1:29" x14ac:dyDescent="0.25">
      <c r="A142" s="90">
        <v>821000831</v>
      </c>
      <c r="B142" s="37" t="s">
        <v>15</v>
      </c>
      <c r="C142" s="49" t="s">
        <v>20</v>
      </c>
      <c r="D142" s="49">
        <v>305898</v>
      </c>
      <c r="E142" s="38" t="s">
        <v>186</v>
      </c>
      <c r="F142" s="93" t="s">
        <v>333</v>
      </c>
      <c r="G142" s="55">
        <v>45112</v>
      </c>
      <c r="H142" s="40">
        <v>45153</v>
      </c>
      <c r="I142" s="81">
        <v>146300</v>
      </c>
      <c r="J142" s="81">
        <v>146300</v>
      </c>
      <c r="K142" s="14">
        <v>0</v>
      </c>
      <c r="L142" s="83">
        <v>146300</v>
      </c>
      <c r="M142" s="164" t="s">
        <v>555</v>
      </c>
      <c r="N142" s="164" t="s">
        <v>555</v>
      </c>
      <c r="O142" s="51" t="s">
        <v>543</v>
      </c>
      <c r="P142" s="153">
        <v>146300</v>
      </c>
      <c r="Q142" s="153">
        <v>146300</v>
      </c>
      <c r="R142" s="153">
        <v>0</v>
      </c>
      <c r="S142" s="155" t="s">
        <v>569</v>
      </c>
      <c r="T142" s="153">
        <v>0</v>
      </c>
      <c r="U142" s="153">
        <v>0</v>
      </c>
      <c r="V142" s="153">
        <v>0</v>
      </c>
      <c r="W142" s="153">
        <v>0</v>
      </c>
      <c r="X142" s="153">
        <v>0</v>
      </c>
      <c r="Y142" s="51"/>
      <c r="Z142" s="51"/>
      <c r="AA142" s="51"/>
      <c r="AB142" s="51"/>
      <c r="AC142" s="51"/>
    </row>
    <row r="143" spans="1:29" x14ac:dyDescent="0.25">
      <c r="A143" s="90">
        <v>821000831</v>
      </c>
      <c r="B143" s="37" t="s">
        <v>15</v>
      </c>
      <c r="C143" s="49" t="s">
        <v>20</v>
      </c>
      <c r="D143" s="49">
        <v>305899</v>
      </c>
      <c r="E143" s="38" t="s">
        <v>187</v>
      </c>
      <c r="F143" s="93" t="s">
        <v>334</v>
      </c>
      <c r="G143" s="55">
        <v>45112</v>
      </c>
      <c r="H143" s="40">
        <v>45153</v>
      </c>
      <c r="I143" s="81">
        <v>45000</v>
      </c>
      <c r="J143" s="81">
        <v>45000</v>
      </c>
      <c r="K143" s="14">
        <v>0</v>
      </c>
      <c r="L143" s="83">
        <v>45000</v>
      </c>
      <c r="M143" s="164" t="s">
        <v>555</v>
      </c>
      <c r="N143" s="164" t="s">
        <v>555</v>
      </c>
      <c r="O143" s="51" t="s">
        <v>543</v>
      </c>
      <c r="P143" s="153">
        <v>45000</v>
      </c>
      <c r="Q143" s="153">
        <v>45000</v>
      </c>
      <c r="R143" s="153">
        <v>0</v>
      </c>
      <c r="S143" s="155" t="s">
        <v>570</v>
      </c>
      <c r="T143" s="153">
        <v>0</v>
      </c>
      <c r="U143" s="153">
        <v>0</v>
      </c>
      <c r="V143" s="153">
        <v>0</v>
      </c>
      <c r="W143" s="153">
        <v>0</v>
      </c>
      <c r="X143" s="153">
        <v>0</v>
      </c>
      <c r="Y143" s="51"/>
      <c r="Z143" s="51"/>
      <c r="AA143" s="51"/>
      <c r="AB143" s="51"/>
      <c r="AC143" s="51"/>
    </row>
    <row r="144" spans="1:29" x14ac:dyDescent="0.25">
      <c r="A144" s="90">
        <v>821000831</v>
      </c>
      <c r="B144" s="37" t="s">
        <v>15</v>
      </c>
      <c r="C144" s="49" t="s">
        <v>20</v>
      </c>
      <c r="D144" s="49">
        <v>307043</v>
      </c>
      <c r="E144" s="38" t="s">
        <v>188</v>
      </c>
      <c r="F144" s="93" t="s">
        <v>335</v>
      </c>
      <c r="G144" s="55">
        <v>45115</v>
      </c>
      <c r="H144" s="40">
        <v>45153</v>
      </c>
      <c r="I144" s="81">
        <v>49800</v>
      </c>
      <c r="J144" s="81">
        <v>49800</v>
      </c>
      <c r="K144" s="14">
        <v>0</v>
      </c>
      <c r="L144" s="83">
        <v>49800</v>
      </c>
      <c r="M144" s="164" t="s">
        <v>357</v>
      </c>
      <c r="N144" s="164" t="s">
        <v>357</v>
      </c>
      <c r="O144" s="51" t="s">
        <v>545</v>
      </c>
      <c r="P144" s="153">
        <v>0</v>
      </c>
      <c r="Q144" s="153">
        <v>0</v>
      </c>
      <c r="R144" s="153">
        <v>0</v>
      </c>
      <c r="S144" s="153"/>
      <c r="T144" s="153">
        <v>0</v>
      </c>
      <c r="U144" s="153">
        <v>0</v>
      </c>
      <c r="V144" s="153">
        <v>0</v>
      </c>
      <c r="W144" s="153">
        <v>0</v>
      </c>
      <c r="X144" s="153">
        <v>0</v>
      </c>
      <c r="Y144" s="51"/>
      <c r="Z144" s="51"/>
      <c r="AA144" s="51"/>
      <c r="AB144" s="51"/>
      <c r="AC144" s="51"/>
    </row>
    <row r="145" spans="1:29" x14ac:dyDescent="0.25">
      <c r="A145" s="90">
        <v>821000831</v>
      </c>
      <c r="B145" s="37" t="s">
        <v>15</v>
      </c>
      <c r="C145" s="49" t="s">
        <v>20</v>
      </c>
      <c r="D145" s="49">
        <v>308641</v>
      </c>
      <c r="E145" s="38" t="s">
        <v>189</v>
      </c>
      <c r="F145" s="93" t="s">
        <v>336</v>
      </c>
      <c r="G145" s="55">
        <v>45120</v>
      </c>
      <c r="H145" s="40">
        <v>45153</v>
      </c>
      <c r="I145" s="81">
        <v>27200</v>
      </c>
      <c r="J145" s="81">
        <v>27200</v>
      </c>
      <c r="K145" s="14">
        <v>0</v>
      </c>
      <c r="L145" s="83">
        <v>27200</v>
      </c>
      <c r="M145" s="164" t="s">
        <v>357</v>
      </c>
      <c r="N145" s="164" t="s">
        <v>357</v>
      </c>
      <c r="O145" s="51" t="s">
        <v>545</v>
      </c>
      <c r="P145" s="153">
        <v>0</v>
      </c>
      <c r="Q145" s="153">
        <v>0</v>
      </c>
      <c r="R145" s="153">
        <v>0</v>
      </c>
      <c r="S145" s="153"/>
      <c r="T145" s="153">
        <v>0</v>
      </c>
      <c r="U145" s="153">
        <v>0</v>
      </c>
      <c r="V145" s="153">
        <v>0</v>
      </c>
      <c r="W145" s="153">
        <v>0</v>
      </c>
      <c r="X145" s="153">
        <v>0</v>
      </c>
      <c r="Y145" s="51"/>
      <c r="Z145" s="51"/>
      <c r="AA145" s="51"/>
      <c r="AB145" s="51"/>
      <c r="AC145" s="51"/>
    </row>
    <row r="146" spans="1:29" x14ac:dyDescent="0.25">
      <c r="A146" s="90">
        <v>821000831</v>
      </c>
      <c r="B146" s="37" t="s">
        <v>15</v>
      </c>
      <c r="C146" s="49" t="s">
        <v>20</v>
      </c>
      <c r="D146" s="49">
        <v>309621</v>
      </c>
      <c r="E146" s="38" t="s">
        <v>190</v>
      </c>
      <c r="F146" s="93" t="s">
        <v>337</v>
      </c>
      <c r="G146" s="55">
        <v>45124</v>
      </c>
      <c r="H146" s="40">
        <v>45153</v>
      </c>
      <c r="I146" s="81">
        <v>6700</v>
      </c>
      <c r="J146" s="81">
        <v>6700</v>
      </c>
      <c r="K146" s="14">
        <v>0</v>
      </c>
      <c r="L146" s="83">
        <v>6700</v>
      </c>
      <c r="M146" s="164" t="s">
        <v>357</v>
      </c>
      <c r="N146" s="164" t="s">
        <v>483</v>
      </c>
      <c r="O146" s="51" t="s">
        <v>545</v>
      </c>
      <c r="P146" s="153">
        <v>0</v>
      </c>
      <c r="Q146" s="153">
        <v>0</v>
      </c>
      <c r="R146" s="153">
        <v>0</v>
      </c>
      <c r="S146" s="153"/>
      <c r="T146" s="153">
        <v>0</v>
      </c>
      <c r="U146" s="153">
        <v>0</v>
      </c>
      <c r="V146" s="153">
        <v>0</v>
      </c>
      <c r="W146" s="153">
        <v>0</v>
      </c>
      <c r="X146" s="153">
        <v>0</v>
      </c>
      <c r="Y146" s="51"/>
      <c r="Z146" s="51"/>
      <c r="AA146" s="51"/>
      <c r="AB146" s="51"/>
      <c r="AC146" s="51"/>
    </row>
    <row r="147" spans="1:29" x14ac:dyDescent="0.25">
      <c r="A147" s="90">
        <v>821000831</v>
      </c>
      <c r="B147" s="37" t="s">
        <v>15</v>
      </c>
      <c r="C147" s="49" t="s">
        <v>20</v>
      </c>
      <c r="D147" s="49">
        <v>303315</v>
      </c>
      <c r="E147" s="38" t="s">
        <v>191</v>
      </c>
      <c r="F147" s="93" t="s">
        <v>338</v>
      </c>
      <c r="G147" s="55">
        <v>45103</v>
      </c>
      <c r="H147" s="40">
        <v>45153</v>
      </c>
      <c r="I147" s="81">
        <v>44500</v>
      </c>
      <c r="J147" s="81">
        <v>44500</v>
      </c>
      <c r="K147" s="14">
        <v>0</v>
      </c>
      <c r="L147" s="83">
        <v>44500</v>
      </c>
      <c r="M147" s="164" t="s">
        <v>357</v>
      </c>
      <c r="N147" s="164" t="s">
        <v>357</v>
      </c>
      <c r="O147" s="51" t="s">
        <v>545</v>
      </c>
      <c r="P147" s="153">
        <v>0</v>
      </c>
      <c r="Q147" s="153">
        <v>0</v>
      </c>
      <c r="R147" s="153">
        <v>0</v>
      </c>
      <c r="S147" s="153"/>
      <c r="T147" s="153">
        <v>0</v>
      </c>
      <c r="U147" s="153">
        <v>0</v>
      </c>
      <c r="V147" s="153">
        <v>0</v>
      </c>
      <c r="W147" s="153">
        <v>0</v>
      </c>
      <c r="X147" s="153">
        <v>0</v>
      </c>
      <c r="Y147" s="51"/>
      <c r="Z147" s="51"/>
      <c r="AA147" s="51"/>
      <c r="AB147" s="51"/>
      <c r="AC147" s="51"/>
    </row>
    <row r="148" spans="1:29" x14ac:dyDescent="0.25">
      <c r="A148" s="90">
        <v>821000831</v>
      </c>
      <c r="B148" s="37" t="s">
        <v>15</v>
      </c>
      <c r="C148" s="49" t="s">
        <v>20</v>
      </c>
      <c r="D148" s="49">
        <v>310401</v>
      </c>
      <c r="E148" s="38" t="s">
        <v>192</v>
      </c>
      <c r="F148" s="93" t="s">
        <v>339</v>
      </c>
      <c r="G148" s="55">
        <v>45126</v>
      </c>
      <c r="H148" s="40">
        <v>45153</v>
      </c>
      <c r="I148" s="81">
        <v>6700</v>
      </c>
      <c r="J148" s="81">
        <v>6700</v>
      </c>
      <c r="K148" s="14">
        <v>0</v>
      </c>
      <c r="L148" s="83">
        <v>6700</v>
      </c>
      <c r="M148" s="164" t="s">
        <v>357</v>
      </c>
      <c r="N148" s="164" t="s">
        <v>483</v>
      </c>
      <c r="O148" s="51" t="s">
        <v>545</v>
      </c>
      <c r="P148" s="153">
        <v>0</v>
      </c>
      <c r="Q148" s="153">
        <v>0</v>
      </c>
      <c r="R148" s="153">
        <v>0</v>
      </c>
      <c r="S148" s="153"/>
      <c r="T148" s="153">
        <v>0</v>
      </c>
      <c r="U148" s="153">
        <v>0</v>
      </c>
      <c r="V148" s="153">
        <v>0</v>
      </c>
      <c r="W148" s="153">
        <v>0</v>
      </c>
      <c r="X148" s="153">
        <v>0</v>
      </c>
      <c r="Y148" s="51"/>
      <c r="Z148" s="51"/>
      <c r="AA148" s="51"/>
      <c r="AB148" s="51"/>
      <c r="AC148" s="5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7" zoomScale="90" zoomScaleNormal="90" zoomScaleSheetLayoutView="100" workbookViewId="0">
      <selection activeCell="J10" sqref="J10"/>
    </sheetView>
  </sheetViews>
  <sheetFormatPr baseColWidth="10" defaultRowHeight="12.75" x14ac:dyDescent="0.2"/>
  <cols>
    <col min="1" max="1" width="1" style="94" customWidth="1"/>
    <col min="2" max="2" width="11.42578125" style="94"/>
    <col min="3" max="3" width="17.5703125" style="94" customWidth="1"/>
    <col min="4" max="4" width="11.5703125" style="94" customWidth="1"/>
    <col min="5" max="8" width="11.42578125" style="94"/>
    <col min="9" max="9" width="22.5703125" style="94" customWidth="1"/>
    <col min="10" max="10" width="14" style="94" customWidth="1"/>
    <col min="11" max="11" width="1.7109375" style="94" customWidth="1"/>
    <col min="12" max="217" width="11.42578125" style="94"/>
    <col min="218" max="218" width="4.42578125" style="94" customWidth="1"/>
    <col min="219" max="219" width="11.42578125" style="94"/>
    <col min="220" max="220" width="17.5703125" style="94" customWidth="1"/>
    <col min="221" max="221" width="11.5703125" style="94" customWidth="1"/>
    <col min="222" max="225" width="11.42578125" style="94"/>
    <col min="226" max="226" width="22.5703125" style="94" customWidth="1"/>
    <col min="227" max="227" width="14" style="94" customWidth="1"/>
    <col min="228" max="228" width="1.7109375" style="94" customWidth="1"/>
    <col min="229" max="473" width="11.42578125" style="94"/>
    <col min="474" max="474" width="4.42578125" style="94" customWidth="1"/>
    <col min="475" max="475" width="11.42578125" style="94"/>
    <col min="476" max="476" width="17.5703125" style="94" customWidth="1"/>
    <col min="477" max="477" width="11.5703125" style="94" customWidth="1"/>
    <col min="478" max="481" width="11.42578125" style="94"/>
    <col min="482" max="482" width="22.5703125" style="94" customWidth="1"/>
    <col min="483" max="483" width="14" style="94" customWidth="1"/>
    <col min="484" max="484" width="1.7109375" style="94" customWidth="1"/>
    <col min="485" max="729" width="11.42578125" style="94"/>
    <col min="730" max="730" width="4.42578125" style="94" customWidth="1"/>
    <col min="731" max="731" width="11.42578125" style="94"/>
    <col min="732" max="732" width="17.5703125" style="94" customWidth="1"/>
    <col min="733" max="733" width="11.5703125" style="94" customWidth="1"/>
    <col min="734" max="737" width="11.42578125" style="94"/>
    <col min="738" max="738" width="22.5703125" style="94" customWidth="1"/>
    <col min="739" max="739" width="14" style="94" customWidth="1"/>
    <col min="740" max="740" width="1.7109375" style="94" customWidth="1"/>
    <col min="741" max="985" width="11.42578125" style="94"/>
    <col min="986" max="986" width="4.42578125" style="94" customWidth="1"/>
    <col min="987" max="987" width="11.42578125" style="94"/>
    <col min="988" max="988" width="17.5703125" style="94" customWidth="1"/>
    <col min="989" max="989" width="11.5703125" style="94" customWidth="1"/>
    <col min="990" max="993" width="11.42578125" style="94"/>
    <col min="994" max="994" width="22.5703125" style="94" customWidth="1"/>
    <col min="995" max="995" width="14" style="94" customWidth="1"/>
    <col min="996" max="996" width="1.7109375" style="94" customWidth="1"/>
    <col min="997" max="1241" width="11.42578125" style="94"/>
    <col min="1242" max="1242" width="4.42578125" style="94" customWidth="1"/>
    <col min="1243" max="1243" width="11.42578125" style="94"/>
    <col min="1244" max="1244" width="17.5703125" style="94" customWidth="1"/>
    <col min="1245" max="1245" width="11.5703125" style="94" customWidth="1"/>
    <col min="1246" max="1249" width="11.42578125" style="94"/>
    <col min="1250" max="1250" width="22.5703125" style="94" customWidth="1"/>
    <col min="1251" max="1251" width="14" style="94" customWidth="1"/>
    <col min="1252" max="1252" width="1.7109375" style="94" customWidth="1"/>
    <col min="1253" max="1497" width="11.42578125" style="94"/>
    <col min="1498" max="1498" width="4.42578125" style="94" customWidth="1"/>
    <col min="1499" max="1499" width="11.42578125" style="94"/>
    <col min="1500" max="1500" width="17.5703125" style="94" customWidth="1"/>
    <col min="1501" max="1501" width="11.5703125" style="94" customWidth="1"/>
    <col min="1502" max="1505" width="11.42578125" style="94"/>
    <col min="1506" max="1506" width="22.5703125" style="94" customWidth="1"/>
    <col min="1507" max="1507" width="14" style="94" customWidth="1"/>
    <col min="1508" max="1508" width="1.7109375" style="94" customWidth="1"/>
    <col min="1509" max="1753" width="11.42578125" style="94"/>
    <col min="1754" max="1754" width="4.42578125" style="94" customWidth="1"/>
    <col min="1755" max="1755" width="11.42578125" style="94"/>
    <col min="1756" max="1756" width="17.5703125" style="94" customWidth="1"/>
    <col min="1757" max="1757" width="11.5703125" style="94" customWidth="1"/>
    <col min="1758" max="1761" width="11.42578125" style="94"/>
    <col min="1762" max="1762" width="22.5703125" style="94" customWidth="1"/>
    <col min="1763" max="1763" width="14" style="94" customWidth="1"/>
    <col min="1764" max="1764" width="1.7109375" style="94" customWidth="1"/>
    <col min="1765" max="2009" width="11.42578125" style="94"/>
    <col min="2010" max="2010" width="4.42578125" style="94" customWidth="1"/>
    <col min="2011" max="2011" width="11.42578125" style="94"/>
    <col min="2012" max="2012" width="17.5703125" style="94" customWidth="1"/>
    <col min="2013" max="2013" width="11.5703125" style="94" customWidth="1"/>
    <col min="2014" max="2017" width="11.42578125" style="94"/>
    <col min="2018" max="2018" width="22.5703125" style="94" customWidth="1"/>
    <col min="2019" max="2019" width="14" style="94" customWidth="1"/>
    <col min="2020" max="2020" width="1.7109375" style="94" customWidth="1"/>
    <col min="2021" max="2265" width="11.42578125" style="94"/>
    <col min="2266" max="2266" width="4.42578125" style="94" customWidth="1"/>
    <col min="2267" max="2267" width="11.42578125" style="94"/>
    <col min="2268" max="2268" width="17.5703125" style="94" customWidth="1"/>
    <col min="2269" max="2269" width="11.5703125" style="94" customWidth="1"/>
    <col min="2270" max="2273" width="11.42578125" style="94"/>
    <col min="2274" max="2274" width="22.5703125" style="94" customWidth="1"/>
    <col min="2275" max="2275" width="14" style="94" customWidth="1"/>
    <col min="2276" max="2276" width="1.7109375" style="94" customWidth="1"/>
    <col min="2277" max="2521" width="11.42578125" style="94"/>
    <col min="2522" max="2522" width="4.42578125" style="94" customWidth="1"/>
    <col min="2523" max="2523" width="11.42578125" style="94"/>
    <col min="2524" max="2524" width="17.5703125" style="94" customWidth="1"/>
    <col min="2525" max="2525" width="11.5703125" style="94" customWidth="1"/>
    <col min="2526" max="2529" width="11.42578125" style="94"/>
    <col min="2530" max="2530" width="22.5703125" style="94" customWidth="1"/>
    <col min="2531" max="2531" width="14" style="94" customWidth="1"/>
    <col min="2532" max="2532" width="1.7109375" style="94" customWidth="1"/>
    <col min="2533" max="2777" width="11.42578125" style="94"/>
    <col min="2778" max="2778" width="4.42578125" style="94" customWidth="1"/>
    <col min="2779" max="2779" width="11.42578125" style="94"/>
    <col min="2780" max="2780" width="17.5703125" style="94" customWidth="1"/>
    <col min="2781" max="2781" width="11.5703125" style="94" customWidth="1"/>
    <col min="2782" max="2785" width="11.42578125" style="94"/>
    <col min="2786" max="2786" width="22.5703125" style="94" customWidth="1"/>
    <col min="2787" max="2787" width="14" style="94" customWidth="1"/>
    <col min="2788" max="2788" width="1.7109375" style="94" customWidth="1"/>
    <col min="2789" max="3033" width="11.42578125" style="94"/>
    <col min="3034" max="3034" width="4.42578125" style="94" customWidth="1"/>
    <col min="3035" max="3035" width="11.42578125" style="94"/>
    <col min="3036" max="3036" width="17.5703125" style="94" customWidth="1"/>
    <col min="3037" max="3037" width="11.5703125" style="94" customWidth="1"/>
    <col min="3038" max="3041" width="11.42578125" style="94"/>
    <col min="3042" max="3042" width="22.5703125" style="94" customWidth="1"/>
    <col min="3043" max="3043" width="14" style="94" customWidth="1"/>
    <col min="3044" max="3044" width="1.7109375" style="94" customWidth="1"/>
    <col min="3045" max="3289" width="11.42578125" style="94"/>
    <col min="3290" max="3290" width="4.42578125" style="94" customWidth="1"/>
    <col min="3291" max="3291" width="11.42578125" style="94"/>
    <col min="3292" max="3292" width="17.5703125" style="94" customWidth="1"/>
    <col min="3293" max="3293" width="11.5703125" style="94" customWidth="1"/>
    <col min="3294" max="3297" width="11.42578125" style="94"/>
    <col min="3298" max="3298" width="22.5703125" style="94" customWidth="1"/>
    <col min="3299" max="3299" width="14" style="94" customWidth="1"/>
    <col min="3300" max="3300" width="1.7109375" style="94" customWidth="1"/>
    <col min="3301" max="3545" width="11.42578125" style="94"/>
    <col min="3546" max="3546" width="4.42578125" style="94" customWidth="1"/>
    <col min="3547" max="3547" width="11.42578125" style="94"/>
    <col min="3548" max="3548" width="17.5703125" style="94" customWidth="1"/>
    <col min="3549" max="3549" width="11.5703125" style="94" customWidth="1"/>
    <col min="3550" max="3553" width="11.42578125" style="94"/>
    <col min="3554" max="3554" width="22.5703125" style="94" customWidth="1"/>
    <col min="3555" max="3555" width="14" style="94" customWidth="1"/>
    <col min="3556" max="3556" width="1.7109375" style="94" customWidth="1"/>
    <col min="3557" max="3801" width="11.42578125" style="94"/>
    <col min="3802" max="3802" width="4.42578125" style="94" customWidth="1"/>
    <col min="3803" max="3803" width="11.42578125" style="94"/>
    <col min="3804" max="3804" width="17.5703125" style="94" customWidth="1"/>
    <col min="3805" max="3805" width="11.5703125" style="94" customWidth="1"/>
    <col min="3806" max="3809" width="11.42578125" style="94"/>
    <col min="3810" max="3810" width="22.5703125" style="94" customWidth="1"/>
    <col min="3811" max="3811" width="14" style="94" customWidth="1"/>
    <col min="3812" max="3812" width="1.7109375" style="94" customWidth="1"/>
    <col min="3813" max="4057" width="11.42578125" style="94"/>
    <col min="4058" max="4058" width="4.42578125" style="94" customWidth="1"/>
    <col min="4059" max="4059" width="11.42578125" style="94"/>
    <col min="4060" max="4060" width="17.5703125" style="94" customWidth="1"/>
    <col min="4061" max="4061" width="11.5703125" style="94" customWidth="1"/>
    <col min="4062" max="4065" width="11.42578125" style="94"/>
    <col min="4066" max="4066" width="22.5703125" style="94" customWidth="1"/>
    <col min="4067" max="4067" width="14" style="94" customWidth="1"/>
    <col min="4068" max="4068" width="1.7109375" style="94" customWidth="1"/>
    <col min="4069" max="4313" width="11.42578125" style="94"/>
    <col min="4314" max="4314" width="4.42578125" style="94" customWidth="1"/>
    <col min="4315" max="4315" width="11.42578125" style="94"/>
    <col min="4316" max="4316" width="17.5703125" style="94" customWidth="1"/>
    <col min="4317" max="4317" width="11.5703125" style="94" customWidth="1"/>
    <col min="4318" max="4321" width="11.42578125" style="94"/>
    <col min="4322" max="4322" width="22.5703125" style="94" customWidth="1"/>
    <col min="4323" max="4323" width="14" style="94" customWidth="1"/>
    <col min="4324" max="4324" width="1.7109375" style="94" customWidth="1"/>
    <col min="4325" max="4569" width="11.42578125" style="94"/>
    <col min="4570" max="4570" width="4.42578125" style="94" customWidth="1"/>
    <col min="4571" max="4571" width="11.42578125" style="94"/>
    <col min="4572" max="4572" width="17.5703125" style="94" customWidth="1"/>
    <col min="4573" max="4573" width="11.5703125" style="94" customWidth="1"/>
    <col min="4574" max="4577" width="11.42578125" style="94"/>
    <col min="4578" max="4578" width="22.5703125" style="94" customWidth="1"/>
    <col min="4579" max="4579" width="14" style="94" customWidth="1"/>
    <col min="4580" max="4580" width="1.7109375" style="94" customWidth="1"/>
    <col min="4581" max="4825" width="11.42578125" style="94"/>
    <col min="4826" max="4826" width="4.42578125" style="94" customWidth="1"/>
    <col min="4827" max="4827" width="11.42578125" style="94"/>
    <col min="4828" max="4828" width="17.5703125" style="94" customWidth="1"/>
    <col min="4829" max="4829" width="11.5703125" style="94" customWidth="1"/>
    <col min="4830" max="4833" width="11.42578125" style="94"/>
    <col min="4834" max="4834" width="22.5703125" style="94" customWidth="1"/>
    <col min="4835" max="4835" width="14" style="94" customWidth="1"/>
    <col min="4836" max="4836" width="1.7109375" style="94" customWidth="1"/>
    <col min="4837" max="5081" width="11.42578125" style="94"/>
    <col min="5082" max="5082" width="4.42578125" style="94" customWidth="1"/>
    <col min="5083" max="5083" width="11.42578125" style="94"/>
    <col min="5084" max="5084" width="17.5703125" style="94" customWidth="1"/>
    <col min="5085" max="5085" width="11.5703125" style="94" customWidth="1"/>
    <col min="5086" max="5089" width="11.42578125" style="94"/>
    <col min="5090" max="5090" width="22.5703125" style="94" customWidth="1"/>
    <col min="5091" max="5091" width="14" style="94" customWidth="1"/>
    <col min="5092" max="5092" width="1.7109375" style="94" customWidth="1"/>
    <col min="5093" max="5337" width="11.42578125" style="94"/>
    <col min="5338" max="5338" width="4.42578125" style="94" customWidth="1"/>
    <col min="5339" max="5339" width="11.42578125" style="94"/>
    <col min="5340" max="5340" width="17.5703125" style="94" customWidth="1"/>
    <col min="5341" max="5341" width="11.5703125" style="94" customWidth="1"/>
    <col min="5342" max="5345" width="11.42578125" style="94"/>
    <col min="5346" max="5346" width="22.5703125" style="94" customWidth="1"/>
    <col min="5347" max="5347" width="14" style="94" customWidth="1"/>
    <col min="5348" max="5348" width="1.7109375" style="94" customWidth="1"/>
    <col min="5349" max="5593" width="11.42578125" style="94"/>
    <col min="5594" max="5594" width="4.42578125" style="94" customWidth="1"/>
    <col min="5595" max="5595" width="11.42578125" style="94"/>
    <col min="5596" max="5596" width="17.5703125" style="94" customWidth="1"/>
    <col min="5597" max="5597" width="11.5703125" style="94" customWidth="1"/>
    <col min="5598" max="5601" width="11.42578125" style="94"/>
    <col min="5602" max="5602" width="22.5703125" style="94" customWidth="1"/>
    <col min="5603" max="5603" width="14" style="94" customWidth="1"/>
    <col min="5604" max="5604" width="1.7109375" style="94" customWidth="1"/>
    <col min="5605" max="5849" width="11.42578125" style="94"/>
    <col min="5850" max="5850" width="4.42578125" style="94" customWidth="1"/>
    <col min="5851" max="5851" width="11.42578125" style="94"/>
    <col min="5852" max="5852" width="17.5703125" style="94" customWidth="1"/>
    <col min="5853" max="5853" width="11.5703125" style="94" customWidth="1"/>
    <col min="5854" max="5857" width="11.42578125" style="94"/>
    <col min="5858" max="5858" width="22.5703125" style="94" customWidth="1"/>
    <col min="5859" max="5859" width="14" style="94" customWidth="1"/>
    <col min="5860" max="5860" width="1.7109375" style="94" customWidth="1"/>
    <col min="5861" max="6105" width="11.42578125" style="94"/>
    <col min="6106" max="6106" width="4.42578125" style="94" customWidth="1"/>
    <col min="6107" max="6107" width="11.42578125" style="94"/>
    <col min="6108" max="6108" width="17.5703125" style="94" customWidth="1"/>
    <col min="6109" max="6109" width="11.5703125" style="94" customWidth="1"/>
    <col min="6110" max="6113" width="11.42578125" style="94"/>
    <col min="6114" max="6114" width="22.5703125" style="94" customWidth="1"/>
    <col min="6115" max="6115" width="14" style="94" customWidth="1"/>
    <col min="6116" max="6116" width="1.7109375" style="94" customWidth="1"/>
    <col min="6117" max="6361" width="11.42578125" style="94"/>
    <col min="6362" max="6362" width="4.42578125" style="94" customWidth="1"/>
    <col min="6363" max="6363" width="11.42578125" style="94"/>
    <col min="6364" max="6364" width="17.5703125" style="94" customWidth="1"/>
    <col min="6365" max="6365" width="11.5703125" style="94" customWidth="1"/>
    <col min="6366" max="6369" width="11.42578125" style="94"/>
    <col min="6370" max="6370" width="22.5703125" style="94" customWidth="1"/>
    <col min="6371" max="6371" width="14" style="94" customWidth="1"/>
    <col min="6372" max="6372" width="1.7109375" style="94" customWidth="1"/>
    <col min="6373" max="6617" width="11.42578125" style="94"/>
    <col min="6618" max="6618" width="4.42578125" style="94" customWidth="1"/>
    <col min="6619" max="6619" width="11.42578125" style="94"/>
    <col min="6620" max="6620" width="17.5703125" style="94" customWidth="1"/>
    <col min="6621" max="6621" width="11.5703125" style="94" customWidth="1"/>
    <col min="6622" max="6625" width="11.42578125" style="94"/>
    <col min="6626" max="6626" width="22.5703125" style="94" customWidth="1"/>
    <col min="6627" max="6627" width="14" style="94" customWidth="1"/>
    <col min="6628" max="6628" width="1.7109375" style="94" customWidth="1"/>
    <col min="6629" max="6873" width="11.42578125" style="94"/>
    <col min="6874" max="6874" width="4.42578125" style="94" customWidth="1"/>
    <col min="6875" max="6875" width="11.42578125" style="94"/>
    <col min="6876" max="6876" width="17.5703125" style="94" customWidth="1"/>
    <col min="6877" max="6877" width="11.5703125" style="94" customWidth="1"/>
    <col min="6878" max="6881" width="11.42578125" style="94"/>
    <col min="6882" max="6882" width="22.5703125" style="94" customWidth="1"/>
    <col min="6883" max="6883" width="14" style="94" customWidth="1"/>
    <col min="6884" max="6884" width="1.7109375" style="94" customWidth="1"/>
    <col min="6885" max="7129" width="11.42578125" style="94"/>
    <col min="7130" max="7130" width="4.42578125" style="94" customWidth="1"/>
    <col min="7131" max="7131" width="11.42578125" style="94"/>
    <col min="7132" max="7132" width="17.5703125" style="94" customWidth="1"/>
    <col min="7133" max="7133" width="11.5703125" style="94" customWidth="1"/>
    <col min="7134" max="7137" width="11.42578125" style="94"/>
    <col min="7138" max="7138" width="22.5703125" style="94" customWidth="1"/>
    <col min="7139" max="7139" width="14" style="94" customWidth="1"/>
    <col min="7140" max="7140" width="1.7109375" style="94" customWidth="1"/>
    <col min="7141" max="7385" width="11.42578125" style="94"/>
    <col min="7386" max="7386" width="4.42578125" style="94" customWidth="1"/>
    <col min="7387" max="7387" width="11.42578125" style="94"/>
    <col min="7388" max="7388" width="17.5703125" style="94" customWidth="1"/>
    <col min="7389" max="7389" width="11.5703125" style="94" customWidth="1"/>
    <col min="7390" max="7393" width="11.42578125" style="94"/>
    <col min="7394" max="7394" width="22.5703125" style="94" customWidth="1"/>
    <col min="7395" max="7395" width="14" style="94" customWidth="1"/>
    <col min="7396" max="7396" width="1.7109375" style="94" customWidth="1"/>
    <col min="7397" max="7641" width="11.42578125" style="94"/>
    <col min="7642" max="7642" width="4.42578125" style="94" customWidth="1"/>
    <col min="7643" max="7643" width="11.42578125" style="94"/>
    <col min="7644" max="7644" width="17.5703125" style="94" customWidth="1"/>
    <col min="7645" max="7645" width="11.5703125" style="94" customWidth="1"/>
    <col min="7646" max="7649" width="11.42578125" style="94"/>
    <col min="7650" max="7650" width="22.5703125" style="94" customWidth="1"/>
    <col min="7651" max="7651" width="14" style="94" customWidth="1"/>
    <col min="7652" max="7652" width="1.7109375" style="94" customWidth="1"/>
    <col min="7653" max="7897" width="11.42578125" style="94"/>
    <col min="7898" max="7898" width="4.42578125" style="94" customWidth="1"/>
    <col min="7899" max="7899" width="11.42578125" style="94"/>
    <col min="7900" max="7900" width="17.5703125" style="94" customWidth="1"/>
    <col min="7901" max="7901" width="11.5703125" style="94" customWidth="1"/>
    <col min="7902" max="7905" width="11.42578125" style="94"/>
    <col min="7906" max="7906" width="22.5703125" style="94" customWidth="1"/>
    <col min="7907" max="7907" width="14" style="94" customWidth="1"/>
    <col min="7908" max="7908" width="1.7109375" style="94" customWidth="1"/>
    <col min="7909" max="8153" width="11.42578125" style="94"/>
    <col min="8154" max="8154" width="4.42578125" style="94" customWidth="1"/>
    <col min="8155" max="8155" width="11.42578125" style="94"/>
    <col min="8156" max="8156" width="17.5703125" style="94" customWidth="1"/>
    <col min="8157" max="8157" width="11.5703125" style="94" customWidth="1"/>
    <col min="8158" max="8161" width="11.42578125" style="94"/>
    <col min="8162" max="8162" width="22.5703125" style="94" customWidth="1"/>
    <col min="8163" max="8163" width="14" style="94" customWidth="1"/>
    <col min="8164" max="8164" width="1.7109375" style="94" customWidth="1"/>
    <col min="8165" max="8409" width="11.42578125" style="94"/>
    <col min="8410" max="8410" width="4.42578125" style="94" customWidth="1"/>
    <col min="8411" max="8411" width="11.42578125" style="94"/>
    <col min="8412" max="8412" width="17.5703125" style="94" customWidth="1"/>
    <col min="8413" max="8413" width="11.5703125" style="94" customWidth="1"/>
    <col min="8414" max="8417" width="11.42578125" style="94"/>
    <col min="8418" max="8418" width="22.5703125" style="94" customWidth="1"/>
    <col min="8419" max="8419" width="14" style="94" customWidth="1"/>
    <col min="8420" max="8420" width="1.7109375" style="94" customWidth="1"/>
    <col min="8421" max="8665" width="11.42578125" style="94"/>
    <col min="8666" max="8666" width="4.42578125" style="94" customWidth="1"/>
    <col min="8667" max="8667" width="11.42578125" style="94"/>
    <col min="8668" max="8668" width="17.5703125" style="94" customWidth="1"/>
    <col min="8669" max="8669" width="11.5703125" style="94" customWidth="1"/>
    <col min="8670" max="8673" width="11.42578125" style="94"/>
    <col min="8674" max="8674" width="22.5703125" style="94" customWidth="1"/>
    <col min="8675" max="8675" width="14" style="94" customWidth="1"/>
    <col min="8676" max="8676" width="1.7109375" style="94" customWidth="1"/>
    <col min="8677" max="8921" width="11.42578125" style="94"/>
    <col min="8922" max="8922" width="4.42578125" style="94" customWidth="1"/>
    <col min="8923" max="8923" width="11.42578125" style="94"/>
    <col min="8924" max="8924" width="17.5703125" style="94" customWidth="1"/>
    <col min="8925" max="8925" width="11.5703125" style="94" customWidth="1"/>
    <col min="8926" max="8929" width="11.42578125" style="94"/>
    <col min="8930" max="8930" width="22.5703125" style="94" customWidth="1"/>
    <col min="8931" max="8931" width="14" style="94" customWidth="1"/>
    <col min="8932" max="8932" width="1.7109375" style="94" customWidth="1"/>
    <col min="8933" max="9177" width="11.42578125" style="94"/>
    <col min="9178" max="9178" width="4.42578125" style="94" customWidth="1"/>
    <col min="9179" max="9179" width="11.42578125" style="94"/>
    <col min="9180" max="9180" width="17.5703125" style="94" customWidth="1"/>
    <col min="9181" max="9181" width="11.5703125" style="94" customWidth="1"/>
    <col min="9182" max="9185" width="11.42578125" style="94"/>
    <col min="9186" max="9186" width="22.5703125" style="94" customWidth="1"/>
    <col min="9187" max="9187" width="14" style="94" customWidth="1"/>
    <col min="9188" max="9188" width="1.7109375" style="94" customWidth="1"/>
    <col min="9189" max="9433" width="11.42578125" style="94"/>
    <col min="9434" max="9434" width="4.42578125" style="94" customWidth="1"/>
    <col min="9435" max="9435" width="11.42578125" style="94"/>
    <col min="9436" max="9436" width="17.5703125" style="94" customWidth="1"/>
    <col min="9437" max="9437" width="11.5703125" style="94" customWidth="1"/>
    <col min="9438" max="9441" width="11.42578125" style="94"/>
    <col min="9442" max="9442" width="22.5703125" style="94" customWidth="1"/>
    <col min="9443" max="9443" width="14" style="94" customWidth="1"/>
    <col min="9444" max="9444" width="1.7109375" style="94" customWidth="1"/>
    <col min="9445" max="9689" width="11.42578125" style="94"/>
    <col min="9690" max="9690" width="4.42578125" style="94" customWidth="1"/>
    <col min="9691" max="9691" width="11.42578125" style="94"/>
    <col min="9692" max="9692" width="17.5703125" style="94" customWidth="1"/>
    <col min="9693" max="9693" width="11.5703125" style="94" customWidth="1"/>
    <col min="9694" max="9697" width="11.42578125" style="94"/>
    <col min="9698" max="9698" width="22.5703125" style="94" customWidth="1"/>
    <col min="9699" max="9699" width="14" style="94" customWidth="1"/>
    <col min="9700" max="9700" width="1.7109375" style="94" customWidth="1"/>
    <col min="9701" max="9945" width="11.42578125" style="94"/>
    <col min="9946" max="9946" width="4.42578125" style="94" customWidth="1"/>
    <col min="9947" max="9947" width="11.42578125" style="94"/>
    <col min="9948" max="9948" width="17.5703125" style="94" customWidth="1"/>
    <col min="9949" max="9949" width="11.5703125" style="94" customWidth="1"/>
    <col min="9950" max="9953" width="11.42578125" style="94"/>
    <col min="9954" max="9954" width="22.5703125" style="94" customWidth="1"/>
    <col min="9955" max="9955" width="14" style="94" customWidth="1"/>
    <col min="9956" max="9956" width="1.7109375" style="94" customWidth="1"/>
    <col min="9957" max="10201" width="11.42578125" style="94"/>
    <col min="10202" max="10202" width="4.42578125" style="94" customWidth="1"/>
    <col min="10203" max="10203" width="11.42578125" style="94"/>
    <col min="10204" max="10204" width="17.5703125" style="94" customWidth="1"/>
    <col min="10205" max="10205" width="11.5703125" style="94" customWidth="1"/>
    <col min="10206" max="10209" width="11.42578125" style="94"/>
    <col min="10210" max="10210" width="22.5703125" style="94" customWidth="1"/>
    <col min="10211" max="10211" width="14" style="94" customWidth="1"/>
    <col min="10212" max="10212" width="1.7109375" style="94" customWidth="1"/>
    <col min="10213" max="10457" width="11.42578125" style="94"/>
    <col min="10458" max="10458" width="4.42578125" style="94" customWidth="1"/>
    <col min="10459" max="10459" width="11.42578125" style="94"/>
    <col min="10460" max="10460" width="17.5703125" style="94" customWidth="1"/>
    <col min="10461" max="10461" width="11.5703125" style="94" customWidth="1"/>
    <col min="10462" max="10465" width="11.42578125" style="94"/>
    <col min="10466" max="10466" width="22.5703125" style="94" customWidth="1"/>
    <col min="10467" max="10467" width="14" style="94" customWidth="1"/>
    <col min="10468" max="10468" width="1.7109375" style="94" customWidth="1"/>
    <col min="10469" max="10713" width="11.42578125" style="94"/>
    <col min="10714" max="10714" width="4.42578125" style="94" customWidth="1"/>
    <col min="10715" max="10715" width="11.42578125" style="94"/>
    <col min="10716" max="10716" width="17.5703125" style="94" customWidth="1"/>
    <col min="10717" max="10717" width="11.5703125" style="94" customWidth="1"/>
    <col min="10718" max="10721" width="11.42578125" style="94"/>
    <col min="10722" max="10722" width="22.5703125" style="94" customWidth="1"/>
    <col min="10723" max="10723" width="14" style="94" customWidth="1"/>
    <col min="10724" max="10724" width="1.7109375" style="94" customWidth="1"/>
    <col min="10725" max="10969" width="11.42578125" style="94"/>
    <col min="10970" max="10970" width="4.42578125" style="94" customWidth="1"/>
    <col min="10971" max="10971" width="11.42578125" style="94"/>
    <col min="10972" max="10972" width="17.5703125" style="94" customWidth="1"/>
    <col min="10973" max="10973" width="11.5703125" style="94" customWidth="1"/>
    <col min="10974" max="10977" width="11.42578125" style="94"/>
    <col min="10978" max="10978" width="22.5703125" style="94" customWidth="1"/>
    <col min="10979" max="10979" width="14" style="94" customWidth="1"/>
    <col min="10980" max="10980" width="1.7109375" style="94" customWidth="1"/>
    <col min="10981" max="11225" width="11.42578125" style="94"/>
    <col min="11226" max="11226" width="4.42578125" style="94" customWidth="1"/>
    <col min="11227" max="11227" width="11.42578125" style="94"/>
    <col min="11228" max="11228" width="17.5703125" style="94" customWidth="1"/>
    <col min="11229" max="11229" width="11.5703125" style="94" customWidth="1"/>
    <col min="11230" max="11233" width="11.42578125" style="94"/>
    <col min="11234" max="11234" width="22.5703125" style="94" customWidth="1"/>
    <col min="11235" max="11235" width="14" style="94" customWidth="1"/>
    <col min="11236" max="11236" width="1.7109375" style="94" customWidth="1"/>
    <col min="11237" max="11481" width="11.42578125" style="94"/>
    <col min="11482" max="11482" width="4.42578125" style="94" customWidth="1"/>
    <col min="11483" max="11483" width="11.42578125" style="94"/>
    <col min="11484" max="11484" width="17.5703125" style="94" customWidth="1"/>
    <col min="11485" max="11485" width="11.5703125" style="94" customWidth="1"/>
    <col min="11486" max="11489" width="11.42578125" style="94"/>
    <col min="11490" max="11490" width="22.5703125" style="94" customWidth="1"/>
    <col min="11491" max="11491" width="14" style="94" customWidth="1"/>
    <col min="11492" max="11492" width="1.7109375" style="94" customWidth="1"/>
    <col min="11493" max="11737" width="11.42578125" style="94"/>
    <col min="11738" max="11738" width="4.42578125" style="94" customWidth="1"/>
    <col min="11739" max="11739" width="11.42578125" style="94"/>
    <col min="11740" max="11740" width="17.5703125" style="94" customWidth="1"/>
    <col min="11741" max="11741" width="11.5703125" style="94" customWidth="1"/>
    <col min="11742" max="11745" width="11.42578125" style="94"/>
    <col min="11746" max="11746" width="22.5703125" style="94" customWidth="1"/>
    <col min="11747" max="11747" width="14" style="94" customWidth="1"/>
    <col min="11748" max="11748" width="1.7109375" style="94" customWidth="1"/>
    <col min="11749" max="11993" width="11.42578125" style="94"/>
    <col min="11994" max="11994" width="4.42578125" style="94" customWidth="1"/>
    <col min="11995" max="11995" width="11.42578125" style="94"/>
    <col min="11996" max="11996" width="17.5703125" style="94" customWidth="1"/>
    <col min="11997" max="11997" width="11.5703125" style="94" customWidth="1"/>
    <col min="11998" max="12001" width="11.42578125" style="94"/>
    <col min="12002" max="12002" width="22.5703125" style="94" customWidth="1"/>
    <col min="12003" max="12003" width="14" style="94" customWidth="1"/>
    <col min="12004" max="12004" width="1.7109375" style="94" customWidth="1"/>
    <col min="12005" max="12249" width="11.42578125" style="94"/>
    <col min="12250" max="12250" width="4.42578125" style="94" customWidth="1"/>
    <col min="12251" max="12251" width="11.42578125" style="94"/>
    <col min="12252" max="12252" width="17.5703125" style="94" customWidth="1"/>
    <col min="12253" max="12253" width="11.5703125" style="94" customWidth="1"/>
    <col min="12254" max="12257" width="11.42578125" style="94"/>
    <col min="12258" max="12258" width="22.5703125" style="94" customWidth="1"/>
    <col min="12259" max="12259" width="14" style="94" customWidth="1"/>
    <col min="12260" max="12260" width="1.7109375" style="94" customWidth="1"/>
    <col min="12261" max="12505" width="11.42578125" style="94"/>
    <col min="12506" max="12506" width="4.42578125" style="94" customWidth="1"/>
    <col min="12507" max="12507" width="11.42578125" style="94"/>
    <col min="12508" max="12508" width="17.5703125" style="94" customWidth="1"/>
    <col min="12509" max="12509" width="11.5703125" style="94" customWidth="1"/>
    <col min="12510" max="12513" width="11.42578125" style="94"/>
    <col min="12514" max="12514" width="22.5703125" style="94" customWidth="1"/>
    <col min="12515" max="12515" width="14" style="94" customWidth="1"/>
    <col min="12516" max="12516" width="1.7109375" style="94" customWidth="1"/>
    <col min="12517" max="12761" width="11.42578125" style="94"/>
    <col min="12762" max="12762" width="4.42578125" style="94" customWidth="1"/>
    <col min="12763" max="12763" width="11.42578125" style="94"/>
    <col min="12764" max="12764" width="17.5703125" style="94" customWidth="1"/>
    <col min="12765" max="12765" width="11.5703125" style="94" customWidth="1"/>
    <col min="12766" max="12769" width="11.42578125" style="94"/>
    <col min="12770" max="12770" width="22.5703125" style="94" customWidth="1"/>
    <col min="12771" max="12771" width="14" style="94" customWidth="1"/>
    <col min="12772" max="12772" width="1.7109375" style="94" customWidth="1"/>
    <col min="12773" max="13017" width="11.42578125" style="94"/>
    <col min="13018" max="13018" width="4.42578125" style="94" customWidth="1"/>
    <col min="13019" max="13019" width="11.42578125" style="94"/>
    <col min="13020" max="13020" width="17.5703125" style="94" customWidth="1"/>
    <col min="13021" max="13021" width="11.5703125" style="94" customWidth="1"/>
    <col min="13022" max="13025" width="11.42578125" style="94"/>
    <col min="13026" max="13026" width="22.5703125" style="94" customWidth="1"/>
    <col min="13027" max="13027" width="14" style="94" customWidth="1"/>
    <col min="13028" max="13028" width="1.7109375" style="94" customWidth="1"/>
    <col min="13029" max="13273" width="11.42578125" style="94"/>
    <col min="13274" max="13274" width="4.42578125" style="94" customWidth="1"/>
    <col min="13275" max="13275" width="11.42578125" style="94"/>
    <col min="13276" max="13276" width="17.5703125" style="94" customWidth="1"/>
    <col min="13277" max="13277" width="11.5703125" style="94" customWidth="1"/>
    <col min="13278" max="13281" width="11.42578125" style="94"/>
    <col min="13282" max="13282" width="22.5703125" style="94" customWidth="1"/>
    <col min="13283" max="13283" width="14" style="94" customWidth="1"/>
    <col min="13284" max="13284" width="1.7109375" style="94" customWidth="1"/>
    <col min="13285" max="13529" width="11.42578125" style="94"/>
    <col min="13530" max="13530" width="4.42578125" style="94" customWidth="1"/>
    <col min="13531" max="13531" width="11.42578125" style="94"/>
    <col min="13532" max="13532" width="17.5703125" style="94" customWidth="1"/>
    <col min="13533" max="13533" width="11.5703125" style="94" customWidth="1"/>
    <col min="13534" max="13537" width="11.42578125" style="94"/>
    <col min="13538" max="13538" width="22.5703125" style="94" customWidth="1"/>
    <col min="13539" max="13539" width="14" style="94" customWidth="1"/>
    <col min="13540" max="13540" width="1.7109375" style="94" customWidth="1"/>
    <col min="13541" max="13785" width="11.42578125" style="94"/>
    <col min="13786" max="13786" width="4.42578125" style="94" customWidth="1"/>
    <col min="13787" max="13787" width="11.42578125" style="94"/>
    <col min="13788" max="13788" width="17.5703125" style="94" customWidth="1"/>
    <col min="13789" max="13789" width="11.5703125" style="94" customWidth="1"/>
    <col min="13790" max="13793" width="11.42578125" style="94"/>
    <col min="13794" max="13794" width="22.5703125" style="94" customWidth="1"/>
    <col min="13795" max="13795" width="14" style="94" customWidth="1"/>
    <col min="13796" max="13796" width="1.7109375" style="94" customWidth="1"/>
    <col min="13797" max="14041" width="11.42578125" style="94"/>
    <col min="14042" max="14042" width="4.42578125" style="94" customWidth="1"/>
    <col min="14043" max="14043" width="11.42578125" style="94"/>
    <col min="14044" max="14044" width="17.5703125" style="94" customWidth="1"/>
    <col min="14045" max="14045" width="11.5703125" style="94" customWidth="1"/>
    <col min="14046" max="14049" width="11.42578125" style="94"/>
    <col min="14050" max="14050" width="22.5703125" style="94" customWidth="1"/>
    <col min="14051" max="14051" width="14" style="94" customWidth="1"/>
    <col min="14052" max="14052" width="1.7109375" style="94" customWidth="1"/>
    <col min="14053" max="14297" width="11.42578125" style="94"/>
    <col min="14298" max="14298" width="4.42578125" style="94" customWidth="1"/>
    <col min="14299" max="14299" width="11.42578125" style="94"/>
    <col min="14300" max="14300" width="17.5703125" style="94" customWidth="1"/>
    <col min="14301" max="14301" width="11.5703125" style="94" customWidth="1"/>
    <col min="14302" max="14305" width="11.42578125" style="94"/>
    <col min="14306" max="14306" width="22.5703125" style="94" customWidth="1"/>
    <col min="14307" max="14307" width="14" style="94" customWidth="1"/>
    <col min="14308" max="14308" width="1.7109375" style="94" customWidth="1"/>
    <col min="14309" max="14553" width="11.42578125" style="94"/>
    <col min="14554" max="14554" width="4.42578125" style="94" customWidth="1"/>
    <col min="14555" max="14555" width="11.42578125" style="94"/>
    <col min="14556" max="14556" width="17.5703125" style="94" customWidth="1"/>
    <col min="14557" max="14557" width="11.5703125" style="94" customWidth="1"/>
    <col min="14558" max="14561" width="11.42578125" style="94"/>
    <col min="14562" max="14562" width="22.5703125" style="94" customWidth="1"/>
    <col min="14563" max="14563" width="14" style="94" customWidth="1"/>
    <col min="14564" max="14564" width="1.7109375" style="94" customWidth="1"/>
    <col min="14565" max="14809" width="11.42578125" style="94"/>
    <col min="14810" max="14810" width="4.42578125" style="94" customWidth="1"/>
    <col min="14811" max="14811" width="11.42578125" style="94"/>
    <col min="14812" max="14812" width="17.5703125" style="94" customWidth="1"/>
    <col min="14813" max="14813" width="11.5703125" style="94" customWidth="1"/>
    <col min="14814" max="14817" width="11.42578125" style="94"/>
    <col min="14818" max="14818" width="22.5703125" style="94" customWidth="1"/>
    <col min="14819" max="14819" width="14" style="94" customWidth="1"/>
    <col min="14820" max="14820" width="1.7109375" style="94" customWidth="1"/>
    <col min="14821" max="15065" width="11.42578125" style="94"/>
    <col min="15066" max="15066" width="4.42578125" style="94" customWidth="1"/>
    <col min="15067" max="15067" width="11.42578125" style="94"/>
    <col min="15068" max="15068" width="17.5703125" style="94" customWidth="1"/>
    <col min="15069" max="15069" width="11.5703125" style="94" customWidth="1"/>
    <col min="15070" max="15073" width="11.42578125" style="94"/>
    <col min="15074" max="15074" width="22.5703125" style="94" customWidth="1"/>
    <col min="15075" max="15075" width="14" style="94" customWidth="1"/>
    <col min="15076" max="15076" width="1.7109375" style="94" customWidth="1"/>
    <col min="15077" max="15321" width="11.42578125" style="94"/>
    <col min="15322" max="15322" width="4.42578125" style="94" customWidth="1"/>
    <col min="15323" max="15323" width="11.42578125" style="94"/>
    <col min="15324" max="15324" width="17.5703125" style="94" customWidth="1"/>
    <col min="15325" max="15325" width="11.5703125" style="94" customWidth="1"/>
    <col min="15326" max="15329" width="11.42578125" style="94"/>
    <col min="15330" max="15330" width="22.5703125" style="94" customWidth="1"/>
    <col min="15331" max="15331" width="14" style="94" customWidth="1"/>
    <col min="15332" max="15332" width="1.7109375" style="94" customWidth="1"/>
    <col min="15333" max="15577" width="11.42578125" style="94"/>
    <col min="15578" max="15578" width="4.42578125" style="94" customWidth="1"/>
    <col min="15579" max="15579" width="11.42578125" style="94"/>
    <col min="15580" max="15580" width="17.5703125" style="94" customWidth="1"/>
    <col min="15581" max="15581" width="11.5703125" style="94" customWidth="1"/>
    <col min="15582" max="15585" width="11.42578125" style="94"/>
    <col min="15586" max="15586" width="22.5703125" style="94" customWidth="1"/>
    <col min="15587" max="15587" width="14" style="94" customWidth="1"/>
    <col min="15588" max="15588" width="1.7109375" style="94" customWidth="1"/>
    <col min="15589" max="15833" width="11.42578125" style="94"/>
    <col min="15834" max="15834" width="4.42578125" style="94" customWidth="1"/>
    <col min="15835" max="15835" width="11.42578125" style="94"/>
    <col min="15836" max="15836" width="17.5703125" style="94" customWidth="1"/>
    <col min="15837" max="15837" width="11.5703125" style="94" customWidth="1"/>
    <col min="15838" max="15841" width="11.42578125" style="94"/>
    <col min="15842" max="15842" width="22.5703125" style="94" customWidth="1"/>
    <col min="15843" max="15843" width="14" style="94" customWidth="1"/>
    <col min="15844" max="15844" width="1.7109375" style="94" customWidth="1"/>
    <col min="15845" max="16089" width="11.42578125" style="94"/>
    <col min="16090" max="16090" width="4.42578125" style="94" customWidth="1"/>
    <col min="16091" max="16091" width="11.42578125" style="94"/>
    <col min="16092" max="16092" width="17.5703125" style="94" customWidth="1"/>
    <col min="16093" max="16093" width="11.5703125" style="94" customWidth="1"/>
    <col min="16094" max="16097" width="11.42578125" style="94"/>
    <col min="16098" max="16098" width="22.5703125" style="94" customWidth="1"/>
    <col min="16099" max="16099" width="14" style="94" customWidth="1"/>
    <col min="16100" max="16100" width="1.7109375" style="94" customWidth="1"/>
    <col min="16101" max="16384" width="11.42578125" style="94"/>
  </cols>
  <sheetData>
    <row r="1" spans="2:10" ht="6" customHeight="1" thickBot="1" x14ac:dyDescent="0.25"/>
    <row r="2" spans="2:10" ht="19.5" customHeight="1" x14ac:dyDescent="0.2">
      <c r="B2" s="95"/>
      <c r="C2" s="96"/>
      <c r="D2" s="97" t="s">
        <v>340</v>
      </c>
      <c r="E2" s="98"/>
      <c r="F2" s="98"/>
      <c r="G2" s="98"/>
      <c r="H2" s="98"/>
      <c r="I2" s="99"/>
      <c r="J2" s="100" t="s">
        <v>341</v>
      </c>
    </row>
    <row r="3" spans="2:10" ht="13.5" thickBot="1" x14ac:dyDescent="0.25">
      <c r="B3" s="101"/>
      <c r="C3" s="102"/>
      <c r="D3" s="103"/>
      <c r="E3" s="104"/>
      <c r="F3" s="104"/>
      <c r="G3" s="104"/>
      <c r="H3" s="104"/>
      <c r="I3" s="105"/>
      <c r="J3" s="106"/>
    </row>
    <row r="4" spans="2:10" x14ac:dyDescent="0.2">
      <c r="B4" s="101"/>
      <c r="C4" s="102"/>
      <c r="D4" s="97" t="s">
        <v>342</v>
      </c>
      <c r="E4" s="98"/>
      <c r="F4" s="98"/>
      <c r="G4" s="98"/>
      <c r="H4" s="98"/>
      <c r="I4" s="99"/>
      <c r="J4" s="100" t="s">
        <v>343</v>
      </c>
    </row>
    <row r="5" spans="2:10" x14ac:dyDescent="0.2">
      <c r="B5" s="101"/>
      <c r="C5" s="102"/>
      <c r="D5" s="107"/>
      <c r="E5" s="108"/>
      <c r="F5" s="108"/>
      <c r="G5" s="108"/>
      <c r="H5" s="108"/>
      <c r="I5" s="109"/>
      <c r="J5" s="110"/>
    </row>
    <row r="6" spans="2:10" ht="13.5" thickBot="1" x14ac:dyDescent="0.25">
      <c r="B6" s="111"/>
      <c r="C6" s="112"/>
      <c r="D6" s="103"/>
      <c r="E6" s="104"/>
      <c r="F6" s="104"/>
      <c r="G6" s="104"/>
      <c r="H6" s="104"/>
      <c r="I6" s="105"/>
      <c r="J6" s="106"/>
    </row>
    <row r="7" spans="2:10" x14ac:dyDescent="0.2">
      <c r="B7" s="113"/>
      <c r="J7" s="114"/>
    </row>
    <row r="8" spans="2:10" x14ac:dyDescent="0.2">
      <c r="B8" s="113"/>
      <c r="J8" s="114"/>
    </row>
    <row r="9" spans="2:10" x14ac:dyDescent="0.2">
      <c r="B9" s="113"/>
      <c r="J9" s="114"/>
    </row>
    <row r="10" spans="2:10" x14ac:dyDescent="0.2">
      <c r="B10" s="113"/>
      <c r="C10" s="115" t="s">
        <v>538</v>
      </c>
      <c r="E10" s="116"/>
      <c r="H10" s="117"/>
      <c r="J10" s="114"/>
    </row>
    <row r="11" spans="2:10" x14ac:dyDescent="0.2">
      <c r="B11" s="113"/>
      <c r="J11" s="114"/>
    </row>
    <row r="12" spans="2:10" x14ac:dyDescent="0.2">
      <c r="B12" s="113"/>
      <c r="C12" s="115" t="s">
        <v>344</v>
      </c>
      <c r="J12" s="114"/>
    </row>
    <row r="13" spans="2:10" x14ac:dyDescent="0.2">
      <c r="B13" s="113"/>
      <c r="C13" s="115" t="s">
        <v>345</v>
      </c>
      <c r="J13" s="114"/>
    </row>
    <row r="14" spans="2:10" x14ac:dyDescent="0.2">
      <c r="B14" s="113"/>
      <c r="J14" s="114"/>
    </row>
    <row r="15" spans="2:10" x14ac:dyDescent="0.2">
      <c r="B15" s="113"/>
      <c r="C15" s="94" t="s">
        <v>579</v>
      </c>
      <c r="J15" s="114"/>
    </row>
    <row r="16" spans="2:10" x14ac:dyDescent="0.2">
      <c r="B16" s="113"/>
      <c r="C16" s="118"/>
      <c r="J16" s="114"/>
    </row>
    <row r="17" spans="2:10" x14ac:dyDescent="0.2">
      <c r="B17" s="113"/>
      <c r="C17" s="94" t="s">
        <v>539</v>
      </c>
      <c r="D17" s="116"/>
      <c r="H17" s="119" t="s">
        <v>346</v>
      </c>
      <c r="I17" s="119" t="s">
        <v>347</v>
      </c>
      <c r="J17" s="114"/>
    </row>
    <row r="18" spans="2:10" x14ac:dyDescent="0.2">
      <c r="B18" s="113"/>
      <c r="C18" s="115" t="s">
        <v>348</v>
      </c>
      <c r="D18" s="115"/>
      <c r="E18" s="115"/>
      <c r="F18" s="115"/>
      <c r="H18" s="120">
        <v>146</v>
      </c>
      <c r="I18" s="121">
        <v>7609090</v>
      </c>
      <c r="J18" s="114"/>
    </row>
    <row r="19" spans="2:10" x14ac:dyDescent="0.2">
      <c r="B19" s="113"/>
      <c r="C19" s="94" t="s">
        <v>349</v>
      </c>
      <c r="H19" s="122">
        <v>31</v>
      </c>
      <c r="I19" s="123">
        <v>35900</v>
      </c>
      <c r="J19" s="114"/>
    </row>
    <row r="20" spans="2:10" x14ac:dyDescent="0.2">
      <c r="B20" s="113"/>
      <c r="C20" s="94" t="s">
        <v>580</v>
      </c>
      <c r="H20" s="122">
        <v>1</v>
      </c>
      <c r="I20" s="123">
        <v>4400</v>
      </c>
      <c r="J20" s="114"/>
    </row>
    <row r="21" spans="2:10" x14ac:dyDescent="0.2">
      <c r="B21" s="113"/>
      <c r="C21" s="94" t="s">
        <v>350</v>
      </c>
      <c r="H21" s="122">
        <v>15</v>
      </c>
      <c r="I21" s="123">
        <v>624900</v>
      </c>
      <c r="J21" s="114"/>
    </row>
    <row r="22" spans="2:10" x14ac:dyDescent="0.2">
      <c r="B22" s="113"/>
      <c r="C22" s="94" t="s">
        <v>351</v>
      </c>
      <c r="H22" s="122">
        <v>71</v>
      </c>
      <c r="I22" s="124">
        <v>5636626</v>
      </c>
      <c r="J22" s="114"/>
    </row>
    <row r="23" spans="2:10" x14ac:dyDescent="0.2">
      <c r="B23" s="113"/>
      <c r="C23" s="94" t="s">
        <v>352</v>
      </c>
      <c r="H23" s="122">
        <v>7</v>
      </c>
      <c r="I23" s="123">
        <v>216700</v>
      </c>
      <c r="J23" s="114"/>
    </row>
    <row r="24" spans="2:10" x14ac:dyDescent="0.2">
      <c r="B24" s="113"/>
      <c r="C24" s="94" t="s">
        <v>353</v>
      </c>
      <c r="H24" s="122">
        <v>2</v>
      </c>
      <c r="I24" s="123">
        <v>73190</v>
      </c>
      <c r="J24" s="114"/>
    </row>
    <row r="25" spans="2:10" ht="13.5" thickBot="1" x14ac:dyDescent="0.25">
      <c r="B25" s="113"/>
      <c r="C25" s="94" t="s">
        <v>354</v>
      </c>
      <c r="H25" s="125">
        <v>1</v>
      </c>
      <c r="I25" s="126">
        <f>10800+4400+19400</f>
        <v>34600</v>
      </c>
      <c r="J25" s="114"/>
    </row>
    <row r="26" spans="2:10" x14ac:dyDescent="0.2">
      <c r="B26" s="113"/>
      <c r="C26" s="115" t="s">
        <v>355</v>
      </c>
      <c r="D26" s="115"/>
      <c r="E26" s="115"/>
      <c r="F26" s="115"/>
      <c r="H26" s="127">
        <f>H19+H21+H22+H23+H25+H24+H20</f>
        <v>128</v>
      </c>
      <c r="I26" s="128">
        <f>I19+I21+I22+I23+I25+I24+I20</f>
        <v>6626316</v>
      </c>
      <c r="J26" s="114"/>
    </row>
    <row r="27" spans="2:10" x14ac:dyDescent="0.2">
      <c r="B27" s="113"/>
      <c r="C27" s="94" t="s">
        <v>356</v>
      </c>
      <c r="H27" s="122">
        <v>5</v>
      </c>
      <c r="I27" s="123">
        <f>506770+21004</f>
        <v>527774</v>
      </c>
      <c r="J27" s="114"/>
    </row>
    <row r="28" spans="2:10" ht="13.5" thickBot="1" x14ac:dyDescent="0.25">
      <c r="B28" s="113"/>
      <c r="C28" s="94" t="s">
        <v>357</v>
      </c>
      <c r="H28" s="125">
        <v>13</v>
      </c>
      <c r="I28" s="126">
        <v>455000</v>
      </c>
      <c r="J28" s="114"/>
    </row>
    <row r="29" spans="2:10" x14ac:dyDescent="0.2">
      <c r="B29" s="113"/>
      <c r="C29" s="115" t="s">
        <v>358</v>
      </c>
      <c r="D29" s="115"/>
      <c r="E29" s="115"/>
      <c r="F29" s="115"/>
      <c r="H29" s="127">
        <f>H27+H28</f>
        <v>18</v>
      </c>
      <c r="I29" s="128">
        <f>I27+I28</f>
        <v>982774</v>
      </c>
      <c r="J29" s="114"/>
    </row>
    <row r="30" spans="2:10" ht="13.5" thickBot="1" x14ac:dyDescent="0.25">
      <c r="B30" s="113"/>
      <c r="C30" s="94" t="s">
        <v>359</v>
      </c>
      <c r="D30" s="115"/>
      <c r="E30" s="115"/>
      <c r="F30" s="115"/>
      <c r="H30" s="125">
        <v>0</v>
      </c>
      <c r="I30" s="126">
        <v>0</v>
      </c>
      <c r="J30" s="114"/>
    </row>
    <row r="31" spans="2:10" x14ac:dyDescent="0.2">
      <c r="B31" s="113"/>
      <c r="C31" s="115" t="s">
        <v>360</v>
      </c>
      <c r="D31" s="115"/>
      <c r="E31" s="115"/>
      <c r="F31" s="115"/>
      <c r="H31" s="122">
        <f>H30</f>
        <v>0</v>
      </c>
      <c r="I31" s="123">
        <f>I30</f>
        <v>0</v>
      </c>
      <c r="J31" s="114"/>
    </row>
    <row r="32" spans="2:10" x14ac:dyDescent="0.2">
      <c r="B32" s="113"/>
      <c r="C32" s="115"/>
      <c r="D32" s="115"/>
      <c r="E32" s="115"/>
      <c r="F32" s="115"/>
      <c r="H32" s="129"/>
      <c r="I32" s="128"/>
      <c r="J32" s="114"/>
    </row>
    <row r="33" spans="2:10" ht="13.5" thickBot="1" x14ac:dyDescent="0.25">
      <c r="B33" s="113"/>
      <c r="C33" s="115" t="s">
        <v>361</v>
      </c>
      <c r="D33" s="115"/>
      <c r="H33" s="130">
        <f>H26+H29+H31</f>
        <v>146</v>
      </c>
      <c r="I33" s="131">
        <f>I26+I29+I31</f>
        <v>7609090</v>
      </c>
      <c r="J33" s="114"/>
    </row>
    <row r="34" spans="2:10" ht="13.5" thickTop="1" x14ac:dyDescent="0.2">
      <c r="B34" s="113"/>
      <c r="C34" s="115"/>
      <c r="D34" s="115"/>
      <c r="H34" s="132"/>
      <c r="I34" s="123"/>
      <c r="J34" s="114"/>
    </row>
    <row r="35" spans="2:10" x14ac:dyDescent="0.2">
      <c r="B35" s="113"/>
      <c r="G35" s="132"/>
      <c r="H35" s="132"/>
      <c r="I35" s="132"/>
      <c r="J35" s="114"/>
    </row>
    <row r="36" spans="2:10" x14ac:dyDescent="0.2">
      <c r="B36" s="113"/>
      <c r="G36" s="132"/>
      <c r="H36" s="132"/>
      <c r="I36" s="132"/>
      <c r="J36" s="114"/>
    </row>
    <row r="37" spans="2:10" x14ac:dyDescent="0.2">
      <c r="B37" s="113"/>
      <c r="G37" s="132"/>
      <c r="H37" s="132"/>
      <c r="I37" s="132"/>
      <c r="J37" s="114"/>
    </row>
    <row r="38" spans="2:10" ht="13.5" thickBot="1" x14ac:dyDescent="0.25">
      <c r="B38" s="113"/>
      <c r="C38" s="133"/>
      <c r="D38" s="133"/>
      <c r="G38" s="134" t="s">
        <v>540</v>
      </c>
      <c r="H38" s="133"/>
      <c r="I38" s="132"/>
      <c r="J38" s="114"/>
    </row>
    <row r="39" spans="2:10" ht="4.5" customHeight="1" x14ac:dyDescent="0.2">
      <c r="B39" s="113"/>
      <c r="C39" s="132"/>
      <c r="D39" s="132"/>
      <c r="G39" s="132"/>
      <c r="H39" s="132"/>
      <c r="I39" s="132"/>
      <c r="J39" s="114"/>
    </row>
    <row r="40" spans="2:10" x14ac:dyDescent="0.2">
      <c r="B40" s="113"/>
      <c r="C40" s="115" t="s">
        <v>362</v>
      </c>
      <c r="G40" s="135" t="s">
        <v>541</v>
      </c>
      <c r="H40" s="132"/>
      <c r="I40" s="132"/>
      <c r="J40" s="114"/>
    </row>
    <row r="41" spans="2:10" x14ac:dyDescent="0.2">
      <c r="B41" s="113"/>
      <c r="G41" s="132"/>
      <c r="H41" s="132"/>
      <c r="I41" s="132"/>
      <c r="J41" s="114"/>
    </row>
    <row r="42" spans="2:10" ht="18.75" customHeight="1" thickBot="1" x14ac:dyDescent="0.25">
      <c r="B42" s="136"/>
      <c r="C42" s="137"/>
      <c r="D42" s="137"/>
      <c r="E42" s="137"/>
      <c r="F42" s="137"/>
      <c r="G42" s="133"/>
      <c r="H42" s="133"/>
      <c r="I42" s="133"/>
      <c r="J42" s="138"/>
    </row>
  </sheetData>
  <pageMargins left="0.7" right="0.7" top="0.75" bottom="0.75" header="0.3" footer="0.3"/>
  <pageSetup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7"/>
  <sheetViews>
    <sheetView topLeftCell="E1" workbookViewId="0">
      <pane ySplit="1" topLeftCell="A2" activePane="bottomLeft" state="frozen"/>
      <selection pane="bottomLeft" activeCell="E1" sqref="A1:XFD1"/>
    </sheetView>
  </sheetViews>
  <sheetFormatPr baseColWidth="10" defaultRowHeight="15" x14ac:dyDescent="0.25"/>
  <cols>
    <col min="6" max="6" width="22" bestFit="1" customWidth="1"/>
    <col min="14" max="14" width="27.7109375" bestFit="1" customWidth="1"/>
    <col min="15" max="15" width="33.7109375" customWidth="1"/>
  </cols>
  <sheetData>
    <row r="1" spans="1:54" ht="63" x14ac:dyDescent="0.25">
      <c r="A1" s="139" t="s">
        <v>363</v>
      </c>
      <c r="B1" s="139" t="s">
        <v>364</v>
      </c>
      <c r="C1" s="139" t="s">
        <v>365</v>
      </c>
      <c r="D1" s="139" t="s">
        <v>366</v>
      </c>
      <c r="E1" s="140" t="s">
        <v>58</v>
      </c>
      <c r="F1" s="140" t="s">
        <v>193</v>
      </c>
      <c r="G1" s="139" t="s">
        <v>367</v>
      </c>
      <c r="H1" s="139" t="s">
        <v>368</v>
      </c>
      <c r="I1" s="139" t="s">
        <v>369</v>
      </c>
      <c r="J1" s="139" t="s">
        <v>370</v>
      </c>
      <c r="K1" s="141" t="s">
        <v>371</v>
      </c>
      <c r="L1" s="141" t="s">
        <v>372</v>
      </c>
      <c r="M1" s="139" t="s">
        <v>373</v>
      </c>
      <c r="N1" s="139" t="s">
        <v>374</v>
      </c>
      <c r="O1" s="142" t="s">
        <v>375</v>
      </c>
      <c r="P1" s="140" t="s">
        <v>376</v>
      </c>
      <c r="Q1" s="143" t="s">
        <v>377</v>
      </c>
      <c r="R1" s="142" t="s">
        <v>378</v>
      </c>
      <c r="S1" s="142" t="s">
        <v>379</v>
      </c>
      <c r="T1" s="143" t="s">
        <v>380</v>
      </c>
      <c r="U1" s="142" t="s">
        <v>381</v>
      </c>
      <c r="V1" s="142" t="s">
        <v>382</v>
      </c>
      <c r="W1" s="142" t="s">
        <v>383</v>
      </c>
      <c r="X1" s="142" t="s">
        <v>384</v>
      </c>
      <c r="Y1" s="139" t="s">
        <v>385</v>
      </c>
      <c r="Z1" s="141" t="s">
        <v>386</v>
      </c>
      <c r="AA1" s="141" t="s">
        <v>387</v>
      </c>
      <c r="AB1" s="141" t="s">
        <v>388</v>
      </c>
      <c r="AC1" s="141" t="s">
        <v>389</v>
      </c>
      <c r="AD1" s="141" t="s">
        <v>390</v>
      </c>
      <c r="AE1" s="141" t="s">
        <v>391</v>
      </c>
      <c r="AF1" s="141" t="s">
        <v>392</v>
      </c>
      <c r="AG1" s="144" t="s">
        <v>393</v>
      </c>
      <c r="AH1" s="144" t="s">
        <v>394</v>
      </c>
      <c r="AI1" s="140" t="s">
        <v>395</v>
      </c>
      <c r="AJ1" s="140" t="s">
        <v>396</v>
      </c>
      <c r="AK1" s="144" t="s">
        <v>397</v>
      </c>
      <c r="AL1" s="139" t="s">
        <v>398</v>
      </c>
      <c r="AM1" s="139" t="s">
        <v>399</v>
      </c>
      <c r="AN1" s="144" t="s">
        <v>400</v>
      </c>
      <c r="AO1" s="144" t="s">
        <v>401</v>
      </c>
      <c r="AP1" s="140" t="s">
        <v>402</v>
      </c>
      <c r="AQ1" s="139" t="s">
        <v>403</v>
      </c>
      <c r="AR1" s="139" t="s">
        <v>404</v>
      </c>
      <c r="AS1" s="140" t="s">
        <v>405</v>
      </c>
      <c r="AT1" s="139" t="s">
        <v>406</v>
      </c>
      <c r="AU1" s="139" t="s">
        <v>407</v>
      </c>
      <c r="AV1" s="139" t="s">
        <v>408</v>
      </c>
      <c r="AW1" s="140" t="s">
        <v>409</v>
      </c>
      <c r="AX1" s="140" t="s">
        <v>410</v>
      </c>
      <c r="AY1" s="145" t="s">
        <v>411</v>
      </c>
      <c r="AZ1" s="144" t="s">
        <v>412</v>
      </c>
      <c r="BA1" s="140" t="s">
        <v>413</v>
      </c>
      <c r="BB1" s="139" t="s">
        <v>414</v>
      </c>
    </row>
    <row r="2" spans="1:54" x14ac:dyDescent="0.25">
      <c r="A2" s="146">
        <v>821000831</v>
      </c>
      <c r="B2" s="146" t="s">
        <v>15</v>
      </c>
      <c r="C2" s="146"/>
      <c r="D2" s="146">
        <v>3274964</v>
      </c>
      <c r="E2" s="146">
        <v>3274964</v>
      </c>
      <c r="F2" s="146" t="s">
        <v>194</v>
      </c>
      <c r="G2" s="146"/>
      <c r="H2" s="146">
        <v>3274964</v>
      </c>
      <c r="I2" s="146" t="s">
        <v>415</v>
      </c>
      <c r="J2" s="147">
        <v>43644</v>
      </c>
      <c r="K2" s="148">
        <v>29900</v>
      </c>
      <c r="L2" s="148">
        <v>29900</v>
      </c>
      <c r="M2" s="146" t="s">
        <v>416</v>
      </c>
      <c r="N2" s="146" t="s">
        <v>417</v>
      </c>
      <c r="O2" s="146" t="s">
        <v>417</v>
      </c>
      <c r="P2" s="146"/>
      <c r="Q2" s="148">
        <v>0</v>
      </c>
      <c r="R2" s="146"/>
      <c r="S2" s="146"/>
      <c r="T2" s="148">
        <v>0</v>
      </c>
      <c r="U2" s="146"/>
      <c r="V2" s="146"/>
      <c r="W2" s="146"/>
      <c r="X2" s="146"/>
      <c r="Y2" s="146" t="s">
        <v>418</v>
      </c>
      <c r="Z2" s="148">
        <v>33100</v>
      </c>
      <c r="AA2" s="148">
        <v>0</v>
      </c>
      <c r="AB2" s="148">
        <v>0</v>
      </c>
      <c r="AC2" s="148">
        <v>0</v>
      </c>
      <c r="AD2" s="148">
        <v>0</v>
      </c>
      <c r="AE2" s="148">
        <v>0</v>
      </c>
      <c r="AF2" s="148">
        <v>0</v>
      </c>
      <c r="AG2" s="148">
        <v>0</v>
      </c>
      <c r="AH2" s="148">
        <v>0</v>
      </c>
      <c r="AI2" s="146"/>
      <c r="AJ2" s="147"/>
      <c r="AK2" s="148">
        <v>0</v>
      </c>
      <c r="AL2" s="146">
        <v>191768495579778</v>
      </c>
      <c r="AM2" s="146"/>
      <c r="AN2" s="148">
        <v>33100</v>
      </c>
      <c r="AO2" s="148">
        <v>0</v>
      </c>
      <c r="AP2" s="146"/>
      <c r="AQ2" s="147">
        <v>43777</v>
      </c>
      <c r="AR2" s="146"/>
      <c r="AS2" s="146">
        <v>2</v>
      </c>
      <c r="AT2" s="146"/>
      <c r="AU2" s="146" t="s">
        <v>419</v>
      </c>
      <c r="AV2" s="146">
        <v>2</v>
      </c>
      <c r="AW2" s="146">
        <v>20200124</v>
      </c>
      <c r="AX2" s="146">
        <v>20200110</v>
      </c>
      <c r="AY2" s="148">
        <v>33100</v>
      </c>
      <c r="AZ2" s="148">
        <v>33100</v>
      </c>
      <c r="BA2" s="146" t="s">
        <v>420</v>
      </c>
      <c r="BB2" s="146" t="s">
        <v>415</v>
      </c>
    </row>
    <row r="3" spans="1:54" x14ac:dyDescent="0.25">
      <c r="A3" s="146">
        <v>821000831</v>
      </c>
      <c r="B3" s="146" t="s">
        <v>15</v>
      </c>
      <c r="C3" s="146"/>
      <c r="D3" s="146">
        <v>3282778</v>
      </c>
      <c r="E3" s="146">
        <v>3282778</v>
      </c>
      <c r="F3" s="146" t="s">
        <v>195</v>
      </c>
      <c r="G3" s="146"/>
      <c r="H3" s="146">
        <v>3282778</v>
      </c>
      <c r="I3" s="146" t="s">
        <v>415</v>
      </c>
      <c r="J3" s="147">
        <v>43650</v>
      </c>
      <c r="K3" s="148">
        <v>29900</v>
      </c>
      <c r="L3" s="148">
        <v>29900</v>
      </c>
      <c r="M3" s="146" t="s">
        <v>416</v>
      </c>
      <c r="N3" s="146" t="s">
        <v>417</v>
      </c>
      <c r="O3" s="146" t="s">
        <v>417</v>
      </c>
      <c r="P3" s="146"/>
      <c r="Q3" s="148">
        <v>0</v>
      </c>
      <c r="R3" s="146"/>
      <c r="S3" s="146"/>
      <c r="T3" s="148">
        <v>0</v>
      </c>
      <c r="U3" s="146"/>
      <c r="V3" s="146"/>
      <c r="W3" s="146"/>
      <c r="X3" s="146"/>
      <c r="Y3" s="146" t="s">
        <v>418</v>
      </c>
      <c r="Z3" s="148">
        <v>33100</v>
      </c>
      <c r="AA3" s="148">
        <v>0</v>
      </c>
      <c r="AB3" s="148">
        <v>0</v>
      </c>
      <c r="AC3" s="148">
        <v>0</v>
      </c>
      <c r="AD3" s="148">
        <v>0</v>
      </c>
      <c r="AE3" s="148">
        <v>0</v>
      </c>
      <c r="AF3" s="148">
        <v>0</v>
      </c>
      <c r="AG3" s="148">
        <v>0</v>
      </c>
      <c r="AH3" s="148">
        <v>0</v>
      </c>
      <c r="AI3" s="146"/>
      <c r="AJ3" s="147"/>
      <c r="AK3" s="148">
        <v>0</v>
      </c>
      <c r="AL3" s="146"/>
      <c r="AM3" s="146"/>
      <c r="AN3" s="148">
        <v>33100</v>
      </c>
      <c r="AO3" s="148">
        <v>0</v>
      </c>
      <c r="AP3" s="146"/>
      <c r="AQ3" s="147">
        <v>43777</v>
      </c>
      <c r="AR3" s="146"/>
      <c r="AS3" s="146">
        <v>2</v>
      </c>
      <c r="AT3" s="146"/>
      <c r="AU3" s="146" t="s">
        <v>419</v>
      </c>
      <c r="AV3" s="146">
        <v>2</v>
      </c>
      <c r="AW3" s="146">
        <v>20200124</v>
      </c>
      <c r="AX3" s="146">
        <v>20200110</v>
      </c>
      <c r="AY3" s="148">
        <v>33100</v>
      </c>
      <c r="AZ3" s="148">
        <v>33100</v>
      </c>
      <c r="BA3" s="146" t="s">
        <v>421</v>
      </c>
      <c r="BB3" s="146" t="s">
        <v>415</v>
      </c>
    </row>
    <row r="4" spans="1:54" x14ac:dyDescent="0.25">
      <c r="A4" s="146">
        <v>821000831</v>
      </c>
      <c r="B4" s="146" t="s">
        <v>15</v>
      </c>
      <c r="C4" s="146"/>
      <c r="D4" s="146">
        <v>3337624</v>
      </c>
      <c r="E4" s="146">
        <v>3337624</v>
      </c>
      <c r="F4" s="146" t="s">
        <v>196</v>
      </c>
      <c r="G4" s="146"/>
      <c r="H4" s="146">
        <v>3337624</v>
      </c>
      <c r="I4" s="146" t="s">
        <v>415</v>
      </c>
      <c r="J4" s="147">
        <v>43685</v>
      </c>
      <c r="K4" s="148">
        <v>29900</v>
      </c>
      <c r="L4" s="148">
        <v>29900</v>
      </c>
      <c r="M4" s="146" t="s">
        <v>416</v>
      </c>
      <c r="N4" s="146" t="s">
        <v>417</v>
      </c>
      <c r="O4" s="146" t="s">
        <v>417</v>
      </c>
      <c r="P4" s="146"/>
      <c r="Q4" s="148">
        <v>0</v>
      </c>
      <c r="R4" s="146"/>
      <c r="S4" s="146"/>
      <c r="T4" s="148">
        <v>0</v>
      </c>
      <c r="U4" s="146"/>
      <c r="V4" s="146"/>
      <c r="W4" s="146"/>
      <c r="X4" s="146"/>
      <c r="Y4" s="146" t="s">
        <v>418</v>
      </c>
      <c r="Z4" s="148">
        <v>33100</v>
      </c>
      <c r="AA4" s="148">
        <v>0</v>
      </c>
      <c r="AB4" s="148">
        <v>0</v>
      </c>
      <c r="AC4" s="148">
        <v>0</v>
      </c>
      <c r="AD4" s="148">
        <v>0</v>
      </c>
      <c r="AE4" s="148">
        <v>0</v>
      </c>
      <c r="AF4" s="148">
        <v>0</v>
      </c>
      <c r="AG4" s="148">
        <v>0</v>
      </c>
      <c r="AH4" s="148">
        <v>0</v>
      </c>
      <c r="AI4" s="146"/>
      <c r="AJ4" s="147"/>
      <c r="AK4" s="148">
        <v>0</v>
      </c>
      <c r="AL4" s="146">
        <v>191708495355984</v>
      </c>
      <c r="AM4" s="146"/>
      <c r="AN4" s="148">
        <v>33100</v>
      </c>
      <c r="AO4" s="148">
        <v>0</v>
      </c>
      <c r="AP4" s="146"/>
      <c r="AQ4" s="147">
        <v>43777</v>
      </c>
      <c r="AR4" s="146"/>
      <c r="AS4" s="146">
        <v>2</v>
      </c>
      <c r="AT4" s="146"/>
      <c r="AU4" s="146" t="s">
        <v>419</v>
      </c>
      <c r="AV4" s="146">
        <v>2</v>
      </c>
      <c r="AW4" s="146">
        <v>20200124</v>
      </c>
      <c r="AX4" s="146">
        <v>20200110</v>
      </c>
      <c r="AY4" s="148">
        <v>33100</v>
      </c>
      <c r="AZ4" s="148">
        <v>33100</v>
      </c>
      <c r="BA4" s="146" t="s">
        <v>422</v>
      </c>
      <c r="BB4" s="146" t="s">
        <v>415</v>
      </c>
    </row>
    <row r="5" spans="1:54" x14ac:dyDescent="0.25">
      <c r="A5" s="146">
        <v>821000831</v>
      </c>
      <c r="B5" s="146" t="s">
        <v>15</v>
      </c>
      <c r="C5" s="146"/>
      <c r="D5" s="146">
        <v>3349350</v>
      </c>
      <c r="E5" s="146">
        <v>3349350</v>
      </c>
      <c r="F5" s="146" t="s">
        <v>197</v>
      </c>
      <c r="G5" s="146"/>
      <c r="H5" s="146">
        <v>3349350</v>
      </c>
      <c r="I5" s="146" t="s">
        <v>415</v>
      </c>
      <c r="J5" s="147">
        <v>43691</v>
      </c>
      <c r="K5" s="148">
        <v>57300</v>
      </c>
      <c r="L5" s="148">
        <v>57300</v>
      </c>
      <c r="M5" s="146" t="s">
        <v>416</v>
      </c>
      <c r="N5" s="146" t="s">
        <v>417</v>
      </c>
      <c r="O5" s="146" t="s">
        <v>417</v>
      </c>
      <c r="P5" s="146"/>
      <c r="Q5" s="148">
        <v>0</v>
      </c>
      <c r="R5" s="146"/>
      <c r="S5" s="146"/>
      <c r="T5" s="148">
        <v>0</v>
      </c>
      <c r="U5" s="146"/>
      <c r="V5" s="146"/>
      <c r="W5" s="146"/>
      <c r="X5" s="146"/>
      <c r="Y5" s="146" t="s">
        <v>418</v>
      </c>
      <c r="Z5" s="148">
        <v>60500</v>
      </c>
      <c r="AA5" s="148">
        <v>0</v>
      </c>
      <c r="AB5" s="148">
        <v>0</v>
      </c>
      <c r="AC5" s="148">
        <v>0</v>
      </c>
      <c r="AD5" s="148">
        <v>0</v>
      </c>
      <c r="AE5" s="148">
        <v>0</v>
      </c>
      <c r="AF5" s="148">
        <v>0</v>
      </c>
      <c r="AG5" s="148">
        <v>0</v>
      </c>
      <c r="AH5" s="148">
        <v>0</v>
      </c>
      <c r="AI5" s="146"/>
      <c r="AJ5" s="147"/>
      <c r="AK5" s="148">
        <v>0</v>
      </c>
      <c r="AL5" s="146">
        <v>192268495370797</v>
      </c>
      <c r="AM5" s="146"/>
      <c r="AN5" s="148">
        <v>60500</v>
      </c>
      <c r="AO5" s="148">
        <v>0</v>
      </c>
      <c r="AP5" s="146"/>
      <c r="AQ5" s="147">
        <v>43777</v>
      </c>
      <c r="AR5" s="146"/>
      <c r="AS5" s="146">
        <v>2</v>
      </c>
      <c r="AT5" s="146"/>
      <c r="AU5" s="146" t="s">
        <v>419</v>
      </c>
      <c r="AV5" s="146">
        <v>2</v>
      </c>
      <c r="AW5" s="146">
        <v>20200124</v>
      </c>
      <c r="AX5" s="146">
        <v>20200110</v>
      </c>
      <c r="AY5" s="148">
        <v>60500</v>
      </c>
      <c r="AZ5" s="148">
        <v>60500</v>
      </c>
      <c r="BA5" s="146" t="s">
        <v>423</v>
      </c>
      <c r="BB5" s="146" t="s">
        <v>415</v>
      </c>
    </row>
    <row r="6" spans="1:54" x14ac:dyDescent="0.25">
      <c r="A6" s="146">
        <v>821000831</v>
      </c>
      <c r="B6" s="146" t="s">
        <v>15</v>
      </c>
      <c r="C6" s="146"/>
      <c r="D6" s="146">
        <v>3420579</v>
      </c>
      <c r="E6" s="146">
        <v>3420579</v>
      </c>
      <c r="F6" s="146" t="s">
        <v>198</v>
      </c>
      <c r="G6" s="146"/>
      <c r="H6" s="146">
        <v>3420579</v>
      </c>
      <c r="I6" s="146" t="s">
        <v>415</v>
      </c>
      <c r="J6" s="147">
        <v>43734</v>
      </c>
      <c r="K6" s="148">
        <v>19400</v>
      </c>
      <c r="L6" s="148">
        <v>19400</v>
      </c>
      <c r="M6" s="146" t="s">
        <v>416</v>
      </c>
      <c r="N6" s="146" t="s">
        <v>417</v>
      </c>
      <c r="O6" s="146" t="s">
        <v>417</v>
      </c>
      <c r="P6" s="146"/>
      <c r="Q6" s="148">
        <v>0</v>
      </c>
      <c r="R6" s="146"/>
      <c r="S6" s="146"/>
      <c r="T6" s="148">
        <v>0</v>
      </c>
      <c r="U6" s="146"/>
      <c r="V6" s="146"/>
      <c r="W6" s="146"/>
      <c r="X6" s="146"/>
      <c r="Y6" s="146" t="s">
        <v>418</v>
      </c>
      <c r="Z6" s="148">
        <v>22600</v>
      </c>
      <c r="AA6" s="148">
        <v>0</v>
      </c>
      <c r="AB6" s="148">
        <v>0</v>
      </c>
      <c r="AC6" s="148">
        <v>0</v>
      </c>
      <c r="AD6" s="148">
        <v>0</v>
      </c>
      <c r="AE6" s="148">
        <v>0</v>
      </c>
      <c r="AF6" s="148">
        <v>0</v>
      </c>
      <c r="AG6" s="148">
        <v>0</v>
      </c>
      <c r="AH6" s="148">
        <v>0</v>
      </c>
      <c r="AI6" s="146"/>
      <c r="AJ6" s="147"/>
      <c r="AK6" s="148">
        <v>0</v>
      </c>
      <c r="AL6" s="146"/>
      <c r="AM6" s="146"/>
      <c r="AN6" s="148">
        <v>22600</v>
      </c>
      <c r="AO6" s="148">
        <v>0</v>
      </c>
      <c r="AP6" s="146"/>
      <c r="AQ6" s="147">
        <v>43777</v>
      </c>
      <c r="AR6" s="146"/>
      <c r="AS6" s="146">
        <v>2</v>
      </c>
      <c r="AT6" s="146"/>
      <c r="AU6" s="146" t="s">
        <v>419</v>
      </c>
      <c r="AV6" s="146">
        <v>2</v>
      </c>
      <c r="AW6" s="146">
        <v>20200124</v>
      </c>
      <c r="AX6" s="146">
        <v>20200110</v>
      </c>
      <c r="AY6" s="148">
        <v>22600</v>
      </c>
      <c r="AZ6" s="148">
        <v>22600</v>
      </c>
      <c r="BA6" s="146" t="s">
        <v>424</v>
      </c>
      <c r="BB6" s="146" t="s">
        <v>415</v>
      </c>
    </row>
    <row r="7" spans="1:54" x14ac:dyDescent="0.25">
      <c r="A7" s="146">
        <v>821000831</v>
      </c>
      <c r="B7" s="146" t="s">
        <v>15</v>
      </c>
      <c r="C7" s="146"/>
      <c r="D7" s="146">
        <v>3427415</v>
      </c>
      <c r="E7" s="146">
        <v>3427415</v>
      </c>
      <c r="F7" s="146" t="s">
        <v>199</v>
      </c>
      <c r="G7" s="146"/>
      <c r="H7" s="146">
        <v>3427415</v>
      </c>
      <c r="I7" s="146" t="s">
        <v>415</v>
      </c>
      <c r="J7" s="147">
        <v>43739</v>
      </c>
      <c r="K7" s="148">
        <v>20400</v>
      </c>
      <c r="L7" s="148">
        <v>20400</v>
      </c>
      <c r="M7" s="146" t="s">
        <v>416</v>
      </c>
      <c r="N7" s="146" t="s">
        <v>417</v>
      </c>
      <c r="O7" s="146" t="s">
        <v>417</v>
      </c>
      <c r="P7" s="146"/>
      <c r="Q7" s="148">
        <v>0</v>
      </c>
      <c r="R7" s="146"/>
      <c r="S7" s="146"/>
      <c r="T7" s="148">
        <v>0</v>
      </c>
      <c r="U7" s="146"/>
      <c r="V7" s="146"/>
      <c r="W7" s="146"/>
      <c r="X7" s="146"/>
      <c r="Y7" s="146" t="s">
        <v>418</v>
      </c>
      <c r="Z7" s="148">
        <v>33100</v>
      </c>
      <c r="AA7" s="148">
        <v>0</v>
      </c>
      <c r="AB7" s="148">
        <v>0</v>
      </c>
      <c r="AC7" s="148">
        <v>0</v>
      </c>
      <c r="AD7" s="148">
        <v>0</v>
      </c>
      <c r="AE7" s="148">
        <v>0</v>
      </c>
      <c r="AF7" s="148">
        <v>0</v>
      </c>
      <c r="AG7" s="148">
        <v>0</v>
      </c>
      <c r="AH7" s="148">
        <v>0</v>
      </c>
      <c r="AI7" s="146"/>
      <c r="AJ7" s="147"/>
      <c r="AK7" s="148">
        <v>0</v>
      </c>
      <c r="AL7" s="146"/>
      <c r="AM7" s="146"/>
      <c r="AN7" s="148">
        <v>33100</v>
      </c>
      <c r="AO7" s="148">
        <v>0</v>
      </c>
      <c r="AP7" s="146"/>
      <c r="AQ7" s="147">
        <v>43777</v>
      </c>
      <c r="AR7" s="146"/>
      <c r="AS7" s="146">
        <v>2</v>
      </c>
      <c r="AT7" s="146"/>
      <c r="AU7" s="146" t="s">
        <v>419</v>
      </c>
      <c r="AV7" s="146">
        <v>2</v>
      </c>
      <c r="AW7" s="146">
        <v>20200124</v>
      </c>
      <c r="AX7" s="146">
        <v>20200110</v>
      </c>
      <c r="AY7" s="148">
        <v>33100</v>
      </c>
      <c r="AZ7" s="148">
        <v>33100</v>
      </c>
      <c r="BA7" s="146" t="s">
        <v>425</v>
      </c>
      <c r="BB7" s="146" t="s">
        <v>415</v>
      </c>
    </row>
    <row r="8" spans="1:54" x14ac:dyDescent="0.25">
      <c r="A8" s="146">
        <v>821000831</v>
      </c>
      <c r="B8" s="146" t="s">
        <v>15</v>
      </c>
      <c r="C8" s="146"/>
      <c r="D8" s="146">
        <v>3460895</v>
      </c>
      <c r="E8" s="146">
        <v>3460895</v>
      </c>
      <c r="F8" s="146" t="s">
        <v>200</v>
      </c>
      <c r="G8" s="146"/>
      <c r="H8" s="146">
        <v>3460895</v>
      </c>
      <c r="I8" s="146" t="s">
        <v>415</v>
      </c>
      <c r="J8" s="147">
        <v>43760</v>
      </c>
      <c r="K8" s="148">
        <v>29900</v>
      </c>
      <c r="L8" s="148">
        <v>29900</v>
      </c>
      <c r="M8" s="146" t="s">
        <v>416</v>
      </c>
      <c r="N8" s="146" t="s">
        <v>417</v>
      </c>
      <c r="O8" s="146" t="s">
        <v>417</v>
      </c>
      <c r="P8" s="146"/>
      <c r="Q8" s="148">
        <v>0</v>
      </c>
      <c r="R8" s="146"/>
      <c r="S8" s="146"/>
      <c r="T8" s="148">
        <v>0</v>
      </c>
      <c r="U8" s="146"/>
      <c r="V8" s="146"/>
      <c r="W8" s="146"/>
      <c r="X8" s="146"/>
      <c r="Y8" s="146" t="s">
        <v>418</v>
      </c>
      <c r="Z8" s="148">
        <v>33100</v>
      </c>
      <c r="AA8" s="148">
        <v>0</v>
      </c>
      <c r="AB8" s="148">
        <v>0</v>
      </c>
      <c r="AC8" s="148">
        <v>0</v>
      </c>
      <c r="AD8" s="148">
        <v>0</v>
      </c>
      <c r="AE8" s="148">
        <v>0</v>
      </c>
      <c r="AF8" s="148">
        <v>0</v>
      </c>
      <c r="AG8" s="148">
        <v>0</v>
      </c>
      <c r="AH8" s="148">
        <v>0</v>
      </c>
      <c r="AI8" s="146"/>
      <c r="AJ8" s="147"/>
      <c r="AK8" s="148">
        <v>0</v>
      </c>
      <c r="AL8" s="146"/>
      <c r="AM8" s="146"/>
      <c r="AN8" s="148">
        <v>33100</v>
      </c>
      <c r="AO8" s="148">
        <v>0</v>
      </c>
      <c r="AP8" s="146"/>
      <c r="AQ8" s="147">
        <v>43777</v>
      </c>
      <c r="AR8" s="146"/>
      <c r="AS8" s="146">
        <v>2</v>
      </c>
      <c r="AT8" s="146"/>
      <c r="AU8" s="146" t="s">
        <v>419</v>
      </c>
      <c r="AV8" s="146">
        <v>2</v>
      </c>
      <c r="AW8" s="146">
        <v>20200124</v>
      </c>
      <c r="AX8" s="146">
        <v>20200110</v>
      </c>
      <c r="AY8" s="148">
        <v>33100</v>
      </c>
      <c r="AZ8" s="148">
        <v>33100</v>
      </c>
      <c r="BA8" s="146" t="s">
        <v>426</v>
      </c>
      <c r="BB8" s="146" t="s">
        <v>415</v>
      </c>
    </row>
    <row r="9" spans="1:54" x14ac:dyDescent="0.25">
      <c r="A9" s="146">
        <v>821000831</v>
      </c>
      <c r="B9" s="146" t="s">
        <v>15</v>
      </c>
      <c r="C9" s="146"/>
      <c r="D9" s="146">
        <v>3466874</v>
      </c>
      <c r="E9" s="146">
        <v>3466874</v>
      </c>
      <c r="F9" s="146" t="s">
        <v>201</v>
      </c>
      <c r="G9" s="146"/>
      <c r="H9" s="146">
        <v>3466874</v>
      </c>
      <c r="I9" s="146" t="s">
        <v>415</v>
      </c>
      <c r="J9" s="147">
        <v>43763</v>
      </c>
      <c r="K9" s="148">
        <v>42126</v>
      </c>
      <c r="L9" s="148">
        <v>42126</v>
      </c>
      <c r="M9" s="146" t="s">
        <v>416</v>
      </c>
      <c r="N9" s="146" t="s">
        <v>427</v>
      </c>
      <c r="O9" s="146" t="s">
        <v>428</v>
      </c>
      <c r="P9" s="146"/>
      <c r="Q9" s="148">
        <v>0</v>
      </c>
      <c r="R9" s="146"/>
      <c r="S9" s="146"/>
      <c r="T9" s="148">
        <v>0</v>
      </c>
      <c r="U9" s="146"/>
      <c r="V9" s="146"/>
      <c r="W9" s="146"/>
      <c r="X9" s="146"/>
      <c r="Y9" s="146" t="s">
        <v>418</v>
      </c>
      <c r="Z9" s="148">
        <v>42126</v>
      </c>
      <c r="AA9" s="148">
        <v>0</v>
      </c>
      <c r="AB9" s="148">
        <v>0</v>
      </c>
      <c r="AC9" s="148">
        <v>0</v>
      </c>
      <c r="AD9" s="148">
        <v>0</v>
      </c>
      <c r="AE9" s="148">
        <v>0</v>
      </c>
      <c r="AF9" s="148">
        <v>0</v>
      </c>
      <c r="AG9" s="148">
        <v>0</v>
      </c>
      <c r="AH9" s="148">
        <v>0</v>
      </c>
      <c r="AI9" s="146"/>
      <c r="AJ9" s="147"/>
      <c r="AK9" s="148">
        <v>0</v>
      </c>
      <c r="AL9" s="146"/>
      <c r="AM9" s="146"/>
      <c r="AN9" s="148">
        <v>42126</v>
      </c>
      <c r="AO9" s="148">
        <v>0</v>
      </c>
      <c r="AP9" s="146"/>
      <c r="AQ9" s="147">
        <v>43808</v>
      </c>
      <c r="AR9" s="146"/>
      <c r="AS9" s="146">
        <v>2</v>
      </c>
      <c r="AT9" s="146"/>
      <c r="AU9" s="146" t="s">
        <v>419</v>
      </c>
      <c r="AV9" s="146">
        <v>2</v>
      </c>
      <c r="AW9" s="146">
        <v>20230228</v>
      </c>
      <c r="AX9" s="146">
        <v>20230216</v>
      </c>
      <c r="AY9" s="148">
        <v>42126</v>
      </c>
      <c r="AZ9" s="148">
        <v>42126</v>
      </c>
      <c r="BA9" s="146"/>
      <c r="BB9" s="146" t="s">
        <v>415</v>
      </c>
    </row>
    <row r="10" spans="1:54" x14ac:dyDescent="0.25">
      <c r="A10" s="146">
        <v>821000831</v>
      </c>
      <c r="B10" s="146" t="s">
        <v>15</v>
      </c>
      <c r="C10" s="146"/>
      <c r="D10" s="146">
        <v>3477294</v>
      </c>
      <c r="E10" s="146">
        <v>3477294</v>
      </c>
      <c r="F10" s="146" t="s">
        <v>202</v>
      </c>
      <c r="G10" s="146"/>
      <c r="H10" s="146">
        <v>3477294</v>
      </c>
      <c r="I10" s="146" t="s">
        <v>415</v>
      </c>
      <c r="J10" s="147">
        <v>43770</v>
      </c>
      <c r="K10" s="148">
        <v>31064</v>
      </c>
      <c r="L10" s="148">
        <v>31064</v>
      </c>
      <c r="M10" s="146" t="s">
        <v>416</v>
      </c>
      <c r="N10" s="146" t="s">
        <v>427</v>
      </c>
      <c r="O10" s="146" t="s">
        <v>428</v>
      </c>
      <c r="P10" s="146"/>
      <c r="Q10" s="148">
        <v>0</v>
      </c>
      <c r="R10" s="146"/>
      <c r="S10" s="146"/>
      <c r="T10" s="148">
        <v>0</v>
      </c>
      <c r="U10" s="146"/>
      <c r="V10" s="146"/>
      <c r="W10" s="146"/>
      <c r="X10" s="146"/>
      <c r="Y10" s="146" t="s">
        <v>418</v>
      </c>
      <c r="Z10" s="148">
        <v>31064</v>
      </c>
      <c r="AA10" s="148">
        <v>0</v>
      </c>
      <c r="AB10" s="148">
        <v>0</v>
      </c>
      <c r="AC10" s="148">
        <v>0</v>
      </c>
      <c r="AD10" s="148">
        <v>0</v>
      </c>
      <c r="AE10" s="148">
        <v>0</v>
      </c>
      <c r="AF10" s="148">
        <v>0</v>
      </c>
      <c r="AG10" s="148">
        <v>0</v>
      </c>
      <c r="AH10" s="148">
        <v>0</v>
      </c>
      <c r="AI10" s="146"/>
      <c r="AJ10" s="147"/>
      <c r="AK10" s="148">
        <v>0</v>
      </c>
      <c r="AL10" s="146"/>
      <c r="AM10" s="146"/>
      <c r="AN10" s="148">
        <v>31064</v>
      </c>
      <c r="AO10" s="148">
        <v>0</v>
      </c>
      <c r="AP10" s="146"/>
      <c r="AQ10" s="147">
        <v>43808</v>
      </c>
      <c r="AR10" s="146"/>
      <c r="AS10" s="146">
        <v>2</v>
      </c>
      <c r="AT10" s="146"/>
      <c r="AU10" s="146" t="s">
        <v>419</v>
      </c>
      <c r="AV10" s="146">
        <v>2</v>
      </c>
      <c r="AW10" s="146">
        <v>20230228</v>
      </c>
      <c r="AX10" s="146">
        <v>20230216</v>
      </c>
      <c r="AY10" s="148">
        <v>31064</v>
      </c>
      <c r="AZ10" s="148">
        <v>31064</v>
      </c>
      <c r="BA10" s="146"/>
      <c r="BB10" s="146" t="s">
        <v>415</v>
      </c>
    </row>
    <row r="11" spans="1:54" x14ac:dyDescent="0.25">
      <c r="A11" s="146">
        <v>821000831</v>
      </c>
      <c r="B11" s="146" t="s">
        <v>15</v>
      </c>
      <c r="C11" s="146"/>
      <c r="D11" s="146">
        <v>3653696</v>
      </c>
      <c r="E11" s="146">
        <v>3653696</v>
      </c>
      <c r="F11" s="146" t="s">
        <v>203</v>
      </c>
      <c r="G11" s="146" t="s">
        <v>415</v>
      </c>
      <c r="H11" s="146" t="s">
        <v>415</v>
      </c>
      <c r="I11" s="146" t="s">
        <v>415</v>
      </c>
      <c r="J11" s="147">
        <v>43903</v>
      </c>
      <c r="K11" s="148">
        <v>19200</v>
      </c>
      <c r="L11" s="148">
        <v>19200</v>
      </c>
      <c r="M11" s="146" t="s">
        <v>429</v>
      </c>
      <c r="N11" s="146" t="s">
        <v>430</v>
      </c>
      <c r="O11" s="146" t="s">
        <v>431</v>
      </c>
      <c r="P11" s="146"/>
      <c r="Q11" s="148">
        <v>0</v>
      </c>
      <c r="R11" s="146"/>
      <c r="S11" s="146"/>
      <c r="T11" s="148">
        <v>0</v>
      </c>
      <c r="U11" s="146"/>
      <c r="V11" s="146"/>
      <c r="W11" s="146"/>
      <c r="X11" s="146"/>
      <c r="Y11" s="146" t="s">
        <v>432</v>
      </c>
      <c r="Z11" s="148">
        <v>0</v>
      </c>
      <c r="AA11" s="148">
        <v>0</v>
      </c>
      <c r="AB11" s="148">
        <v>0</v>
      </c>
      <c r="AC11" s="148">
        <v>0</v>
      </c>
      <c r="AD11" s="148">
        <v>0</v>
      </c>
      <c r="AE11" s="148">
        <v>0</v>
      </c>
      <c r="AF11" s="148">
        <v>0</v>
      </c>
      <c r="AG11" s="148">
        <v>0</v>
      </c>
      <c r="AH11" s="148">
        <v>0</v>
      </c>
      <c r="AI11" s="146"/>
      <c r="AJ11" s="147"/>
      <c r="AK11" s="148">
        <v>0</v>
      </c>
      <c r="AL11" s="146"/>
      <c r="AM11" s="146"/>
      <c r="AN11" s="148">
        <v>0</v>
      </c>
      <c r="AO11" s="148">
        <v>0</v>
      </c>
      <c r="AP11" s="146"/>
      <c r="AQ11" s="147">
        <v>44106</v>
      </c>
      <c r="AR11" s="146"/>
      <c r="AS11" s="146"/>
      <c r="AT11" s="146"/>
      <c r="AU11" s="146" t="s">
        <v>419</v>
      </c>
      <c r="AV11" s="146"/>
      <c r="AW11" s="146"/>
      <c r="AX11" s="146"/>
      <c r="AY11" s="148">
        <v>0</v>
      </c>
      <c r="AZ11" s="148">
        <v>0</v>
      </c>
      <c r="BA11" s="146"/>
      <c r="BB11" s="146" t="s">
        <v>415</v>
      </c>
    </row>
    <row r="12" spans="1:54" x14ac:dyDescent="0.25">
      <c r="A12" s="146">
        <v>821000831</v>
      </c>
      <c r="B12" s="146" t="s">
        <v>15</v>
      </c>
      <c r="C12" s="146"/>
      <c r="D12" s="146">
        <v>3660932</v>
      </c>
      <c r="E12" s="146">
        <v>3660932</v>
      </c>
      <c r="F12" s="146" t="s">
        <v>204</v>
      </c>
      <c r="G12" s="146" t="s">
        <v>415</v>
      </c>
      <c r="H12" s="146" t="s">
        <v>415</v>
      </c>
      <c r="I12" s="146" t="s">
        <v>415</v>
      </c>
      <c r="J12" s="147">
        <v>43908</v>
      </c>
      <c r="K12" s="148">
        <v>17600</v>
      </c>
      <c r="L12" s="148">
        <v>17600</v>
      </c>
      <c r="M12" s="146" t="s">
        <v>429</v>
      </c>
      <c r="N12" s="146" t="s">
        <v>430</v>
      </c>
      <c r="O12" s="146" t="s">
        <v>431</v>
      </c>
      <c r="P12" s="146"/>
      <c r="Q12" s="148">
        <v>0</v>
      </c>
      <c r="R12" s="146"/>
      <c r="S12" s="146"/>
      <c r="T12" s="148">
        <v>0</v>
      </c>
      <c r="U12" s="146"/>
      <c r="V12" s="146"/>
      <c r="W12" s="146"/>
      <c r="X12" s="146"/>
      <c r="Y12" s="146" t="s">
        <v>432</v>
      </c>
      <c r="Z12" s="148">
        <v>0</v>
      </c>
      <c r="AA12" s="148">
        <v>0</v>
      </c>
      <c r="AB12" s="148">
        <v>0</v>
      </c>
      <c r="AC12" s="148">
        <v>0</v>
      </c>
      <c r="AD12" s="148">
        <v>0</v>
      </c>
      <c r="AE12" s="148">
        <v>0</v>
      </c>
      <c r="AF12" s="148">
        <v>0</v>
      </c>
      <c r="AG12" s="148">
        <v>0</v>
      </c>
      <c r="AH12" s="148">
        <v>0</v>
      </c>
      <c r="AI12" s="146"/>
      <c r="AJ12" s="147"/>
      <c r="AK12" s="148">
        <v>0</v>
      </c>
      <c r="AL12" s="146"/>
      <c r="AM12" s="146"/>
      <c r="AN12" s="148">
        <v>0</v>
      </c>
      <c r="AO12" s="148">
        <v>0</v>
      </c>
      <c r="AP12" s="146"/>
      <c r="AQ12" s="147">
        <v>44106</v>
      </c>
      <c r="AR12" s="146"/>
      <c r="AS12" s="146"/>
      <c r="AT12" s="146"/>
      <c r="AU12" s="146" t="s">
        <v>419</v>
      </c>
      <c r="AV12" s="146"/>
      <c r="AW12" s="146"/>
      <c r="AX12" s="146"/>
      <c r="AY12" s="148">
        <v>0</v>
      </c>
      <c r="AZ12" s="148">
        <v>0</v>
      </c>
      <c r="BA12" s="146"/>
      <c r="BB12" s="146" t="s">
        <v>415</v>
      </c>
    </row>
    <row r="13" spans="1:54" x14ac:dyDescent="0.25">
      <c r="A13" s="146">
        <v>821000831</v>
      </c>
      <c r="B13" s="146" t="s">
        <v>15</v>
      </c>
      <c r="C13" s="146"/>
      <c r="D13" s="146">
        <v>3761144</v>
      </c>
      <c r="E13" s="146">
        <v>3761144</v>
      </c>
      <c r="F13" s="146" t="s">
        <v>205</v>
      </c>
      <c r="G13" s="146"/>
      <c r="H13" s="146">
        <v>3761144</v>
      </c>
      <c r="I13" s="146" t="s">
        <v>415</v>
      </c>
      <c r="J13" s="147">
        <v>44055</v>
      </c>
      <c r="K13" s="148">
        <v>8800</v>
      </c>
      <c r="L13" s="148">
        <v>8800</v>
      </c>
      <c r="M13" s="146" t="s">
        <v>433</v>
      </c>
      <c r="N13" s="146" t="s">
        <v>434</v>
      </c>
      <c r="O13" s="146" t="s">
        <v>435</v>
      </c>
      <c r="P13" s="146"/>
      <c r="Q13" s="148">
        <v>0</v>
      </c>
      <c r="R13" s="146"/>
      <c r="S13" s="146"/>
      <c r="T13" s="148">
        <v>4400</v>
      </c>
      <c r="U13" s="146" t="s">
        <v>436</v>
      </c>
      <c r="V13" s="146" t="s">
        <v>437</v>
      </c>
      <c r="W13" s="146"/>
      <c r="X13" s="146"/>
      <c r="Y13" s="146" t="s">
        <v>418</v>
      </c>
      <c r="Z13" s="148">
        <v>8800</v>
      </c>
      <c r="AA13" s="148">
        <v>0</v>
      </c>
      <c r="AB13" s="148">
        <v>0</v>
      </c>
      <c r="AC13" s="148">
        <v>0</v>
      </c>
      <c r="AD13" s="148">
        <v>4400</v>
      </c>
      <c r="AE13" s="148">
        <v>4400</v>
      </c>
      <c r="AF13" s="148">
        <v>0</v>
      </c>
      <c r="AG13" s="148">
        <v>4400</v>
      </c>
      <c r="AH13" s="148">
        <v>0</v>
      </c>
      <c r="AI13" s="146">
        <v>2200934331</v>
      </c>
      <c r="AJ13" s="147">
        <v>44123</v>
      </c>
      <c r="AK13" s="148">
        <v>0</v>
      </c>
      <c r="AL13" s="146">
        <v>999999999999999</v>
      </c>
      <c r="AM13" s="146"/>
      <c r="AN13" s="148">
        <v>0</v>
      </c>
      <c r="AO13" s="148">
        <v>4400</v>
      </c>
      <c r="AP13" s="146" t="s">
        <v>438</v>
      </c>
      <c r="AQ13" s="147">
        <v>44106</v>
      </c>
      <c r="AR13" s="146"/>
      <c r="AS13" s="146">
        <v>9</v>
      </c>
      <c r="AT13" s="146"/>
      <c r="AU13" s="146" t="s">
        <v>419</v>
      </c>
      <c r="AV13" s="146">
        <v>1</v>
      </c>
      <c r="AW13" s="146">
        <v>20220712</v>
      </c>
      <c r="AX13" s="146">
        <v>20200916</v>
      </c>
      <c r="AY13" s="148">
        <v>8800</v>
      </c>
      <c r="AZ13" s="148">
        <v>0</v>
      </c>
      <c r="BA13" s="146"/>
      <c r="BB13" s="146" t="s">
        <v>415</v>
      </c>
    </row>
    <row r="14" spans="1:54" x14ac:dyDescent="0.25">
      <c r="A14" s="146">
        <v>821000831</v>
      </c>
      <c r="B14" s="146" t="s">
        <v>15</v>
      </c>
      <c r="C14" s="146" t="s">
        <v>439</v>
      </c>
      <c r="D14" s="146">
        <v>18653</v>
      </c>
      <c r="E14" s="146" t="s">
        <v>440</v>
      </c>
      <c r="F14" s="146" t="s">
        <v>206</v>
      </c>
      <c r="G14" s="146" t="s">
        <v>415</v>
      </c>
      <c r="H14" s="146" t="s">
        <v>415</v>
      </c>
      <c r="I14" s="146" t="s">
        <v>415</v>
      </c>
      <c r="J14" s="147">
        <v>44230</v>
      </c>
      <c r="K14" s="148">
        <v>35100</v>
      </c>
      <c r="L14" s="148">
        <v>35100</v>
      </c>
      <c r="M14" s="146" t="s">
        <v>429</v>
      </c>
      <c r="N14" s="146" t="s">
        <v>430</v>
      </c>
      <c r="O14" s="146" t="s">
        <v>431</v>
      </c>
      <c r="P14" s="146"/>
      <c r="Q14" s="148">
        <v>0</v>
      </c>
      <c r="R14" s="146"/>
      <c r="S14" s="146"/>
      <c r="T14" s="148">
        <v>0</v>
      </c>
      <c r="U14" s="146"/>
      <c r="V14" s="146"/>
      <c r="W14" s="146"/>
      <c r="X14" s="146"/>
      <c r="Y14" s="146" t="s">
        <v>432</v>
      </c>
      <c r="Z14" s="148">
        <v>0</v>
      </c>
      <c r="AA14" s="148">
        <v>0</v>
      </c>
      <c r="AB14" s="148">
        <v>0</v>
      </c>
      <c r="AC14" s="148">
        <v>0</v>
      </c>
      <c r="AD14" s="148">
        <v>0</v>
      </c>
      <c r="AE14" s="148">
        <v>0</v>
      </c>
      <c r="AF14" s="148">
        <v>0</v>
      </c>
      <c r="AG14" s="148">
        <v>0</v>
      </c>
      <c r="AH14" s="148">
        <v>0</v>
      </c>
      <c r="AI14" s="146"/>
      <c r="AJ14" s="147"/>
      <c r="AK14" s="148">
        <v>0</v>
      </c>
      <c r="AL14" s="146"/>
      <c r="AM14" s="146"/>
      <c r="AN14" s="148">
        <v>0</v>
      </c>
      <c r="AO14" s="148">
        <v>0</v>
      </c>
      <c r="AP14" s="146"/>
      <c r="AQ14" s="147">
        <v>44256</v>
      </c>
      <c r="AR14" s="146"/>
      <c r="AS14" s="146"/>
      <c r="AT14" s="146"/>
      <c r="AU14" s="146" t="s">
        <v>419</v>
      </c>
      <c r="AV14" s="146"/>
      <c r="AW14" s="146"/>
      <c r="AX14" s="146"/>
      <c r="AY14" s="148">
        <v>0</v>
      </c>
      <c r="AZ14" s="148">
        <v>0</v>
      </c>
      <c r="BA14" s="146"/>
      <c r="BB14" s="146" t="s">
        <v>415</v>
      </c>
    </row>
    <row r="15" spans="1:54" x14ac:dyDescent="0.25">
      <c r="A15" s="146">
        <v>821000831</v>
      </c>
      <c r="B15" s="146" t="s">
        <v>15</v>
      </c>
      <c r="C15" s="146" t="s">
        <v>439</v>
      </c>
      <c r="D15" s="146">
        <v>21731</v>
      </c>
      <c r="E15" s="146" t="s">
        <v>441</v>
      </c>
      <c r="F15" s="146" t="s">
        <v>207</v>
      </c>
      <c r="G15" s="146" t="s">
        <v>415</v>
      </c>
      <c r="H15" s="146" t="s">
        <v>415</v>
      </c>
      <c r="I15" s="146" t="s">
        <v>415</v>
      </c>
      <c r="J15" s="147">
        <v>44239</v>
      </c>
      <c r="K15" s="148">
        <v>10800</v>
      </c>
      <c r="L15" s="148">
        <v>10800</v>
      </c>
      <c r="M15" s="146" t="s">
        <v>429</v>
      </c>
      <c r="N15" s="146" t="s">
        <v>430</v>
      </c>
      <c r="O15" s="146" t="s">
        <v>431</v>
      </c>
      <c r="P15" s="146"/>
      <c r="Q15" s="148">
        <v>0</v>
      </c>
      <c r="R15" s="146"/>
      <c r="S15" s="146"/>
      <c r="T15" s="148">
        <v>0</v>
      </c>
      <c r="U15" s="146"/>
      <c r="V15" s="146"/>
      <c r="W15" s="146"/>
      <c r="X15" s="146"/>
      <c r="Y15" s="146" t="s">
        <v>432</v>
      </c>
      <c r="Z15" s="148">
        <v>0</v>
      </c>
      <c r="AA15" s="148">
        <v>0</v>
      </c>
      <c r="AB15" s="148">
        <v>0</v>
      </c>
      <c r="AC15" s="148">
        <v>0</v>
      </c>
      <c r="AD15" s="148">
        <v>0</v>
      </c>
      <c r="AE15" s="148">
        <v>0</v>
      </c>
      <c r="AF15" s="148">
        <v>0</v>
      </c>
      <c r="AG15" s="148">
        <v>0</v>
      </c>
      <c r="AH15" s="148">
        <v>0</v>
      </c>
      <c r="AI15" s="146"/>
      <c r="AJ15" s="147"/>
      <c r="AK15" s="148">
        <v>0</v>
      </c>
      <c r="AL15" s="146"/>
      <c r="AM15" s="146"/>
      <c r="AN15" s="148">
        <v>0</v>
      </c>
      <c r="AO15" s="148">
        <v>0</v>
      </c>
      <c r="AP15" s="146"/>
      <c r="AQ15" s="147">
        <v>44256</v>
      </c>
      <c r="AR15" s="146"/>
      <c r="AS15" s="146"/>
      <c r="AT15" s="146"/>
      <c r="AU15" s="146" t="s">
        <v>419</v>
      </c>
      <c r="AV15" s="146"/>
      <c r="AW15" s="146"/>
      <c r="AX15" s="146"/>
      <c r="AY15" s="148">
        <v>0</v>
      </c>
      <c r="AZ15" s="148">
        <v>0</v>
      </c>
      <c r="BA15" s="146"/>
      <c r="BB15" s="146" t="s">
        <v>415</v>
      </c>
    </row>
    <row r="16" spans="1:54" x14ac:dyDescent="0.25">
      <c r="A16" s="146">
        <v>821000831</v>
      </c>
      <c r="B16" s="146" t="s">
        <v>15</v>
      </c>
      <c r="C16" s="146" t="s">
        <v>439</v>
      </c>
      <c r="D16" s="146">
        <v>22882</v>
      </c>
      <c r="E16" s="146" t="s">
        <v>442</v>
      </c>
      <c r="F16" s="146" t="s">
        <v>208</v>
      </c>
      <c r="G16" s="146" t="s">
        <v>415</v>
      </c>
      <c r="H16" s="146" t="s">
        <v>415</v>
      </c>
      <c r="I16" s="146" t="s">
        <v>415</v>
      </c>
      <c r="J16" s="147">
        <v>44244</v>
      </c>
      <c r="K16" s="148">
        <v>10800</v>
      </c>
      <c r="L16" s="148">
        <v>10800</v>
      </c>
      <c r="M16" s="146" t="s">
        <v>429</v>
      </c>
      <c r="N16" s="146" t="s">
        <v>430</v>
      </c>
      <c r="O16" s="146" t="s">
        <v>431</v>
      </c>
      <c r="P16" s="146"/>
      <c r="Q16" s="148">
        <v>0</v>
      </c>
      <c r="R16" s="146"/>
      <c r="S16" s="146"/>
      <c r="T16" s="148">
        <v>0</v>
      </c>
      <c r="U16" s="146"/>
      <c r="V16" s="146"/>
      <c r="W16" s="146"/>
      <c r="X16" s="146"/>
      <c r="Y16" s="146" t="s">
        <v>432</v>
      </c>
      <c r="Z16" s="148">
        <v>0</v>
      </c>
      <c r="AA16" s="148">
        <v>0</v>
      </c>
      <c r="AB16" s="148">
        <v>0</v>
      </c>
      <c r="AC16" s="148">
        <v>0</v>
      </c>
      <c r="AD16" s="148">
        <v>0</v>
      </c>
      <c r="AE16" s="148">
        <v>0</v>
      </c>
      <c r="AF16" s="148">
        <v>0</v>
      </c>
      <c r="AG16" s="148">
        <v>0</v>
      </c>
      <c r="AH16" s="148">
        <v>0</v>
      </c>
      <c r="AI16" s="146"/>
      <c r="AJ16" s="147"/>
      <c r="AK16" s="148">
        <v>0</v>
      </c>
      <c r="AL16" s="146"/>
      <c r="AM16" s="146"/>
      <c r="AN16" s="148">
        <v>0</v>
      </c>
      <c r="AO16" s="148">
        <v>0</v>
      </c>
      <c r="AP16" s="146"/>
      <c r="AQ16" s="147">
        <v>44256</v>
      </c>
      <c r="AR16" s="146"/>
      <c r="AS16" s="146"/>
      <c r="AT16" s="146"/>
      <c r="AU16" s="146" t="s">
        <v>419</v>
      </c>
      <c r="AV16" s="146"/>
      <c r="AW16" s="146"/>
      <c r="AX16" s="146"/>
      <c r="AY16" s="148">
        <v>0</v>
      </c>
      <c r="AZ16" s="148">
        <v>0</v>
      </c>
      <c r="BA16" s="146"/>
      <c r="BB16" s="146" t="s">
        <v>415</v>
      </c>
    </row>
    <row r="17" spans="1:54" x14ac:dyDescent="0.25">
      <c r="A17" s="146">
        <v>821000831</v>
      </c>
      <c r="B17" s="146" t="s">
        <v>15</v>
      </c>
      <c r="C17" s="146" t="s">
        <v>439</v>
      </c>
      <c r="D17" s="146">
        <v>23952</v>
      </c>
      <c r="E17" s="146" t="s">
        <v>443</v>
      </c>
      <c r="F17" s="146" t="s">
        <v>209</v>
      </c>
      <c r="G17" s="146" t="s">
        <v>415</v>
      </c>
      <c r="H17" s="146" t="s">
        <v>415</v>
      </c>
      <c r="I17" s="146" t="s">
        <v>415</v>
      </c>
      <c r="J17" s="147">
        <v>44246</v>
      </c>
      <c r="K17" s="148">
        <v>10800</v>
      </c>
      <c r="L17" s="148">
        <v>10800</v>
      </c>
      <c r="M17" s="146" t="s">
        <v>429</v>
      </c>
      <c r="N17" s="146" t="s">
        <v>430</v>
      </c>
      <c r="O17" s="146" t="s">
        <v>431</v>
      </c>
      <c r="P17" s="146"/>
      <c r="Q17" s="148">
        <v>0</v>
      </c>
      <c r="R17" s="146"/>
      <c r="S17" s="146"/>
      <c r="T17" s="148">
        <v>0</v>
      </c>
      <c r="U17" s="146"/>
      <c r="V17" s="146"/>
      <c r="W17" s="146"/>
      <c r="X17" s="146"/>
      <c r="Y17" s="146" t="s">
        <v>432</v>
      </c>
      <c r="Z17" s="148">
        <v>0</v>
      </c>
      <c r="AA17" s="148">
        <v>0</v>
      </c>
      <c r="AB17" s="148">
        <v>0</v>
      </c>
      <c r="AC17" s="148">
        <v>0</v>
      </c>
      <c r="AD17" s="148">
        <v>0</v>
      </c>
      <c r="AE17" s="148">
        <v>0</v>
      </c>
      <c r="AF17" s="148">
        <v>0</v>
      </c>
      <c r="AG17" s="148">
        <v>0</v>
      </c>
      <c r="AH17" s="148">
        <v>0</v>
      </c>
      <c r="AI17" s="146"/>
      <c r="AJ17" s="147"/>
      <c r="AK17" s="148">
        <v>0</v>
      </c>
      <c r="AL17" s="146"/>
      <c r="AM17" s="146"/>
      <c r="AN17" s="148">
        <v>0</v>
      </c>
      <c r="AO17" s="148">
        <v>0</v>
      </c>
      <c r="AP17" s="146"/>
      <c r="AQ17" s="147">
        <v>44256</v>
      </c>
      <c r="AR17" s="146"/>
      <c r="AS17" s="146"/>
      <c r="AT17" s="146"/>
      <c r="AU17" s="146" t="s">
        <v>419</v>
      </c>
      <c r="AV17" s="146"/>
      <c r="AW17" s="146"/>
      <c r="AX17" s="146"/>
      <c r="AY17" s="148">
        <v>0</v>
      </c>
      <c r="AZ17" s="148">
        <v>0</v>
      </c>
      <c r="BA17" s="146"/>
      <c r="BB17" s="146" t="s">
        <v>415</v>
      </c>
    </row>
    <row r="18" spans="1:54" x14ac:dyDescent="0.25">
      <c r="A18" s="146">
        <v>821000831</v>
      </c>
      <c r="B18" s="146" t="s">
        <v>15</v>
      </c>
      <c r="C18" s="146" t="s">
        <v>439</v>
      </c>
      <c r="D18" s="146">
        <v>26737</v>
      </c>
      <c r="E18" s="146" t="s">
        <v>444</v>
      </c>
      <c r="F18" s="146" t="s">
        <v>210</v>
      </c>
      <c r="G18" s="146" t="s">
        <v>415</v>
      </c>
      <c r="H18" s="146" t="s">
        <v>415</v>
      </c>
      <c r="I18" s="146" t="s">
        <v>415</v>
      </c>
      <c r="J18" s="147">
        <v>44256</v>
      </c>
      <c r="K18" s="148">
        <v>43200</v>
      </c>
      <c r="L18" s="148">
        <v>43200</v>
      </c>
      <c r="M18" s="146" t="s">
        <v>429</v>
      </c>
      <c r="N18" s="146" t="s">
        <v>430</v>
      </c>
      <c r="O18" s="146" t="s">
        <v>431</v>
      </c>
      <c r="P18" s="146"/>
      <c r="Q18" s="148">
        <v>0</v>
      </c>
      <c r="R18" s="146"/>
      <c r="S18" s="146"/>
      <c r="T18" s="148">
        <v>0</v>
      </c>
      <c r="U18" s="146"/>
      <c r="V18" s="146"/>
      <c r="W18" s="146"/>
      <c r="X18" s="146"/>
      <c r="Y18" s="146" t="s">
        <v>432</v>
      </c>
      <c r="Z18" s="148">
        <v>0</v>
      </c>
      <c r="AA18" s="148">
        <v>0</v>
      </c>
      <c r="AB18" s="148">
        <v>0</v>
      </c>
      <c r="AC18" s="148">
        <v>0</v>
      </c>
      <c r="AD18" s="148">
        <v>0</v>
      </c>
      <c r="AE18" s="148">
        <v>0</v>
      </c>
      <c r="AF18" s="148">
        <v>0</v>
      </c>
      <c r="AG18" s="148">
        <v>0</v>
      </c>
      <c r="AH18" s="148">
        <v>0</v>
      </c>
      <c r="AI18" s="146"/>
      <c r="AJ18" s="147"/>
      <c r="AK18" s="148">
        <v>0</v>
      </c>
      <c r="AL18" s="146"/>
      <c r="AM18" s="146"/>
      <c r="AN18" s="148">
        <v>0</v>
      </c>
      <c r="AO18" s="148">
        <v>0</v>
      </c>
      <c r="AP18" s="146"/>
      <c r="AQ18" s="147">
        <v>44285</v>
      </c>
      <c r="AR18" s="146"/>
      <c r="AS18" s="146"/>
      <c r="AT18" s="146"/>
      <c r="AU18" s="146" t="s">
        <v>419</v>
      </c>
      <c r="AV18" s="146"/>
      <c r="AW18" s="146"/>
      <c r="AX18" s="146"/>
      <c r="AY18" s="148">
        <v>0</v>
      </c>
      <c r="AZ18" s="148">
        <v>0</v>
      </c>
      <c r="BA18" s="146"/>
      <c r="BB18" s="146" t="s">
        <v>415</v>
      </c>
    </row>
    <row r="19" spans="1:54" x14ac:dyDescent="0.25">
      <c r="A19" s="146">
        <v>821000831</v>
      </c>
      <c r="B19" s="146" t="s">
        <v>15</v>
      </c>
      <c r="C19" s="146" t="s">
        <v>439</v>
      </c>
      <c r="D19" s="146">
        <v>72585</v>
      </c>
      <c r="E19" s="146" t="s">
        <v>445</v>
      </c>
      <c r="F19" s="146" t="s">
        <v>214</v>
      </c>
      <c r="G19" s="146" t="s">
        <v>439</v>
      </c>
      <c r="H19" s="146">
        <v>72585</v>
      </c>
      <c r="I19" s="146" t="s">
        <v>415</v>
      </c>
      <c r="J19" s="147">
        <v>44260</v>
      </c>
      <c r="K19" s="148">
        <v>44800</v>
      </c>
      <c r="L19" s="148">
        <v>44800</v>
      </c>
      <c r="M19" s="146" t="s">
        <v>446</v>
      </c>
      <c r="N19" s="146" t="s">
        <v>427</v>
      </c>
      <c r="O19" s="146" t="s">
        <v>427</v>
      </c>
      <c r="P19" s="146"/>
      <c r="Q19" s="148">
        <v>0</v>
      </c>
      <c r="R19" s="146"/>
      <c r="S19" s="146"/>
      <c r="T19" s="148">
        <v>44800</v>
      </c>
      <c r="U19" s="146" t="s">
        <v>447</v>
      </c>
      <c r="V19" s="146" t="s">
        <v>448</v>
      </c>
      <c r="W19" s="146"/>
      <c r="X19" s="146"/>
      <c r="Y19" s="146" t="s">
        <v>418</v>
      </c>
      <c r="Z19" s="148">
        <v>44800</v>
      </c>
      <c r="AA19" s="148">
        <v>0</v>
      </c>
      <c r="AB19" s="148">
        <v>0</v>
      </c>
      <c r="AC19" s="148">
        <v>0</v>
      </c>
      <c r="AD19" s="148">
        <v>0</v>
      </c>
      <c r="AE19" s="148">
        <v>44800</v>
      </c>
      <c r="AF19" s="148">
        <v>0</v>
      </c>
      <c r="AG19" s="148">
        <v>0</v>
      </c>
      <c r="AH19" s="148">
        <v>0</v>
      </c>
      <c r="AI19" s="146"/>
      <c r="AJ19" s="147"/>
      <c r="AK19" s="148">
        <v>0</v>
      </c>
      <c r="AL19" s="146"/>
      <c r="AM19" s="146"/>
      <c r="AN19" s="148">
        <v>0</v>
      </c>
      <c r="AO19" s="148">
        <v>44800</v>
      </c>
      <c r="AP19" s="146" t="s">
        <v>449</v>
      </c>
      <c r="AQ19" s="147">
        <v>44404</v>
      </c>
      <c r="AR19" s="146"/>
      <c r="AS19" s="146">
        <v>9</v>
      </c>
      <c r="AT19" s="146"/>
      <c r="AU19" s="146" t="s">
        <v>419</v>
      </c>
      <c r="AV19" s="146">
        <v>1</v>
      </c>
      <c r="AW19" s="146">
        <v>21001231</v>
      </c>
      <c r="AX19" s="146">
        <v>20210806</v>
      </c>
      <c r="AY19" s="148">
        <v>44800</v>
      </c>
      <c r="AZ19" s="148">
        <v>0</v>
      </c>
      <c r="BA19" s="146"/>
      <c r="BB19" s="146" t="s">
        <v>415</v>
      </c>
    </row>
    <row r="20" spans="1:54" x14ac:dyDescent="0.25">
      <c r="A20" s="146">
        <v>821000831</v>
      </c>
      <c r="B20" s="146" t="s">
        <v>15</v>
      </c>
      <c r="C20" s="146" t="s">
        <v>439</v>
      </c>
      <c r="D20" s="146">
        <v>28716</v>
      </c>
      <c r="E20" s="146" t="s">
        <v>450</v>
      </c>
      <c r="F20" s="146" t="s">
        <v>212</v>
      </c>
      <c r="G20" s="146" t="s">
        <v>415</v>
      </c>
      <c r="H20" s="146" t="s">
        <v>415</v>
      </c>
      <c r="I20" s="146" t="s">
        <v>415</v>
      </c>
      <c r="J20" s="147">
        <v>44260</v>
      </c>
      <c r="K20" s="148">
        <v>10800</v>
      </c>
      <c r="L20" s="148">
        <v>10800</v>
      </c>
      <c r="M20" s="146" t="s">
        <v>429</v>
      </c>
      <c r="N20" s="146" t="s">
        <v>430</v>
      </c>
      <c r="O20" s="146" t="s">
        <v>431</v>
      </c>
      <c r="P20" s="146"/>
      <c r="Q20" s="148">
        <v>0</v>
      </c>
      <c r="R20" s="146"/>
      <c r="S20" s="146"/>
      <c r="T20" s="148">
        <v>0</v>
      </c>
      <c r="U20" s="146"/>
      <c r="V20" s="146"/>
      <c r="W20" s="146"/>
      <c r="X20" s="146"/>
      <c r="Y20" s="146" t="s">
        <v>432</v>
      </c>
      <c r="Z20" s="148">
        <v>0</v>
      </c>
      <c r="AA20" s="148">
        <v>0</v>
      </c>
      <c r="AB20" s="148">
        <v>0</v>
      </c>
      <c r="AC20" s="148">
        <v>0</v>
      </c>
      <c r="AD20" s="148">
        <v>0</v>
      </c>
      <c r="AE20" s="148">
        <v>0</v>
      </c>
      <c r="AF20" s="148">
        <v>0</v>
      </c>
      <c r="AG20" s="148">
        <v>0</v>
      </c>
      <c r="AH20" s="148">
        <v>0</v>
      </c>
      <c r="AI20" s="146"/>
      <c r="AJ20" s="147"/>
      <c r="AK20" s="148">
        <v>0</v>
      </c>
      <c r="AL20" s="146"/>
      <c r="AM20" s="146"/>
      <c r="AN20" s="148">
        <v>0</v>
      </c>
      <c r="AO20" s="148">
        <v>0</v>
      </c>
      <c r="AP20" s="146"/>
      <c r="AQ20" s="147">
        <v>44286</v>
      </c>
      <c r="AR20" s="146"/>
      <c r="AS20" s="146"/>
      <c r="AT20" s="146"/>
      <c r="AU20" s="146" t="s">
        <v>419</v>
      </c>
      <c r="AV20" s="146"/>
      <c r="AW20" s="146"/>
      <c r="AX20" s="146"/>
      <c r="AY20" s="148">
        <v>0</v>
      </c>
      <c r="AZ20" s="148">
        <v>0</v>
      </c>
      <c r="BA20" s="146"/>
      <c r="BB20" s="146" t="s">
        <v>415</v>
      </c>
    </row>
    <row r="21" spans="1:54" x14ac:dyDescent="0.25">
      <c r="A21" s="146">
        <v>821000831</v>
      </c>
      <c r="B21" s="146" t="s">
        <v>15</v>
      </c>
      <c r="C21" s="146" t="s">
        <v>439</v>
      </c>
      <c r="D21" s="146">
        <v>33043</v>
      </c>
      <c r="E21" s="146" t="s">
        <v>451</v>
      </c>
      <c r="F21" s="146" t="s">
        <v>211</v>
      </c>
      <c r="G21" s="146" t="s">
        <v>415</v>
      </c>
      <c r="H21" s="146" t="s">
        <v>415</v>
      </c>
      <c r="I21" s="146" t="s">
        <v>415</v>
      </c>
      <c r="J21" s="147">
        <v>44274</v>
      </c>
      <c r="K21" s="148">
        <v>51400</v>
      </c>
      <c r="L21" s="148">
        <v>51400</v>
      </c>
      <c r="M21" s="146" t="s">
        <v>429</v>
      </c>
      <c r="N21" s="146" t="s">
        <v>430</v>
      </c>
      <c r="O21" s="146" t="s">
        <v>431</v>
      </c>
      <c r="P21" s="146"/>
      <c r="Q21" s="148">
        <v>0</v>
      </c>
      <c r="R21" s="146"/>
      <c r="S21" s="146"/>
      <c r="T21" s="148">
        <v>0</v>
      </c>
      <c r="U21" s="146"/>
      <c r="V21" s="146"/>
      <c r="W21" s="146"/>
      <c r="X21" s="146"/>
      <c r="Y21" s="146" t="s">
        <v>432</v>
      </c>
      <c r="Z21" s="148">
        <v>0</v>
      </c>
      <c r="AA21" s="148">
        <v>0</v>
      </c>
      <c r="AB21" s="148">
        <v>0</v>
      </c>
      <c r="AC21" s="148">
        <v>0</v>
      </c>
      <c r="AD21" s="148">
        <v>0</v>
      </c>
      <c r="AE21" s="148">
        <v>0</v>
      </c>
      <c r="AF21" s="148">
        <v>0</v>
      </c>
      <c r="AG21" s="148">
        <v>0</v>
      </c>
      <c r="AH21" s="148">
        <v>0</v>
      </c>
      <c r="AI21" s="146"/>
      <c r="AJ21" s="147"/>
      <c r="AK21" s="148">
        <v>0</v>
      </c>
      <c r="AL21" s="146"/>
      <c r="AM21" s="146"/>
      <c r="AN21" s="148">
        <v>0</v>
      </c>
      <c r="AO21" s="148">
        <v>0</v>
      </c>
      <c r="AP21" s="146"/>
      <c r="AQ21" s="147">
        <v>44285</v>
      </c>
      <c r="AR21" s="146"/>
      <c r="AS21" s="146"/>
      <c r="AT21" s="146"/>
      <c r="AU21" s="146" t="s">
        <v>419</v>
      </c>
      <c r="AV21" s="146"/>
      <c r="AW21" s="146"/>
      <c r="AX21" s="146"/>
      <c r="AY21" s="148">
        <v>0</v>
      </c>
      <c r="AZ21" s="148">
        <v>0</v>
      </c>
      <c r="BA21" s="146"/>
      <c r="BB21" s="146" t="s">
        <v>415</v>
      </c>
    </row>
    <row r="22" spans="1:54" x14ac:dyDescent="0.25">
      <c r="A22" s="146">
        <v>821000831</v>
      </c>
      <c r="B22" s="146" t="s">
        <v>15</v>
      </c>
      <c r="C22" s="146" t="s">
        <v>439</v>
      </c>
      <c r="D22" s="146">
        <v>56416</v>
      </c>
      <c r="E22" s="146" t="s">
        <v>452</v>
      </c>
      <c r="F22" s="146" t="s">
        <v>213</v>
      </c>
      <c r="G22" s="146" t="s">
        <v>439</v>
      </c>
      <c r="H22" s="146">
        <v>56416</v>
      </c>
      <c r="I22" s="146" t="s">
        <v>415</v>
      </c>
      <c r="J22" s="147">
        <v>44330</v>
      </c>
      <c r="K22" s="148">
        <v>43200</v>
      </c>
      <c r="L22" s="148">
        <v>10800</v>
      </c>
      <c r="M22" s="146" t="s">
        <v>446</v>
      </c>
      <c r="N22" s="146" t="s">
        <v>453</v>
      </c>
      <c r="O22" s="146" t="s">
        <v>454</v>
      </c>
      <c r="P22" s="146"/>
      <c r="Q22" s="148">
        <v>0</v>
      </c>
      <c r="R22" s="146"/>
      <c r="S22" s="146"/>
      <c r="T22" s="148">
        <v>10800</v>
      </c>
      <c r="U22" s="146" t="s">
        <v>436</v>
      </c>
      <c r="V22" s="146" t="s">
        <v>437</v>
      </c>
      <c r="W22" s="146"/>
      <c r="X22" s="146"/>
      <c r="Y22" s="146" t="s">
        <v>418</v>
      </c>
      <c r="Z22" s="148">
        <v>43200</v>
      </c>
      <c r="AA22" s="148">
        <v>0</v>
      </c>
      <c r="AB22" s="148">
        <v>0</v>
      </c>
      <c r="AC22" s="148">
        <v>0</v>
      </c>
      <c r="AD22" s="148">
        <v>32400</v>
      </c>
      <c r="AE22" s="148">
        <v>10800</v>
      </c>
      <c r="AF22" s="148">
        <v>1</v>
      </c>
      <c r="AG22" s="148">
        <v>32400</v>
      </c>
      <c r="AH22" s="148">
        <v>0</v>
      </c>
      <c r="AI22" s="146">
        <v>2201104101</v>
      </c>
      <c r="AJ22" s="147">
        <v>44438</v>
      </c>
      <c r="AK22" s="148">
        <v>32400</v>
      </c>
      <c r="AL22" s="146"/>
      <c r="AM22" s="146"/>
      <c r="AN22" s="148">
        <v>0</v>
      </c>
      <c r="AO22" s="148">
        <v>10800</v>
      </c>
      <c r="AP22" s="146" t="s">
        <v>455</v>
      </c>
      <c r="AQ22" s="147">
        <v>44348</v>
      </c>
      <c r="AR22" s="146"/>
      <c r="AS22" s="146">
        <v>9</v>
      </c>
      <c r="AT22" s="146"/>
      <c r="AU22" s="146" t="s">
        <v>419</v>
      </c>
      <c r="AV22" s="146">
        <v>1</v>
      </c>
      <c r="AW22" s="146">
        <v>20220712</v>
      </c>
      <c r="AX22" s="146">
        <v>20210610</v>
      </c>
      <c r="AY22" s="148">
        <v>43200</v>
      </c>
      <c r="AZ22" s="148">
        <v>0</v>
      </c>
      <c r="BA22" s="146"/>
      <c r="BB22" s="146" t="s">
        <v>415</v>
      </c>
    </row>
    <row r="23" spans="1:54" x14ac:dyDescent="0.25">
      <c r="A23" s="146">
        <v>821000831</v>
      </c>
      <c r="B23" s="146" t="s">
        <v>15</v>
      </c>
      <c r="C23" s="146" t="s">
        <v>439</v>
      </c>
      <c r="D23" s="146">
        <v>90423</v>
      </c>
      <c r="E23" s="146" t="s">
        <v>456</v>
      </c>
      <c r="F23" s="146" t="s">
        <v>215</v>
      </c>
      <c r="G23" s="146" t="s">
        <v>415</v>
      </c>
      <c r="H23" s="146" t="s">
        <v>415</v>
      </c>
      <c r="I23" s="146" t="s">
        <v>415</v>
      </c>
      <c r="J23" s="147">
        <v>44428</v>
      </c>
      <c r="K23" s="148">
        <v>115500</v>
      </c>
      <c r="L23" s="148">
        <v>115500</v>
      </c>
      <c r="M23" s="146" t="s">
        <v>429</v>
      </c>
      <c r="N23" s="146" t="s">
        <v>430</v>
      </c>
      <c r="O23" s="146" t="s">
        <v>431</v>
      </c>
      <c r="P23" s="146"/>
      <c r="Q23" s="148">
        <v>0</v>
      </c>
      <c r="R23" s="146"/>
      <c r="S23" s="146"/>
      <c r="T23" s="148">
        <v>0</v>
      </c>
      <c r="U23" s="146"/>
      <c r="V23" s="146"/>
      <c r="W23" s="146"/>
      <c r="X23" s="146"/>
      <c r="Y23" s="146" t="s">
        <v>432</v>
      </c>
      <c r="Z23" s="148">
        <v>0</v>
      </c>
      <c r="AA23" s="148">
        <v>0</v>
      </c>
      <c r="AB23" s="148">
        <v>0</v>
      </c>
      <c r="AC23" s="148">
        <v>0</v>
      </c>
      <c r="AD23" s="148">
        <v>0</v>
      </c>
      <c r="AE23" s="148">
        <v>0</v>
      </c>
      <c r="AF23" s="148">
        <v>0</v>
      </c>
      <c r="AG23" s="148">
        <v>0</v>
      </c>
      <c r="AH23" s="148">
        <v>0</v>
      </c>
      <c r="AI23" s="146"/>
      <c r="AJ23" s="147"/>
      <c r="AK23" s="148">
        <v>0</v>
      </c>
      <c r="AL23" s="146"/>
      <c r="AM23" s="146"/>
      <c r="AN23" s="148">
        <v>0</v>
      </c>
      <c r="AO23" s="148">
        <v>0</v>
      </c>
      <c r="AP23" s="146"/>
      <c r="AQ23" s="147">
        <v>44440</v>
      </c>
      <c r="AR23" s="146"/>
      <c r="AS23" s="146"/>
      <c r="AT23" s="146"/>
      <c r="AU23" s="146" t="s">
        <v>419</v>
      </c>
      <c r="AV23" s="146"/>
      <c r="AW23" s="146"/>
      <c r="AX23" s="146"/>
      <c r="AY23" s="148">
        <v>0</v>
      </c>
      <c r="AZ23" s="148">
        <v>0</v>
      </c>
      <c r="BA23" s="146"/>
      <c r="BB23" s="146" t="s">
        <v>415</v>
      </c>
    </row>
    <row r="24" spans="1:54" x14ac:dyDescent="0.25">
      <c r="A24" s="146">
        <v>821000831</v>
      </c>
      <c r="B24" s="146" t="s">
        <v>15</v>
      </c>
      <c r="C24" s="146" t="s">
        <v>439</v>
      </c>
      <c r="D24" s="146">
        <v>96685</v>
      </c>
      <c r="E24" s="146" t="s">
        <v>457</v>
      </c>
      <c r="F24" s="146" t="s">
        <v>216</v>
      </c>
      <c r="G24" s="146" t="s">
        <v>415</v>
      </c>
      <c r="H24" s="146" t="s">
        <v>415</v>
      </c>
      <c r="I24" s="146" t="s">
        <v>415</v>
      </c>
      <c r="J24" s="147">
        <v>44446</v>
      </c>
      <c r="K24" s="148">
        <v>11200</v>
      </c>
      <c r="L24" s="148">
        <v>11200</v>
      </c>
      <c r="M24" s="146" t="s">
        <v>429</v>
      </c>
      <c r="N24" s="146" t="s">
        <v>430</v>
      </c>
      <c r="O24" s="146" t="s">
        <v>431</v>
      </c>
      <c r="P24" s="146"/>
      <c r="Q24" s="148">
        <v>0</v>
      </c>
      <c r="R24" s="146"/>
      <c r="S24" s="146"/>
      <c r="T24" s="148">
        <v>0</v>
      </c>
      <c r="U24" s="146"/>
      <c r="V24" s="146"/>
      <c r="W24" s="146"/>
      <c r="X24" s="146"/>
      <c r="Y24" s="146" t="s">
        <v>432</v>
      </c>
      <c r="Z24" s="148">
        <v>0</v>
      </c>
      <c r="AA24" s="148">
        <v>0</v>
      </c>
      <c r="AB24" s="148">
        <v>0</v>
      </c>
      <c r="AC24" s="148">
        <v>0</v>
      </c>
      <c r="AD24" s="148">
        <v>0</v>
      </c>
      <c r="AE24" s="148">
        <v>0</v>
      </c>
      <c r="AF24" s="148">
        <v>0</v>
      </c>
      <c r="AG24" s="148">
        <v>0</v>
      </c>
      <c r="AH24" s="148">
        <v>0</v>
      </c>
      <c r="AI24" s="146"/>
      <c r="AJ24" s="147"/>
      <c r="AK24" s="148">
        <v>0</v>
      </c>
      <c r="AL24" s="146"/>
      <c r="AM24" s="146"/>
      <c r="AN24" s="148">
        <v>0</v>
      </c>
      <c r="AO24" s="148">
        <v>0</v>
      </c>
      <c r="AP24" s="146"/>
      <c r="AQ24" s="147">
        <v>44466</v>
      </c>
      <c r="AR24" s="146"/>
      <c r="AS24" s="146"/>
      <c r="AT24" s="146"/>
      <c r="AU24" s="146" t="s">
        <v>419</v>
      </c>
      <c r="AV24" s="146"/>
      <c r="AW24" s="146"/>
      <c r="AX24" s="146"/>
      <c r="AY24" s="148">
        <v>0</v>
      </c>
      <c r="AZ24" s="148">
        <v>0</v>
      </c>
      <c r="BA24" s="146"/>
      <c r="BB24" s="146" t="s">
        <v>415</v>
      </c>
    </row>
    <row r="25" spans="1:54" x14ac:dyDescent="0.25">
      <c r="A25" s="146">
        <v>821000831</v>
      </c>
      <c r="B25" s="146" t="s">
        <v>15</v>
      </c>
      <c r="C25" s="146" t="s">
        <v>439</v>
      </c>
      <c r="D25" s="146">
        <v>96831</v>
      </c>
      <c r="E25" s="146" t="s">
        <v>458</v>
      </c>
      <c r="F25" s="146" t="s">
        <v>217</v>
      </c>
      <c r="G25" s="146" t="s">
        <v>415</v>
      </c>
      <c r="H25" s="146" t="s">
        <v>415</v>
      </c>
      <c r="I25" s="146" t="s">
        <v>415</v>
      </c>
      <c r="J25" s="147">
        <v>44446</v>
      </c>
      <c r="K25" s="148">
        <v>11200</v>
      </c>
      <c r="L25" s="148">
        <v>11200</v>
      </c>
      <c r="M25" s="146" t="s">
        <v>429</v>
      </c>
      <c r="N25" s="146" t="s">
        <v>430</v>
      </c>
      <c r="O25" s="146" t="s">
        <v>431</v>
      </c>
      <c r="P25" s="146"/>
      <c r="Q25" s="148">
        <v>0</v>
      </c>
      <c r="R25" s="146"/>
      <c r="S25" s="146"/>
      <c r="T25" s="148">
        <v>0</v>
      </c>
      <c r="U25" s="146"/>
      <c r="V25" s="146"/>
      <c r="W25" s="146"/>
      <c r="X25" s="146"/>
      <c r="Y25" s="146" t="s">
        <v>432</v>
      </c>
      <c r="Z25" s="148">
        <v>0</v>
      </c>
      <c r="AA25" s="148">
        <v>0</v>
      </c>
      <c r="AB25" s="148">
        <v>0</v>
      </c>
      <c r="AC25" s="148">
        <v>0</v>
      </c>
      <c r="AD25" s="148">
        <v>0</v>
      </c>
      <c r="AE25" s="148">
        <v>0</v>
      </c>
      <c r="AF25" s="148">
        <v>0</v>
      </c>
      <c r="AG25" s="148">
        <v>0</v>
      </c>
      <c r="AH25" s="148">
        <v>0</v>
      </c>
      <c r="AI25" s="146"/>
      <c r="AJ25" s="147"/>
      <c r="AK25" s="148">
        <v>0</v>
      </c>
      <c r="AL25" s="146"/>
      <c r="AM25" s="146"/>
      <c r="AN25" s="148">
        <v>0</v>
      </c>
      <c r="AO25" s="148">
        <v>0</v>
      </c>
      <c r="AP25" s="146"/>
      <c r="AQ25" s="147">
        <v>44466</v>
      </c>
      <c r="AR25" s="146"/>
      <c r="AS25" s="146"/>
      <c r="AT25" s="146"/>
      <c r="AU25" s="146" t="s">
        <v>419</v>
      </c>
      <c r="AV25" s="146"/>
      <c r="AW25" s="146"/>
      <c r="AX25" s="146"/>
      <c r="AY25" s="148">
        <v>0</v>
      </c>
      <c r="AZ25" s="148">
        <v>0</v>
      </c>
      <c r="BA25" s="146"/>
      <c r="BB25" s="146" t="s">
        <v>415</v>
      </c>
    </row>
    <row r="26" spans="1:54" x14ac:dyDescent="0.25">
      <c r="A26" s="146">
        <v>821000831</v>
      </c>
      <c r="B26" s="146" t="s">
        <v>15</v>
      </c>
      <c r="C26" s="146" t="s">
        <v>439</v>
      </c>
      <c r="D26" s="146">
        <v>96836</v>
      </c>
      <c r="E26" s="146" t="s">
        <v>459</v>
      </c>
      <c r="F26" s="146" t="s">
        <v>218</v>
      </c>
      <c r="G26" s="146" t="s">
        <v>415</v>
      </c>
      <c r="H26" s="146" t="s">
        <v>415</v>
      </c>
      <c r="I26" s="146" t="s">
        <v>415</v>
      </c>
      <c r="J26" s="147">
        <v>44446</v>
      </c>
      <c r="K26" s="148">
        <v>11200</v>
      </c>
      <c r="L26" s="148">
        <v>11200</v>
      </c>
      <c r="M26" s="146" t="s">
        <v>429</v>
      </c>
      <c r="N26" s="146" t="s">
        <v>430</v>
      </c>
      <c r="O26" s="146" t="s">
        <v>431</v>
      </c>
      <c r="P26" s="146"/>
      <c r="Q26" s="148">
        <v>0</v>
      </c>
      <c r="R26" s="146"/>
      <c r="S26" s="146"/>
      <c r="T26" s="148">
        <v>0</v>
      </c>
      <c r="U26" s="146"/>
      <c r="V26" s="146"/>
      <c r="W26" s="146"/>
      <c r="X26" s="146"/>
      <c r="Y26" s="146" t="s">
        <v>432</v>
      </c>
      <c r="Z26" s="148">
        <v>0</v>
      </c>
      <c r="AA26" s="148">
        <v>0</v>
      </c>
      <c r="AB26" s="148">
        <v>0</v>
      </c>
      <c r="AC26" s="148">
        <v>0</v>
      </c>
      <c r="AD26" s="148">
        <v>0</v>
      </c>
      <c r="AE26" s="148">
        <v>0</v>
      </c>
      <c r="AF26" s="148">
        <v>0</v>
      </c>
      <c r="AG26" s="148">
        <v>0</v>
      </c>
      <c r="AH26" s="148">
        <v>0</v>
      </c>
      <c r="AI26" s="146"/>
      <c r="AJ26" s="147"/>
      <c r="AK26" s="148">
        <v>0</v>
      </c>
      <c r="AL26" s="146"/>
      <c r="AM26" s="146"/>
      <c r="AN26" s="148">
        <v>0</v>
      </c>
      <c r="AO26" s="148">
        <v>0</v>
      </c>
      <c r="AP26" s="146"/>
      <c r="AQ26" s="147">
        <v>44466</v>
      </c>
      <c r="AR26" s="146"/>
      <c r="AS26" s="146"/>
      <c r="AT26" s="146"/>
      <c r="AU26" s="146" t="s">
        <v>419</v>
      </c>
      <c r="AV26" s="146"/>
      <c r="AW26" s="146"/>
      <c r="AX26" s="146"/>
      <c r="AY26" s="148">
        <v>0</v>
      </c>
      <c r="AZ26" s="148">
        <v>0</v>
      </c>
      <c r="BA26" s="146"/>
      <c r="BB26" s="146" t="s">
        <v>415</v>
      </c>
    </row>
    <row r="27" spans="1:54" x14ac:dyDescent="0.25">
      <c r="A27" s="146">
        <v>821000831</v>
      </c>
      <c r="B27" s="146" t="s">
        <v>15</v>
      </c>
      <c r="C27" s="146" t="s">
        <v>439</v>
      </c>
      <c r="D27" s="146">
        <v>99164</v>
      </c>
      <c r="E27" s="146" t="s">
        <v>460</v>
      </c>
      <c r="F27" s="146" t="s">
        <v>219</v>
      </c>
      <c r="G27" s="146" t="s">
        <v>415</v>
      </c>
      <c r="H27" s="146" t="s">
        <v>415</v>
      </c>
      <c r="I27" s="146" t="s">
        <v>415</v>
      </c>
      <c r="J27" s="147">
        <v>44453</v>
      </c>
      <c r="K27" s="148">
        <v>32900</v>
      </c>
      <c r="L27" s="148">
        <v>32900</v>
      </c>
      <c r="M27" s="146" t="s">
        <v>429</v>
      </c>
      <c r="N27" s="146" t="s">
        <v>430</v>
      </c>
      <c r="O27" s="146" t="s">
        <v>431</v>
      </c>
      <c r="P27" s="146"/>
      <c r="Q27" s="148">
        <v>0</v>
      </c>
      <c r="R27" s="146"/>
      <c r="S27" s="146"/>
      <c r="T27" s="148">
        <v>0</v>
      </c>
      <c r="U27" s="146"/>
      <c r="V27" s="146"/>
      <c r="W27" s="146"/>
      <c r="X27" s="146"/>
      <c r="Y27" s="146" t="s">
        <v>432</v>
      </c>
      <c r="Z27" s="148">
        <v>0</v>
      </c>
      <c r="AA27" s="148">
        <v>0</v>
      </c>
      <c r="AB27" s="148">
        <v>0</v>
      </c>
      <c r="AC27" s="148">
        <v>0</v>
      </c>
      <c r="AD27" s="148">
        <v>0</v>
      </c>
      <c r="AE27" s="148">
        <v>0</v>
      </c>
      <c r="AF27" s="148">
        <v>0</v>
      </c>
      <c r="AG27" s="148">
        <v>0</v>
      </c>
      <c r="AH27" s="148">
        <v>0</v>
      </c>
      <c r="AI27" s="146"/>
      <c r="AJ27" s="147"/>
      <c r="AK27" s="148">
        <v>0</v>
      </c>
      <c r="AL27" s="146"/>
      <c r="AM27" s="146"/>
      <c r="AN27" s="148">
        <v>0</v>
      </c>
      <c r="AO27" s="148">
        <v>0</v>
      </c>
      <c r="AP27" s="146"/>
      <c r="AQ27" s="147">
        <v>44466</v>
      </c>
      <c r="AR27" s="146"/>
      <c r="AS27" s="146"/>
      <c r="AT27" s="146"/>
      <c r="AU27" s="146" t="s">
        <v>419</v>
      </c>
      <c r="AV27" s="146"/>
      <c r="AW27" s="146"/>
      <c r="AX27" s="146"/>
      <c r="AY27" s="148">
        <v>0</v>
      </c>
      <c r="AZ27" s="148">
        <v>0</v>
      </c>
      <c r="BA27" s="146"/>
      <c r="BB27" s="146" t="s">
        <v>415</v>
      </c>
    </row>
    <row r="28" spans="1:54" x14ac:dyDescent="0.25">
      <c r="A28" s="146">
        <v>821000831</v>
      </c>
      <c r="B28" s="146" t="s">
        <v>15</v>
      </c>
      <c r="C28" s="146" t="s">
        <v>439</v>
      </c>
      <c r="D28" s="146">
        <v>99165</v>
      </c>
      <c r="E28" s="146" t="s">
        <v>461</v>
      </c>
      <c r="F28" s="146" t="s">
        <v>220</v>
      </c>
      <c r="G28" s="146" t="s">
        <v>415</v>
      </c>
      <c r="H28" s="146" t="s">
        <v>415</v>
      </c>
      <c r="I28" s="146" t="s">
        <v>415</v>
      </c>
      <c r="J28" s="147">
        <v>44453</v>
      </c>
      <c r="K28" s="148">
        <v>32900</v>
      </c>
      <c r="L28" s="148">
        <v>32900</v>
      </c>
      <c r="M28" s="146" t="s">
        <v>429</v>
      </c>
      <c r="N28" s="146" t="s">
        <v>430</v>
      </c>
      <c r="O28" s="146" t="s">
        <v>431</v>
      </c>
      <c r="P28" s="146"/>
      <c r="Q28" s="148">
        <v>0</v>
      </c>
      <c r="R28" s="146"/>
      <c r="S28" s="146"/>
      <c r="T28" s="148">
        <v>0</v>
      </c>
      <c r="U28" s="146"/>
      <c r="V28" s="146"/>
      <c r="W28" s="146"/>
      <c r="X28" s="146"/>
      <c r="Y28" s="146" t="s">
        <v>432</v>
      </c>
      <c r="Z28" s="148">
        <v>0</v>
      </c>
      <c r="AA28" s="148">
        <v>0</v>
      </c>
      <c r="AB28" s="148">
        <v>0</v>
      </c>
      <c r="AC28" s="148">
        <v>0</v>
      </c>
      <c r="AD28" s="148">
        <v>0</v>
      </c>
      <c r="AE28" s="148">
        <v>0</v>
      </c>
      <c r="AF28" s="148">
        <v>0</v>
      </c>
      <c r="AG28" s="148">
        <v>0</v>
      </c>
      <c r="AH28" s="148">
        <v>0</v>
      </c>
      <c r="AI28" s="146"/>
      <c r="AJ28" s="147"/>
      <c r="AK28" s="148">
        <v>0</v>
      </c>
      <c r="AL28" s="146"/>
      <c r="AM28" s="146"/>
      <c r="AN28" s="148">
        <v>0</v>
      </c>
      <c r="AO28" s="148">
        <v>0</v>
      </c>
      <c r="AP28" s="146"/>
      <c r="AQ28" s="147">
        <v>44466</v>
      </c>
      <c r="AR28" s="146"/>
      <c r="AS28" s="146"/>
      <c r="AT28" s="146"/>
      <c r="AU28" s="146" t="s">
        <v>419</v>
      </c>
      <c r="AV28" s="146"/>
      <c r="AW28" s="146"/>
      <c r="AX28" s="146"/>
      <c r="AY28" s="148">
        <v>0</v>
      </c>
      <c r="AZ28" s="148">
        <v>0</v>
      </c>
      <c r="BA28" s="146"/>
      <c r="BB28" s="146" t="s">
        <v>415</v>
      </c>
    </row>
    <row r="29" spans="1:54" x14ac:dyDescent="0.25">
      <c r="A29" s="146">
        <v>821000831</v>
      </c>
      <c r="B29" s="146" t="s">
        <v>15</v>
      </c>
      <c r="C29" s="146" t="s">
        <v>439</v>
      </c>
      <c r="D29" s="146">
        <v>108177</v>
      </c>
      <c r="E29" s="146" t="s">
        <v>462</v>
      </c>
      <c r="F29" s="146" t="s">
        <v>221</v>
      </c>
      <c r="G29" s="146" t="s">
        <v>415</v>
      </c>
      <c r="H29" s="146" t="s">
        <v>415</v>
      </c>
      <c r="I29" s="146" t="s">
        <v>415</v>
      </c>
      <c r="J29" s="147">
        <v>44481</v>
      </c>
      <c r="K29" s="148">
        <v>32800</v>
      </c>
      <c r="L29" s="148">
        <v>32800</v>
      </c>
      <c r="M29" s="146" t="s">
        <v>429</v>
      </c>
      <c r="N29" s="146" t="s">
        <v>430</v>
      </c>
      <c r="O29" s="146" t="s">
        <v>431</v>
      </c>
      <c r="P29" s="146"/>
      <c r="Q29" s="148">
        <v>0</v>
      </c>
      <c r="R29" s="146"/>
      <c r="S29" s="146"/>
      <c r="T29" s="148">
        <v>0</v>
      </c>
      <c r="U29" s="146"/>
      <c r="V29" s="146"/>
      <c r="W29" s="146"/>
      <c r="X29" s="146"/>
      <c r="Y29" s="146" t="s">
        <v>432</v>
      </c>
      <c r="Z29" s="148">
        <v>0</v>
      </c>
      <c r="AA29" s="148">
        <v>0</v>
      </c>
      <c r="AB29" s="148">
        <v>0</v>
      </c>
      <c r="AC29" s="148">
        <v>0</v>
      </c>
      <c r="AD29" s="148">
        <v>0</v>
      </c>
      <c r="AE29" s="148">
        <v>0</v>
      </c>
      <c r="AF29" s="148">
        <v>0</v>
      </c>
      <c r="AG29" s="148">
        <v>0</v>
      </c>
      <c r="AH29" s="148">
        <v>0</v>
      </c>
      <c r="AI29" s="146"/>
      <c r="AJ29" s="147"/>
      <c r="AK29" s="148">
        <v>0</v>
      </c>
      <c r="AL29" s="146"/>
      <c r="AM29" s="146"/>
      <c r="AN29" s="148">
        <v>0</v>
      </c>
      <c r="AO29" s="148">
        <v>0</v>
      </c>
      <c r="AP29" s="146"/>
      <c r="AQ29" s="147">
        <v>44495</v>
      </c>
      <c r="AR29" s="146"/>
      <c r="AS29" s="146"/>
      <c r="AT29" s="146"/>
      <c r="AU29" s="146" t="s">
        <v>419</v>
      </c>
      <c r="AV29" s="146"/>
      <c r="AW29" s="146"/>
      <c r="AX29" s="146"/>
      <c r="AY29" s="148">
        <v>0</v>
      </c>
      <c r="AZ29" s="148">
        <v>0</v>
      </c>
      <c r="BA29" s="146"/>
      <c r="BB29" s="146" t="s">
        <v>415</v>
      </c>
    </row>
    <row r="30" spans="1:54" x14ac:dyDescent="0.25">
      <c r="A30" s="146">
        <v>821000831</v>
      </c>
      <c r="B30" s="146" t="s">
        <v>15</v>
      </c>
      <c r="C30" s="146" t="s">
        <v>439</v>
      </c>
      <c r="D30" s="146">
        <v>109674</v>
      </c>
      <c r="E30" s="146" t="s">
        <v>463</v>
      </c>
      <c r="F30" s="146" t="s">
        <v>222</v>
      </c>
      <c r="G30" s="146" t="s">
        <v>415</v>
      </c>
      <c r="H30" s="146" t="s">
        <v>415</v>
      </c>
      <c r="I30" s="146" t="s">
        <v>415</v>
      </c>
      <c r="J30" s="147">
        <v>44484</v>
      </c>
      <c r="K30" s="148">
        <v>76732</v>
      </c>
      <c r="L30" s="148">
        <v>76732</v>
      </c>
      <c r="M30" s="146" t="s">
        <v>429</v>
      </c>
      <c r="N30" s="146" t="s">
        <v>430</v>
      </c>
      <c r="O30" s="146" t="s">
        <v>431</v>
      </c>
      <c r="P30" s="146"/>
      <c r="Q30" s="148">
        <v>0</v>
      </c>
      <c r="R30" s="146"/>
      <c r="S30" s="146"/>
      <c r="T30" s="148">
        <v>0</v>
      </c>
      <c r="U30" s="146"/>
      <c r="V30" s="146"/>
      <c r="W30" s="146"/>
      <c r="X30" s="146"/>
      <c r="Y30" s="146" t="s">
        <v>432</v>
      </c>
      <c r="Z30" s="148">
        <v>0</v>
      </c>
      <c r="AA30" s="148">
        <v>0</v>
      </c>
      <c r="AB30" s="148">
        <v>0</v>
      </c>
      <c r="AC30" s="148">
        <v>0</v>
      </c>
      <c r="AD30" s="148">
        <v>0</v>
      </c>
      <c r="AE30" s="148">
        <v>0</v>
      </c>
      <c r="AF30" s="148">
        <v>0</v>
      </c>
      <c r="AG30" s="148">
        <v>0</v>
      </c>
      <c r="AH30" s="148">
        <v>0</v>
      </c>
      <c r="AI30" s="146"/>
      <c r="AJ30" s="147"/>
      <c r="AK30" s="148">
        <v>0</v>
      </c>
      <c r="AL30" s="146"/>
      <c r="AM30" s="146"/>
      <c r="AN30" s="148">
        <v>0</v>
      </c>
      <c r="AO30" s="148">
        <v>0</v>
      </c>
      <c r="AP30" s="146"/>
      <c r="AQ30" s="147">
        <v>44495</v>
      </c>
      <c r="AR30" s="146"/>
      <c r="AS30" s="146"/>
      <c r="AT30" s="146"/>
      <c r="AU30" s="146" t="s">
        <v>419</v>
      </c>
      <c r="AV30" s="146"/>
      <c r="AW30" s="146"/>
      <c r="AX30" s="146"/>
      <c r="AY30" s="148">
        <v>0</v>
      </c>
      <c r="AZ30" s="148">
        <v>0</v>
      </c>
      <c r="BA30" s="146"/>
      <c r="BB30" s="146" t="s">
        <v>415</v>
      </c>
    </row>
    <row r="31" spans="1:54" x14ac:dyDescent="0.25">
      <c r="A31" s="146">
        <v>821000831</v>
      </c>
      <c r="B31" s="146" t="s">
        <v>15</v>
      </c>
      <c r="C31" s="146" t="s">
        <v>439</v>
      </c>
      <c r="D31" s="146">
        <v>109998</v>
      </c>
      <c r="E31" s="146" t="s">
        <v>464</v>
      </c>
      <c r="F31" s="146" t="s">
        <v>223</v>
      </c>
      <c r="G31" s="146" t="s">
        <v>415</v>
      </c>
      <c r="H31" s="146" t="s">
        <v>415</v>
      </c>
      <c r="I31" s="146" t="s">
        <v>415</v>
      </c>
      <c r="J31" s="147">
        <v>44488</v>
      </c>
      <c r="K31" s="148">
        <v>11200</v>
      </c>
      <c r="L31" s="148">
        <v>11200</v>
      </c>
      <c r="M31" s="146" t="s">
        <v>429</v>
      </c>
      <c r="N31" s="146" t="s">
        <v>430</v>
      </c>
      <c r="O31" s="146" t="s">
        <v>431</v>
      </c>
      <c r="P31" s="146"/>
      <c r="Q31" s="148">
        <v>0</v>
      </c>
      <c r="R31" s="146"/>
      <c r="S31" s="146"/>
      <c r="T31" s="148">
        <v>0</v>
      </c>
      <c r="U31" s="146"/>
      <c r="V31" s="146"/>
      <c r="W31" s="146"/>
      <c r="X31" s="146"/>
      <c r="Y31" s="146" t="s">
        <v>432</v>
      </c>
      <c r="Z31" s="148">
        <v>0</v>
      </c>
      <c r="AA31" s="148">
        <v>0</v>
      </c>
      <c r="AB31" s="148">
        <v>0</v>
      </c>
      <c r="AC31" s="148">
        <v>0</v>
      </c>
      <c r="AD31" s="148">
        <v>0</v>
      </c>
      <c r="AE31" s="148">
        <v>0</v>
      </c>
      <c r="AF31" s="148">
        <v>0</v>
      </c>
      <c r="AG31" s="148">
        <v>0</v>
      </c>
      <c r="AH31" s="148">
        <v>0</v>
      </c>
      <c r="AI31" s="146"/>
      <c r="AJ31" s="147"/>
      <c r="AK31" s="148">
        <v>0</v>
      </c>
      <c r="AL31" s="146"/>
      <c r="AM31" s="146"/>
      <c r="AN31" s="148">
        <v>0</v>
      </c>
      <c r="AO31" s="148">
        <v>0</v>
      </c>
      <c r="AP31" s="146"/>
      <c r="AQ31" s="147">
        <v>44495</v>
      </c>
      <c r="AR31" s="146"/>
      <c r="AS31" s="146"/>
      <c r="AT31" s="146"/>
      <c r="AU31" s="146" t="s">
        <v>419</v>
      </c>
      <c r="AV31" s="146"/>
      <c r="AW31" s="146"/>
      <c r="AX31" s="146"/>
      <c r="AY31" s="148">
        <v>0</v>
      </c>
      <c r="AZ31" s="148">
        <v>0</v>
      </c>
      <c r="BA31" s="146"/>
      <c r="BB31" s="146" t="s">
        <v>415</v>
      </c>
    </row>
    <row r="32" spans="1:54" x14ac:dyDescent="0.25">
      <c r="A32" s="146">
        <v>821000831</v>
      </c>
      <c r="B32" s="146" t="s">
        <v>15</v>
      </c>
      <c r="C32" s="146" t="s">
        <v>439</v>
      </c>
      <c r="D32" s="146">
        <v>144359</v>
      </c>
      <c r="E32" s="146" t="s">
        <v>465</v>
      </c>
      <c r="F32" s="146" t="s">
        <v>224</v>
      </c>
      <c r="G32" s="146" t="s">
        <v>415</v>
      </c>
      <c r="H32" s="146" t="s">
        <v>415</v>
      </c>
      <c r="I32" s="146" t="s">
        <v>415</v>
      </c>
      <c r="J32" s="147">
        <v>44601</v>
      </c>
      <c r="K32" s="148">
        <v>172100</v>
      </c>
      <c r="L32" s="148">
        <v>172100</v>
      </c>
      <c r="M32" s="146" t="s">
        <v>429</v>
      </c>
      <c r="N32" s="146" t="e">
        <v>#N/A</v>
      </c>
      <c r="O32" s="146" t="s">
        <v>431</v>
      </c>
      <c r="P32" s="146"/>
      <c r="Q32" s="148">
        <v>0</v>
      </c>
      <c r="R32" s="146"/>
      <c r="S32" s="146"/>
      <c r="T32" s="148">
        <v>0</v>
      </c>
      <c r="U32" s="146"/>
      <c r="V32" s="146"/>
      <c r="W32" s="146"/>
      <c r="X32" s="146"/>
      <c r="Y32" s="146" t="s">
        <v>432</v>
      </c>
      <c r="Z32" s="148">
        <v>0</v>
      </c>
      <c r="AA32" s="148">
        <v>0</v>
      </c>
      <c r="AB32" s="148">
        <v>0</v>
      </c>
      <c r="AC32" s="148">
        <v>0</v>
      </c>
      <c r="AD32" s="148">
        <v>0</v>
      </c>
      <c r="AE32" s="148">
        <v>0</v>
      </c>
      <c r="AF32" s="148">
        <v>0</v>
      </c>
      <c r="AG32" s="148">
        <v>0</v>
      </c>
      <c r="AH32" s="148">
        <v>0</v>
      </c>
      <c r="AI32" s="146"/>
      <c r="AJ32" s="147"/>
      <c r="AK32" s="148">
        <v>0</v>
      </c>
      <c r="AL32" s="146"/>
      <c r="AM32" s="146"/>
      <c r="AN32" s="148">
        <v>0</v>
      </c>
      <c r="AO32" s="148">
        <v>0</v>
      </c>
      <c r="AP32" s="146"/>
      <c r="AQ32" s="147">
        <v>44628</v>
      </c>
      <c r="AR32" s="146"/>
      <c r="AS32" s="146"/>
      <c r="AT32" s="146"/>
      <c r="AU32" s="146" t="s">
        <v>419</v>
      </c>
      <c r="AV32" s="146"/>
      <c r="AW32" s="146"/>
      <c r="AX32" s="146"/>
      <c r="AY32" s="148">
        <v>0</v>
      </c>
      <c r="AZ32" s="148">
        <v>0</v>
      </c>
      <c r="BA32" s="146"/>
      <c r="BB32" s="146" t="s">
        <v>415</v>
      </c>
    </row>
    <row r="33" spans="1:54" x14ac:dyDescent="0.25">
      <c r="A33" s="146">
        <v>821000831</v>
      </c>
      <c r="B33" s="146" t="s">
        <v>15</v>
      </c>
      <c r="C33" s="146" t="s">
        <v>439</v>
      </c>
      <c r="D33" s="146">
        <v>144362</v>
      </c>
      <c r="E33" s="146" t="s">
        <v>466</v>
      </c>
      <c r="F33" s="146" t="s">
        <v>225</v>
      </c>
      <c r="G33" s="146" t="s">
        <v>415</v>
      </c>
      <c r="H33" s="146" t="s">
        <v>415</v>
      </c>
      <c r="I33" s="146" t="s">
        <v>415</v>
      </c>
      <c r="J33" s="147">
        <v>44601</v>
      </c>
      <c r="K33" s="148">
        <v>30000</v>
      </c>
      <c r="L33" s="148">
        <v>30000</v>
      </c>
      <c r="M33" s="146" t="s">
        <v>429</v>
      </c>
      <c r="N33" s="146" t="e">
        <v>#N/A</v>
      </c>
      <c r="O33" s="146" t="s">
        <v>431</v>
      </c>
      <c r="P33" s="146"/>
      <c r="Q33" s="148">
        <v>0</v>
      </c>
      <c r="R33" s="146"/>
      <c r="S33" s="146"/>
      <c r="T33" s="148">
        <v>0</v>
      </c>
      <c r="U33" s="146"/>
      <c r="V33" s="146"/>
      <c r="W33" s="146"/>
      <c r="X33" s="146"/>
      <c r="Y33" s="146" t="s">
        <v>432</v>
      </c>
      <c r="Z33" s="148">
        <v>0</v>
      </c>
      <c r="AA33" s="148">
        <v>0</v>
      </c>
      <c r="AB33" s="148">
        <v>0</v>
      </c>
      <c r="AC33" s="148">
        <v>0</v>
      </c>
      <c r="AD33" s="148">
        <v>0</v>
      </c>
      <c r="AE33" s="148">
        <v>0</v>
      </c>
      <c r="AF33" s="148">
        <v>0</v>
      </c>
      <c r="AG33" s="148">
        <v>0</v>
      </c>
      <c r="AH33" s="148">
        <v>0</v>
      </c>
      <c r="AI33" s="146"/>
      <c r="AJ33" s="147"/>
      <c r="AK33" s="148">
        <v>0</v>
      </c>
      <c r="AL33" s="146"/>
      <c r="AM33" s="146"/>
      <c r="AN33" s="148">
        <v>0</v>
      </c>
      <c r="AO33" s="148">
        <v>0</v>
      </c>
      <c r="AP33" s="146"/>
      <c r="AQ33" s="147">
        <v>44628</v>
      </c>
      <c r="AR33" s="146"/>
      <c r="AS33" s="146"/>
      <c r="AT33" s="146"/>
      <c r="AU33" s="146" t="s">
        <v>419</v>
      </c>
      <c r="AV33" s="146"/>
      <c r="AW33" s="146"/>
      <c r="AX33" s="146"/>
      <c r="AY33" s="148">
        <v>0</v>
      </c>
      <c r="AZ33" s="148">
        <v>0</v>
      </c>
      <c r="BA33" s="146"/>
      <c r="BB33" s="146" t="s">
        <v>415</v>
      </c>
    </row>
    <row r="34" spans="1:54" x14ac:dyDescent="0.25">
      <c r="A34" s="146">
        <v>821000831</v>
      </c>
      <c r="B34" s="146" t="s">
        <v>15</v>
      </c>
      <c r="C34" s="146" t="s">
        <v>439</v>
      </c>
      <c r="D34" s="146">
        <v>148017</v>
      </c>
      <c r="E34" s="146" t="s">
        <v>467</v>
      </c>
      <c r="F34" s="146" t="s">
        <v>226</v>
      </c>
      <c r="G34" s="146" t="s">
        <v>415</v>
      </c>
      <c r="H34" s="146" t="s">
        <v>415</v>
      </c>
      <c r="I34" s="146" t="s">
        <v>415</v>
      </c>
      <c r="J34" s="147">
        <v>44613</v>
      </c>
      <c r="K34" s="148">
        <v>1500</v>
      </c>
      <c r="L34" s="148">
        <v>1500</v>
      </c>
      <c r="M34" s="146" t="s">
        <v>429</v>
      </c>
      <c r="N34" s="146" t="e">
        <v>#N/A</v>
      </c>
      <c r="O34" s="146" t="s">
        <v>431</v>
      </c>
      <c r="P34" s="146"/>
      <c r="Q34" s="148">
        <v>0</v>
      </c>
      <c r="R34" s="146"/>
      <c r="S34" s="146"/>
      <c r="T34" s="148">
        <v>0</v>
      </c>
      <c r="U34" s="146"/>
      <c r="V34" s="146"/>
      <c r="W34" s="146"/>
      <c r="X34" s="146"/>
      <c r="Y34" s="146" t="s">
        <v>432</v>
      </c>
      <c r="Z34" s="148">
        <v>0</v>
      </c>
      <c r="AA34" s="148">
        <v>0</v>
      </c>
      <c r="AB34" s="148">
        <v>0</v>
      </c>
      <c r="AC34" s="148">
        <v>0</v>
      </c>
      <c r="AD34" s="148">
        <v>0</v>
      </c>
      <c r="AE34" s="148">
        <v>0</v>
      </c>
      <c r="AF34" s="148">
        <v>0</v>
      </c>
      <c r="AG34" s="148">
        <v>0</v>
      </c>
      <c r="AH34" s="148">
        <v>0</v>
      </c>
      <c r="AI34" s="146"/>
      <c r="AJ34" s="147"/>
      <c r="AK34" s="148">
        <v>0</v>
      </c>
      <c r="AL34" s="146"/>
      <c r="AM34" s="146"/>
      <c r="AN34" s="148">
        <v>0</v>
      </c>
      <c r="AO34" s="148">
        <v>0</v>
      </c>
      <c r="AP34" s="146"/>
      <c r="AQ34" s="147">
        <v>44628</v>
      </c>
      <c r="AR34" s="146"/>
      <c r="AS34" s="146"/>
      <c r="AT34" s="146"/>
      <c r="AU34" s="146" t="s">
        <v>419</v>
      </c>
      <c r="AV34" s="146"/>
      <c r="AW34" s="146"/>
      <c r="AX34" s="146"/>
      <c r="AY34" s="148">
        <v>0</v>
      </c>
      <c r="AZ34" s="148">
        <v>0</v>
      </c>
      <c r="BA34" s="146"/>
      <c r="BB34" s="146" t="s">
        <v>415</v>
      </c>
    </row>
    <row r="35" spans="1:54" x14ac:dyDescent="0.25">
      <c r="A35" s="146">
        <v>821000831</v>
      </c>
      <c r="B35" s="146" t="s">
        <v>15</v>
      </c>
      <c r="C35" s="146" t="s">
        <v>439</v>
      </c>
      <c r="D35" s="146">
        <v>148556</v>
      </c>
      <c r="E35" s="146" t="s">
        <v>468</v>
      </c>
      <c r="F35" s="146" t="s">
        <v>227</v>
      </c>
      <c r="G35" s="146" t="s">
        <v>415</v>
      </c>
      <c r="H35" s="146" t="s">
        <v>415</v>
      </c>
      <c r="I35" s="146" t="s">
        <v>415</v>
      </c>
      <c r="J35" s="147">
        <v>44614</v>
      </c>
      <c r="K35" s="148">
        <v>36300</v>
      </c>
      <c r="L35" s="148">
        <v>36300</v>
      </c>
      <c r="M35" s="146" t="s">
        <v>429</v>
      </c>
      <c r="N35" s="146" t="e">
        <v>#N/A</v>
      </c>
      <c r="O35" s="146" t="s">
        <v>431</v>
      </c>
      <c r="P35" s="146"/>
      <c r="Q35" s="148">
        <v>0</v>
      </c>
      <c r="R35" s="146"/>
      <c r="S35" s="146"/>
      <c r="T35" s="148">
        <v>0</v>
      </c>
      <c r="U35" s="146"/>
      <c r="V35" s="146"/>
      <c r="W35" s="146"/>
      <c r="X35" s="146"/>
      <c r="Y35" s="146" t="s">
        <v>432</v>
      </c>
      <c r="Z35" s="148">
        <v>0</v>
      </c>
      <c r="AA35" s="148">
        <v>0</v>
      </c>
      <c r="AB35" s="148">
        <v>0</v>
      </c>
      <c r="AC35" s="148">
        <v>0</v>
      </c>
      <c r="AD35" s="148">
        <v>0</v>
      </c>
      <c r="AE35" s="148">
        <v>0</v>
      </c>
      <c r="AF35" s="148">
        <v>0</v>
      </c>
      <c r="AG35" s="148">
        <v>0</v>
      </c>
      <c r="AH35" s="148">
        <v>0</v>
      </c>
      <c r="AI35" s="146"/>
      <c r="AJ35" s="147"/>
      <c r="AK35" s="148">
        <v>0</v>
      </c>
      <c r="AL35" s="146"/>
      <c r="AM35" s="146"/>
      <c r="AN35" s="148">
        <v>0</v>
      </c>
      <c r="AO35" s="148">
        <v>0</v>
      </c>
      <c r="AP35" s="146"/>
      <c r="AQ35" s="147">
        <v>44628</v>
      </c>
      <c r="AR35" s="146"/>
      <c r="AS35" s="146"/>
      <c r="AT35" s="146"/>
      <c r="AU35" s="146" t="s">
        <v>419</v>
      </c>
      <c r="AV35" s="146"/>
      <c r="AW35" s="146"/>
      <c r="AX35" s="146"/>
      <c r="AY35" s="148">
        <v>0</v>
      </c>
      <c r="AZ35" s="148">
        <v>0</v>
      </c>
      <c r="BA35" s="146"/>
      <c r="BB35" s="146" t="s">
        <v>415</v>
      </c>
    </row>
    <row r="36" spans="1:54" x14ac:dyDescent="0.25">
      <c r="A36" s="146">
        <v>821000831</v>
      </c>
      <c r="B36" s="146" t="s">
        <v>15</v>
      </c>
      <c r="C36" s="146" t="s">
        <v>439</v>
      </c>
      <c r="D36" s="146">
        <v>157785</v>
      </c>
      <c r="E36" s="146" t="s">
        <v>469</v>
      </c>
      <c r="F36" s="146" t="s">
        <v>228</v>
      </c>
      <c r="G36" s="146" t="s">
        <v>415</v>
      </c>
      <c r="H36" s="146" t="s">
        <v>415</v>
      </c>
      <c r="I36" s="146" t="s">
        <v>415</v>
      </c>
      <c r="J36" s="147">
        <v>44642</v>
      </c>
      <c r="K36" s="148">
        <v>7300</v>
      </c>
      <c r="L36" s="148">
        <v>7300</v>
      </c>
      <c r="M36" s="146" t="s">
        <v>429</v>
      </c>
      <c r="N36" s="146" t="e">
        <v>#N/A</v>
      </c>
      <c r="O36" s="146" t="s">
        <v>431</v>
      </c>
      <c r="P36" s="146"/>
      <c r="Q36" s="148">
        <v>0</v>
      </c>
      <c r="R36" s="146"/>
      <c r="S36" s="146"/>
      <c r="T36" s="148">
        <v>0</v>
      </c>
      <c r="U36" s="146"/>
      <c r="V36" s="146"/>
      <c r="W36" s="146"/>
      <c r="X36" s="146"/>
      <c r="Y36" s="146" t="s">
        <v>432</v>
      </c>
      <c r="Z36" s="148">
        <v>0</v>
      </c>
      <c r="AA36" s="148">
        <v>0</v>
      </c>
      <c r="AB36" s="148">
        <v>0</v>
      </c>
      <c r="AC36" s="148">
        <v>0</v>
      </c>
      <c r="AD36" s="148">
        <v>0</v>
      </c>
      <c r="AE36" s="148">
        <v>0</v>
      </c>
      <c r="AF36" s="148">
        <v>0</v>
      </c>
      <c r="AG36" s="148">
        <v>0</v>
      </c>
      <c r="AH36" s="148">
        <v>0</v>
      </c>
      <c r="AI36" s="146"/>
      <c r="AJ36" s="147"/>
      <c r="AK36" s="148">
        <v>0</v>
      </c>
      <c r="AL36" s="146"/>
      <c r="AM36" s="146"/>
      <c r="AN36" s="148">
        <v>0</v>
      </c>
      <c r="AO36" s="148">
        <v>0</v>
      </c>
      <c r="AP36" s="146"/>
      <c r="AQ36" s="147">
        <v>44656</v>
      </c>
      <c r="AR36" s="146"/>
      <c r="AS36" s="146"/>
      <c r="AT36" s="146"/>
      <c r="AU36" s="146" t="s">
        <v>419</v>
      </c>
      <c r="AV36" s="146"/>
      <c r="AW36" s="146"/>
      <c r="AX36" s="146"/>
      <c r="AY36" s="148">
        <v>0</v>
      </c>
      <c r="AZ36" s="148">
        <v>0</v>
      </c>
      <c r="BA36" s="146"/>
      <c r="BB36" s="146" t="s">
        <v>415</v>
      </c>
    </row>
    <row r="37" spans="1:54" x14ac:dyDescent="0.25">
      <c r="A37" s="146">
        <v>821000831</v>
      </c>
      <c r="B37" s="146" t="s">
        <v>15</v>
      </c>
      <c r="C37" s="146" t="s">
        <v>439</v>
      </c>
      <c r="D37" s="146">
        <v>158478</v>
      </c>
      <c r="E37" s="146" t="s">
        <v>470</v>
      </c>
      <c r="F37" s="146" t="s">
        <v>229</v>
      </c>
      <c r="G37" s="146" t="s">
        <v>415</v>
      </c>
      <c r="H37" s="146" t="s">
        <v>415</v>
      </c>
      <c r="I37" s="146" t="s">
        <v>415</v>
      </c>
      <c r="J37" s="147">
        <v>44643</v>
      </c>
      <c r="K37" s="148">
        <v>12300</v>
      </c>
      <c r="L37" s="148">
        <v>12300</v>
      </c>
      <c r="M37" s="146" t="s">
        <v>429</v>
      </c>
      <c r="N37" s="146" t="e">
        <v>#N/A</v>
      </c>
      <c r="O37" s="146" t="s">
        <v>431</v>
      </c>
      <c r="P37" s="146"/>
      <c r="Q37" s="148">
        <v>0</v>
      </c>
      <c r="R37" s="146"/>
      <c r="S37" s="146"/>
      <c r="T37" s="148">
        <v>0</v>
      </c>
      <c r="U37" s="146"/>
      <c r="V37" s="146"/>
      <c r="W37" s="146"/>
      <c r="X37" s="146"/>
      <c r="Y37" s="146" t="s">
        <v>432</v>
      </c>
      <c r="Z37" s="148">
        <v>0</v>
      </c>
      <c r="AA37" s="148">
        <v>0</v>
      </c>
      <c r="AB37" s="148">
        <v>0</v>
      </c>
      <c r="AC37" s="148">
        <v>0</v>
      </c>
      <c r="AD37" s="148">
        <v>0</v>
      </c>
      <c r="AE37" s="148">
        <v>0</v>
      </c>
      <c r="AF37" s="148">
        <v>0</v>
      </c>
      <c r="AG37" s="148">
        <v>0</v>
      </c>
      <c r="AH37" s="148">
        <v>0</v>
      </c>
      <c r="AI37" s="146"/>
      <c r="AJ37" s="147"/>
      <c r="AK37" s="148">
        <v>0</v>
      </c>
      <c r="AL37" s="146"/>
      <c r="AM37" s="146"/>
      <c r="AN37" s="148">
        <v>0</v>
      </c>
      <c r="AO37" s="148">
        <v>0</v>
      </c>
      <c r="AP37" s="146"/>
      <c r="AQ37" s="147">
        <v>44656</v>
      </c>
      <c r="AR37" s="146"/>
      <c r="AS37" s="146"/>
      <c r="AT37" s="146"/>
      <c r="AU37" s="146" t="s">
        <v>419</v>
      </c>
      <c r="AV37" s="146"/>
      <c r="AW37" s="146"/>
      <c r="AX37" s="146"/>
      <c r="AY37" s="148">
        <v>0</v>
      </c>
      <c r="AZ37" s="148">
        <v>0</v>
      </c>
      <c r="BA37" s="146"/>
      <c r="BB37" s="146" t="s">
        <v>415</v>
      </c>
    </row>
    <row r="38" spans="1:54" x14ac:dyDescent="0.25">
      <c r="A38" s="146">
        <v>821000831</v>
      </c>
      <c r="B38" s="146" t="s">
        <v>15</v>
      </c>
      <c r="C38" s="146" t="s">
        <v>439</v>
      </c>
      <c r="D38" s="146">
        <v>164279</v>
      </c>
      <c r="E38" s="146" t="s">
        <v>471</v>
      </c>
      <c r="F38" s="146" t="s">
        <v>230</v>
      </c>
      <c r="G38" s="146" t="s">
        <v>415</v>
      </c>
      <c r="H38" s="146" t="s">
        <v>415</v>
      </c>
      <c r="I38" s="146" t="s">
        <v>415</v>
      </c>
      <c r="J38" s="147">
        <v>44661</v>
      </c>
      <c r="K38" s="148">
        <v>156421</v>
      </c>
      <c r="L38" s="148">
        <v>156421</v>
      </c>
      <c r="M38" s="146" t="s">
        <v>429</v>
      </c>
      <c r="N38" s="146" t="e">
        <v>#N/A</v>
      </c>
      <c r="O38" s="146" t="s">
        <v>431</v>
      </c>
      <c r="P38" s="146"/>
      <c r="Q38" s="148">
        <v>0</v>
      </c>
      <c r="R38" s="146"/>
      <c r="S38" s="146"/>
      <c r="T38" s="148">
        <v>0</v>
      </c>
      <c r="U38" s="146"/>
      <c r="V38" s="146"/>
      <c r="W38" s="146"/>
      <c r="X38" s="146"/>
      <c r="Y38" s="146" t="s">
        <v>432</v>
      </c>
      <c r="Z38" s="148">
        <v>0</v>
      </c>
      <c r="AA38" s="148">
        <v>0</v>
      </c>
      <c r="AB38" s="148">
        <v>0</v>
      </c>
      <c r="AC38" s="148">
        <v>0</v>
      </c>
      <c r="AD38" s="148">
        <v>0</v>
      </c>
      <c r="AE38" s="148">
        <v>0</v>
      </c>
      <c r="AF38" s="148">
        <v>0</v>
      </c>
      <c r="AG38" s="148">
        <v>0</v>
      </c>
      <c r="AH38" s="148">
        <v>0</v>
      </c>
      <c r="AI38" s="146"/>
      <c r="AJ38" s="147"/>
      <c r="AK38" s="148">
        <v>0</v>
      </c>
      <c r="AL38" s="146"/>
      <c r="AM38" s="146"/>
      <c r="AN38" s="148">
        <v>0</v>
      </c>
      <c r="AO38" s="148">
        <v>0</v>
      </c>
      <c r="AP38" s="146"/>
      <c r="AQ38" s="147">
        <v>44684</v>
      </c>
      <c r="AR38" s="146"/>
      <c r="AS38" s="146"/>
      <c r="AT38" s="146"/>
      <c r="AU38" s="146" t="s">
        <v>419</v>
      </c>
      <c r="AV38" s="146"/>
      <c r="AW38" s="146"/>
      <c r="AX38" s="146"/>
      <c r="AY38" s="148">
        <v>0</v>
      </c>
      <c r="AZ38" s="148">
        <v>0</v>
      </c>
      <c r="BA38" s="146"/>
      <c r="BB38" s="146" t="s">
        <v>415</v>
      </c>
    </row>
    <row r="39" spans="1:54" x14ac:dyDescent="0.25">
      <c r="A39" s="146">
        <v>821000831</v>
      </c>
      <c r="B39" s="146" t="s">
        <v>15</v>
      </c>
      <c r="C39" s="146" t="s">
        <v>439</v>
      </c>
      <c r="D39" s="146">
        <v>167396</v>
      </c>
      <c r="E39" s="146" t="s">
        <v>472</v>
      </c>
      <c r="F39" s="146" t="s">
        <v>231</v>
      </c>
      <c r="G39" s="146" t="s">
        <v>415</v>
      </c>
      <c r="H39" s="146" t="s">
        <v>415</v>
      </c>
      <c r="I39" s="146" t="s">
        <v>415</v>
      </c>
      <c r="J39" s="147">
        <v>44672</v>
      </c>
      <c r="K39" s="148">
        <v>12300</v>
      </c>
      <c r="L39" s="148">
        <v>12300</v>
      </c>
      <c r="M39" s="146" t="s">
        <v>429</v>
      </c>
      <c r="N39" s="146" t="e">
        <v>#N/A</v>
      </c>
      <c r="O39" s="146" t="s">
        <v>431</v>
      </c>
      <c r="P39" s="146"/>
      <c r="Q39" s="148">
        <v>0</v>
      </c>
      <c r="R39" s="146"/>
      <c r="S39" s="146"/>
      <c r="T39" s="148">
        <v>0</v>
      </c>
      <c r="U39" s="146"/>
      <c r="V39" s="146"/>
      <c r="W39" s="146"/>
      <c r="X39" s="146"/>
      <c r="Y39" s="146" t="s">
        <v>432</v>
      </c>
      <c r="Z39" s="148">
        <v>0</v>
      </c>
      <c r="AA39" s="148">
        <v>0</v>
      </c>
      <c r="AB39" s="148">
        <v>0</v>
      </c>
      <c r="AC39" s="148">
        <v>0</v>
      </c>
      <c r="AD39" s="148">
        <v>0</v>
      </c>
      <c r="AE39" s="148">
        <v>0</v>
      </c>
      <c r="AF39" s="148">
        <v>0</v>
      </c>
      <c r="AG39" s="148">
        <v>0</v>
      </c>
      <c r="AH39" s="148">
        <v>0</v>
      </c>
      <c r="AI39" s="146"/>
      <c r="AJ39" s="147"/>
      <c r="AK39" s="148">
        <v>0</v>
      </c>
      <c r="AL39" s="146"/>
      <c r="AM39" s="146"/>
      <c r="AN39" s="148">
        <v>0</v>
      </c>
      <c r="AO39" s="148">
        <v>0</v>
      </c>
      <c r="AP39" s="146"/>
      <c r="AQ39" s="147">
        <v>44684</v>
      </c>
      <c r="AR39" s="146"/>
      <c r="AS39" s="146"/>
      <c r="AT39" s="146"/>
      <c r="AU39" s="146" t="s">
        <v>419</v>
      </c>
      <c r="AV39" s="146"/>
      <c r="AW39" s="146"/>
      <c r="AX39" s="146"/>
      <c r="AY39" s="148">
        <v>0</v>
      </c>
      <c r="AZ39" s="148">
        <v>0</v>
      </c>
      <c r="BA39" s="146"/>
      <c r="BB39" s="146" t="s">
        <v>415</v>
      </c>
    </row>
    <row r="40" spans="1:54" x14ac:dyDescent="0.25">
      <c r="A40" s="146">
        <v>821000831</v>
      </c>
      <c r="B40" s="146" t="s">
        <v>15</v>
      </c>
      <c r="C40" s="146" t="s">
        <v>439</v>
      </c>
      <c r="D40" s="146">
        <v>168906</v>
      </c>
      <c r="E40" s="146" t="s">
        <v>473</v>
      </c>
      <c r="F40" s="146" t="s">
        <v>234</v>
      </c>
      <c r="G40" s="146" t="s">
        <v>439</v>
      </c>
      <c r="H40" s="146">
        <v>168906</v>
      </c>
      <c r="I40" s="146" t="s">
        <v>415</v>
      </c>
      <c r="J40" s="147">
        <v>44678</v>
      </c>
      <c r="K40" s="148">
        <v>56300</v>
      </c>
      <c r="L40" s="148">
        <v>56300</v>
      </c>
      <c r="M40" s="146" t="s">
        <v>474</v>
      </c>
      <c r="N40" s="146" t="e">
        <v>#N/A</v>
      </c>
      <c r="O40" s="146" t="s">
        <v>475</v>
      </c>
      <c r="P40" s="146"/>
      <c r="Q40" s="148">
        <v>0</v>
      </c>
      <c r="R40" s="146"/>
      <c r="S40" s="146"/>
      <c r="T40" s="148">
        <v>0</v>
      </c>
      <c r="U40" s="146"/>
      <c r="V40" s="146"/>
      <c r="W40" s="146"/>
      <c r="X40" s="146"/>
      <c r="Y40" s="146" t="s">
        <v>418</v>
      </c>
      <c r="Z40" s="148">
        <v>56300</v>
      </c>
      <c r="AA40" s="148">
        <v>0</v>
      </c>
      <c r="AB40" s="148">
        <v>0</v>
      </c>
      <c r="AC40" s="148">
        <v>0</v>
      </c>
      <c r="AD40" s="148">
        <v>56300</v>
      </c>
      <c r="AE40" s="148">
        <v>0</v>
      </c>
      <c r="AF40" s="148">
        <v>1</v>
      </c>
      <c r="AG40" s="148">
        <v>56300</v>
      </c>
      <c r="AH40" s="148">
        <v>0</v>
      </c>
      <c r="AI40" s="146">
        <v>2201365922</v>
      </c>
      <c r="AJ40" s="147">
        <v>45007</v>
      </c>
      <c r="AK40" s="148">
        <v>1126636</v>
      </c>
      <c r="AL40" s="146"/>
      <c r="AM40" s="146"/>
      <c r="AN40" s="148">
        <v>0</v>
      </c>
      <c r="AO40" s="148">
        <v>0</v>
      </c>
      <c r="AP40" s="146"/>
      <c r="AQ40" s="147">
        <v>44978</v>
      </c>
      <c r="AR40" s="146"/>
      <c r="AS40" s="146">
        <v>2</v>
      </c>
      <c r="AT40" s="146"/>
      <c r="AU40" s="146" t="s">
        <v>419</v>
      </c>
      <c r="AV40" s="146">
        <v>1</v>
      </c>
      <c r="AW40" s="146">
        <v>20230228</v>
      </c>
      <c r="AX40" s="146">
        <v>20230221</v>
      </c>
      <c r="AY40" s="148">
        <v>56300</v>
      </c>
      <c r="AZ40" s="148">
        <v>0</v>
      </c>
      <c r="BA40" s="146"/>
      <c r="BB40" s="146" t="s">
        <v>415</v>
      </c>
    </row>
    <row r="41" spans="1:54" x14ac:dyDescent="0.25">
      <c r="A41" s="146">
        <v>821000831</v>
      </c>
      <c r="B41" s="146" t="s">
        <v>15</v>
      </c>
      <c r="C41" s="146" t="s">
        <v>439</v>
      </c>
      <c r="D41" s="146">
        <v>168907</v>
      </c>
      <c r="E41" s="146" t="s">
        <v>476</v>
      </c>
      <c r="F41" s="146" t="s">
        <v>235</v>
      </c>
      <c r="G41" s="146" t="s">
        <v>439</v>
      </c>
      <c r="H41" s="146">
        <v>168907</v>
      </c>
      <c r="I41" s="146" t="s">
        <v>415</v>
      </c>
      <c r="J41" s="147">
        <v>44678</v>
      </c>
      <c r="K41" s="148">
        <v>17700</v>
      </c>
      <c r="L41" s="148">
        <v>17700</v>
      </c>
      <c r="M41" s="146" t="s">
        <v>474</v>
      </c>
      <c r="N41" s="146" t="e">
        <v>#N/A</v>
      </c>
      <c r="O41" s="146" t="s">
        <v>475</v>
      </c>
      <c r="P41" s="146"/>
      <c r="Q41" s="148">
        <v>0</v>
      </c>
      <c r="R41" s="146"/>
      <c r="S41" s="146"/>
      <c r="T41" s="148">
        <v>0</v>
      </c>
      <c r="U41" s="146"/>
      <c r="V41" s="146"/>
      <c r="W41" s="146"/>
      <c r="X41" s="146"/>
      <c r="Y41" s="146" t="s">
        <v>418</v>
      </c>
      <c r="Z41" s="148">
        <v>17700</v>
      </c>
      <c r="AA41" s="148">
        <v>0</v>
      </c>
      <c r="AB41" s="148">
        <v>0</v>
      </c>
      <c r="AC41" s="148">
        <v>0</v>
      </c>
      <c r="AD41" s="148">
        <v>17700</v>
      </c>
      <c r="AE41" s="148">
        <v>0</v>
      </c>
      <c r="AF41" s="148">
        <v>1</v>
      </c>
      <c r="AG41" s="148">
        <v>17700</v>
      </c>
      <c r="AH41" s="148">
        <v>0</v>
      </c>
      <c r="AI41" s="146">
        <v>2201365922</v>
      </c>
      <c r="AJ41" s="147">
        <v>45007</v>
      </c>
      <c r="AK41" s="148">
        <v>1126636</v>
      </c>
      <c r="AL41" s="146"/>
      <c r="AM41" s="146"/>
      <c r="AN41" s="148">
        <v>0</v>
      </c>
      <c r="AO41" s="148">
        <v>0</v>
      </c>
      <c r="AP41" s="146"/>
      <c r="AQ41" s="147">
        <v>44978</v>
      </c>
      <c r="AR41" s="146"/>
      <c r="AS41" s="146">
        <v>2</v>
      </c>
      <c r="AT41" s="146"/>
      <c r="AU41" s="146" t="s">
        <v>419</v>
      </c>
      <c r="AV41" s="146">
        <v>1</v>
      </c>
      <c r="AW41" s="146">
        <v>20230228</v>
      </c>
      <c r="AX41" s="146">
        <v>20230221</v>
      </c>
      <c r="AY41" s="148">
        <v>17700</v>
      </c>
      <c r="AZ41" s="148">
        <v>0</v>
      </c>
      <c r="BA41" s="146"/>
      <c r="BB41" s="146" t="s">
        <v>415</v>
      </c>
    </row>
    <row r="42" spans="1:54" x14ac:dyDescent="0.25">
      <c r="A42" s="146">
        <v>821000831</v>
      </c>
      <c r="B42" s="146" t="s">
        <v>15</v>
      </c>
      <c r="C42" s="146" t="s">
        <v>439</v>
      </c>
      <c r="D42" s="146">
        <v>168910</v>
      </c>
      <c r="E42" s="146" t="s">
        <v>477</v>
      </c>
      <c r="F42" s="146" t="s">
        <v>236</v>
      </c>
      <c r="G42" s="146" t="s">
        <v>439</v>
      </c>
      <c r="H42" s="146">
        <v>168910</v>
      </c>
      <c r="I42" s="146" t="s">
        <v>415</v>
      </c>
      <c r="J42" s="147">
        <v>44678</v>
      </c>
      <c r="K42" s="148">
        <v>28000</v>
      </c>
      <c r="L42" s="148">
        <v>28000</v>
      </c>
      <c r="M42" s="146" t="s">
        <v>474</v>
      </c>
      <c r="N42" s="146" t="e">
        <v>#N/A</v>
      </c>
      <c r="O42" s="146" t="s">
        <v>475</v>
      </c>
      <c r="P42" s="146"/>
      <c r="Q42" s="148">
        <v>0</v>
      </c>
      <c r="R42" s="146"/>
      <c r="S42" s="146"/>
      <c r="T42" s="148">
        <v>0</v>
      </c>
      <c r="U42" s="146"/>
      <c r="V42" s="146"/>
      <c r="W42" s="146"/>
      <c r="X42" s="146"/>
      <c r="Y42" s="146" t="s">
        <v>418</v>
      </c>
      <c r="Z42" s="148">
        <v>28000</v>
      </c>
      <c r="AA42" s="148">
        <v>0</v>
      </c>
      <c r="AB42" s="148">
        <v>0</v>
      </c>
      <c r="AC42" s="148">
        <v>0</v>
      </c>
      <c r="AD42" s="148">
        <v>28000</v>
      </c>
      <c r="AE42" s="148">
        <v>0</v>
      </c>
      <c r="AF42" s="148">
        <v>1</v>
      </c>
      <c r="AG42" s="148">
        <v>28000</v>
      </c>
      <c r="AH42" s="148">
        <v>0</v>
      </c>
      <c r="AI42" s="146">
        <v>2201365922</v>
      </c>
      <c r="AJ42" s="147">
        <v>45007</v>
      </c>
      <c r="AK42" s="148">
        <v>1126636</v>
      </c>
      <c r="AL42" s="146"/>
      <c r="AM42" s="146"/>
      <c r="AN42" s="148">
        <v>0</v>
      </c>
      <c r="AO42" s="148">
        <v>0</v>
      </c>
      <c r="AP42" s="146"/>
      <c r="AQ42" s="147">
        <v>44978</v>
      </c>
      <c r="AR42" s="146"/>
      <c r="AS42" s="146">
        <v>2</v>
      </c>
      <c r="AT42" s="146"/>
      <c r="AU42" s="146" t="s">
        <v>419</v>
      </c>
      <c r="AV42" s="146">
        <v>1</v>
      </c>
      <c r="AW42" s="146">
        <v>20230228</v>
      </c>
      <c r="AX42" s="146">
        <v>20230221</v>
      </c>
      <c r="AY42" s="148">
        <v>28000</v>
      </c>
      <c r="AZ42" s="148">
        <v>0</v>
      </c>
      <c r="BA42" s="146"/>
      <c r="BB42" s="146" t="s">
        <v>415</v>
      </c>
    </row>
    <row r="43" spans="1:54" x14ac:dyDescent="0.25">
      <c r="A43" s="146">
        <v>821000831</v>
      </c>
      <c r="B43" s="146" t="s">
        <v>15</v>
      </c>
      <c r="C43" s="146" t="s">
        <v>439</v>
      </c>
      <c r="D43" s="146">
        <v>168913</v>
      </c>
      <c r="E43" s="146" t="s">
        <v>478</v>
      </c>
      <c r="F43" s="146" t="s">
        <v>237</v>
      </c>
      <c r="G43" s="146" t="s">
        <v>439</v>
      </c>
      <c r="H43" s="146">
        <v>168913</v>
      </c>
      <c r="I43" s="146" t="s">
        <v>415</v>
      </c>
      <c r="J43" s="147">
        <v>44678</v>
      </c>
      <c r="K43" s="148">
        <v>34000</v>
      </c>
      <c r="L43" s="148">
        <v>34000</v>
      </c>
      <c r="M43" s="146" t="s">
        <v>474</v>
      </c>
      <c r="N43" s="146" t="e">
        <v>#N/A</v>
      </c>
      <c r="O43" s="146" t="s">
        <v>475</v>
      </c>
      <c r="P43" s="146"/>
      <c r="Q43" s="148">
        <v>0</v>
      </c>
      <c r="R43" s="146"/>
      <c r="S43" s="146"/>
      <c r="T43" s="148">
        <v>0</v>
      </c>
      <c r="U43" s="146"/>
      <c r="V43" s="146"/>
      <c r="W43" s="146"/>
      <c r="X43" s="146"/>
      <c r="Y43" s="146" t="s">
        <v>418</v>
      </c>
      <c r="Z43" s="148">
        <v>34000</v>
      </c>
      <c r="AA43" s="148">
        <v>0</v>
      </c>
      <c r="AB43" s="148">
        <v>0</v>
      </c>
      <c r="AC43" s="148">
        <v>0</v>
      </c>
      <c r="AD43" s="148">
        <v>34000</v>
      </c>
      <c r="AE43" s="148">
        <v>0</v>
      </c>
      <c r="AF43" s="148">
        <v>1</v>
      </c>
      <c r="AG43" s="148">
        <v>34000</v>
      </c>
      <c r="AH43" s="148">
        <v>0</v>
      </c>
      <c r="AI43" s="146">
        <v>2201365922</v>
      </c>
      <c r="AJ43" s="147">
        <v>45007</v>
      </c>
      <c r="AK43" s="148">
        <v>1126636</v>
      </c>
      <c r="AL43" s="146"/>
      <c r="AM43" s="146"/>
      <c r="AN43" s="148">
        <v>0</v>
      </c>
      <c r="AO43" s="148">
        <v>0</v>
      </c>
      <c r="AP43" s="146"/>
      <c r="AQ43" s="147">
        <v>44978</v>
      </c>
      <c r="AR43" s="146"/>
      <c r="AS43" s="146">
        <v>2</v>
      </c>
      <c r="AT43" s="146"/>
      <c r="AU43" s="146" t="s">
        <v>419</v>
      </c>
      <c r="AV43" s="146">
        <v>1</v>
      </c>
      <c r="AW43" s="146">
        <v>20230228</v>
      </c>
      <c r="AX43" s="146">
        <v>20230221</v>
      </c>
      <c r="AY43" s="148">
        <v>34000</v>
      </c>
      <c r="AZ43" s="148">
        <v>0</v>
      </c>
      <c r="BA43" s="146"/>
      <c r="BB43" s="146" t="s">
        <v>415</v>
      </c>
    </row>
    <row r="44" spans="1:54" x14ac:dyDescent="0.25">
      <c r="A44" s="146">
        <v>821000831</v>
      </c>
      <c r="B44" s="146" t="s">
        <v>15</v>
      </c>
      <c r="C44" s="146" t="s">
        <v>439</v>
      </c>
      <c r="D44" s="146">
        <v>168914</v>
      </c>
      <c r="E44" s="146" t="s">
        <v>479</v>
      </c>
      <c r="F44" s="146" t="s">
        <v>238</v>
      </c>
      <c r="G44" s="146" t="s">
        <v>439</v>
      </c>
      <c r="H44" s="146">
        <v>168914</v>
      </c>
      <c r="I44" s="146" t="s">
        <v>415</v>
      </c>
      <c r="J44" s="147">
        <v>44678</v>
      </c>
      <c r="K44" s="148">
        <v>18700</v>
      </c>
      <c r="L44" s="148">
        <v>18700</v>
      </c>
      <c r="M44" s="146" t="s">
        <v>474</v>
      </c>
      <c r="N44" s="146" t="e">
        <v>#N/A</v>
      </c>
      <c r="O44" s="146" t="s">
        <v>475</v>
      </c>
      <c r="P44" s="146"/>
      <c r="Q44" s="148">
        <v>0</v>
      </c>
      <c r="R44" s="146"/>
      <c r="S44" s="146"/>
      <c r="T44" s="148">
        <v>0</v>
      </c>
      <c r="U44" s="146"/>
      <c r="V44" s="146"/>
      <c r="W44" s="146"/>
      <c r="X44" s="146"/>
      <c r="Y44" s="146" t="s">
        <v>418</v>
      </c>
      <c r="Z44" s="148">
        <v>18700</v>
      </c>
      <c r="AA44" s="148">
        <v>0</v>
      </c>
      <c r="AB44" s="148">
        <v>0</v>
      </c>
      <c r="AC44" s="148">
        <v>0</v>
      </c>
      <c r="AD44" s="148">
        <v>18700</v>
      </c>
      <c r="AE44" s="148">
        <v>0</v>
      </c>
      <c r="AF44" s="148">
        <v>1</v>
      </c>
      <c r="AG44" s="148">
        <v>18700</v>
      </c>
      <c r="AH44" s="148">
        <v>0</v>
      </c>
      <c r="AI44" s="146">
        <v>2201365922</v>
      </c>
      <c r="AJ44" s="147">
        <v>45007</v>
      </c>
      <c r="AK44" s="148">
        <v>1126636</v>
      </c>
      <c r="AL44" s="146"/>
      <c r="AM44" s="146"/>
      <c r="AN44" s="148">
        <v>0</v>
      </c>
      <c r="AO44" s="148">
        <v>0</v>
      </c>
      <c r="AP44" s="146"/>
      <c r="AQ44" s="147">
        <v>44978</v>
      </c>
      <c r="AR44" s="146"/>
      <c r="AS44" s="146">
        <v>2</v>
      </c>
      <c r="AT44" s="146"/>
      <c r="AU44" s="146" t="s">
        <v>419</v>
      </c>
      <c r="AV44" s="146">
        <v>1</v>
      </c>
      <c r="AW44" s="146">
        <v>20230228</v>
      </c>
      <c r="AX44" s="146">
        <v>20230221</v>
      </c>
      <c r="AY44" s="148">
        <v>18700</v>
      </c>
      <c r="AZ44" s="148">
        <v>0</v>
      </c>
      <c r="BA44" s="146"/>
      <c r="BB44" s="146" t="s">
        <v>415</v>
      </c>
    </row>
    <row r="45" spans="1:54" x14ac:dyDescent="0.25">
      <c r="A45" s="146">
        <v>821000831</v>
      </c>
      <c r="B45" s="146" t="s">
        <v>15</v>
      </c>
      <c r="C45" s="146" t="s">
        <v>439</v>
      </c>
      <c r="D45" s="146">
        <v>168917</v>
      </c>
      <c r="E45" s="146" t="s">
        <v>480</v>
      </c>
      <c r="F45" s="146" t="s">
        <v>239</v>
      </c>
      <c r="G45" s="146" t="s">
        <v>439</v>
      </c>
      <c r="H45" s="146">
        <v>168917</v>
      </c>
      <c r="I45" s="146" t="s">
        <v>415</v>
      </c>
      <c r="J45" s="147">
        <v>44678</v>
      </c>
      <c r="K45" s="148">
        <v>16000</v>
      </c>
      <c r="L45" s="148">
        <v>16000</v>
      </c>
      <c r="M45" s="146" t="s">
        <v>474</v>
      </c>
      <c r="N45" s="146" t="e">
        <v>#N/A</v>
      </c>
      <c r="O45" s="146" t="s">
        <v>475</v>
      </c>
      <c r="P45" s="146"/>
      <c r="Q45" s="148">
        <v>0</v>
      </c>
      <c r="R45" s="146"/>
      <c r="S45" s="146"/>
      <c r="T45" s="148">
        <v>0</v>
      </c>
      <c r="U45" s="146"/>
      <c r="V45" s="146"/>
      <c r="W45" s="146"/>
      <c r="X45" s="146"/>
      <c r="Y45" s="146" t="s">
        <v>418</v>
      </c>
      <c r="Z45" s="148">
        <v>16000</v>
      </c>
      <c r="AA45" s="148">
        <v>0</v>
      </c>
      <c r="AB45" s="148">
        <v>0</v>
      </c>
      <c r="AC45" s="148">
        <v>0</v>
      </c>
      <c r="AD45" s="148">
        <v>16000</v>
      </c>
      <c r="AE45" s="148">
        <v>0</v>
      </c>
      <c r="AF45" s="148">
        <v>1</v>
      </c>
      <c r="AG45" s="148">
        <v>16000</v>
      </c>
      <c r="AH45" s="148">
        <v>0</v>
      </c>
      <c r="AI45" s="146">
        <v>2201365922</v>
      </c>
      <c r="AJ45" s="147">
        <v>45007</v>
      </c>
      <c r="AK45" s="148">
        <v>1126636</v>
      </c>
      <c r="AL45" s="146"/>
      <c r="AM45" s="146"/>
      <c r="AN45" s="148">
        <v>0</v>
      </c>
      <c r="AO45" s="148">
        <v>0</v>
      </c>
      <c r="AP45" s="146"/>
      <c r="AQ45" s="147">
        <v>44978</v>
      </c>
      <c r="AR45" s="146"/>
      <c r="AS45" s="146">
        <v>2</v>
      </c>
      <c r="AT45" s="146"/>
      <c r="AU45" s="146" t="s">
        <v>419</v>
      </c>
      <c r="AV45" s="146">
        <v>1</v>
      </c>
      <c r="AW45" s="146">
        <v>20230228</v>
      </c>
      <c r="AX45" s="146">
        <v>20230221</v>
      </c>
      <c r="AY45" s="148">
        <v>16000</v>
      </c>
      <c r="AZ45" s="148">
        <v>0</v>
      </c>
      <c r="BA45" s="146"/>
      <c r="BB45" s="146" t="s">
        <v>415</v>
      </c>
    </row>
    <row r="46" spans="1:54" x14ac:dyDescent="0.25">
      <c r="A46" s="146">
        <v>821000831</v>
      </c>
      <c r="B46" s="146" t="s">
        <v>15</v>
      </c>
      <c r="C46" s="146" t="s">
        <v>439</v>
      </c>
      <c r="D46" s="146">
        <v>168920</v>
      </c>
      <c r="E46" s="146" t="s">
        <v>481</v>
      </c>
      <c r="F46" s="146" t="s">
        <v>240</v>
      </c>
      <c r="G46" s="146" t="s">
        <v>439</v>
      </c>
      <c r="H46" s="146">
        <v>168920</v>
      </c>
      <c r="I46" s="146" t="s">
        <v>415</v>
      </c>
      <c r="J46" s="147">
        <v>44678</v>
      </c>
      <c r="K46" s="148">
        <v>172700</v>
      </c>
      <c r="L46" s="148">
        <v>172700</v>
      </c>
      <c r="M46" s="146" t="s">
        <v>474</v>
      </c>
      <c r="N46" s="146" t="e">
        <v>#N/A</v>
      </c>
      <c r="O46" s="146" t="s">
        <v>475</v>
      </c>
      <c r="P46" s="146"/>
      <c r="Q46" s="148">
        <v>0</v>
      </c>
      <c r="R46" s="146"/>
      <c r="S46" s="146"/>
      <c r="T46" s="148">
        <v>0</v>
      </c>
      <c r="U46" s="146"/>
      <c r="V46" s="146"/>
      <c r="W46" s="146"/>
      <c r="X46" s="146"/>
      <c r="Y46" s="146" t="s">
        <v>418</v>
      </c>
      <c r="Z46" s="148">
        <v>172700</v>
      </c>
      <c r="AA46" s="148">
        <v>0</v>
      </c>
      <c r="AB46" s="148">
        <v>0</v>
      </c>
      <c r="AC46" s="148">
        <v>0</v>
      </c>
      <c r="AD46" s="148">
        <v>172700</v>
      </c>
      <c r="AE46" s="148">
        <v>0</v>
      </c>
      <c r="AF46" s="148">
        <v>1</v>
      </c>
      <c r="AG46" s="148">
        <v>172700</v>
      </c>
      <c r="AH46" s="148">
        <v>0</v>
      </c>
      <c r="AI46" s="146">
        <v>2201365922</v>
      </c>
      <c r="AJ46" s="147">
        <v>45007</v>
      </c>
      <c r="AK46" s="148">
        <v>1126636</v>
      </c>
      <c r="AL46" s="146"/>
      <c r="AM46" s="146"/>
      <c r="AN46" s="148">
        <v>0</v>
      </c>
      <c r="AO46" s="148">
        <v>0</v>
      </c>
      <c r="AP46" s="146"/>
      <c r="AQ46" s="147">
        <v>44978</v>
      </c>
      <c r="AR46" s="146"/>
      <c r="AS46" s="146">
        <v>2</v>
      </c>
      <c r="AT46" s="146"/>
      <c r="AU46" s="146" t="s">
        <v>419</v>
      </c>
      <c r="AV46" s="146">
        <v>1</v>
      </c>
      <c r="AW46" s="146">
        <v>20230228</v>
      </c>
      <c r="AX46" s="146">
        <v>20230221</v>
      </c>
      <c r="AY46" s="148">
        <v>172700</v>
      </c>
      <c r="AZ46" s="148">
        <v>0</v>
      </c>
      <c r="BA46" s="146"/>
      <c r="BB46" s="146" t="s">
        <v>415</v>
      </c>
    </row>
    <row r="47" spans="1:54" x14ac:dyDescent="0.25">
      <c r="A47" s="146">
        <v>821000831</v>
      </c>
      <c r="B47" s="146" t="s">
        <v>15</v>
      </c>
      <c r="C47" s="146" t="s">
        <v>439</v>
      </c>
      <c r="D47" s="146">
        <v>170527</v>
      </c>
      <c r="E47" s="146" t="s">
        <v>482</v>
      </c>
      <c r="F47" s="146" t="s">
        <v>232</v>
      </c>
      <c r="G47" s="146" t="s">
        <v>439</v>
      </c>
      <c r="H47" s="146">
        <v>170527</v>
      </c>
      <c r="I47" s="146" t="s">
        <v>415</v>
      </c>
      <c r="J47" s="147">
        <v>44683</v>
      </c>
      <c r="K47" s="148">
        <v>40000</v>
      </c>
      <c r="L47" s="148">
        <v>40000</v>
      </c>
      <c r="M47" s="146" t="s">
        <v>474</v>
      </c>
      <c r="N47" s="146" t="e">
        <v>#N/A</v>
      </c>
      <c r="O47" s="146" t="s">
        <v>483</v>
      </c>
      <c r="P47" s="146" t="s">
        <v>483</v>
      </c>
      <c r="Q47" s="148">
        <v>40000</v>
      </c>
      <c r="R47" s="146">
        <v>1222202847</v>
      </c>
      <c r="S47" s="146"/>
      <c r="T47" s="148">
        <v>0</v>
      </c>
      <c r="U47" s="146"/>
      <c r="V47" s="146"/>
      <c r="W47" s="146"/>
      <c r="X47" s="146"/>
      <c r="Y47" s="146" t="s">
        <v>418</v>
      </c>
      <c r="Z47" s="148">
        <v>40000</v>
      </c>
      <c r="AA47" s="148">
        <v>0</v>
      </c>
      <c r="AB47" s="148">
        <v>0</v>
      </c>
      <c r="AC47" s="148">
        <v>0</v>
      </c>
      <c r="AD47" s="148">
        <v>40000</v>
      </c>
      <c r="AE47" s="148">
        <v>0</v>
      </c>
      <c r="AF47" s="148">
        <v>0</v>
      </c>
      <c r="AG47" s="148">
        <v>40000</v>
      </c>
      <c r="AH47" s="148">
        <v>0</v>
      </c>
      <c r="AI47">
        <v>2201418655</v>
      </c>
      <c r="AJ47" s="147">
        <v>27</v>
      </c>
      <c r="AK47" s="149">
        <v>734782</v>
      </c>
      <c r="AL47" s="146"/>
      <c r="AM47" s="146"/>
      <c r="AN47" s="148">
        <v>0</v>
      </c>
      <c r="AO47" s="148">
        <v>0</v>
      </c>
      <c r="AP47" s="146"/>
      <c r="AQ47" s="147">
        <v>44921</v>
      </c>
      <c r="AR47" s="146"/>
      <c r="AS47" s="146">
        <v>2</v>
      </c>
      <c r="AT47" s="146"/>
      <c r="AU47" s="146" t="s">
        <v>419</v>
      </c>
      <c r="AV47" s="146">
        <v>1</v>
      </c>
      <c r="AW47" s="146">
        <v>20230130</v>
      </c>
      <c r="AX47" s="146">
        <v>20230103</v>
      </c>
      <c r="AY47" s="148">
        <v>40000</v>
      </c>
      <c r="AZ47" s="148">
        <v>0</v>
      </c>
      <c r="BA47" s="146"/>
      <c r="BB47" s="146" t="s">
        <v>415</v>
      </c>
    </row>
    <row r="48" spans="1:54" x14ac:dyDescent="0.25">
      <c r="A48" s="146">
        <v>821000831</v>
      </c>
      <c r="B48" s="146" t="s">
        <v>15</v>
      </c>
      <c r="C48" s="146" t="s">
        <v>439</v>
      </c>
      <c r="D48" s="146">
        <v>171641</v>
      </c>
      <c r="E48" s="146" t="s">
        <v>484</v>
      </c>
      <c r="F48" s="146" t="s">
        <v>241</v>
      </c>
      <c r="G48" s="146" t="s">
        <v>439</v>
      </c>
      <c r="H48" s="146">
        <v>171641</v>
      </c>
      <c r="I48" s="146" t="s">
        <v>415</v>
      </c>
      <c r="J48" s="147">
        <v>44685</v>
      </c>
      <c r="K48" s="148">
        <v>12300</v>
      </c>
      <c r="L48" s="148">
        <v>12300</v>
      </c>
      <c r="M48" s="146" t="s">
        <v>474</v>
      </c>
      <c r="N48" s="146" t="e">
        <v>#N/A</v>
      </c>
      <c r="O48" s="146" t="s">
        <v>475</v>
      </c>
      <c r="P48" s="146"/>
      <c r="Q48" s="148">
        <v>0</v>
      </c>
      <c r="R48" s="146"/>
      <c r="S48" s="146"/>
      <c r="T48" s="148">
        <v>0</v>
      </c>
      <c r="U48" s="146"/>
      <c r="V48" s="146"/>
      <c r="W48" s="146"/>
      <c r="X48" s="146"/>
      <c r="Y48" s="146" t="s">
        <v>418</v>
      </c>
      <c r="Z48" s="148">
        <v>12300</v>
      </c>
      <c r="AA48" s="148">
        <v>0</v>
      </c>
      <c r="AB48" s="148">
        <v>0</v>
      </c>
      <c r="AC48" s="148">
        <v>0</v>
      </c>
      <c r="AD48" s="148">
        <v>12300</v>
      </c>
      <c r="AE48" s="148">
        <v>0</v>
      </c>
      <c r="AF48" s="148">
        <v>1</v>
      </c>
      <c r="AG48" s="148">
        <v>12300</v>
      </c>
      <c r="AH48" s="148">
        <v>0</v>
      </c>
      <c r="AI48" s="146">
        <v>2201365922</v>
      </c>
      <c r="AJ48" s="147">
        <v>45007</v>
      </c>
      <c r="AK48" s="148">
        <v>1126636</v>
      </c>
      <c r="AL48" s="146"/>
      <c r="AM48" s="146"/>
      <c r="AN48" s="148">
        <v>0</v>
      </c>
      <c r="AO48" s="148">
        <v>0</v>
      </c>
      <c r="AP48" s="146"/>
      <c r="AQ48" s="147">
        <v>44978</v>
      </c>
      <c r="AR48" s="146"/>
      <c r="AS48" s="146">
        <v>2</v>
      </c>
      <c r="AT48" s="146"/>
      <c r="AU48" s="146" t="s">
        <v>419</v>
      </c>
      <c r="AV48" s="146">
        <v>1</v>
      </c>
      <c r="AW48" s="146">
        <v>20230228</v>
      </c>
      <c r="AX48" s="146">
        <v>20230221</v>
      </c>
      <c r="AY48" s="148">
        <v>12300</v>
      </c>
      <c r="AZ48" s="148">
        <v>0</v>
      </c>
      <c r="BA48" s="146"/>
      <c r="BB48" s="146" t="s">
        <v>415</v>
      </c>
    </row>
    <row r="49" spans="1:54" x14ac:dyDescent="0.25">
      <c r="A49" s="146">
        <v>821000831</v>
      </c>
      <c r="B49" s="146" t="s">
        <v>15</v>
      </c>
      <c r="C49" s="146" t="s">
        <v>439</v>
      </c>
      <c r="D49" s="146">
        <v>172060</v>
      </c>
      <c r="E49" s="146" t="s">
        <v>485</v>
      </c>
      <c r="F49" s="146" t="s">
        <v>242</v>
      </c>
      <c r="G49" s="146" t="s">
        <v>439</v>
      </c>
      <c r="H49" s="146">
        <v>172060</v>
      </c>
      <c r="I49" s="146" t="s">
        <v>415</v>
      </c>
      <c r="J49" s="147">
        <v>44686</v>
      </c>
      <c r="K49" s="148">
        <v>36300</v>
      </c>
      <c r="L49" s="148">
        <v>36300</v>
      </c>
      <c r="M49" s="146" t="s">
        <v>474</v>
      </c>
      <c r="N49" s="146" t="e">
        <v>#N/A</v>
      </c>
      <c r="O49" s="146" t="s">
        <v>475</v>
      </c>
      <c r="P49" s="146"/>
      <c r="Q49" s="148">
        <v>0</v>
      </c>
      <c r="R49" s="146"/>
      <c r="S49" s="146"/>
      <c r="T49" s="148">
        <v>0</v>
      </c>
      <c r="U49" s="146"/>
      <c r="V49" s="146"/>
      <c r="W49" s="146"/>
      <c r="X49" s="146"/>
      <c r="Y49" s="146" t="s">
        <v>418</v>
      </c>
      <c r="Z49" s="148">
        <v>36300</v>
      </c>
      <c r="AA49" s="148">
        <v>0</v>
      </c>
      <c r="AB49" s="148">
        <v>0</v>
      </c>
      <c r="AC49" s="148">
        <v>0</v>
      </c>
      <c r="AD49" s="148">
        <v>36300</v>
      </c>
      <c r="AE49" s="148">
        <v>0</v>
      </c>
      <c r="AF49" s="148">
        <v>1</v>
      </c>
      <c r="AG49" s="148">
        <v>36300</v>
      </c>
      <c r="AH49" s="148">
        <v>0</v>
      </c>
      <c r="AI49" s="146">
        <v>2201365922</v>
      </c>
      <c r="AJ49" s="147">
        <v>45007</v>
      </c>
      <c r="AK49" s="148">
        <v>1126636</v>
      </c>
      <c r="AL49" s="146"/>
      <c r="AM49" s="146"/>
      <c r="AN49" s="148">
        <v>0</v>
      </c>
      <c r="AO49" s="148">
        <v>0</v>
      </c>
      <c r="AP49" s="146"/>
      <c r="AQ49" s="147">
        <v>44978</v>
      </c>
      <c r="AR49" s="146"/>
      <c r="AS49" s="146">
        <v>2</v>
      </c>
      <c r="AT49" s="146"/>
      <c r="AU49" s="146" t="s">
        <v>419</v>
      </c>
      <c r="AV49" s="146">
        <v>1</v>
      </c>
      <c r="AW49" s="146">
        <v>20230228</v>
      </c>
      <c r="AX49" s="146">
        <v>20230221</v>
      </c>
      <c r="AY49" s="148">
        <v>36300</v>
      </c>
      <c r="AZ49" s="148">
        <v>0</v>
      </c>
      <c r="BA49" s="146"/>
      <c r="BB49" s="146" t="s">
        <v>415</v>
      </c>
    </row>
    <row r="50" spans="1:54" x14ac:dyDescent="0.25">
      <c r="A50" s="146">
        <v>821000831</v>
      </c>
      <c r="B50" s="146" t="s">
        <v>15</v>
      </c>
      <c r="C50" s="146" t="s">
        <v>439</v>
      </c>
      <c r="D50" s="146">
        <v>172678</v>
      </c>
      <c r="E50" s="146" t="s">
        <v>486</v>
      </c>
      <c r="F50" s="146" t="s">
        <v>243</v>
      </c>
      <c r="G50" s="146" t="s">
        <v>439</v>
      </c>
      <c r="H50" s="146">
        <v>172678</v>
      </c>
      <c r="I50" s="146" t="s">
        <v>415</v>
      </c>
      <c r="J50" s="147">
        <v>44688</v>
      </c>
      <c r="K50" s="148">
        <v>156540</v>
      </c>
      <c r="L50" s="148">
        <v>156540</v>
      </c>
      <c r="M50" s="146" t="s">
        <v>474</v>
      </c>
      <c r="N50" s="146" t="e">
        <v>#N/A</v>
      </c>
      <c r="O50" s="146" t="s">
        <v>475</v>
      </c>
      <c r="P50" s="146"/>
      <c r="Q50" s="148">
        <v>0</v>
      </c>
      <c r="R50" s="146"/>
      <c r="S50" s="146"/>
      <c r="T50" s="148">
        <v>0</v>
      </c>
      <c r="U50" s="146"/>
      <c r="V50" s="146"/>
      <c r="W50" s="146"/>
      <c r="X50" s="146"/>
      <c r="Y50" s="146" t="s">
        <v>418</v>
      </c>
      <c r="Z50" s="148">
        <v>156540</v>
      </c>
      <c r="AA50" s="148">
        <v>0</v>
      </c>
      <c r="AB50" s="148">
        <v>0</v>
      </c>
      <c r="AC50" s="148">
        <v>0</v>
      </c>
      <c r="AD50" s="148">
        <v>156540</v>
      </c>
      <c r="AE50" s="148">
        <v>0</v>
      </c>
      <c r="AF50" s="148">
        <v>1</v>
      </c>
      <c r="AG50" s="148">
        <v>156540</v>
      </c>
      <c r="AH50" s="148">
        <v>0</v>
      </c>
      <c r="AI50" s="146">
        <v>2201365922</v>
      </c>
      <c r="AJ50" s="147">
        <v>45007</v>
      </c>
      <c r="AK50" s="148">
        <v>1126636</v>
      </c>
      <c r="AL50" s="146"/>
      <c r="AM50" s="146"/>
      <c r="AN50" s="148">
        <v>0</v>
      </c>
      <c r="AO50" s="148">
        <v>0</v>
      </c>
      <c r="AP50" s="146"/>
      <c r="AQ50" s="147">
        <v>44978</v>
      </c>
      <c r="AR50" s="146"/>
      <c r="AS50" s="146">
        <v>2</v>
      </c>
      <c r="AT50" s="146"/>
      <c r="AU50" s="146" t="s">
        <v>419</v>
      </c>
      <c r="AV50" s="146">
        <v>1</v>
      </c>
      <c r="AW50" s="146">
        <v>20230228</v>
      </c>
      <c r="AX50" s="146">
        <v>20230221</v>
      </c>
      <c r="AY50" s="148">
        <v>156540</v>
      </c>
      <c r="AZ50" s="148">
        <v>0</v>
      </c>
      <c r="BA50" s="146"/>
      <c r="BB50" s="146" t="s">
        <v>415</v>
      </c>
    </row>
    <row r="51" spans="1:54" x14ac:dyDescent="0.25">
      <c r="A51" s="146">
        <v>821000831</v>
      </c>
      <c r="B51" s="146" t="s">
        <v>15</v>
      </c>
      <c r="C51" s="146" t="s">
        <v>439</v>
      </c>
      <c r="D51" s="146">
        <v>172738</v>
      </c>
      <c r="E51" s="146" t="s">
        <v>487</v>
      </c>
      <c r="F51" s="146" t="s">
        <v>244</v>
      </c>
      <c r="G51" s="146" t="s">
        <v>439</v>
      </c>
      <c r="H51" s="146">
        <v>172738</v>
      </c>
      <c r="I51" s="146" t="s">
        <v>415</v>
      </c>
      <c r="J51" s="147">
        <v>44688</v>
      </c>
      <c r="K51" s="148">
        <v>24600</v>
      </c>
      <c r="L51" s="148">
        <v>24600</v>
      </c>
      <c r="M51" s="146" t="s">
        <v>474</v>
      </c>
      <c r="N51" s="146" t="e">
        <v>#N/A</v>
      </c>
      <c r="O51" s="146" t="s">
        <v>475</v>
      </c>
      <c r="P51" s="146"/>
      <c r="Q51" s="148">
        <v>0</v>
      </c>
      <c r="R51" s="146"/>
      <c r="S51" s="146"/>
      <c r="T51" s="148">
        <v>0</v>
      </c>
      <c r="U51" s="146"/>
      <c r="V51" s="146"/>
      <c r="W51" s="146"/>
      <c r="X51" s="146"/>
      <c r="Y51" s="146" t="s">
        <v>418</v>
      </c>
      <c r="Z51" s="148">
        <v>24600</v>
      </c>
      <c r="AA51" s="148">
        <v>0</v>
      </c>
      <c r="AB51" s="148">
        <v>0</v>
      </c>
      <c r="AC51" s="148">
        <v>0</v>
      </c>
      <c r="AD51" s="148">
        <v>24600</v>
      </c>
      <c r="AE51" s="148">
        <v>0</v>
      </c>
      <c r="AF51" s="148">
        <v>1</v>
      </c>
      <c r="AG51" s="148">
        <v>24600</v>
      </c>
      <c r="AH51" s="148">
        <v>0</v>
      </c>
      <c r="AI51" s="146">
        <v>2201365922</v>
      </c>
      <c r="AJ51" s="147">
        <v>45007</v>
      </c>
      <c r="AK51" s="148">
        <v>1126636</v>
      </c>
      <c r="AL51" s="146"/>
      <c r="AM51" s="146"/>
      <c r="AN51" s="148">
        <v>0</v>
      </c>
      <c r="AO51" s="148">
        <v>0</v>
      </c>
      <c r="AP51" s="146"/>
      <c r="AQ51" s="147">
        <v>44978</v>
      </c>
      <c r="AR51" s="146"/>
      <c r="AS51" s="146">
        <v>2</v>
      </c>
      <c r="AT51" s="146"/>
      <c r="AU51" s="146" t="s">
        <v>419</v>
      </c>
      <c r="AV51" s="146">
        <v>1</v>
      </c>
      <c r="AW51" s="146">
        <v>20230228</v>
      </c>
      <c r="AX51" s="146">
        <v>20230221</v>
      </c>
      <c r="AY51" s="148">
        <v>24600</v>
      </c>
      <c r="AZ51" s="148">
        <v>0</v>
      </c>
      <c r="BA51" s="146"/>
      <c r="BB51" s="146" t="s">
        <v>415</v>
      </c>
    </row>
    <row r="52" spans="1:54" x14ac:dyDescent="0.25">
      <c r="A52" s="146">
        <v>821000831</v>
      </c>
      <c r="B52" s="146" t="s">
        <v>15</v>
      </c>
      <c r="C52" s="146" t="s">
        <v>439</v>
      </c>
      <c r="D52" s="146">
        <v>173614</v>
      </c>
      <c r="E52" s="146" t="s">
        <v>488</v>
      </c>
      <c r="F52" s="146" t="s">
        <v>233</v>
      </c>
      <c r="G52" s="146" t="s">
        <v>439</v>
      </c>
      <c r="H52" s="146">
        <v>173614</v>
      </c>
      <c r="I52" s="146" t="s">
        <v>415</v>
      </c>
      <c r="J52" s="147">
        <v>44691</v>
      </c>
      <c r="K52" s="148">
        <v>12300</v>
      </c>
      <c r="L52" s="148">
        <v>12300</v>
      </c>
      <c r="M52" s="146" t="s">
        <v>474</v>
      </c>
      <c r="N52" s="146" t="e">
        <v>#N/A</v>
      </c>
      <c r="O52" s="146" t="s">
        <v>483</v>
      </c>
      <c r="P52" s="146" t="s">
        <v>483</v>
      </c>
      <c r="Q52" s="148">
        <v>12300</v>
      </c>
      <c r="R52" s="146">
        <v>1222202848</v>
      </c>
      <c r="S52" s="146"/>
      <c r="T52" s="148">
        <v>0</v>
      </c>
      <c r="U52" s="146"/>
      <c r="V52" s="146"/>
      <c r="W52" s="146"/>
      <c r="X52" s="146"/>
      <c r="Y52" s="146" t="s">
        <v>418</v>
      </c>
      <c r="Z52" s="148">
        <v>12300</v>
      </c>
      <c r="AA52" s="148">
        <v>0</v>
      </c>
      <c r="AB52" s="148">
        <v>0</v>
      </c>
      <c r="AC52" s="148">
        <v>0</v>
      </c>
      <c r="AD52" s="148">
        <v>12300</v>
      </c>
      <c r="AE52" s="148">
        <v>0</v>
      </c>
      <c r="AF52" s="148">
        <v>0</v>
      </c>
      <c r="AG52" s="148">
        <v>12300</v>
      </c>
      <c r="AH52" s="148">
        <v>0</v>
      </c>
      <c r="AI52">
        <v>2201418655</v>
      </c>
      <c r="AJ52" t="s">
        <v>489</v>
      </c>
      <c r="AK52" s="149">
        <v>734782</v>
      </c>
      <c r="AL52" s="146"/>
      <c r="AM52" s="146"/>
      <c r="AN52" s="148">
        <v>0</v>
      </c>
      <c r="AO52" s="148">
        <v>0</v>
      </c>
      <c r="AP52" s="146"/>
      <c r="AQ52" s="147">
        <v>44921</v>
      </c>
      <c r="AR52" s="146"/>
      <c r="AS52" s="146">
        <v>2</v>
      </c>
      <c r="AT52" s="146"/>
      <c r="AU52" s="146" t="s">
        <v>419</v>
      </c>
      <c r="AV52" s="146">
        <v>1</v>
      </c>
      <c r="AW52" s="146">
        <v>20230130</v>
      </c>
      <c r="AX52" s="146">
        <v>20230103</v>
      </c>
      <c r="AY52" s="148">
        <v>12300</v>
      </c>
      <c r="AZ52" s="148">
        <v>0</v>
      </c>
      <c r="BA52" s="146"/>
      <c r="BB52" s="146" t="s">
        <v>415</v>
      </c>
    </row>
    <row r="53" spans="1:54" x14ac:dyDescent="0.25">
      <c r="A53" s="146">
        <v>821000831</v>
      </c>
      <c r="B53" s="146" t="s">
        <v>15</v>
      </c>
      <c r="C53" s="146" t="s">
        <v>439</v>
      </c>
      <c r="D53" s="146">
        <v>176116</v>
      </c>
      <c r="E53" s="146" t="s">
        <v>490</v>
      </c>
      <c r="F53" s="146" t="s">
        <v>245</v>
      </c>
      <c r="G53" s="146" t="s">
        <v>439</v>
      </c>
      <c r="H53" s="146">
        <v>176116</v>
      </c>
      <c r="I53" s="146" t="s">
        <v>415</v>
      </c>
      <c r="J53" s="147">
        <v>44699</v>
      </c>
      <c r="K53" s="148">
        <v>36300</v>
      </c>
      <c r="L53" s="148">
        <v>36300</v>
      </c>
      <c r="M53" s="146" t="s">
        <v>474</v>
      </c>
      <c r="N53" s="146" t="e">
        <v>#N/A</v>
      </c>
      <c r="O53" s="146" t="s">
        <v>475</v>
      </c>
      <c r="P53" s="146"/>
      <c r="Q53" s="148">
        <v>0</v>
      </c>
      <c r="R53" s="146"/>
      <c r="S53" s="146"/>
      <c r="T53" s="148">
        <v>0</v>
      </c>
      <c r="U53" s="146"/>
      <c r="V53" s="146"/>
      <c r="W53" s="146"/>
      <c r="X53" s="146"/>
      <c r="Y53" s="146" t="s">
        <v>418</v>
      </c>
      <c r="Z53" s="148">
        <v>36300</v>
      </c>
      <c r="AA53" s="148">
        <v>0</v>
      </c>
      <c r="AB53" s="148">
        <v>0</v>
      </c>
      <c r="AC53" s="148">
        <v>0</v>
      </c>
      <c r="AD53" s="148">
        <v>36300</v>
      </c>
      <c r="AE53" s="148">
        <v>0</v>
      </c>
      <c r="AF53" s="148">
        <v>1</v>
      </c>
      <c r="AG53" s="148">
        <v>36300</v>
      </c>
      <c r="AH53" s="148">
        <v>0</v>
      </c>
      <c r="AI53" s="146">
        <v>2201365922</v>
      </c>
      <c r="AJ53" s="147">
        <v>45007</v>
      </c>
      <c r="AK53" s="148">
        <v>1126636</v>
      </c>
      <c r="AL53" s="146"/>
      <c r="AM53" s="146"/>
      <c r="AN53" s="148">
        <v>0</v>
      </c>
      <c r="AO53" s="148">
        <v>0</v>
      </c>
      <c r="AP53" s="146"/>
      <c r="AQ53" s="147">
        <v>44978</v>
      </c>
      <c r="AR53" s="146"/>
      <c r="AS53" s="146">
        <v>2</v>
      </c>
      <c r="AT53" s="146"/>
      <c r="AU53" s="146" t="s">
        <v>419</v>
      </c>
      <c r="AV53" s="146">
        <v>1</v>
      </c>
      <c r="AW53" s="146">
        <v>20230228</v>
      </c>
      <c r="AX53" s="146">
        <v>20230221</v>
      </c>
      <c r="AY53" s="148">
        <v>36300</v>
      </c>
      <c r="AZ53" s="148">
        <v>0</v>
      </c>
      <c r="BA53" s="146"/>
      <c r="BB53" s="146" t="s">
        <v>415</v>
      </c>
    </row>
    <row r="54" spans="1:54" x14ac:dyDescent="0.25">
      <c r="A54" s="146">
        <v>821000831</v>
      </c>
      <c r="B54" s="146" t="s">
        <v>15</v>
      </c>
      <c r="C54" s="146" t="s">
        <v>439</v>
      </c>
      <c r="D54" s="146">
        <v>182363</v>
      </c>
      <c r="E54" s="146" t="s">
        <v>491</v>
      </c>
      <c r="F54" s="146" t="s">
        <v>246</v>
      </c>
      <c r="G54" s="146" t="s">
        <v>439</v>
      </c>
      <c r="H54" s="146">
        <v>182363</v>
      </c>
      <c r="I54" s="146" t="s">
        <v>415</v>
      </c>
      <c r="J54" s="147">
        <v>44720</v>
      </c>
      <c r="K54" s="148">
        <v>270800</v>
      </c>
      <c r="L54" s="148">
        <v>270800</v>
      </c>
      <c r="M54" s="146" t="s">
        <v>474</v>
      </c>
      <c r="N54" s="146" t="e">
        <v>#N/A</v>
      </c>
      <c r="O54" s="146" t="s">
        <v>483</v>
      </c>
      <c r="P54" s="146" t="s">
        <v>483</v>
      </c>
      <c r="Q54" s="148">
        <v>270800</v>
      </c>
      <c r="R54" s="146">
        <v>1222202850</v>
      </c>
      <c r="S54" s="146"/>
      <c r="T54" s="148">
        <v>0</v>
      </c>
      <c r="U54" s="146"/>
      <c r="V54" s="146"/>
      <c r="W54" s="146"/>
      <c r="X54" s="146"/>
      <c r="Y54" s="146" t="s">
        <v>418</v>
      </c>
      <c r="Z54" s="148">
        <v>270800</v>
      </c>
      <c r="AA54" s="148">
        <v>0</v>
      </c>
      <c r="AB54" s="148">
        <v>0</v>
      </c>
      <c r="AC54" s="148">
        <v>0</v>
      </c>
      <c r="AD54" s="148">
        <v>270800</v>
      </c>
      <c r="AE54" s="148">
        <v>0</v>
      </c>
      <c r="AF54" s="148">
        <v>0</v>
      </c>
      <c r="AG54" s="148">
        <v>270800</v>
      </c>
      <c r="AH54" s="148">
        <v>0</v>
      </c>
      <c r="AI54">
        <v>2201418655</v>
      </c>
      <c r="AJ54" t="s">
        <v>489</v>
      </c>
      <c r="AK54" s="149">
        <v>734782</v>
      </c>
      <c r="AL54" s="146"/>
      <c r="AM54" s="146"/>
      <c r="AN54" s="148">
        <v>0</v>
      </c>
      <c r="AO54" s="148">
        <v>0</v>
      </c>
      <c r="AP54" s="146"/>
      <c r="AQ54" s="147">
        <v>44921</v>
      </c>
      <c r="AR54" s="146"/>
      <c r="AS54" s="146">
        <v>2</v>
      </c>
      <c r="AT54" s="146"/>
      <c r="AU54" s="146" t="s">
        <v>419</v>
      </c>
      <c r="AV54" s="146">
        <v>1</v>
      </c>
      <c r="AW54" s="146">
        <v>20230130</v>
      </c>
      <c r="AX54" s="146">
        <v>20230103</v>
      </c>
      <c r="AY54" s="148">
        <v>270800</v>
      </c>
      <c r="AZ54" s="148">
        <v>0</v>
      </c>
      <c r="BA54" s="146"/>
      <c r="BB54" s="146" t="s">
        <v>415</v>
      </c>
    </row>
    <row r="55" spans="1:54" x14ac:dyDescent="0.25">
      <c r="A55" s="146">
        <v>821000831</v>
      </c>
      <c r="B55" s="146" t="s">
        <v>15</v>
      </c>
      <c r="C55" s="146" t="s">
        <v>439</v>
      </c>
      <c r="D55" s="146">
        <v>182372</v>
      </c>
      <c r="E55" s="146" t="s">
        <v>492</v>
      </c>
      <c r="F55" s="146" t="s">
        <v>247</v>
      </c>
      <c r="G55" s="146" t="s">
        <v>439</v>
      </c>
      <c r="H55" s="146">
        <v>182372</v>
      </c>
      <c r="I55" s="146" t="s">
        <v>415</v>
      </c>
      <c r="J55" s="147">
        <v>44720</v>
      </c>
      <c r="K55" s="148">
        <v>74000</v>
      </c>
      <c r="L55" s="148">
        <v>74000</v>
      </c>
      <c r="M55" s="146" t="s">
        <v>474</v>
      </c>
      <c r="N55" s="146" t="e">
        <v>#N/A</v>
      </c>
      <c r="O55" s="146" t="s">
        <v>483</v>
      </c>
      <c r="P55" s="146" t="s">
        <v>483</v>
      </c>
      <c r="Q55" s="148">
        <v>74000</v>
      </c>
      <c r="R55" s="146">
        <v>1222202851</v>
      </c>
      <c r="S55" s="146"/>
      <c r="T55" s="148">
        <v>0</v>
      </c>
      <c r="U55" s="146"/>
      <c r="V55" s="146"/>
      <c r="W55" s="146"/>
      <c r="X55" s="146"/>
      <c r="Y55" s="146" t="s">
        <v>418</v>
      </c>
      <c r="Z55" s="148">
        <v>74000</v>
      </c>
      <c r="AA55" s="148">
        <v>0</v>
      </c>
      <c r="AB55" s="148">
        <v>0</v>
      </c>
      <c r="AC55" s="148">
        <v>0</v>
      </c>
      <c r="AD55" s="148">
        <v>74000</v>
      </c>
      <c r="AE55" s="148">
        <v>0</v>
      </c>
      <c r="AF55" s="148">
        <v>0</v>
      </c>
      <c r="AG55" s="148">
        <v>74000</v>
      </c>
      <c r="AH55" s="148">
        <v>0</v>
      </c>
      <c r="AI55">
        <v>2201418655</v>
      </c>
      <c r="AJ55" t="s">
        <v>489</v>
      </c>
      <c r="AK55" s="149">
        <v>734782</v>
      </c>
      <c r="AL55" s="146"/>
      <c r="AM55" s="146"/>
      <c r="AN55" s="148">
        <v>0</v>
      </c>
      <c r="AO55" s="148">
        <v>0</v>
      </c>
      <c r="AP55" s="146"/>
      <c r="AQ55" s="147">
        <v>44921</v>
      </c>
      <c r="AR55" s="146"/>
      <c r="AS55" s="146">
        <v>2</v>
      </c>
      <c r="AT55" s="146"/>
      <c r="AU55" s="146" t="s">
        <v>419</v>
      </c>
      <c r="AV55" s="146">
        <v>1</v>
      </c>
      <c r="AW55" s="146">
        <v>20230130</v>
      </c>
      <c r="AX55" s="146">
        <v>20230103</v>
      </c>
      <c r="AY55" s="148">
        <v>74000</v>
      </c>
      <c r="AZ55" s="148">
        <v>0</v>
      </c>
      <c r="BA55" s="146"/>
      <c r="BB55" s="146" t="s">
        <v>415</v>
      </c>
    </row>
    <row r="56" spans="1:54" x14ac:dyDescent="0.25">
      <c r="A56" s="146">
        <v>821000831</v>
      </c>
      <c r="B56" s="146" t="s">
        <v>15</v>
      </c>
      <c r="C56" s="146" t="s">
        <v>439</v>
      </c>
      <c r="D56" s="146">
        <v>186918</v>
      </c>
      <c r="E56" s="146" t="s">
        <v>493</v>
      </c>
      <c r="F56" s="146" t="s">
        <v>248</v>
      </c>
      <c r="G56" s="146" t="s">
        <v>439</v>
      </c>
      <c r="H56" s="146">
        <v>186918</v>
      </c>
      <c r="I56" s="146" t="s">
        <v>415</v>
      </c>
      <c r="J56" s="147">
        <v>44736</v>
      </c>
      <c r="K56" s="148">
        <v>12300</v>
      </c>
      <c r="L56" s="148">
        <v>12300</v>
      </c>
      <c r="M56" s="146" t="s">
        <v>446</v>
      </c>
      <c r="N56" s="146" t="e">
        <v>#N/A</v>
      </c>
      <c r="O56" s="146" t="s">
        <v>427</v>
      </c>
      <c r="P56" s="146"/>
      <c r="Q56" s="148">
        <v>0</v>
      </c>
      <c r="R56" s="146"/>
      <c r="S56" s="146"/>
      <c r="T56" s="148">
        <v>12300</v>
      </c>
      <c r="U56" s="146" t="s">
        <v>447</v>
      </c>
      <c r="V56" s="146" t="s">
        <v>437</v>
      </c>
      <c r="W56" s="146"/>
      <c r="X56" s="146"/>
      <c r="Y56" s="146" t="s">
        <v>418</v>
      </c>
      <c r="Z56" s="148">
        <v>12300</v>
      </c>
      <c r="AA56" s="148">
        <v>0</v>
      </c>
      <c r="AB56" s="148">
        <v>0</v>
      </c>
      <c r="AC56" s="148">
        <v>0</v>
      </c>
      <c r="AD56" s="148">
        <v>0</v>
      </c>
      <c r="AE56" s="148">
        <v>12300</v>
      </c>
      <c r="AF56" s="148">
        <v>0</v>
      </c>
      <c r="AG56" s="148">
        <v>0</v>
      </c>
      <c r="AH56" s="148">
        <v>0</v>
      </c>
      <c r="AI56" s="146"/>
      <c r="AJ56" s="147"/>
      <c r="AK56" s="148">
        <v>0</v>
      </c>
      <c r="AL56" s="146"/>
      <c r="AM56" s="146"/>
      <c r="AN56" s="148">
        <v>0</v>
      </c>
      <c r="AO56" s="148">
        <v>12300</v>
      </c>
      <c r="AP56" s="146" t="s">
        <v>494</v>
      </c>
      <c r="AQ56" s="147">
        <v>44921</v>
      </c>
      <c r="AR56" s="146"/>
      <c r="AS56" s="146">
        <v>9</v>
      </c>
      <c r="AT56" s="146"/>
      <c r="AU56" s="146" t="s">
        <v>419</v>
      </c>
      <c r="AV56" s="146">
        <v>1</v>
      </c>
      <c r="AW56" s="146">
        <v>21001231</v>
      </c>
      <c r="AX56" s="146">
        <v>20230103</v>
      </c>
      <c r="AY56" s="148">
        <v>12300</v>
      </c>
      <c r="AZ56" s="148">
        <v>0</v>
      </c>
      <c r="BA56" s="146"/>
      <c r="BB56" s="146" t="s">
        <v>415</v>
      </c>
    </row>
    <row r="57" spans="1:54" x14ac:dyDescent="0.25">
      <c r="A57" s="146">
        <v>821000831</v>
      </c>
      <c r="B57" s="146" t="s">
        <v>15</v>
      </c>
      <c r="C57" s="146" t="s">
        <v>439</v>
      </c>
      <c r="D57" s="146">
        <v>187243</v>
      </c>
      <c r="E57" s="146" t="s">
        <v>495</v>
      </c>
      <c r="F57" s="146" t="s">
        <v>252</v>
      </c>
      <c r="G57" s="146" t="s">
        <v>439</v>
      </c>
      <c r="H57" s="146">
        <v>187243</v>
      </c>
      <c r="I57" s="146" t="s">
        <v>415</v>
      </c>
      <c r="J57" s="147">
        <v>44738</v>
      </c>
      <c r="K57" s="148">
        <v>131444</v>
      </c>
      <c r="L57" s="148">
        <v>131444</v>
      </c>
      <c r="M57" s="146" t="s">
        <v>474</v>
      </c>
      <c r="N57" s="146" t="e">
        <v>#N/A</v>
      </c>
      <c r="O57" s="146" t="s">
        <v>483</v>
      </c>
      <c r="P57" s="146" t="s">
        <v>483</v>
      </c>
      <c r="Q57" s="148">
        <v>131444</v>
      </c>
      <c r="R57" s="146">
        <v>1222202849</v>
      </c>
      <c r="S57" s="146"/>
      <c r="T57" s="148">
        <v>0</v>
      </c>
      <c r="U57" s="146"/>
      <c r="V57" s="146"/>
      <c r="W57" s="146"/>
      <c r="X57" s="146"/>
      <c r="Y57" s="146" t="s">
        <v>418</v>
      </c>
      <c r="Z57" s="148">
        <v>131444</v>
      </c>
      <c r="AA57" s="148">
        <v>0</v>
      </c>
      <c r="AB57" s="148">
        <v>0</v>
      </c>
      <c r="AC57" s="148">
        <v>0</v>
      </c>
      <c r="AD57" s="148">
        <v>131444</v>
      </c>
      <c r="AE57" s="148">
        <v>0</v>
      </c>
      <c r="AF57" s="148">
        <v>0</v>
      </c>
      <c r="AG57" s="148">
        <v>131444</v>
      </c>
      <c r="AH57" s="148">
        <v>0</v>
      </c>
      <c r="AI57">
        <v>2201418655</v>
      </c>
      <c r="AJ57" t="s">
        <v>489</v>
      </c>
      <c r="AK57" s="150">
        <v>734782</v>
      </c>
      <c r="AL57" s="146"/>
      <c r="AM57" s="146"/>
      <c r="AN57" s="148">
        <v>0</v>
      </c>
      <c r="AO57" s="148">
        <v>0</v>
      </c>
      <c r="AP57" s="146"/>
      <c r="AQ57" s="147">
        <v>44782</v>
      </c>
      <c r="AR57" s="146"/>
      <c r="AS57" s="146">
        <v>2</v>
      </c>
      <c r="AT57" s="146"/>
      <c r="AU57" s="146" t="s">
        <v>419</v>
      </c>
      <c r="AV57" s="146">
        <v>1</v>
      </c>
      <c r="AW57" s="146">
        <v>20230130</v>
      </c>
      <c r="AX57" s="146">
        <v>20230103</v>
      </c>
      <c r="AY57" s="148">
        <v>131444</v>
      </c>
      <c r="AZ57" s="148">
        <v>0</v>
      </c>
      <c r="BA57" s="146"/>
      <c r="BB57" s="146" t="s">
        <v>415</v>
      </c>
    </row>
    <row r="58" spans="1:54" x14ac:dyDescent="0.25">
      <c r="A58" s="146">
        <v>821000831</v>
      </c>
      <c r="B58" s="146" t="s">
        <v>15</v>
      </c>
      <c r="C58" s="146" t="s">
        <v>439</v>
      </c>
      <c r="D58" s="146">
        <v>188199</v>
      </c>
      <c r="E58" s="146" t="s">
        <v>496</v>
      </c>
      <c r="F58" s="146" t="s">
        <v>249</v>
      </c>
      <c r="G58" s="146" t="s">
        <v>439</v>
      </c>
      <c r="H58" s="146">
        <v>188199</v>
      </c>
      <c r="I58" s="146" t="s">
        <v>415</v>
      </c>
      <c r="J58" s="147">
        <v>44741</v>
      </c>
      <c r="K58" s="148">
        <v>36900</v>
      </c>
      <c r="L58" s="148">
        <v>36900</v>
      </c>
      <c r="M58" s="146" t="s">
        <v>446</v>
      </c>
      <c r="N58" s="146" t="e">
        <v>#N/A</v>
      </c>
      <c r="O58" s="146" t="s">
        <v>427</v>
      </c>
      <c r="P58" s="146"/>
      <c r="Q58" s="148">
        <v>0</v>
      </c>
      <c r="R58" s="146"/>
      <c r="S58" s="146"/>
      <c r="T58" s="148">
        <v>36900</v>
      </c>
      <c r="U58" s="146" t="s">
        <v>447</v>
      </c>
      <c r="V58" s="146" t="s">
        <v>437</v>
      </c>
      <c r="W58" s="146"/>
      <c r="X58" s="146"/>
      <c r="Y58" s="146" t="s">
        <v>418</v>
      </c>
      <c r="Z58" s="148">
        <v>36900</v>
      </c>
      <c r="AA58" s="148">
        <v>0</v>
      </c>
      <c r="AB58" s="148">
        <v>0</v>
      </c>
      <c r="AC58" s="148">
        <v>0</v>
      </c>
      <c r="AD58" s="148">
        <v>0</v>
      </c>
      <c r="AE58" s="148">
        <v>36900</v>
      </c>
      <c r="AF58" s="148">
        <v>0</v>
      </c>
      <c r="AG58" s="148">
        <v>0</v>
      </c>
      <c r="AH58" s="148">
        <v>0</v>
      </c>
      <c r="AI58" s="146"/>
      <c r="AJ58" s="147"/>
      <c r="AK58" s="148">
        <v>0</v>
      </c>
      <c r="AL58" s="146"/>
      <c r="AM58" s="146"/>
      <c r="AN58" s="148">
        <v>0</v>
      </c>
      <c r="AO58" s="148">
        <v>36900</v>
      </c>
      <c r="AP58" s="146" t="s">
        <v>494</v>
      </c>
      <c r="AQ58" s="147">
        <v>44782</v>
      </c>
      <c r="AR58" s="146"/>
      <c r="AS58" s="146">
        <v>9</v>
      </c>
      <c r="AT58" s="146"/>
      <c r="AU58" s="146" t="s">
        <v>419</v>
      </c>
      <c r="AV58" s="146">
        <v>1</v>
      </c>
      <c r="AW58" s="146">
        <v>21001231</v>
      </c>
      <c r="AX58" s="146">
        <v>20230103</v>
      </c>
      <c r="AY58" s="148">
        <v>36900</v>
      </c>
      <c r="AZ58" s="148">
        <v>0</v>
      </c>
      <c r="BA58" s="146"/>
      <c r="BB58" s="146" t="s">
        <v>415</v>
      </c>
    </row>
    <row r="59" spans="1:54" x14ac:dyDescent="0.25">
      <c r="A59" s="146">
        <v>821000831</v>
      </c>
      <c r="B59" s="146" t="s">
        <v>15</v>
      </c>
      <c r="C59" s="146" t="s">
        <v>439</v>
      </c>
      <c r="D59" s="146">
        <v>188311</v>
      </c>
      <c r="E59" s="146" t="s">
        <v>497</v>
      </c>
      <c r="F59" s="146" t="s">
        <v>250</v>
      </c>
      <c r="G59" s="146" t="s">
        <v>439</v>
      </c>
      <c r="H59" s="146">
        <v>188311</v>
      </c>
      <c r="I59" s="146" t="s">
        <v>415</v>
      </c>
      <c r="J59" s="147">
        <v>44741</v>
      </c>
      <c r="K59" s="148">
        <v>12300</v>
      </c>
      <c r="L59" s="148">
        <v>12300</v>
      </c>
      <c r="M59" s="146" t="s">
        <v>446</v>
      </c>
      <c r="N59" s="146" t="e">
        <v>#N/A</v>
      </c>
      <c r="O59" s="146" t="s">
        <v>427</v>
      </c>
      <c r="P59" s="146"/>
      <c r="Q59" s="148">
        <v>0</v>
      </c>
      <c r="R59" s="146"/>
      <c r="S59" s="146"/>
      <c r="T59" s="148">
        <v>12300</v>
      </c>
      <c r="U59" s="146" t="s">
        <v>447</v>
      </c>
      <c r="V59" s="146" t="s">
        <v>437</v>
      </c>
      <c r="W59" s="146"/>
      <c r="X59" s="146"/>
      <c r="Y59" s="146" t="s">
        <v>418</v>
      </c>
      <c r="Z59" s="148">
        <v>12300</v>
      </c>
      <c r="AA59" s="148">
        <v>0</v>
      </c>
      <c r="AB59" s="148">
        <v>0</v>
      </c>
      <c r="AC59" s="148">
        <v>0</v>
      </c>
      <c r="AD59" s="148">
        <v>0</v>
      </c>
      <c r="AE59" s="148">
        <v>12300</v>
      </c>
      <c r="AF59" s="148">
        <v>0</v>
      </c>
      <c r="AG59" s="148">
        <v>0</v>
      </c>
      <c r="AH59" s="148">
        <v>0</v>
      </c>
      <c r="AI59" s="146"/>
      <c r="AJ59" s="147"/>
      <c r="AK59" s="148">
        <v>0</v>
      </c>
      <c r="AL59" s="146"/>
      <c r="AM59" s="146"/>
      <c r="AN59" s="148">
        <v>0</v>
      </c>
      <c r="AO59" s="148">
        <v>12300</v>
      </c>
      <c r="AP59" s="146" t="s">
        <v>494</v>
      </c>
      <c r="AQ59" s="147">
        <v>44782</v>
      </c>
      <c r="AR59" s="146"/>
      <c r="AS59" s="146">
        <v>9</v>
      </c>
      <c r="AT59" s="146"/>
      <c r="AU59" s="146" t="s">
        <v>419</v>
      </c>
      <c r="AV59" s="146">
        <v>1</v>
      </c>
      <c r="AW59" s="146">
        <v>21001231</v>
      </c>
      <c r="AX59" s="146">
        <v>20230103</v>
      </c>
      <c r="AY59" s="148">
        <v>12300</v>
      </c>
      <c r="AZ59" s="148">
        <v>0</v>
      </c>
      <c r="BA59" s="146"/>
      <c r="BB59" s="146" t="s">
        <v>415</v>
      </c>
    </row>
    <row r="60" spans="1:54" x14ac:dyDescent="0.25">
      <c r="A60" s="146">
        <v>821000831</v>
      </c>
      <c r="B60" s="146" t="s">
        <v>15</v>
      </c>
      <c r="C60" s="146" t="s">
        <v>439</v>
      </c>
      <c r="D60" s="146">
        <v>188734</v>
      </c>
      <c r="E60" s="146" t="s">
        <v>498</v>
      </c>
      <c r="F60" s="146" t="s">
        <v>253</v>
      </c>
      <c r="G60" s="146" t="s">
        <v>439</v>
      </c>
      <c r="H60" s="146">
        <v>188734</v>
      </c>
      <c r="I60" s="146" t="s">
        <v>415</v>
      </c>
      <c r="J60" s="147">
        <v>44742</v>
      </c>
      <c r="K60" s="148">
        <v>12300</v>
      </c>
      <c r="L60" s="148">
        <v>12300</v>
      </c>
      <c r="M60" s="146" t="s">
        <v>446</v>
      </c>
      <c r="N60" s="146" t="e">
        <v>#N/A</v>
      </c>
      <c r="O60" s="146" t="s">
        <v>427</v>
      </c>
      <c r="P60" s="146"/>
      <c r="Q60" s="148">
        <v>0</v>
      </c>
      <c r="R60" s="146"/>
      <c r="S60" s="146"/>
      <c r="T60" s="148">
        <v>12300</v>
      </c>
      <c r="U60" s="146" t="s">
        <v>447</v>
      </c>
      <c r="V60" s="146" t="s">
        <v>437</v>
      </c>
      <c r="W60" s="146"/>
      <c r="X60" s="146"/>
      <c r="Y60" s="146" t="s">
        <v>418</v>
      </c>
      <c r="Z60" s="148">
        <v>12300</v>
      </c>
      <c r="AA60" s="148">
        <v>0</v>
      </c>
      <c r="AB60" s="148">
        <v>0</v>
      </c>
      <c r="AC60" s="148">
        <v>0</v>
      </c>
      <c r="AD60" s="148">
        <v>0</v>
      </c>
      <c r="AE60" s="148">
        <v>12300</v>
      </c>
      <c r="AF60" s="148">
        <v>0</v>
      </c>
      <c r="AG60" s="148">
        <v>0</v>
      </c>
      <c r="AH60" s="148">
        <v>0</v>
      </c>
      <c r="AI60" s="146"/>
      <c r="AJ60" s="147"/>
      <c r="AK60" s="148">
        <v>0</v>
      </c>
      <c r="AL60" s="146"/>
      <c r="AM60" s="146"/>
      <c r="AN60" s="148">
        <v>0</v>
      </c>
      <c r="AO60" s="148">
        <v>12300</v>
      </c>
      <c r="AP60" s="146" t="s">
        <v>494</v>
      </c>
      <c r="AQ60" s="147">
        <v>44782</v>
      </c>
      <c r="AR60" s="146"/>
      <c r="AS60" s="146">
        <v>9</v>
      </c>
      <c r="AT60" s="146"/>
      <c r="AU60" s="146" t="s">
        <v>419</v>
      </c>
      <c r="AV60" s="146">
        <v>1</v>
      </c>
      <c r="AW60" s="146">
        <v>21001231</v>
      </c>
      <c r="AX60" s="146">
        <v>20230103</v>
      </c>
      <c r="AY60" s="148">
        <v>12300</v>
      </c>
      <c r="AZ60" s="148">
        <v>0</v>
      </c>
      <c r="BA60" s="146"/>
      <c r="BB60" s="146" t="s">
        <v>415</v>
      </c>
    </row>
    <row r="61" spans="1:54" x14ac:dyDescent="0.25">
      <c r="A61" s="146">
        <v>821000831</v>
      </c>
      <c r="B61" s="146" t="s">
        <v>15</v>
      </c>
      <c r="C61" s="146" t="s">
        <v>439</v>
      </c>
      <c r="D61" s="146">
        <v>190263</v>
      </c>
      <c r="E61" s="146" t="s">
        <v>499</v>
      </c>
      <c r="F61" s="146" t="s">
        <v>254</v>
      </c>
      <c r="G61" s="146" t="s">
        <v>439</v>
      </c>
      <c r="H61" s="146">
        <v>190263</v>
      </c>
      <c r="I61" s="146" t="s">
        <v>415</v>
      </c>
      <c r="J61" s="147">
        <v>44748</v>
      </c>
      <c r="K61" s="148">
        <v>32000</v>
      </c>
      <c r="L61" s="148">
        <v>32000</v>
      </c>
      <c r="M61" s="146" t="s">
        <v>474</v>
      </c>
      <c r="N61" s="146" t="e">
        <v>#N/A</v>
      </c>
      <c r="O61" s="146" t="s">
        <v>475</v>
      </c>
      <c r="P61" s="146"/>
      <c r="Q61" s="148">
        <v>0</v>
      </c>
      <c r="R61" s="146"/>
      <c r="S61" s="146"/>
      <c r="T61" s="148">
        <v>0</v>
      </c>
      <c r="U61" s="146"/>
      <c r="V61" s="146"/>
      <c r="W61" s="146"/>
      <c r="X61" s="146"/>
      <c r="Y61" s="146" t="s">
        <v>418</v>
      </c>
      <c r="Z61" s="148">
        <v>32000</v>
      </c>
      <c r="AA61" s="148">
        <v>0</v>
      </c>
      <c r="AB61" s="148">
        <v>0</v>
      </c>
      <c r="AC61" s="148">
        <v>0</v>
      </c>
      <c r="AD61" s="148">
        <v>32000</v>
      </c>
      <c r="AE61" s="148">
        <v>0</v>
      </c>
      <c r="AF61" s="148">
        <v>1</v>
      </c>
      <c r="AG61" s="148">
        <v>32000</v>
      </c>
      <c r="AH61" s="148">
        <v>0</v>
      </c>
      <c r="AI61" s="146">
        <v>2201365922</v>
      </c>
      <c r="AJ61" s="147">
        <v>45007</v>
      </c>
      <c r="AK61" s="148">
        <v>1126636</v>
      </c>
      <c r="AL61" s="146"/>
      <c r="AM61" s="146"/>
      <c r="AN61" s="148">
        <v>0</v>
      </c>
      <c r="AO61" s="148">
        <v>0</v>
      </c>
      <c r="AP61" s="146"/>
      <c r="AQ61" s="147">
        <v>44782</v>
      </c>
      <c r="AR61" s="146"/>
      <c r="AS61" s="146">
        <v>2</v>
      </c>
      <c r="AT61" s="146"/>
      <c r="AU61" s="146" t="s">
        <v>419</v>
      </c>
      <c r="AV61" s="146">
        <v>1</v>
      </c>
      <c r="AW61" s="146">
        <v>20230130</v>
      </c>
      <c r="AX61" s="146">
        <v>20230103</v>
      </c>
      <c r="AY61" s="148">
        <v>32000</v>
      </c>
      <c r="AZ61" s="148">
        <v>0</v>
      </c>
      <c r="BA61" s="146"/>
      <c r="BB61" s="146" t="s">
        <v>415</v>
      </c>
    </row>
    <row r="62" spans="1:54" x14ac:dyDescent="0.25">
      <c r="A62" s="146">
        <v>821000831</v>
      </c>
      <c r="B62" s="146" t="s">
        <v>15</v>
      </c>
      <c r="C62" s="146" t="s">
        <v>439</v>
      </c>
      <c r="D62" s="146">
        <v>192115</v>
      </c>
      <c r="E62" s="146" t="s">
        <v>500</v>
      </c>
      <c r="F62" s="146" t="s">
        <v>251</v>
      </c>
      <c r="G62" s="146" t="s">
        <v>439</v>
      </c>
      <c r="H62" s="146">
        <v>192115</v>
      </c>
      <c r="I62" s="146" t="s">
        <v>415</v>
      </c>
      <c r="J62" s="147">
        <v>44753</v>
      </c>
      <c r="K62" s="148">
        <v>12300</v>
      </c>
      <c r="L62" s="148">
        <v>12300</v>
      </c>
      <c r="M62" s="146" t="s">
        <v>446</v>
      </c>
      <c r="N62" s="146" t="e">
        <v>#N/A</v>
      </c>
      <c r="O62" s="146" t="s">
        <v>427</v>
      </c>
      <c r="P62" s="146"/>
      <c r="Q62" s="148">
        <v>0</v>
      </c>
      <c r="R62" s="146"/>
      <c r="S62" s="146"/>
      <c r="T62" s="148">
        <v>12300</v>
      </c>
      <c r="U62" s="146" t="s">
        <v>447</v>
      </c>
      <c r="V62" s="146" t="s">
        <v>437</v>
      </c>
      <c r="W62" s="146"/>
      <c r="X62" s="146"/>
      <c r="Y62" s="146" t="s">
        <v>418</v>
      </c>
      <c r="Z62" s="148">
        <v>12300</v>
      </c>
      <c r="AA62" s="148">
        <v>0</v>
      </c>
      <c r="AB62" s="148">
        <v>0</v>
      </c>
      <c r="AC62" s="148">
        <v>0</v>
      </c>
      <c r="AD62" s="148">
        <v>0</v>
      </c>
      <c r="AE62" s="148">
        <v>12300</v>
      </c>
      <c r="AF62" s="148">
        <v>0</v>
      </c>
      <c r="AG62" s="148">
        <v>0</v>
      </c>
      <c r="AH62" s="148">
        <v>0</v>
      </c>
      <c r="AI62" s="146"/>
      <c r="AJ62" s="147"/>
      <c r="AK62" s="148">
        <v>0</v>
      </c>
      <c r="AL62" s="146"/>
      <c r="AM62" s="146"/>
      <c r="AN62" s="148">
        <v>0</v>
      </c>
      <c r="AO62" s="148">
        <v>12300</v>
      </c>
      <c r="AP62" s="146" t="s">
        <v>494</v>
      </c>
      <c r="AQ62" s="147">
        <v>44782</v>
      </c>
      <c r="AR62" s="146"/>
      <c r="AS62" s="146">
        <v>9</v>
      </c>
      <c r="AT62" s="146"/>
      <c r="AU62" s="146" t="s">
        <v>419</v>
      </c>
      <c r="AV62" s="146">
        <v>1</v>
      </c>
      <c r="AW62" s="146">
        <v>21001231</v>
      </c>
      <c r="AX62" s="146">
        <v>20230103</v>
      </c>
      <c r="AY62" s="148">
        <v>12300</v>
      </c>
      <c r="AZ62" s="148">
        <v>0</v>
      </c>
      <c r="BA62" s="146"/>
      <c r="BB62" s="146" t="s">
        <v>415</v>
      </c>
    </row>
    <row r="63" spans="1:54" x14ac:dyDescent="0.25">
      <c r="A63" s="146">
        <v>821000831</v>
      </c>
      <c r="B63" s="146" t="s">
        <v>15</v>
      </c>
      <c r="C63" s="146" t="s">
        <v>439</v>
      </c>
      <c r="D63" s="146">
        <v>196705</v>
      </c>
      <c r="E63" s="146" t="s">
        <v>501</v>
      </c>
      <c r="F63" s="146" t="s">
        <v>255</v>
      </c>
      <c r="G63" s="146" t="s">
        <v>415</v>
      </c>
      <c r="H63" s="146" t="s">
        <v>415</v>
      </c>
      <c r="I63" s="146" t="s">
        <v>415</v>
      </c>
      <c r="J63" s="147">
        <v>44768</v>
      </c>
      <c r="K63" s="148">
        <v>61500</v>
      </c>
      <c r="L63" s="148">
        <v>61500</v>
      </c>
      <c r="M63" s="146" t="s">
        <v>429</v>
      </c>
      <c r="N63" s="146" t="e">
        <v>#N/A</v>
      </c>
      <c r="O63" s="146" t="s">
        <v>431</v>
      </c>
      <c r="P63" s="146"/>
      <c r="Q63" s="148">
        <v>0</v>
      </c>
      <c r="R63" s="146"/>
      <c r="S63" s="146"/>
      <c r="T63" s="148">
        <v>0</v>
      </c>
      <c r="U63" s="146"/>
      <c r="V63" s="146"/>
      <c r="W63" s="146"/>
      <c r="X63" s="146"/>
      <c r="Y63" s="146" t="s">
        <v>432</v>
      </c>
      <c r="Z63" s="148">
        <v>0</v>
      </c>
      <c r="AA63" s="148">
        <v>0</v>
      </c>
      <c r="AB63" s="148">
        <v>0</v>
      </c>
      <c r="AC63" s="148">
        <v>0</v>
      </c>
      <c r="AD63" s="148">
        <v>0</v>
      </c>
      <c r="AE63" s="148">
        <v>0</v>
      </c>
      <c r="AF63" s="148">
        <v>0</v>
      </c>
      <c r="AG63" s="148">
        <v>0</v>
      </c>
      <c r="AH63" s="148">
        <v>0</v>
      </c>
      <c r="AI63" s="146"/>
      <c r="AJ63" s="147"/>
      <c r="AK63" s="148">
        <v>0</v>
      </c>
      <c r="AL63" s="146"/>
      <c r="AM63" s="146"/>
      <c r="AN63" s="148">
        <v>0</v>
      </c>
      <c r="AO63" s="148">
        <v>0</v>
      </c>
      <c r="AP63" s="146"/>
      <c r="AQ63" s="147">
        <v>44921</v>
      </c>
      <c r="AR63" s="146"/>
      <c r="AS63" s="146"/>
      <c r="AT63" s="146"/>
      <c r="AU63" s="146" t="s">
        <v>419</v>
      </c>
      <c r="AV63" s="146"/>
      <c r="AW63" s="146"/>
      <c r="AX63" s="146"/>
      <c r="AY63" s="148">
        <v>0</v>
      </c>
      <c r="AZ63" s="148">
        <v>0</v>
      </c>
      <c r="BA63" s="146"/>
      <c r="BB63" s="146" t="s">
        <v>415</v>
      </c>
    </row>
    <row r="64" spans="1:54" x14ac:dyDescent="0.25">
      <c r="A64" s="146">
        <v>821000831</v>
      </c>
      <c r="B64" s="146" t="s">
        <v>15</v>
      </c>
      <c r="C64" s="146" t="s">
        <v>439</v>
      </c>
      <c r="D64" s="146">
        <v>199430</v>
      </c>
      <c r="E64" s="146" t="s">
        <v>502</v>
      </c>
      <c r="F64" s="146" t="s">
        <v>263</v>
      </c>
      <c r="G64" s="146" t="s">
        <v>415</v>
      </c>
      <c r="H64" s="146" t="s">
        <v>415</v>
      </c>
      <c r="I64" s="146" t="s">
        <v>415</v>
      </c>
      <c r="J64" s="147">
        <v>44776</v>
      </c>
      <c r="K64" s="148">
        <v>178421</v>
      </c>
      <c r="L64" s="148">
        <v>178421</v>
      </c>
      <c r="M64" s="146" t="s">
        <v>429</v>
      </c>
      <c r="N64" s="146" t="e">
        <v>#N/A</v>
      </c>
      <c r="O64" s="146" t="s">
        <v>431</v>
      </c>
      <c r="P64" s="146"/>
      <c r="Q64" s="148">
        <v>0</v>
      </c>
      <c r="R64" s="146"/>
      <c r="S64" s="146"/>
      <c r="T64" s="148">
        <v>0</v>
      </c>
      <c r="U64" s="146"/>
      <c r="V64" s="146"/>
      <c r="W64" s="146"/>
      <c r="X64" s="146"/>
      <c r="Y64" s="146" t="s">
        <v>432</v>
      </c>
      <c r="Z64" s="148">
        <v>0</v>
      </c>
      <c r="AA64" s="148">
        <v>0</v>
      </c>
      <c r="AB64" s="148">
        <v>0</v>
      </c>
      <c r="AC64" s="148">
        <v>0</v>
      </c>
      <c r="AD64" s="148">
        <v>0</v>
      </c>
      <c r="AE64" s="148">
        <v>0</v>
      </c>
      <c r="AF64" s="148">
        <v>0</v>
      </c>
      <c r="AG64" s="148">
        <v>0</v>
      </c>
      <c r="AH64" s="148">
        <v>0</v>
      </c>
      <c r="AI64" s="146"/>
      <c r="AJ64" s="147"/>
      <c r="AK64" s="148">
        <v>0</v>
      </c>
      <c r="AL64" s="146"/>
      <c r="AM64" s="146"/>
      <c r="AN64" s="148">
        <v>0</v>
      </c>
      <c r="AO64" s="148">
        <v>0</v>
      </c>
      <c r="AP64" s="146"/>
      <c r="AQ64" s="147">
        <v>44921</v>
      </c>
      <c r="AR64" s="146"/>
      <c r="AS64" s="146"/>
      <c r="AT64" s="146"/>
      <c r="AU64" s="146" t="s">
        <v>419</v>
      </c>
      <c r="AV64" s="146"/>
      <c r="AW64" s="146"/>
      <c r="AX64" s="146"/>
      <c r="AY64" s="148">
        <v>0</v>
      </c>
      <c r="AZ64" s="148">
        <v>0</v>
      </c>
      <c r="BA64" s="146"/>
      <c r="BB64" s="146" t="s">
        <v>415</v>
      </c>
    </row>
    <row r="65" spans="1:54" x14ac:dyDescent="0.25">
      <c r="A65" s="146">
        <v>821000831</v>
      </c>
      <c r="B65" s="146" t="s">
        <v>15</v>
      </c>
      <c r="C65" s="146" t="s">
        <v>439</v>
      </c>
      <c r="D65" s="146">
        <v>200047</v>
      </c>
      <c r="E65" s="146" t="s">
        <v>503</v>
      </c>
      <c r="F65" s="146" t="s">
        <v>256</v>
      </c>
      <c r="G65" s="146" t="s">
        <v>415</v>
      </c>
      <c r="H65" s="146" t="s">
        <v>415</v>
      </c>
      <c r="I65" s="146" t="s">
        <v>415</v>
      </c>
      <c r="J65" s="147">
        <v>44777</v>
      </c>
      <c r="K65" s="148">
        <v>32000</v>
      </c>
      <c r="L65" s="148">
        <v>32000</v>
      </c>
      <c r="M65" s="146" t="s">
        <v>429</v>
      </c>
      <c r="N65" s="146" t="e">
        <v>#N/A</v>
      </c>
      <c r="O65" s="146" t="s">
        <v>431</v>
      </c>
      <c r="P65" s="146"/>
      <c r="Q65" s="148">
        <v>0</v>
      </c>
      <c r="R65" s="146"/>
      <c r="S65" s="146"/>
      <c r="T65" s="148">
        <v>0</v>
      </c>
      <c r="U65" s="146"/>
      <c r="V65" s="146"/>
      <c r="W65" s="146"/>
      <c r="X65" s="146"/>
      <c r="Y65" s="146" t="s">
        <v>432</v>
      </c>
      <c r="Z65" s="148">
        <v>0</v>
      </c>
      <c r="AA65" s="148">
        <v>0</v>
      </c>
      <c r="AB65" s="148">
        <v>0</v>
      </c>
      <c r="AC65" s="148">
        <v>0</v>
      </c>
      <c r="AD65" s="148">
        <v>0</v>
      </c>
      <c r="AE65" s="148">
        <v>0</v>
      </c>
      <c r="AF65" s="148">
        <v>0</v>
      </c>
      <c r="AG65" s="148">
        <v>0</v>
      </c>
      <c r="AH65" s="148">
        <v>0</v>
      </c>
      <c r="AI65" s="146"/>
      <c r="AJ65" s="147"/>
      <c r="AK65" s="148">
        <v>0</v>
      </c>
      <c r="AL65" s="146"/>
      <c r="AM65" s="146"/>
      <c r="AN65" s="148">
        <v>0</v>
      </c>
      <c r="AO65" s="148">
        <v>0</v>
      </c>
      <c r="AP65" s="146"/>
      <c r="AQ65" s="147">
        <v>44921</v>
      </c>
      <c r="AR65" s="146"/>
      <c r="AS65" s="146"/>
      <c r="AT65" s="146"/>
      <c r="AU65" s="146" t="s">
        <v>419</v>
      </c>
      <c r="AV65" s="146"/>
      <c r="AW65" s="146"/>
      <c r="AX65" s="146"/>
      <c r="AY65" s="148">
        <v>0</v>
      </c>
      <c r="AZ65" s="148">
        <v>0</v>
      </c>
      <c r="BA65" s="146"/>
      <c r="BB65" s="146" t="s">
        <v>415</v>
      </c>
    </row>
    <row r="66" spans="1:54" x14ac:dyDescent="0.25">
      <c r="A66" s="146">
        <v>821000831</v>
      </c>
      <c r="B66" s="146" t="s">
        <v>15</v>
      </c>
      <c r="C66" s="146" t="s">
        <v>439</v>
      </c>
      <c r="D66" s="146">
        <v>200261</v>
      </c>
      <c r="E66" s="146" t="s">
        <v>504</v>
      </c>
      <c r="F66" s="146" t="s">
        <v>257</v>
      </c>
      <c r="G66" s="146" t="s">
        <v>415</v>
      </c>
      <c r="H66" s="146" t="s">
        <v>415</v>
      </c>
      <c r="I66" s="146" t="s">
        <v>415</v>
      </c>
      <c r="J66" s="147">
        <v>44778</v>
      </c>
      <c r="K66" s="148">
        <v>129700</v>
      </c>
      <c r="L66" s="148">
        <v>129700</v>
      </c>
      <c r="M66" s="146" t="s">
        <v>429</v>
      </c>
      <c r="N66" s="146" t="e">
        <v>#N/A</v>
      </c>
      <c r="O66" s="146" t="s">
        <v>431</v>
      </c>
      <c r="P66" s="146"/>
      <c r="Q66" s="148">
        <v>0</v>
      </c>
      <c r="R66" s="146"/>
      <c r="S66" s="146"/>
      <c r="T66" s="148">
        <v>0</v>
      </c>
      <c r="U66" s="146"/>
      <c r="V66" s="146"/>
      <c r="W66" s="146"/>
      <c r="X66" s="146"/>
      <c r="Y66" s="146" t="s">
        <v>432</v>
      </c>
      <c r="Z66" s="148">
        <v>0</v>
      </c>
      <c r="AA66" s="148">
        <v>0</v>
      </c>
      <c r="AB66" s="148">
        <v>0</v>
      </c>
      <c r="AC66" s="148">
        <v>0</v>
      </c>
      <c r="AD66" s="148">
        <v>0</v>
      </c>
      <c r="AE66" s="148">
        <v>0</v>
      </c>
      <c r="AF66" s="148">
        <v>0</v>
      </c>
      <c r="AG66" s="148">
        <v>0</v>
      </c>
      <c r="AH66" s="148">
        <v>0</v>
      </c>
      <c r="AI66" s="146"/>
      <c r="AJ66" s="147"/>
      <c r="AK66" s="148">
        <v>0</v>
      </c>
      <c r="AL66" s="146"/>
      <c r="AM66" s="146"/>
      <c r="AN66" s="148">
        <v>0</v>
      </c>
      <c r="AO66" s="148">
        <v>0</v>
      </c>
      <c r="AP66" s="146"/>
      <c r="AQ66" s="147">
        <v>44921</v>
      </c>
      <c r="AR66" s="146"/>
      <c r="AS66" s="146"/>
      <c r="AT66" s="146"/>
      <c r="AU66" s="146" t="s">
        <v>419</v>
      </c>
      <c r="AV66" s="146"/>
      <c r="AW66" s="146"/>
      <c r="AX66" s="146"/>
      <c r="AY66" s="148">
        <v>0</v>
      </c>
      <c r="AZ66" s="148">
        <v>0</v>
      </c>
      <c r="BA66" s="146"/>
      <c r="BB66" s="146" t="s">
        <v>415</v>
      </c>
    </row>
    <row r="67" spans="1:54" x14ac:dyDescent="0.25">
      <c r="A67" s="146">
        <v>821000831</v>
      </c>
      <c r="B67" s="146" t="s">
        <v>15</v>
      </c>
      <c r="C67" s="146" t="s">
        <v>439</v>
      </c>
      <c r="D67" s="146">
        <v>202846</v>
      </c>
      <c r="E67" s="146" t="s">
        <v>505</v>
      </c>
      <c r="F67" s="146" t="s">
        <v>258</v>
      </c>
      <c r="G67" s="146" t="s">
        <v>415</v>
      </c>
      <c r="H67" s="146" t="s">
        <v>415</v>
      </c>
      <c r="I67" s="146" t="s">
        <v>415</v>
      </c>
      <c r="J67" s="147">
        <v>44785</v>
      </c>
      <c r="K67" s="148">
        <v>36300</v>
      </c>
      <c r="L67" s="148">
        <v>36300</v>
      </c>
      <c r="M67" s="146" t="s">
        <v>429</v>
      </c>
      <c r="N67" s="146" t="e">
        <v>#N/A</v>
      </c>
      <c r="O67" s="146" t="s">
        <v>431</v>
      </c>
      <c r="P67" s="146"/>
      <c r="Q67" s="148">
        <v>0</v>
      </c>
      <c r="R67" s="146"/>
      <c r="S67" s="146"/>
      <c r="T67" s="148">
        <v>0</v>
      </c>
      <c r="U67" s="146"/>
      <c r="V67" s="146"/>
      <c r="W67" s="146"/>
      <c r="X67" s="146"/>
      <c r="Y67" s="146" t="s">
        <v>432</v>
      </c>
      <c r="Z67" s="148">
        <v>0</v>
      </c>
      <c r="AA67" s="148">
        <v>0</v>
      </c>
      <c r="AB67" s="148">
        <v>0</v>
      </c>
      <c r="AC67" s="148">
        <v>0</v>
      </c>
      <c r="AD67" s="148">
        <v>0</v>
      </c>
      <c r="AE67" s="148">
        <v>0</v>
      </c>
      <c r="AF67" s="148">
        <v>0</v>
      </c>
      <c r="AG67" s="148">
        <v>0</v>
      </c>
      <c r="AH67" s="148">
        <v>0</v>
      </c>
      <c r="AI67" s="146"/>
      <c r="AJ67" s="147"/>
      <c r="AK67" s="148">
        <v>0</v>
      </c>
      <c r="AL67" s="146"/>
      <c r="AM67" s="146"/>
      <c r="AN67" s="148">
        <v>0</v>
      </c>
      <c r="AO67" s="148">
        <v>0</v>
      </c>
      <c r="AP67" s="146"/>
      <c r="AQ67" s="147">
        <v>44921</v>
      </c>
      <c r="AR67" s="146"/>
      <c r="AS67" s="146"/>
      <c r="AT67" s="146"/>
      <c r="AU67" s="146" t="s">
        <v>419</v>
      </c>
      <c r="AV67" s="146"/>
      <c r="AW67" s="146"/>
      <c r="AX67" s="146"/>
      <c r="AY67" s="148">
        <v>0</v>
      </c>
      <c r="AZ67" s="148">
        <v>0</v>
      </c>
      <c r="BA67" s="146"/>
      <c r="BB67" s="146" t="s">
        <v>415</v>
      </c>
    </row>
    <row r="68" spans="1:54" x14ac:dyDescent="0.25">
      <c r="A68" s="146">
        <v>821000831</v>
      </c>
      <c r="B68" s="146" t="s">
        <v>15</v>
      </c>
      <c r="C68" s="146" t="s">
        <v>439</v>
      </c>
      <c r="D68" s="146">
        <v>203212</v>
      </c>
      <c r="E68" s="146" t="s">
        <v>506</v>
      </c>
      <c r="F68" s="146" t="s">
        <v>264</v>
      </c>
      <c r="G68" s="146" t="s">
        <v>415</v>
      </c>
      <c r="H68" s="146" t="s">
        <v>415</v>
      </c>
      <c r="I68" s="146" t="s">
        <v>415</v>
      </c>
      <c r="J68" s="147">
        <v>44789</v>
      </c>
      <c r="K68" s="148">
        <v>982739</v>
      </c>
      <c r="L68" s="148">
        <v>982739</v>
      </c>
      <c r="M68" s="146" t="s">
        <v>429</v>
      </c>
      <c r="N68" s="146" t="e">
        <v>#N/A</v>
      </c>
      <c r="O68" s="146" t="s">
        <v>431</v>
      </c>
      <c r="P68" s="146"/>
      <c r="Q68" s="148">
        <v>0</v>
      </c>
      <c r="R68" s="146"/>
      <c r="S68" s="146"/>
      <c r="T68" s="148">
        <v>0</v>
      </c>
      <c r="U68" s="146"/>
      <c r="V68" s="146"/>
      <c r="W68" s="146"/>
      <c r="X68" s="146"/>
      <c r="Y68" s="146" t="s">
        <v>432</v>
      </c>
      <c r="Z68" s="148">
        <v>0</v>
      </c>
      <c r="AA68" s="148">
        <v>0</v>
      </c>
      <c r="AB68" s="148">
        <v>0</v>
      </c>
      <c r="AC68" s="148">
        <v>0</v>
      </c>
      <c r="AD68" s="148">
        <v>0</v>
      </c>
      <c r="AE68" s="148">
        <v>0</v>
      </c>
      <c r="AF68" s="148">
        <v>0</v>
      </c>
      <c r="AG68" s="148">
        <v>0</v>
      </c>
      <c r="AH68" s="148">
        <v>0</v>
      </c>
      <c r="AI68" s="146"/>
      <c r="AJ68" s="147"/>
      <c r="AK68" s="148">
        <v>0</v>
      </c>
      <c r="AL68" s="146"/>
      <c r="AM68" s="146"/>
      <c r="AN68" s="148">
        <v>0</v>
      </c>
      <c r="AO68" s="148">
        <v>0</v>
      </c>
      <c r="AP68" s="146"/>
      <c r="AQ68" s="147">
        <v>44921</v>
      </c>
      <c r="AR68" s="146"/>
      <c r="AS68" s="146"/>
      <c r="AT68" s="146"/>
      <c r="AU68" s="146" t="s">
        <v>419</v>
      </c>
      <c r="AV68" s="146"/>
      <c r="AW68" s="146"/>
      <c r="AX68" s="146"/>
      <c r="AY68" s="148">
        <v>0</v>
      </c>
      <c r="AZ68" s="148">
        <v>0</v>
      </c>
      <c r="BA68" s="146"/>
      <c r="BB68" s="146" t="s">
        <v>415</v>
      </c>
    </row>
    <row r="69" spans="1:54" x14ac:dyDescent="0.25">
      <c r="A69" s="146">
        <v>821000831</v>
      </c>
      <c r="B69" s="146" t="s">
        <v>15</v>
      </c>
      <c r="C69" s="146" t="s">
        <v>439</v>
      </c>
      <c r="D69" s="146">
        <v>203431</v>
      </c>
      <c r="E69" s="146" t="s">
        <v>507</v>
      </c>
      <c r="F69" s="146" t="s">
        <v>259</v>
      </c>
      <c r="G69" s="146" t="s">
        <v>415</v>
      </c>
      <c r="H69" s="146" t="s">
        <v>415</v>
      </c>
      <c r="I69" s="146" t="s">
        <v>415</v>
      </c>
      <c r="J69" s="147">
        <v>44789</v>
      </c>
      <c r="K69" s="148">
        <v>116600</v>
      </c>
      <c r="L69" s="148">
        <v>116600</v>
      </c>
      <c r="M69" s="146" t="s">
        <v>429</v>
      </c>
      <c r="N69" s="146" t="e">
        <v>#N/A</v>
      </c>
      <c r="O69" s="146" t="s">
        <v>431</v>
      </c>
      <c r="P69" s="146"/>
      <c r="Q69" s="148">
        <v>0</v>
      </c>
      <c r="R69" s="146"/>
      <c r="S69" s="146"/>
      <c r="T69" s="148">
        <v>0</v>
      </c>
      <c r="U69" s="146"/>
      <c r="V69" s="146"/>
      <c r="W69" s="146"/>
      <c r="X69" s="146"/>
      <c r="Y69" s="146" t="s">
        <v>432</v>
      </c>
      <c r="Z69" s="148">
        <v>0</v>
      </c>
      <c r="AA69" s="148">
        <v>0</v>
      </c>
      <c r="AB69" s="148">
        <v>0</v>
      </c>
      <c r="AC69" s="148">
        <v>0</v>
      </c>
      <c r="AD69" s="148">
        <v>0</v>
      </c>
      <c r="AE69" s="148">
        <v>0</v>
      </c>
      <c r="AF69" s="148">
        <v>0</v>
      </c>
      <c r="AG69" s="148">
        <v>0</v>
      </c>
      <c r="AH69" s="148">
        <v>0</v>
      </c>
      <c r="AI69" s="146"/>
      <c r="AJ69" s="147"/>
      <c r="AK69" s="148">
        <v>0</v>
      </c>
      <c r="AL69" s="146"/>
      <c r="AM69" s="146"/>
      <c r="AN69" s="148">
        <v>0</v>
      </c>
      <c r="AO69" s="148">
        <v>0</v>
      </c>
      <c r="AP69" s="146"/>
      <c r="AQ69" s="147">
        <v>44921</v>
      </c>
      <c r="AR69" s="146"/>
      <c r="AS69" s="146"/>
      <c r="AT69" s="146"/>
      <c r="AU69" s="146" t="s">
        <v>419</v>
      </c>
      <c r="AV69" s="146"/>
      <c r="AW69" s="146"/>
      <c r="AX69" s="146"/>
      <c r="AY69" s="148">
        <v>0</v>
      </c>
      <c r="AZ69" s="148">
        <v>0</v>
      </c>
      <c r="BA69" s="146"/>
      <c r="BB69" s="146" t="s">
        <v>415</v>
      </c>
    </row>
    <row r="70" spans="1:54" x14ac:dyDescent="0.25">
      <c r="A70" s="146">
        <v>821000831</v>
      </c>
      <c r="B70" s="146" t="s">
        <v>15</v>
      </c>
      <c r="C70" s="146" t="s">
        <v>439</v>
      </c>
      <c r="D70" s="146">
        <v>203523</v>
      </c>
      <c r="E70" s="146" t="s">
        <v>508</v>
      </c>
      <c r="F70" s="146" t="s">
        <v>260</v>
      </c>
      <c r="G70" s="146" t="s">
        <v>415</v>
      </c>
      <c r="H70" s="146" t="s">
        <v>415</v>
      </c>
      <c r="I70" s="146" t="s">
        <v>415</v>
      </c>
      <c r="J70" s="147">
        <v>44790</v>
      </c>
      <c r="K70" s="148">
        <v>36300</v>
      </c>
      <c r="L70" s="148">
        <v>36300</v>
      </c>
      <c r="M70" s="146" t="s">
        <v>429</v>
      </c>
      <c r="N70" s="146" t="e">
        <v>#N/A</v>
      </c>
      <c r="O70" s="146" t="s">
        <v>431</v>
      </c>
      <c r="P70" s="146"/>
      <c r="Q70" s="148">
        <v>0</v>
      </c>
      <c r="R70" s="146"/>
      <c r="S70" s="146"/>
      <c r="T70" s="148">
        <v>0</v>
      </c>
      <c r="U70" s="146"/>
      <c r="V70" s="146"/>
      <c r="W70" s="146"/>
      <c r="X70" s="146"/>
      <c r="Y70" s="146" t="s">
        <v>432</v>
      </c>
      <c r="Z70" s="148">
        <v>0</v>
      </c>
      <c r="AA70" s="148">
        <v>0</v>
      </c>
      <c r="AB70" s="148">
        <v>0</v>
      </c>
      <c r="AC70" s="148">
        <v>0</v>
      </c>
      <c r="AD70" s="148">
        <v>0</v>
      </c>
      <c r="AE70" s="148">
        <v>0</v>
      </c>
      <c r="AF70" s="148">
        <v>0</v>
      </c>
      <c r="AG70" s="148">
        <v>0</v>
      </c>
      <c r="AH70" s="148">
        <v>0</v>
      </c>
      <c r="AI70" s="146"/>
      <c r="AJ70" s="147"/>
      <c r="AK70" s="148">
        <v>0</v>
      </c>
      <c r="AL70" s="146"/>
      <c r="AM70" s="146"/>
      <c r="AN70" s="148">
        <v>0</v>
      </c>
      <c r="AO70" s="148">
        <v>0</v>
      </c>
      <c r="AP70" s="146"/>
      <c r="AQ70" s="147">
        <v>44921</v>
      </c>
      <c r="AR70" s="146"/>
      <c r="AS70" s="146"/>
      <c r="AT70" s="146"/>
      <c r="AU70" s="146" t="s">
        <v>419</v>
      </c>
      <c r="AV70" s="146"/>
      <c r="AW70" s="146"/>
      <c r="AX70" s="146"/>
      <c r="AY70" s="148">
        <v>0</v>
      </c>
      <c r="AZ70" s="148">
        <v>0</v>
      </c>
      <c r="BA70" s="146"/>
      <c r="BB70" s="146" t="s">
        <v>415</v>
      </c>
    </row>
    <row r="71" spans="1:54" x14ac:dyDescent="0.25">
      <c r="A71" s="146">
        <v>821000831</v>
      </c>
      <c r="B71" s="146" t="s">
        <v>15</v>
      </c>
      <c r="C71" s="146" t="s">
        <v>439</v>
      </c>
      <c r="D71" s="146">
        <v>205559</v>
      </c>
      <c r="E71" s="146" t="s">
        <v>509</v>
      </c>
      <c r="F71" s="146" t="s">
        <v>261</v>
      </c>
      <c r="G71" s="146" t="s">
        <v>415</v>
      </c>
      <c r="H71" s="146" t="s">
        <v>415</v>
      </c>
      <c r="I71" s="146" t="s">
        <v>415</v>
      </c>
      <c r="J71" s="147">
        <v>44796</v>
      </c>
      <c r="K71" s="148">
        <v>36300</v>
      </c>
      <c r="L71" s="148">
        <v>36300</v>
      </c>
      <c r="M71" s="146" t="s">
        <v>429</v>
      </c>
      <c r="N71" s="146" t="e">
        <v>#N/A</v>
      </c>
      <c r="O71" s="146" t="s">
        <v>431</v>
      </c>
      <c r="P71" s="146"/>
      <c r="Q71" s="148">
        <v>0</v>
      </c>
      <c r="R71" s="146"/>
      <c r="S71" s="146"/>
      <c r="T71" s="148">
        <v>0</v>
      </c>
      <c r="U71" s="146"/>
      <c r="V71" s="146"/>
      <c r="W71" s="146"/>
      <c r="X71" s="146"/>
      <c r="Y71" s="146" t="s">
        <v>432</v>
      </c>
      <c r="Z71" s="148">
        <v>0</v>
      </c>
      <c r="AA71" s="148">
        <v>0</v>
      </c>
      <c r="AB71" s="148">
        <v>0</v>
      </c>
      <c r="AC71" s="148">
        <v>0</v>
      </c>
      <c r="AD71" s="148">
        <v>0</v>
      </c>
      <c r="AE71" s="148">
        <v>0</v>
      </c>
      <c r="AF71" s="148">
        <v>0</v>
      </c>
      <c r="AG71" s="148">
        <v>0</v>
      </c>
      <c r="AH71" s="148">
        <v>0</v>
      </c>
      <c r="AI71" s="146"/>
      <c r="AJ71" s="147"/>
      <c r="AK71" s="148">
        <v>0</v>
      </c>
      <c r="AL71" s="146"/>
      <c r="AM71" s="146"/>
      <c r="AN71" s="148">
        <v>0</v>
      </c>
      <c r="AO71" s="148">
        <v>0</v>
      </c>
      <c r="AP71" s="146"/>
      <c r="AQ71" s="147">
        <v>44921</v>
      </c>
      <c r="AR71" s="146"/>
      <c r="AS71" s="146"/>
      <c r="AT71" s="146"/>
      <c r="AU71" s="146" t="s">
        <v>419</v>
      </c>
      <c r="AV71" s="146"/>
      <c r="AW71" s="146"/>
      <c r="AX71" s="146"/>
      <c r="AY71" s="148">
        <v>0</v>
      </c>
      <c r="AZ71" s="148">
        <v>0</v>
      </c>
      <c r="BA71" s="146"/>
      <c r="BB71" s="146" t="s">
        <v>415</v>
      </c>
    </row>
    <row r="72" spans="1:54" x14ac:dyDescent="0.25">
      <c r="A72" s="146">
        <v>821000831</v>
      </c>
      <c r="B72" s="146" t="s">
        <v>15</v>
      </c>
      <c r="C72" s="146" t="s">
        <v>439</v>
      </c>
      <c r="D72" s="146">
        <v>206374</v>
      </c>
      <c r="E72" s="146" t="s">
        <v>510</v>
      </c>
      <c r="F72" s="146" t="s">
        <v>262</v>
      </c>
      <c r="G72" s="146" t="s">
        <v>415</v>
      </c>
      <c r="H72" s="146" t="s">
        <v>415</v>
      </c>
      <c r="I72" s="146" t="s">
        <v>415</v>
      </c>
      <c r="J72" s="147">
        <v>44797</v>
      </c>
      <c r="K72" s="148">
        <v>24600</v>
      </c>
      <c r="L72" s="148">
        <v>24600</v>
      </c>
      <c r="M72" s="146" t="s">
        <v>429</v>
      </c>
      <c r="N72" s="146" t="e">
        <v>#N/A</v>
      </c>
      <c r="O72" s="146" t="s">
        <v>431</v>
      </c>
      <c r="P72" s="146"/>
      <c r="Q72" s="148">
        <v>0</v>
      </c>
      <c r="R72" s="146"/>
      <c r="S72" s="146"/>
      <c r="T72" s="148">
        <v>0</v>
      </c>
      <c r="U72" s="146"/>
      <c r="V72" s="146"/>
      <c r="W72" s="146"/>
      <c r="X72" s="146"/>
      <c r="Y72" s="146" t="s">
        <v>432</v>
      </c>
      <c r="Z72" s="148">
        <v>0</v>
      </c>
      <c r="AA72" s="148">
        <v>0</v>
      </c>
      <c r="AB72" s="148">
        <v>0</v>
      </c>
      <c r="AC72" s="148">
        <v>0</v>
      </c>
      <c r="AD72" s="148">
        <v>0</v>
      </c>
      <c r="AE72" s="148">
        <v>0</v>
      </c>
      <c r="AF72" s="148">
        <v>0</v>
      </c>
      <c r="AG72" s="148">
        <v>0</v>
      </c>
      <c r="AH72" s="148">
        <v>0</v>
      </c>
      <c r="AI72" s="146"/>
      <c r="AJ72" s="147"/>
      <c r="AK72" s="148">
        <v>0</v>
      </c>
      <c r="AL72" s="146"/>
      <c r="AM72" s="146"/>
      <c r="AN72" s="148">
        <v>0</v>
      </c>
      <c r="AO72" s="148">
        <v>0</v>
      </c>
      <c r="AP72" s="146"/>
      <c r="AQ72" s="147">
        <v>44921</v>
      </c>
      <c r="AR72" s="146"/>
      <c r="AS72" s="146"/>
      <c r="AT72" s="146"/>
      <c r="AU72" s="146" t="s">
        <v>419</v>
      </c>
      <c r="AV72" s="146"/>
      <c r="AW72" s="146"/>
      <c r="AX72" s="146"/>
      <c r="AY72" s="148">
        <v>0</v>
      </c>
      <c r="AZ72" s="148">
        <v>0</v>
      </c>
      <c r="BA72" s="146"/>
      <c r="BB72" s="146" t="s">
        <v>415</v>
      </c>
    </row>
    <row r="73" spans="1:54" x14ac:dyDescent="0.25">
      <c r="A73" s="146">
        <v>821000831</v>
      </c>
      <c r="B73" s="146" t="s">
        <v>15</v>
      </c>
      <c r="C73" s="146" t="s">
        <v>439</v>
      </c>
      <c r="D73" s="146">
        <v>209266</v>
      </c>
      <c r="E73" s="146" t="s">
        <v>511</v>
      </c>
      <c r="F73" s="146" t="s">
        <v>265</v>
      </c>
      <c r="G73" s="146" t="s">
        <v>415</v>
      </c>
      <c r="H73" s="146" t="s">
        <v>415</v>
      </c>
      <c r="I73" s="146" t="s">
        <v>415</v>
      </c>
      <c r="J73" s="147">
        <v>44805</v>
      </c>
      <c r="K73" s="148">
        <v>222400</v>
      </c>
      <c r="L73" s="148">
        <v>222400</v>
      </c>
      <c r="M73" s="146" t="s">
        <v>429</v>
      </c>
      <c r="N73" s="146" t="e">
        <v>#N/A</v>
      </c>
      <c r="O73" s="146" t="s">
        <v>431</v>
      </c>
      <c r="P73" s="146"/>
      <c r="Q73" s="148">
        <v>0</v>
      </c>
      <c r="R73" s="146"/>
      <c r="S73" s="146"/>
      <c r="T73" s="148">
        <v>0</v>
      </c>
      <c r="U73" s="146"/>
      <c r="V73" s="146"/>
      <c r="W73" s="146"/>
      <c r="X73" s="146"/>
      <c r="Y73" s="146" t="s">
        <v>432</v>
      </c>
      <c r="Z73" s="148">
        <v>0</v>
      </c>
      <c r="AA73" s="148">
        <v>0</v>
      </c>
      <c r="AB73" s="148">
        <v>0</v>
      </c>
      <c r="AC73" s="148">
        <v>0</v>
      </c>
      <c r="AD73" s="148">
        <v>0</v>
      </c>
      <c r="AE73" s="148">
        <v>0</v>
      </c>
      <c r="AF73" s="148">
        <v>0</v>
      </c>
      <c r="AG73" s="148">
        <v>0</v>
      </c>
      <c r="AH73" s="148">
        <v>0</v>
      </c>
      <c r="AI73" s="146"/>
      <c r="AJ73" s="147"/>
      <c r="AK73" s="148">
        <v>0</v>
      </c>
      <c r="AL73" s="146"/>
      <c r="AM73" s="146"/>
      <c r="AN73" s="148">
        <v>0</v>
      </c>
      <c r="AO73" s="148">
        <v>0</v>
      </c>
      <c r="AP73" s="146"/>
      <c r="AQ73" s="147">
        <v>44852</v>
      </c>
      <c r="AR73" s="146"/>
      <c r="AS73" s="146"/>
      <c r="AT73" s="146"/>
      <c r="AU73" s="146" t="s">
        <v>419</v>
      </c>
      <c r="AV73" s="146"/>
      <c r="AW73" s="146"/>
      <c r="AX73" s="146"/>
      <c r="AY73" s="148">
        <v>0</v>
      </c>
      <c r="AZ73" s="148">
        <v>0</v>
      </c>
      <c r="BA73" s="146"/>
      <c r="BB73" s="146" t="s">
        <v>415</v>
      </c>
    </row>
    <row r="74" spans="1:54" x14ac:dyDescent="0.25">
      <c r="A74" s="146">
        <v>821000831</v>
      </c>
      <c r="B74" s="146" t="s">
        <v>15</v>
      </c>
      <c r="C74" s="146" t="s">
        <v>439</v>
      </c>
      <c r="D74" s="146">
        <v>209890</v>
      </c>
      <c r="E74" s="146" t="s">
        <v>512</v>
      </c>
      <c r="F74" s="146" t="s">
        <v>270</v>
      </c>
      <c r="G74" s="146" t="s">
        <v>415</v>
      </c>
      <c r="H74" s="146" t="s">
        <v>415</v>
      </c>
      <c r="I74" s="146" t="s">
        <v>415</v>
      </c>
      <c r="J74" s="147">
        <v>44808</v>
      </c>
      <c r="K74" s="148">
        <v>67535</v>
      </c>
      <c r="L74" s="148">
        <v>67535</v>
      </c>
      <c r="M74" s="146" t="s">
        <v>429</v>
      </c>
      <c r="N74" s="146" t="e">
        <v>#N/A</v>
      </c>
      <c r="O74" s="146" t="s">
        <v>431</v>
      </c>
      <c r="P74" s="146"/>
      <c r="Q74" s="148">
        <v>0</v>
      </c>
      <c r="R74" s="146"/>
      <c r="S74" s="146"/>
      <c r="T74" s="148">
        <v>0</v>
      </c>
      <c r="U74" s="146"/>
      <c r="V74" s="146"/>
      <c r="W74" s="146"/>
      <c r="X74" s="146"/>
      <c r="Y74" s="146" t="s">
        <v>432</v>
      </c>
      <c r="Z74" s="148">
        <v>0</v>
      </c>
      <c r="AA74" s="148">
        <v>0</v>
      </c>
      <c r="AB74" s="148">
        <v>0</v>
      </c>
      <c r="AC74" s="148">
        <v>0</v>
      </c>
      <c r="AD74" s="148">
        <v>0</v>
      </c>
      <c r="AE74" s="148">
        <v>0</v>
      </c>
      <c r="AF74" s="148">
        <v>0</v>
      </c>
      <c r="AG74" s="148">
        <v>0</v>
      </c>
      <c r="AH74" s="148">
        <v>0</v>
      </c>
      <c r="AI74" s="146"/>
      <c r="AJ74" s="147"/>
      <c r="AK74" s="148">
        <v>0</v>
      </c>
      <c r="AL74" s="146"/>
      <c r="AM74" s="146"/>
      <c r="AN74" s="148">
        <v>0</v>
      </c>
      <c r="AO74" s="148">
        <v>0</v>
      </c>
      <c r="AP74" s="146"/>
      <c r="AQ74" s="147">
        <v>44852</v>
      </c>
      <c r="AR74" s="146"/>
      <c r="AS74" s="146"/>
      <c r="AT74" s="146"/>
      <c r="AU74" s="146" t="s">
        <v>419</v>
      </c>
      <c r="AV74" s="146"/>
      <c r="AW74" s="146"/>
      <c r="AX74" s="146"/>
      <c r="AY74" s="148">
        <v>0</v>
      </c>
      <c r="AZ74" s="148">
        <v>0</v>
      </c>
      <c r="BA74" s="146"/>
      <c r="BB74" s="146" t="s">
        <v>415</v>
      </c>
    </row>
    <row r="75" spans="1:54" x14ac:dyDescent="0.25">
      <c r="A75" s="146">
        <v>821000831</v>
      </c>
      <c r="B75" s="146" t="s">
        <v>15</v>
      </c>
      <c r="C75" s="146" t="s">
        <v>439</v>
      </c>
      <c r="D75" s="146">
        <v>213883</v>
      </c>
      <c r="E75" s="146" t="s">
        <v>513</v>
      </c>
      <c r="F75" s="146" t="s">
        <v>266</v>
      </c>
      <c r="G75" s="146" t="s">
        <v>415</v>
      </c>
      <c r="H75" s="146" t="s">
        <v>415</v>
      </c>
      <c r="I75" s="146" t="s">
        <v>415</v>
      </c>
      <c r="J75" s="147">
        <v>44818</v>
      </c>
      <c r="K75" s="148">
        <v>24600</v>
      </c>
      <c r="L75" s="148">
        <v>24600</v>
      </c>
      <c r="M75" s="146" t="s">
        <v>429</v>
      </c>
      <c r="N75" s="146" t="e">
        <v>#N/A</v>
      </c>
      <c r="O75" s="146" t="s">
        <v>431</v>
      </c>
      <c r="P75" s="146"/>
      <c r="Q75" s="148">
        <v>0</v>
      </c>
      <c r="R75" s="146"/>
      <c r="S75" s="146"/>
      <c r="T75" s="148">
        <v>0</v>
      </c>
      <c r="U75" s="146"/>
      <c r="V75" s="146"/>
      <c r="W75" s="146"/>
      <c r="X75" s="146"/>
      <c r="Y75" s="146" t="s">
        <v>432</v>
      </c>
      <c r="Z75" s="148">
        <v>0</v>
      </c>
      <c r="AA75" s="148">
        <v>0</v>
      </c>
      <c r="AB75" s="148">
        <v>0</v>
      </c>
      <c r="AC75" s="148">
        <v>0</v>
      </c>
      <c r="AD75" s="148">
        <v>0</v>
      </c>
      <c r="AE75" s="148">
        <v>0</v>
      </c>
      <c r="AF75" s="148">
        <v>0</v>
      </c>
      <c r="AG75" s="148">
        <v>0</v>
      </c>
      <c r="AH75" s="148">
        <v>0</v>
      </c>
      <c r="AI75" s="146"/>
      <c r="AJ75" s="147"/>
      <c r="AK75" s="148">
        <v>0</v>
      </c>
      <c r="AL75" s="146"/>
      <c r="AM75" s="146"/>
      <c r="AN75" s="148">
        <v>0</v>
      </c>
      <c r="AO75" s="148">
        <v>0</v>
      </c>
      <c r="AP75" s="146"/>
      <c r="AQ75" s="147">
        <v>44852</v>
      </c>
      <c r="AR75" s="146"/>
      <c r="AS75" s="146"/>
      <c r="AT75" s="146"/>
      <c r="AU75" s="146" t="s">
        <v>419</v>
      </c>
      <c r="AV75" s="146"/>
      <c r="AW75" s="146"/>
      <c r="AX75" s="146"/>
      <c r="AY75" s="148">
        <v>0</v>
      </c>
      <c r="AZ75" s="148">
        <v>0</v>
      </c>
      <c r="BA75" s="146"/>
      <c r="BB75" s="146" t="s">
        <v>415</v>
      </c>
    </row>
    <row r="76" spans="1:54" x14ac:dyDescent="0.25">
      <c r="A76" s="146">
        <v>821000831</v>
      </c>
      <c r="B76" s="146" t="s">
        <v>15</v>
      </c>
      <c r="C76" s="146" t="s">
        <v>439</v>
      </c>
      <c r="D76" s="146">
        <v>214037</v>
      </c>
      <c r="E76" s="146" t="s">
        <v>514</v>
      </c>
      <c r="F76" s="146" t="s">
        <v>267</v>
      </c>
      <c r="G76" s="146" t="s">
        <v>415</v>
      </c>
      <c r="H76" s="146" t="s">
        <v>415</v>
      </c>
      <c r="I76" s="146" t="s">
        <v>415</v>
      </c>
      <c r="J76" s="147">
        <v>44819</v>
      </c>
      <c r="K76" s="148">
        <v>51000</v>
      </c>
      <c r="L76" s="148">
        <v>51000</v>
      </c>
      <c r="M76" s="146" t="s">
        <v>429</v>
      </c>
      <c r="N76" s="146" t="e">
        <v>#N/A</v>
      </c>
      <c r="O76" s="146" t="s">
        <v>431</v>
      </c>
      <c r="P76" s="146"/>
      <c r="Q76" s="148">
        <v>0</v>
      </c>
      <c r="R76" s="146"/>
      <c r="S76" s="146"/>
      <c r="T76" s="148">
        <v>0</v>
      </c>
      <c r="U76" s="146"/>
      <c r="V76" s="146"/>
      <c r="W76" s="146"/>
      <c r="X76" s="146"/>
      <c r="Y76" s="146" t="s">
        <v>432</v>
      </c>
      <c r="Z76" s="148">
        <v>0</v>
      </c>
      <c r="AA76" s="148">
        <v>0</v>
      </c>
      <c r="AB76" s="148">
        <v>0</v>
      </c>
      <c r="AC76" s="148">
        <v>0</v>
      </c>
      <c r="AD76" s="148">
        <v>0</v>
      </c>
      <c r="AE76" s="148">
        <v>0</v>
      </c>
      <c r="AF76" s="148">
        <v>0</v>
      </c>
      <c r="AG76" s="148">
        <v>0</v>
      </c>
      <c r="AH76" s="148">
        <v>0</v>
      </c>
      <c r="AI76" s="146"/>
      <c r="AJ76" s="147"/>
      <c r="AK76" s="148">
        <v>0</v>
      </c>
      <c r="AL76" s="146"/>
      <c r="AM76" s="146"/>
      <c r="AN76" s="148">
        <v>0</v>
      </c>
      <c r="AO76" s="148">
        <v>0</v>
      </c>
      <c r="AP76" s="146"/>
      <c r="AQ76" s="147">
        <v>44852</v>
      </c>
      <c r="AR76" s="146"/>
      <c r="AS76" s="146"/>
      <c r="AT76" s="146"/>
      <c r="AU76" s="146" t="s">
        <v>419</v>
      </c>
      <c r="AV76" s="146"/>
      <c r="AW76" s="146"/>
      <c r="AX76" s="146"/>
      <c r="AY76" s="148">
        <v>0</v>
      </c>
      <c r="AZ76" s="148">
        <v>0</v>
      </c>
      <c r="BA76" s="146"/>
      <c r="BB76" s="146" t="s">
        <v>415</v>
      </c>
    </row>
    <row r="77" spans="1:54" x14ac:dyDescent="0.25">
      <c r="A77" s="146">
        <v>821000831</v>
      </c>
      <c r="B77" s="146" t="s">
        <v>15</v>
      </c>
      <c r="C77" s="146" t="s">
        <v>439</v>
      </c>
      <c r="D77" s="146">
        <v>214181</v>
      </c>
      <c r="E77" s="146" t="s">
        <v>515</v>
      </c>
      <c r="F77" s="146" t="s">
        <v>268</v>
      </c>
      <c r="G77" s="146" t="s">
        <v>415</v>
      </c>
      <c r="H77" s="146" t="s">
        <v>415</v>
      </c>
      <c r="I77" s="146" t="s">
        <v>415</v>
      </c>
      <c r="J77" s="147">
        <v>44819</v>
      </c>
      <c r="K77" s="148">
        <v>49200</v>
      </c>
      <c r="L77" s="148">
        <v>49200</v>
      </c>
      <c r="M77" s="146" t="s">
        <v>429</v>
      </c>
      <c r="N77" s="146" t="e">
        <v>#N/A</v>
      </c>
      <c r="O77" s="146" t="s">
        <v>431</v>
      </c>
      <c r="P77" s="146"/>
      <c r="Q77" s="148">
        <v>0</v>
      </c>
      <c r="R77" s="146"/>
      <c r="S77" s="146"/>
      <c r="T77" s="148">
        <v>0</v>
      </c>
      <c r="U77" s="146"/>
      <c r="V77" s="146"/>
      <c r="W77" s="146"/>
      <c r="X77" s="146"/>
      <c r="Y77" s="146" t="s">
        <v>432</v>
      </c>
      <c r="Z77" s="148">
        <v>0</v>
      </c>
      <c r="AA77" s="148">
        <v>0</v>
      </c>
      <c r="AB77" s="148">
        <v>0</v>
      </c>
      <c r="AC77" s="148">
        <v>0</v>
      </c>
      <c r="AD77" s="148">
        <v>0</v>
      </c>
      <c r="AE77" s="148">
        <v>0</v>
      </c>
      <c r="AF77" s="148">
        <v>0</v>
      </c>
      <c r="AG77" s="148">
        <v>0</v>
      </c>
      <c r="AH77" s="148">
        <v>0</v>
      </c>
      <c r="AI77" s="146"/>
      <c r="AJ77" s="147"/>
      <c r="AK77" s="148">
        <v>0</v>
      </c>
      <c r="AL77" s="146"/>
      <c r="AM77" s="146"/>
      <c r="AN77" s="148">
        <v>0</v>
      </c>
      <c r="AO77" s="148">
        <v>0</v>
      </c>
      <c r="AP77" s="146"/>
      <c r="AQ77" s="147">
        <v>44852</v>
      </c>
      <c r="AR77" s="146"/>
      <c r="AS77" s="146"/>
      <c r="AT77" s="146"/>
      <c r="AU77" s="146" t="s">
        <v>419</v>
      </c>
      <c r="AV77" s="146"/>
      <c r="AW77" s="146"/>
      <c r="AX77" s="146"/>
      <c r="AY77" s="148">
        <v>0</v>
      </c>
      <c r="AZ77" s="148">
        <v>0</v>
      </c>
      <c r="BA77" s="146"/>
      <c r="BB77" s="146" t="s">
        <v>415</v>
      </c>
    </row>
    <row r="78" spans="1:54" x14ac:dyDescent="0.25">
      <c r="A78" s="146">
        <v>821000831</v>
      </c>
      <c r="B78" s="146" t="s">
        <v>15</v>
      </c>
      <c r="C78" s="146" t="s">
        <v>439</v>
      </c>
      <c r="D78" s="146">
        <v>216879</v>
      </c>
      <c r="E78" s="146" t="s">
        <v>516</v>
      </c>
      <c r="F78" s="146" t="s">
        <v>269</v>
      </c>
      <c r="G78" s="146" t="s">
        <v>415</v>
      </c>
      <c r="H78" s="146" t="s">
        <v>415</v>
      </c>
      <c r="I78" s="146" t="s">
        <v>415</v>
      </c>
      <c r="J78" s="147">
        <v>44827</v>
      </c>
      <c r="K78" s="148">
        <v>36300</v>
      </c>
      <c r="L78" s="148">
        <v>36300</v>
      </c>
      <c r="M78" s="146" t="s">
        <v>429</v>
      </c>
      <c r="N78" s="146" t="e">
        <v>#N/A</v>
      </c>
      <c r="O78" s="146" t="s">
        <v>431</v>
      </c>
      <c r="P78" s="146"/>
      <c r="Q78" s="148">
        <v>0</v>
      </c>
      <c r="R78" s="146"/>
      <c r="S78" s="146"/>
      <c r="T78" s="148">
        <v>0</v>
      </c>
      <c r="U78" s="146"/>
      <c r="V78" s="146"/>
      <c r="W78" s="146"/>
      <c r="X78" s="146"/>
      <c r="Y78" s="146" t="s">
        <v>432</v>
      </c>
      <c r="Z78" s="148">
        <v>0</v>
      </c>
      <c r="AA78" s="148">
        <v>0</v>
      </c>
      <c r="AB78" s="148">
        <v>0</v>
      </c>
      <c r="AC78" s="148">
        <v>0</v>
      </c>
      <c r="AD78" s="148">
        <v>0</v>
      </c>
      <c r="AE78" s="148">
        <v>0</v>
      </c>
      <c r="AF78" s="148">
        <v>0</v>
      </c>
      <c r="AG78" s="148">
        <v>0</v>
      </c>
      <c r="AH78" s="148">
        <v>0</v>
      </c>
      <c r="AI78" s="146"/>
      <c r="AJ78" s="147"/>
      <c r="AK78" s="148">
        <v>0</v>
      </c>
      <c r="AL78" s="146"/>
      <c r="AM78" s="146"/>
      <c r="AN78" s="148">
        <v>0</v>
      </c>
      <c r="AO78" s="148">
        <v>0</v>
      </c>
      <c r="AP78" s="146"/>
      <c r="AQ78" s="147">
        <v>44852</v>
      </c>
      <c r="AR78" s="146"/>
      <c r="AS78" s="146"/>
      <c r="AT78" s="146"/>
      <c r="AU78" s="146" t="s">
        <v>419</v>
      </c>
      <c r="AV78" s="146"/>
      <c r="AW78" s="146"/>
      <c r="AX78" s="146"/>
      <c r="AY78" s="148">
        <v>0</v>
      </c>
      <c r="AZ78" s="148">
        <v>0</v>
      </c>
      <c r="BA78" s="146"/>
      <c r="BB78" s="146" t="s">
        <v>415</v>
      </c>
    </row>
    <row r="79" spans="1:54" x14ac:dyDescent="0.25">
      <c r="A79" s="146">
        <v>821000831</v>
      </c>
      <c r="B79" s="146" t="s">
        <v>15</v>
      </c>
      <c r="C79" s="146" t="s">
        <v>439</v>
      </c>
      <c r="D79" s="146">
        <v>220186</v>
      </c>
      <c r="E79" s="146" t="s">
        <v>517</v>
      </c>
      <c r="F79" s="146" t="s">
        <v>271</v>
      </c>
      <c r="G79" s="146" t="s">
        <v>415</v>
      </c>
      <c r="H79" s="146" t="s">
        <v>415</v>
      </c>
      <c r="I79" s="146" t="s">
        <v>415</v>
      </c>
      <c r="J79" s="147">
        <v>44833</v>
      </c>
      <c r="K79" s="148">
        <v>64000</v>
      </c>
      <c r="L79" s="148">
        <v>64000</v>
      </c>
      <c r="M79" s="146" t="s">
        <v>429</v>
      </c>
      <c r="N79" s="146" t="e">
        <v>#N/A</v>
      </c>
      <c r="O79" s="146" t="s">
        <v>431</v>
      </c>
      <c r="P79" s="146"/>
      <c r="Q79" s="148">
        <v>0</v>
      </c>
      <c r="R79" s="146"/>
      <c r="S79" s="146"/>
      <c r="T79" s="148">
        <v>0</v>
      </c>
      <c r="U79" s="146"/>
      <c r="V79" s="146"/>
      <c r="W79" s="146"/>
      <c r="X79" s="146"/>
      <c r="Y79" s="146" t="s">
        <v>432</v>
      </c>
      <c r="Z79" s="148">
        <v>0</v>
      </c>
      <c r="AA79" s="148">
        <v>0</v>
      </c>
      <c r="AB79" s="148">
        <v>0</v>
      </c>
      <c r="AC79" s="148">
        <v>0</v>
      </c>
      <c r="AD79" s="148">
        <v>0</v>
      </c>
      <c r="AE79" s="148">
        <v>0</v>
      </c>
      <c r="AF79" s="148">
        <v>0</v>
      </c>
      <c r="AG79" s="148">
        <v>0</v>
      </c>
      <c r="AH79" s="148">
        <v>0</v>
      </c>
      <c r="AI79" s="146"/>
      <c r="AJ79" s="147"/>
      <c r="AK79" s="148">
        <v>0</v>
      </c>
      <c r="AL79" s="146"/>
      <c r="AM79" s="146"/>
      <c r="AN79" s="148">
        <v>0</v>
      </c>
      <c r="AO79" s="148">
        <v>0</v>
      </c>
      <c r="AP79" s="146"/>
      <c r="AQ79" s="147">
        <v>44921</v>
      </c>
      <c r="AR79" s="146"/>
      <c r="AS79" s="146"/>
      <c r="AT79" s="146"/>
      <c r="AU79" s="146" t="s">
        <v>419</v>
      </c>
      <c r="AV79" s="146"/>
      <c r="AW79" s="146"/>
      <c r="AX79" s="146"/>
      <c r="AY79" s="148">
        <v>0</v>
      </c>
      <c r="AZ79" s="148">
        <v>0</v>
      </c>
      <c r="BA79" s="146"/>
      <c r="BB79" s="146" t="s">
        <v>415</v>
      </c>
    </row>
    <row r="80" spans="1:54" x14ac:dyDescent="0.25">
      <c r="A80" s="146">
        <v>821000831</v>
      </c>
      <c r="B80" s="146" t="s">
        <v>15</v>
      </c>
      <c r="C80" s="146" t="s">
        <v>439</v>
      </c>
      <c r="D80" s="146">
        <v>220188</v>
      </c>
      <c r="E80" s="146" t="s">
        <v>518</v>
      </c>
      <c r="F80" s="146" t="s">
        <v>272</v>
      </c>
      <c r="G80" s="146" t="s">
        <v>415</v>
      </c>
      <c r="H80" s="146" t="s">
        <v>415</v>
      </c>
      <c r="I80" s="146" t="s">
        <v>415</v>
      </c>
      <c r="J80" s="147">
        <v>44833</v>
      </c>
      <c r="K80" s="148">
        <v>36300</v>
      </c>
      <c r="L80" s="148">
        <v>36300</v>
      </c>
      <c r="M80" s="146" t="s">
        <v>429</v>
      </c>
      <c r="N80" s="146" t="e">
        <v>#N/A</v>
      </c>
      <c r="O80" s="146" t="s">
        <v>431</v>
      </c>
      <c r="P80" s="146"/>
      <c r="Q80" s="148">
        <v>0</v>
      </c>
      <c r="R80" s="146"/>
      <c r="S80" s="146"/>
      <c r="T80" s="148">
        <v>0</v>
      </c>
      <c r="U80" s="146"/>
      <c r="V80" s="146"/>
      <c r="W80" s="146"/>
      <c r="X80" s="146"/>
      <c r="Y80" s="146" t="s">
        <v>432</v>
      </c>
      <c r="Z80" s="148">
        <v>0</v>
      </c>
      <c r="AA80" s="148">
        <v>0</v>
      </c>
      <c r="AB80" s="148">
        <v>0</v>
      </c>
      <c r="AC80" s="148">
        <v>0</v>
      </c>
      <c r="AD80" s="148">
        <v>0</v>
      </c>
      <c r="AE80" s="148">
        <v>0</v>
      </c>
      <c r="AF80" s="148">
        <v>0</v>
      </c>
      <c r="AG80" s="148">
        <v>0</v>
      </c>
      <c r="AH80" s="148">
        <v>0</v>
      </c>
      <c r="AI80" s="146"/>
      <c r="AJ80" s="147"/>
      <c r="AK80" s="148">
        <v>0</v>
      </c>
      <c r="AL80" s="146"/>
      <c r="AM80" s="146"/>
      <c r="AN80" s="148">
        <v>0</v>
      </c>
      <c r="AO80" s="148">
        <v>0</v>
      </c>
      <c r="AP80" s="146"/>
      <c r="AQ80" s="147">
        <v>44921</v>
      </c>
      <c r="AR80" s="146"/>
      <c r="AS80" s="146"/>
      <c r="AT80" s="146"/>
      <c r="AU80" s="146" t="s">
        <v>419</v>
      </c>
      <c r="AV80" s="146"/>
      <c r="AW80" s="146"/>
      <c r="AX80" s="146"/>
      <c r="AY80" s="148">
        <v>0</v>
      </c>
      <c r="AZ80" s="148">
        <v>0</v>
      </c>
      <c r="BA80" s="146"/>
      <c r="BB80" s="146" t="s">
        <v>415</v>
      </c>
    </row>
    <row r="81" spans="1:54" x14ac:dyDescent="0.25">
      <c r="A81" s="146">
        <v>821000831</v>
      </c>
      <c r="B81" s="146" t="s">
        <v>15</v>
      </c>
      <c r="C81" s="146" t="s">
        <v>439</v>
      </c>
      <c r="D81" s="146">
        <v>220310</v>
      </c>
      <c r="E81" s="146" t="s">
        <v>519</v>
      </c>
      <c r="F81" s="146" t="s">
        <v>273</v>
      </c>
      <c r="G81" s="146" t="s">
        <v>415</v>
      </c>
      <c r="H81" s="146" t="s">
        <v>415</v>
      </c>
      <c r="I81" s="146" t="s">
        <v>415</v>
      </c>
      <c r="J81" s="147">
        <v>44833</v>
      </c>
      <c r="K81" s="148">
        <v>16000</v>
      </c>
      <c r="L81" s="148">
        <v>16000</v>
      </c>
      <c r="M81" s="146" t="s">
        <v>429</v>
      </c>
      <c r="N81" s="146" t="e">
        <v>#N/A</v>
      </c>
      <c r="O81" s="146" t="s">
        <v>431</v>
      </c>
      <c r="P81" s="146"/>
      <c r="Q81" s="148">
        <v>0</v>
      </c>
      <c r="R81" s="146"/>
      <c r="S81" s="146"/>
      <c r="T81" s="148">
        <v>0</v>
      </c>
      <c r="U81" s="146"/>
      <c r="V81" s="146"/>
      <c r="W81" s="146"/>
      <c r="X81" s="146"/>
      <c r="Y81" s="146" t="s">
        <v>432</v>
      </c>
      <c r="Z81" s="148">
        <v>0</v>
      </c>
      <c r="AA81" s="148">
        <v>0</v>
      </c>
      <c r="AB81" s="148">
        <v>0</v>
      </c>
      <c r="AC81" s="148">
        <v>0</v>
      </c>
      <c r="AD81" s="148">
        <v>0</v>
      </c>
      <c r="AE81" s="148">
        <v>0</v>
      </c>
      <c r="AF81" s="148">
        <v>0</v>
      </c>
      <c r="AG81" s="148">
        <v>0</v>
      </c>
      <c r="AH81" s="148">
        <v>0</v>
      </c>
      <c r="AI81" s="146"/>
      <c r="AJ81" s="147"/>
      <c r="AK81" s="148">
        <v>0</v>
      </c>
      <c r="AL81" s="146"/>
      <c r="AM81" s="146"/>
      <c r="AN81" s="148">
        <v>0</v>
      </c>
      <c r="AO81" s="148">
        <v>0</v>
      </c>
      <c r="AP81" s="146"/>
      <c r="AQ81" s="147">
        <v>44921</v>
      </c>
      <c r="AR81" s="146"/>
      <c r="AS81" s="146"/>
      <c r="AT81" s="146"/>
      <c r="AU81" s="146" t="s">
        <v>419</v>
      </c>
      <c r="AV81" s="146"/>
      <c r="AW81" s="146"/>
      <c r="AX81" s="146"/>
      <c r="AY81" s="148">
        <v>0</v>
      </c>
      <c r="AZ81" s="148">
        <v>0</v>
      </c>
      <c r="BA81" s="146"/>
      <c r="BB81" s="146" t="s">
        <v>415</v>
      </c>
    </row>
    <row r="82" spans="1:54" x14ac:dyDescent="0.25">
      <c r="A82" s="146">
        <v>821000831</v>
      </c>
      <c r="B82" s="146" t="s">
        <v>15</v>
      </c>
      <c r="C82" s="146" t="s">
        <v>439</v>
      </c>
      <c r="D82" s="146">
        <v>221810</v>
      </c>
      <c r="E82" s="146" t="s">
        <v>520</v>
      </c>
      <c r="F82" s="146" t="s">
        <v>274</v>
      </c>
      <c r="G82" s="146" t="s">
        <v>415</v>
      </c>
      <c r="H82" s="146" t="s">
        <v>415</v>
      </c>
      <c r="I82" s="146" t="s">
        <v>415</v>
      </c>
      <c r="J82" s="147">
        <v>44838</v>
      </c>
      <c r="K82" s="148">
        <v>12300</v>
      </c>
      <c r="L82" s="148">
        <v>12300</v>
      </c>
      <c r="M82" s="146" t="s">
        <v>429</v>
      </c>
      <c r="N82" s="146" t="e">
        <v>#N/A</v>
      </c>
      <c r="O82" s="146" t="s">
        <v>431</v>
      </c>
      <c r="P82" s="146"/>
      <c r="Q82" s="148">
        <v>0</v>
      </c>
      <c r="R82" s="146"/>
      <c r="S82" s="146"/>
      <c r="T82" s="148">
        <v>0</v>
      </c>
      <c r="U82" s="146"/>
      <c r="V82" s="146"/>
      <c r="W82" s="146"/>
      <c r="X82" s="146"/>
      <c r="Y82" s="146" t="s">
        <v>432</v>
      </c>
      <c r="Z82" s="148">
        <v>0</v>
      </c>
      <c r="AA82" s="148">
        <v>0</v>
      </c>
      <c r="AB82" s="148">
        <v>0</v>
      </c>
      <c r="AC82" s="148">
        <v>0</v>
      </c>
      <c r="AD82" s="148">
        <v>0</v>
      </c>
      <c r="AE82" s="148">
        <v>0</v>
      </c>
      <c r="AF82" s="148">
        <v>0</v>
      </c>
      <c r="AG82" s="148">
        <v>0</v>
      </c>
      <c r="AH82" s="148">
        <v>0</v>
      </c>
      <c r="AI82" s="146"/>
      <c r="AJ82" s="147"/>
      <c r="AK82" s="148">
        <v>0</v>
      </c>
      <c r="AL82" s="146"/>
      <c r="AM82" s="146"/>
      <c r="AN82" s="148">
        <v>0</v>
      </c>
      <c r="AO82" s="148">
        <v>0</v>
      </c>
      <c r="AP82" s="146"/>
      <c r="AQ82" s="147">
        <v>44921</v>
      </c>
      <c r="AR82" s="146"/>
      <c r="AS82" s="146"/>
      <c r="AT82" s="146"/>
      <c r="AU82" s="146" t="s">
        <v>419</v>
      </c>
      <c r="AV82" s="146"/>
      <c r="AW82" s="146"/>
      <c r="AX82" s="146"/>
      <c r="AY82" s="148">
        <v>0</v>
      </c>
      <c r="AZ82" s="148">
        <v>0</v>
      </c>
      <c r="BA82" s="146"/>
      <c r="BB82" s="146" t="s">
        <v>415</v>
      </c>
    </row>
    <row r="83" spans="1:54" x14ac:dyDescent="0.25">
      <c r="A83" s="146">
        <v>821000831</v>
      </c>
      <c r="B83" s="146" t="s">
        <v>15</v>
      </c>
      <c r="C83" s="146" t="s">
        <v>439</v>
      </c>
      <c r="D83" s="146">
        <v>226063</v>
      </c>
      <c r="E83" s="146" t="s">
        <v>521</v>
      </c>
      <c r="F83" s="146" t="s">
        <v>276</v>
      </c>
      <c r="G83" s="146" t="s">
        <v>415</v>
      </c>
      <c r="H83" s="146" t="s">
        <v>415</v>
      </c>
      <c r="I83" s="146" t="s">
        <v>415</v>
      </c>
      <c r="J83" s="147">
        <v>44849</v>
      </c>
      <c r="K83" s="148">
        <v>130568</v>
      </c>
      <c r="L83" s="148">
        <v>130568</v>
      </c>
      <c r="M83" s="146" t="s">
        <v>429</v>
      </c>
      <c r="N83" s="146" t="e">
        <v>#N/A</v>
      </c>
      <c r="O83" s="146" t="s">
        <v>431</v>
      </c>
      <c r="P83" s="146"/>
      <c r="Q83" s="148">
        <v>0</v>
      </c>
      <c r="R83" s="146"/>
      <c r="S83" s="146"/>
      <c r="T83" s="148">
        <v>0</v>
      </c>
      <c r="U83" s="146"/>
      <c r="V83" s="146"/>
      <c r="W83" s="146"/>
      <c r="X83" s="146"/>
      <c r="Y83" s="146" t="s">
        <v>432</v>
      </c>
      <c r="Z83" s="148">
        <v>0</v>
      </c>
      <c r="AA83" s="148">
        <v>0</v>
      </c>
      <c r="AB83" s="148">
        <v>0</v>
      </c>
      <c r="AC83" s="148">
        <v>0</v>
      </c>
      <c r="AD83" s="148">
        <v>0</v>
      </c>
      <c r="AE83" s="148">
        <v>0</v>
      </c>
      <c r="AF83" s="148">
        <v>0</v>
      </c>
      <c r="AG83" s="148">
        <v>0</v>
      </c>
      <c r="AH83" s="148">
        <v>0</v>
      </c>
      <c r="AI83" s="146"/>
      <c r="AJ83" s="147"/>
      <c r="AK83" s="148">
        <v>0</v>
      </c>
      <c r="AL83" s="146"/>
      <c r="AM83" s="146"/>
      <c r="AN83" s="148">
        <v>0</v>
      </c>
      <c r="AO83" s="148">
        <v>0</v>
      </c>
      <c r="AP83" s="146"/>
      <c r="AQ83" s="147">
        <v>44921</v>
      </c>
      <c r="AR83" s="146"/>
      <c r="AS83" s="146"/>
      <c r="AT83" s="146"/>
      <c r="AU83" s="146" t="s">
        <v>419</v>
      </c>
      <c r="AV83" s="146"/>
      <c r="AW83" s="146"/>
      <c r="AX83" s="146"/>
      <c r="AY83" s="148">
        <v>0</v>
      </c>
      <c r="AZ83" s="148">
        <v>0</v>
      </c>
      <c r="BA83" s="146"/>
      <c r="BB83" s="146" t="s">
        <v>415</v>
      </c>
    </row>
    <row r="84" spans="1:54" x14ac:dyDescent="0.25">
      <c r="A84" s="146">
        <v>821000831</v>
      </c>
      <c r="B84" s="146" t="s">
        <v>15</v>
      </c>
      <c r="C84" s="146" t="s">
        <v>439</v>
      </c>
      <c r="D84" s="146">
        <v>227399</v>
      </c>
      <c r="E84" s="146" t="s">
        <v>522</v>
      </c>
      <c r="F84" s="146" t="s">
        <v>277</v>
      </c>
      <c r="G84" s="146" t="s">
        <v>415</v>
      </c>
      <c r="H84" s="146" t="s">
        <v>415</v>
      </c>
      <c r="I84" s="146" t="s">
        <v>415</v>
      </c>
      <c r="J84" s="147">
        <v>44854</v>
      </c>
      <c r="K84" s="148">
        <v>12300</v>
      </c>
      <c r="L84" s="148">
        <v>12300</v>
      </c>
      <c r="M84" s="146" t="s">
        <v>429</v>
      </c>
      <c r="N84" s="146" t="e">
        <v>#N/A</v>
      </c>
      <c r="O84" s="146" t="s">
        <v>431</v>
      </c>
      <c r="P84" s="146"/>
      <c r="Q84" s="148">
        <v>0</v>
      </c>
      <c r="R84" s="146"/>
      <c r="S84" s="146"/>
      <c r="T84" s="148">
        <v>0</v>
      </c>
      <c r="U84" s="146"/>
      <c r="V84" s="146"/>
      <c r="W84" s="146"/>
      <c r="X84" s="146"/>
      <c r="Y84" s="146" t="s">
        <v>432</v>
      </c>
      <c r="Z84" s="148">
        <v>0</v>
      </c>
      <c r="AA84" s="148">
        <v>0</v>
      </c>
      <c r="AB84" s="148">
        <v>0</v>
      </c>
      <c r="AC84" s="148">
        <v>0</v>
      </c>
      <c r="AD84" s="148">
        <v>0</v>
      </c>
      <c r="AE84" s="148">
        <v>0</v>
      </c>
      <c r="AF84" s="148">
        <v>0</v>
      </c>
      <c r="AG84" s="148">
        <v>0</v>
      </c>
      <c r="AH84" s="148">
        <v>0</v>
      </c>
      <c r="AI84" s="146"/>
      <c r="AJ84" s="147"/>
      <c r="AK84" s="148">
        <v>0</v>
      </c>
      <c r="AL84" s="146"/>
      <c r="AM84" s="146"/>
      <c r="AN84" s="148">
        <v>0</v>
      </c>
      <c r="AO84" s="148">
        <v>0</v>
      </c>
      <c r="AP84" s="146"/>
      <c r="AQ84" s="147">
        <v>44921</v>
      </c>
      <c r="AR84" s="146"/>
      <c r="AS84" s="146"/>
      <c r="AT84" s="146"/>
      <c r="AU84" s="146" t="s">
        <v>419</v>
      </c>
      <c r="AV84" s="146"/>
      <c r="AW84" s="146"/>
      <c r="AX84" s="146"/>
      <c r="AY84" s="148">
        <v>0</v>
      </c>
      <c r="AZ84" s="148">
        <v>0</v>
      </c>
      <c r="BA84" s="146"/>
      <c r="BB84" s="146" t="s">
        <v>415</v>
      </c>
    </row>
    <row r="85" spans="1:54" x14ac:dyDescent="0.25">
      <c r="A85" s="146">
        <v>821000831</v>
      </c>
      <c r="B85" s="146" t="s">
        <v>15</v>
      </c>
      <c r="C85" s="146" t="s">
        <v>439</v>
      </c>
      <c r="D85" s="146">
        <v>228868</v>
      </c>
      <c r="E85" s="146" t="s">
        <v>523</v>
      </c>
      <c r="F85" s="146" t="s">
        <v>275</v>
      </c>
      <c r="G85" s="146" t="s">
        <v>415</v>
      </c>
      <c r="H85" s="146" t="s">
        <v>415</v>
      </c>
      <c r="I85" s="146" t="s">
        <v>415</v>
      </c>
      <c r="J85" s="147">
        <v>44859</v>
      </c>
      <c r="K85" s="148">
        <v>40000</v>
      </c>
      <c r="L85" s="148">
        <v>40000</v>
      </c>
      <c r="M85" s="146" t="s">
        <v>429</v>
      </c>
      <c r="N85" s="146" t="e">
        <v>#N/A</v>
      </c>
      <c r="O85" s="146" t="s">
        <v>431</v>
      </c>
      <c r="P85" s="146"/>
      <c r="Q85" s="148">
        <v>0</v>
      </c>
      <c r="R85" s="146"/>
      <c r="S85" s="146"/>
      <c r="T85" s="148">
        <v>0</v>
      </c>
      <c r="U85" s="146"/>
      <c r="V85" s="146"/>
      <c r="W85" s="146"/>
      <c r="X85" s="146"/>
      <c r="Y85" s="146" t="s">
        <v>432</v>
      </c>
      <c r="Z85" s="148">
        <v>0</v>
      </c>
      <c r="AA85" s="148">
        <v>0</v>
      </c>
      <c r="AB85" s="148">
        <v>0</v>
      </c>
      <c r="AC85" s="148">
        <v>0</v>
      </c>
      <c r="AD85" s="148">
        <v>0</v>
      </c>
      <c r="AE85" s="148">
        <v>0</v>
      </c>
      <c r="AF85" s="148">
        <v>0</v>
      </c>
      <c r="AG85" s="148">
        <v>0</v>
      </c>
      <c r="AH85" s="148">
        <v>0</v>
      </c>
      <c r="AI85" s="146"/>
      <c r="AJ85" s="147"/>
      <c r="AK85" s="148">
        <v>0</v>
      </c>
      <c r="AL85" s="146"/>
      <c r="AM85" s="146"/>
      <c r="AN85" s="148">
        <v>0</v>
      </c>
      <c r="AO85" s="148">
        <v>0</v>
      </c>
      <c r="AP85" s="146"/>
      <c r="AQ85" s="147">
        <v>44921</v>
      </c>
      <c r="AR85" s="146"/>
      <c r="AS85" s="146"/>
      <c r="AT85" s="146"/>
      <c r="AU85" s="146" t="s">
        <v>419</v>
      </c>
      <c r="AV85" s="146"/>
      <c r="AW85" s="146"/>
      <c r="AX85" s="146"/>
      <c r="AY85" s="148">
        <v>0</v>
      </c>
      <c r="AZ85" s="148">
        <v>0</v>
      </c>
      <c r="BA85" s="146"/>
      <c r="BB85" s="146" t="s">
        <v>415</v>
      </c>
    </row>
    <row r="86" spans="1:54" x14ac:dyDescent="0.25">
      <c r="A86" s="146">
        <v>821000831</v>
      </c>
      <c r="B86" s="146" t="s">
        <v>15</v>
      </c>
      <c r="C86" s="146" t="s">
        <v>439</v>
      </c>
      <c r="D86" s="146">
        <v>230835</v>
      </c>
      <c r="E86" s="146" t="s">
        <v>524</v>
      </c>
      <c r="F86" s="146" t="s">
        <v>278</v>
      </c>
      <c r="G86" s="146" t="s">
        <v>439</v>
      </c>
      <c r="H86" s="146">
        <v>230835</v>
      </c>
      <c r="I86" s="146" t="s">
        <v>415</v>
      </c>
      <c r="J86" s="147">
        <v>44866</v>
      </c>
      <c r="K86" s="148">
        <v>64000</v>
      </c>
      <c r="L86" s="148">
        <v>64000</v>
      </c>
      <c r="M86" s="146" t="s">
        <v>474</v>
      </c>
      <c r="N86" s="146" t="e">
        <v>#N/A</v>
      </c>
      <c r="O86" s="146" t="s">
        <v>475</v>
      </c>
      <c r="P86" s="146"/>
      <c r="Q86" s="148">
        <v>0</v>
      </c>
      <c r="R86" s="146"/>
      <c r="S86" s="146"/>
      <c r="T86" s="148">
        <v>0</v>
      </c>
      <c r="U86" s="146"/>
      <c r="V86" s="146"/>
      <c r="W86" s="146"/>
      <c r="X86" s="146"/>
      <c r="Y86" s="146" t="s">
        <v>418</v>
      </c>
      <c r="Z86" s="148">
        <v>64000</v>
      </c>
      <c r="AA86" s="148">
        <v>0</v>
      </c>
      <c r="AB86" s="148">
        <v>0</v>
      </c>
      <c r="AC86" s="148">
        <v>0</v>
      </c>
      <c r="AD86" s="148">
        <v>64000</v>
      </c>
      <c r="AE86" s="148">
        <v>0</v>
      </c>
      <c r="AF86" s="148">
        <v>1</v>
      </c>
      <c r="AG86" s="148">
        <v>64000</v>
      </c>
      <c r="AH86" s="148">
        <v>0</v>
      </c>
      <c r="AI86" s="146">
        <v>2201365922</v>
      </c>
      <c r="AJ86" s="147">
        <v>45007</v>
      </c>
      <c r="AK86" s="148">
        <v>1126636</v>
      </c>
      <c r="AL86" s="146"/>
      <c r="AM86" s="146"/>
      <c r="AN86" s="148">
        <v>0</v>
      </c>
      <c r="AO86" s="148">
        <v>0</v>
      </c>
      <c r="AP86" s="146"/>
      <c r="AQ86" s="147">
        <v>44910</v>
      </c>
      <c r="AR86" s="146"/>
      <c r="AS86" s="146">
        <v>2</v>
      </c>
      <c r="AT86" s="146"/>
      <c r="AU86" s="146" t="s">
        <v>419</v>
      </c>
      <c r="AV86" s="146">
        <v>1</v>
      </c>
      <c r="AW86" s="146">
        <v>20221230</v>
      </c>
      <c r="AX86" s="146">
        <v>20221215</v>
      </c>
      <c r="AY86" s="148">
        <v>64000</v>
      </c>
      <c r="AZ86" s="148">
        <v>0</v>
      </c>
      <c r="BA86" s="146"/>
      <c r="BB86" s="146" t="s">
        <v>415</v>
      </c>
    </row>
    <row r="87" spans="1:54" x14ac:dyDescent="0.25">
      <c r="A87" s="146">
        <v>821000831</v>
      </c>
      <c r="B87" s="146" t="s">
        <v>15</v>
      </c>
      <c r="C87" s="146" t="s">
        <v>439</v>
      </c>
      <c r="D87" s="146">
        <v>231296</v>
      </c>
      <c r="E87" s="146" t="s">
        <v>525</v>
      </c>
      <c r="F87" s="146" t="s">
        <v>279</v>
      </c>
      <c r="G87" s="146" t="s">
        <v>439</v>
      </c>
      <c r="H87" s="146">
        <v>231296</v>
      </c>
      <c r="I87" s="146" t="s">
        <v>415</v>
      </c>
      <c r="J87" s="147">
        <v>44867</v>
      </c>
      <c r="K87" s="148">
        <v>12300</v>
      </c>
      <c r="L87" s="148">
        <v>12300</v>
      </c>
      <c r="M87" s="146" t="s">
        <v>474</v>
      </c>
      <c r="N87" s="146" t="e">
        <v>#N/A</v>
      </c>
      <c r="O87" s="146" t="s">
        <v>475</v>
      </c>
      <c r="P87" s="146"/>
      <c r="Q87" s="148">
        <v>0</v>
      </c>
      <c r="R87" s="146"/>
      <c r="S87" s="146"/>
      <c r="T87" s="148">
        <v>0</v>
      </c>
      <c r="U87" s="146"/>
      <c r="V87" s="146"/>
      <c r="W87" s="146"/>
      <c r="X87" s="146"/>
      <c r="Y87" s="146" t="s">
        <v>418</v>
      </c>
      <c r="Z87" s="148">
        <v>12300</v>
      </c>
      <c r="AA87" s="148">
        <v>0</v>
      </c>
      <c r="AB87" s="148">
        <v>0</v>
      </c>
      <c r="AC87" s="148">
        <v>0</v>
      </c>
      <c r="AD87" s="148">
        <v>12300</v>
      </c>
      <c r="AE87" s="148">
        <v>0</v>
      </c>
      <c r="AF87" s="148">
        <v>1</v>
      </c>
      <c r="AG87" s="148">
        <v>12300</v>
      </c>
      <c r="AH87" s="148">
        <v>0</v>
      </c>
      <c r="AI87" s="146">
        <v>2201365922</v>
      </c>
      <c r="AJ87" s="147">
        <v>45007</v>
      </c>
      <c r="AK87" s="148">
        <v>1126636</v>
      </c>
      <c r="AL87" s="146"/>
      <c r="AM87" s="146"/>
      <c r="AN87" s="148">
        <v>0</v>
      </c>
      <c r="AO87" s="148">
        <v>0</v>
      </c>
      <c r="AP87" s="146"/>
      <c r="AQ87" s="147">
        <v>44910</v>
      </c>
      <c r="AR87" s="146"/>
      <c r="AS87" s="146">
        <v>2</v>
      </c>
      <c r="AT87" s="146"/>
      <c r="AU87" s="146" t="s">
        <v>419</v>
      </c>
      <c r="AV87" s="146">
        <v>1</v>
      </c>
      <c r="AW87" s="146">
        <v>20221230</v>
      </c>
      <c r="AX87" s="146">
        <v>20221215</v>
      </c>
      <c r="AY87" s="148">
        <v>12300</v>
      </c>
      <c r="AZ87" s="148">
        <v>0</v>
      </c>
      <c r="BA87" s="146"/>
      <c r="BB87" s="146" t="s">
        <v>415</v>
      </c>
    </row>
    <row r="88" spans="1:54" x14ac:dyDescent="0.25">
      <c r="A88" s="146">
        <v>821000831</v>
      </c>
      <c r="B88" s="146" t="s">
        <v>15</v>
      </c>
      <c r="C88" s="146" t="s">
        <v>439</v>
      </c>
      <c r="D88" s="146">
        <v>232185</v>
      </c>
      <c r="E88" s="146" t="s">
        <v>526</v>
      </c>
      <c r="F88" s="146" t="s">
        <v>280</v>
      </c>
      <c r="G88" s="146" t="s">
        <v>439</v>
      </c>
      <c r="H88" s="146">
        <v>232185</v>
      </c>
      <c r="I88" s="146" t="s">
        <v>415</v>
      </c>
      <c r="J88" s="147">
        <v>44869</v>
      </c>
      <c r="K88" s="148">
        <v>27300</v>
      </c>
      <c r="L88" s="148">
        <v>27300</v>
      </c>
      <c r="M88" s="146" t="s">
        <v>474</v>
      </c>
      <c r="N88" s="146" t="e">
        <v>#N/A</v>
      </c>
      <c r="O88" s="146" t="s">
        <v>475</v>
      </c>
      <c r="P88" s="146"/>
      <c r="Q88" s="148">
        <v>0</v>
      </c>
      <c r="R88" s="146"/>
      <c r="S88" s="146"/>
      <c r="T88" s="148">
        <v>0</v>
      </c>
      <c r="U88" s="146"/>
      <c r="V88" s="146"/>
      <c r="W88" s="146"/>
      <c r="X88" s="146"/>
      <c r="Y88" s="146" t="s">
        <v>418</v>
      </c>
      <c r="Z88" s="148">
        <v>27300</v>
      </c>
      <c r="AA88" s="148">
        <v>0</v>
      </c>
      <c r="AB88" s="148">
        <v>0</v>
      </c>
      <c r="AC88" s="148">
        <v>0</v>
      </c>
      <c r="AD88" s="148">
        <v>27300</v>
      </c>
      <c r="AE88" s="148">
        <v>0</v>
      </c>
      <c r="AF88" s="148">
        <v>1</v>
      </c>
      <c r="AG88" s="148">
        <v>27300</v>
      </c>
      <c r="AH88" s="148">
        <v>0</v>
      </c>
      <c r="AI88" s="146">
        <v>2201365922</v>
      </c>
      <c r="AJ88" s="147">
        <v>45007</v>
      </c>
      <c r="AK88" s="148">
        <v>1126636</v>
      </c>
      <c r="AL88" s="146"/>
      <c r="AM88" s="146"/>
      <c r="AN88" s="148">
        <v>0</v>
      </c>
      <c r="AO88" s="148">
        <v>0</v>
      </c>
      <c r="AP88" s="146"/>
      <c r="AQ88" s="147">
        <v>44910</v>
      </c>
      <c r="AR88" s="146"/>
      <c r="AS88" s="146">
        <v>2</v>
      </c>
      <c r="AT88" s="146"/>
      <c r="AU88" s="146" t="s">
        <v>419</v>
      </c>
      <c r="AV88" s="146">
        <v>1</v>
      </c>
      <c r="AW88" s="146">
        <v>20221230</v>
      </c>
      <c r="AX88" s="146">
        <v>20221215</v>
      </c>
      <c r="AY88" s="148">
        <v>27300</v>
      </c>
      <c r="AZ88" s="148">
        <v>0</v>
      </c>
      <c r="BA88" s="146"/>
      <c r="BB88" s="146" t="s">
        <v>415</v>
      </c>
    </row>
    <row r="89" spans="1:54" x14ac:dyDescent="0.25">
      <c r="A89" s="146">
        <v>821000831</v>
      </c>
      <c r="B89" s="146" t="s">
        <v>15</v>
      </c>
      <c r="C89" s="146" t="s">
        <v>439</v>
      </c>
      <c r="D89" s="146">
        <v>236937</v>
      </c>
      <c r="E89" s="146" t="s">
        <v>527</v>
      </c>
      <c r="F89" s="146" t="s">
        <v>281</v>
      </c>
      <c r="G89" s="146" t="s">
        <v>439</v>
      </c>
      <c r="H89" s="146">
        <v>236937</v>
      </c>
      <c r="I89" s="146" t="s">
        <v>415</v>
      </c>
      <c r="J89" s="147">
        <v>44888</v>
      </c>
      <c r="K89" s="148">
        <v>36300</v>
      </c>
      <c r="L89" s="148">
        <v>36300</v>
      </c>
      <c r="M89" s="146" t="s">
        <v>474</v>
      </c>
      <c r="N89" s="146" t="e">
        <v>#N/A</v>
      </c>
      <c r="O89" s="146" t="s">
        <v>475</v>
      </c>
      <c r="P89" s="146"/>
      <c r="Q89" s="148">
        <v>0</v>
      </c>
      <c r="R89" s="146"/>
      <c r="S89" s="146"/>
      <c r="T89" s="148">
        <v>0</v>
      </c>
      <c r="U89" s="146"/>
      <c r="V89" s="146"/>
      <c r="W89" s="146"/>
      <c r="X89" s="146"/>
      <c r="Y89" s="146" t="s">
        <v>418</v>
      </c>
      <c r="Z89" s="148">
        <v>36300</v>
      </c>
      <c r="AA89" s="148">
        <v>0</v>
      </c>
      <c r="AB89" s="148">
        <v>0</v>
      </c>
      <c r="AC89" s="148">
        <v>0</v>
      </c>
      <c r="AD89" s="148">
        <v>36300</v>
      </c>
      <c r="AE89" s="148">
        <v>0</v>
      </c>
      <c r="AF89" s="148">
        <v>1</v>
      </c>
      <c r="AG89" s="148">
        <v>36300</v>
      </c>
      <c r="AH89" s="148">
        <v>0</v>
      </c>
      <c r="AI89" s="146">
        <v>2201365922</v>
      </c>
      <c r="AJ89" s="147">
        <v>45007</v>
      </c>
      <c r="AK89" s="148">
        <v>1126636</v>
      </c>
      <c r="AL89" s="146"/>
      <c r="AM89" s="146"/>
      <c r="AN89" s="148">
        <v>0</v>
      </c>
      <c r="AO89" s="148">
        <v>0</v>
      </c>
      <c r="AP89" s="146"/>
      <c r="AQ89" s="147">
        <v>44910</v>
      </c>
      <c r="AR89" s="146"/>
      <c r="AS89" s="146">
        <v>2</v>
      </c>
      <c r="AT89" s="146"/>
      <c r="AU89" s="146" t="s">
        <v>419</v>
      </c>
      <c r="AV89" s="146">
        <v>1</v>
      </c>
      <c r="AW89" s="146">
        <v>20221230</v>
      </c>
      <c r="AX89" s="146">
        <v>20221215</v>
      </c>
      <c r="AY89" s="148">
        <v>36300</v>
      </c>
      <c r="AZ89" s="148">
        <v>0</v>
      </c>
      <c r="BA89" s="146"/>
      <c r="BB89" s="146" t="s">
        <v>415</v>
      </c>
    </row>
    <row r="90" spans="1:54" x14ac:dyDescent="0.25">
      <c r="A90" s="146">
        <v>821000831</v>
      </c>
      <c r="B90" s="146" t="s">
        <v>15</v>
      </c>
      <c r="C90" s="146" t="s">
        <v>439</v>
      </c>
      <c r="D90" s="146">
        <v>239024</v>
      </c>
      <c r="E90" s="146" t="s">
        <v>528</v>
      </c>
      <c r="F90" s="146" t="s">
        <v>282</v>
      </c>
      <c r="G90" s="146" t="s">
        <v>439</v>
      </c>
      <c r="H90" s="146">
        <v>239024</v>
      </c>
      <c r="I90" s="146" t="s">
        <v>415</v>
      </c>
      <c r="J90" s="147">
        <v>44894</v>
      </c>
      <c r="K90" s="148">
        <v>74672</v>
      </c>
      <c r="L90" s="148">
        <v>74672</v>
      </c>
      <c r="M90" s="146" t="s">
        <v>474</v>
      </c>
      <c r="N90" s="146" t="e">
        <v>#N/A</v>
      </c>
      <c r="O90" s="146" t="s">
        <v>475</v>
      </c>
      <c r="P90" s="146"/>
      <c r="Q90" s="148">
        <v>0</v>
      </c>
      <c r="R90" s="146"/>
      <c r="S90" s="146"/>
      <c r="T90" s="148">
        <v>0</v>
      </c>
      <c r="U90" s="146"/>
      <c r="V90" s="146"/>
      <c r="W90" s="146"/>
      <c r="X90" s="146"/>
      <c r="Y90" s="146" t="s">
        <v>418</v>
      </c>
      <c r="Z90" s="148">
        <v>74672</v>
      </c>
      <c r="AA90" s="148">
        <v>0</v>
      </c>
      <c r="AB90" s="148">
        <v>0</v>
      </c>
      <c r="AC90" s="148">
        <v>0</v>
      </c>
      <c r="AD90" s="148">
        <v>74672</v>
      </c>
      <c r="AE90" s="148">
        <v>0</v>
      </c>
      <c r="AF90" s="148">
        <v>1</v>
      </c>
      <c r="AG90" s="148">
        <v>74672</v>
      </c>
      <c r="AH90" s="148">
        <v>0</v>
      </c>
      <c r="AI90" s="146">
        <v>2201365922</v>
      </c>
      <c r="AJ90" s="147">
        <v>45007</v>
      </c>
      <c r="AK90" s="148">
        <v>1126636</v>
      </c>
      <c r="AL90" s="146"/>
      <c r="AM90" s="146"/>
      <c r="AN90" s="148">
        <v>0</v>
      </c>
      <c r="AO90" s="148">
        <v>0</v>
      </c>
      <c r="AP90" s="146"/>
      <c r="AQ90" s="147">
        <v>44971</v>
      </c>
      <c r="AR90" s="146"/>
      <c r="AS90" s="146">
        <v>2</v>
      </c>
      <c r="AT90" s="146"/>
      <c r="AU90" s="146" t="s">
        <v>419</v>
      </c>
      <c r="AV90" s="146">
        <v>1</v>
      </c>
      <c r="AW90" s="146">
        <v>20230228</v>
      </c>
      <c r="AX90" s="146">
        <v>20230214</v>
      </c>
      <c r="AY90" s="148">
        <v>74672</v>
      </c>
      <c r="AZ90" s="148">
        <v>0</v>
      </c>
      <c r="BA90" s="146"/>
      <c r="BB90" s="146" t="s">
        <v>415</v>
      </c>
    </row>
    <row r="91" spans="1:54" x14ac:dyDescent="0.25">
      <c r="A91" s="146">
        <v>821000831</v>
      </c>
      <c r="B91" s="146" t="s">
        <v>15</v>
      </c>
      <c r="C91" s="146" t="s">
        <v>439</v>
      </c>
      <c r="D91" s="146">
        <v>246058</v>
      </c>
      <c r="E91" s="146" t="s">
        <v>529</v>
      </c>
      <c r="F91" s="146" t="s">
        <v>283</v>
      </c>
      <c r="G91" s="146" t="s">
        <v>439</v>
      </c>
      <c r="H91" s="146">
        <v>246058</v>
      </c>
      <c r="I91" s="146" t="s">
        <v>415</v>
      </c>
      <c r="J91" s="147">
        <v>44915</v>
      </c>
      <c r="K91" s="148">
        <v>12300</v>
      </c>
      <c r="L91" s="148">
        <v>12300</v>
      </c>
      <c r="M91" s="146" t="s">
        <v>446</v>
      </c>
      <c r="N91" s="146" t="e">
        <v>#N/A</v>
      </c>
      <c r="O91" s="146" t="s">
        <v>427</v>
      </c>
      <c r="P91" s="146"/>
      <c r="Q91" s="148">
        <v>0</v>
      </c>
      <c r="R91" s="146"/>
      <c r="S91" s="146"/>
      <c r="T91" s="148">
        <v>12300</v>
      </c>
      <c r="U91" s="146" t="s">
        <v>447</v>
      </c>
      <c r="V91" s="146" t="s">
        <v>437</v>
      </c>
      <c r="W91" s="146"/>
      <c r="X91" s="146"/>
      <c r="Y91" s="146" t="s">
        <v>418</v>
      </c>
      <c r="Z91" s="148">
        <v>12300</v>
      </c>
      <c r="AA91" s="148">
        <v>0</v>
      </c>
      <c r="AB91" s="148">
        <v>0</v>
      </c>
      <c r="AC91" s="148">
        <v>0</v>
      </c>
      <c r="AD91" s="148">
        <v>0</v>
      </c>
      <c r="AE91" s="148">
        <v>12300</v>
      </c>
      <c r="AF91" s="148">
        <v>0</v>
      </c>
      <c r="AG91" s="148">
        <v>0</v>
      </c>
      <c r="AH91" s="148">
        <v>0</v>
      </c>
      <c r="AI91" s="146"/>
      <c r="AJ91" s="147"/>
      <c r="AK91" s="148">
        <v>0</v>
      </c>
      <c r="AL91" s="146"/>
      <c r="AM91" s="146"/>
      <c r="AN91" s="148">
        <v>0</v>
      </c>
      <c r="AO91" s="148">
        <v>12300</v>
      </c>
      <c r="AP91" s="146" t="s">
        <v>494</v>
      </c>
      <c r="AQ91" s="147">
        <v>44971</v>
      </c>
      <c r="AR91" s="146"/>
      <c r="AS91" s="146">
        <v>9</v>
      </c>
      <c r="AT91" s="146"/>
      <c r="AU91" s="146" t="s">
        <v>419</v>
      </c>
      <c r="AV91" s="146">
        <v>1</v>
      </c>
      <c r="AW91" s="146">
        <v>21001231</v>
      </c>
      <c r="AX91" s="146">
        <v>20230214</v>
      </c>
      <c r="AY91" s="148">
        <v>12300</v>
      </c>
      <c r="AZ91" s="148">
        <v>0</v>
      </c>
      <c r="BA91" s="146"/>
      <c r="BB91" s="146" t="s">
        <v>415</v>
      </c>
    </row>
    <row r="92" spans="1:54" x14ac:dyDescent="0.25">
      <c r="A92" s="146">
        <v>821000831</v>
      </c>
      <c r="B92" s="146" t="s">
        <v>15</v>
      </c>
      <c r="C92" s="146" t="s">
        <v>439</v>
      </c>
      <c r="D92" s="146">
        <v>246635</v>
      </c>
      <c r="E92" s="146" t="s">
        <v>530</v>
      </c>
      <c r="F92" s="146" t="s">
        <v>284</v>
      </c>
      <c r="G92" s="146" t="s">
        <v>439</v>
      </c>
      <c r="H92" s="146">
        <v>246635</v>
      </c>
      <c r="I92" s="146" t="s">
        <v>415</v>
      </c>
      <c r="J92" s="147">
        <v>44917</v>
      </c>
      <c r="K92" s="148">
        <v>36300</v>
      </c>
      <c r="L92" s="148">
        <v>36300</v>
      </c>
      <c r="M92" s="146" t="s">
        <v>474</v>
      </c>
      <c r="N92" s="146" t="e">
        <v>#N/A</v>
      </c>
      <c r="O92" s="146" t="s">
        <v>475</v>
      </c>
      <c r="P92" s="146"/>
      <c r="Q92" s="148">
        <v>0</v>
      </c>
      <c r="R92" s="146"/>
      <c r="S92" s="146"/>
      <c r="T92" s="148">
        <v>0</v>
      </c>
      <c r="U92" s="146"/>
      <c r="V92" s="146"/>
      <c r="W92" s="146"/>
      <c r="X92" s="146"/>
      <c r="Y92" s="146" t="s">
        <v>418</v>
      </c>
      <c r="Z92" s="148">
        <v>36300</v>
      </c>
      <c r="AA92" s="148">
        <v>0</v>
      </c>
      <c r="AB92" s="148">
        <v>0</v>
      </c>
      <c r="AC92" s="148">
        <v>0</v>
      </c>
      <c r="AD92" s="148">
        <v>36300</v>
      </c>
      <c r="AE92" s="148">
        <v>0</v>
      </c>
      <c r="AF92" s="148">
        <v>1</v>
      </c>
      <c r="AG92" s="148">
        <v>36300</v>
      </c>
      <c r="AH92" s="148">
        <v>0</v>
      </c>
      <c r="AI92" s="146">
        <v>2201365922</v>
      </c>
      <c r="AJ92" s="147">
        <v>45007</v>
      </c>
      <c r="AK92" s="148">
        <v>1126636</v>
      </c>
      <c r="AL92" s="146"/>
      <c r="AM92" s="146"/>
      <c r="AN92" s="148">
        <v>0</v>
      </c>
      <c r="AO92" s="148">
        <v>0</v>
      </c>
      <c r="AP92" s="146"/>
      <c r="AQ92" s="147">
        <v>44971</v>
      </c>
      <c r="AR92" s="146"/>
      <c r="AS92" s="146">
        <v>2</v>
      </c>
      <c r="AT92" s="146"/>
      <c r="AU92" s="146" t="s">
        <v>419</v>
      </c>
      <c r="AV92" s="146">
        <v>1</v>
      </c>
      <c r="AW92" s="146">
        <v>20230228</v>
      </c>
      <c r="AX92" s="146">
        <v>20230214</v>
      </c>
      <c r="AY92" s="148">
        <v>36300</v>
      </c>
      <c r="AZ92" s="148">
        <v>0</v>
      </c>
      <c r="BA92" s="146"/>
      <c r="BB92" s="146" t="s">
        <v>415</v>
      </c>
    </row>
    <row r="93" spans="1:54" x14ac:dyDescent="0.25">
      <c r="A93" s="146">
        <v>821000831</v>
      </c>
      <c r="B93" s="146" t="s">
        <v>15</v>
      </c>
      <c r="C93" s="146" t="s">
        <v>439</v>
      </c>
      <c r="D93" s="146">
        <v>247234</v>
      </c>
      <c r="E93" s="146" t="s">
        <v>531</v>
      </c>
      <c r="F93" s="146" t="s">
        <v>285</v>
      </c>
      <c r="G93" s="146" t="s">
        <v>439</v>
      </c>
      <c r="H93" s="146">
        <v>247234</v>
      </c>
      <c r="I93" s="146" t="s">
        <v>415</v>
      </c>
      <c r="J93" s="147">
        <v>44918</v>
      </c>
      <c r="K93" s="148">
        <v>36300</v>
      </c>
      <c r="L93" s="148">
        <v>36300</v>
      </c>
      <c r="M93" s="146" t="s">
        <v>474</v>
      </c>
      <c r="N93" s="146" t="e">
        <v>#N/A</v>
      </c>
      <c r="O93" s="146" t="s">
        <v>475</v>
      </c>
      <c r="P93" s="146"/>
      <c r="Q93" s="148">
        <v>0</v>
      </c>
      <c r="R93" s="146"/>
      <c r="S93" s="146"/>
      <c r="T93" s="148">
        <v>0</v>
      </c>
      <c r="U93" s="146"/>
      <c r="V93" s="146"/>
      <c r="W93" s="146"/>
      <c r="X93" s="146"/>
      <c r="Y93" s="146" t="s">
        <v>418</v>
      </c>
      <c r="Z93" s="148">
        <v>36300</v>
      </c>
      <c r="AA93" s="148">
        <v>0</v>
      </c>
      <c r="AB93" s="148">
        <v>0</v>
      </c>
      <c r="AC93" s="148">
        <v>0</v>
      </c>
      <c r="AD93" s="148">
        <v>36300</v>
      </c>
      <c r="AE93" s="148">
        <v>0</v>
      </c>
      <c r="AF93" s="148">
        <v>1</v>
      </c>
      <c r="AG93" s="148">
        <v>36300</v>
      </c>
      <c r="AH93" s="148">
        <v>0</v>
      </c>
      <c r="AI93" s="146">
        <v>2201365922</v>
      </c>
      <c r="AJ93" s="147">
        <v>45007</v>
      </c>
      <c r="AK93" s="148">
        <v>1126636</v>
      </c>
      <c r="AL93" s="146"/>
      <c r="AM93" s="146"/>
      <c r="AN93" s="148">
        <v>0</v>
      </c>
      <c r="AO93" s="148">
        <v>0</v>
      </c>
      <c r="AP93" s="146"/>
      <c r="AQ93" s="147">
        <v>44971</v>
      </c>
      <c r="AR93" s="146"/>
      <c r="AS93" s="146">
        <v>2</v>
      </c>
      <c r="AT93" s="146"/>
      <c r="AU93" s="146" t="s">
        <v>419</v>
      </c>
      <c r="AV93" s="146">
        <v>1</v>
      </c>
      <c r="AW93" s="146">
        <v>20230228</v>
      </c>
      <c r="AX93" s="146">
        <v>20230214</v>
      </c>
      <c r="AY93" s="148">
        <v>36300</v>
      </c>
      <c r="AZ93" s="148">
        <v>0</v>
      </c>
      <c r="BA93" s="146"/>
      <c r="BB93" s="146" t="s">
        <v>415</v>
      </c>
    </row>
    <row r="94" spans="1:54" x14ac:dyDescent="0.25">
      <c r="A94" s="146">
        <v>821000831</v>
      </c>
      <c r="B94" s="146" t="s">
        <v>15</v>
      </c>
      <c r="C94" s="146" t="s">
        <v>439</v>
      </c>
      <c r="D94" s="146">
        <v>247102</v>
      </c>
      <c r="E94" s="146" t="s">
        <v>532</v>
      </c>
      <c r="F94" s="146" t="s">
        <v>286</v>
      </c>
      <c r="G94" s="146" t="s">
        <v>439</v>
      </c>
      <c r="H94" s="146">
        <v>247102</v>
      </c>
      <c r="I94" s="146" t="s">
        <v>415</v>
      </c>
      <c r="J94" s="147">
        <v>44918</v>
      </c>
      <c r="K94" s="148">
        <v>12300</v>
      </c>
      <c r="L94" s="148">
        <v>12300</v>
      </c>
      <c r="M94" s="146" t="s">
        <v>446</v>
      </c>
      <c r="N94" s="146" t="e">
        <v>#N/A</v>
      </c>
      <c r="O94" s="146" t="s">
        <v>427</v>
      </c>
      <c r="P94" s="146"/>
      <c r="Q94" s="148">
        <v>0</v>
      </c>
      <c r="R94" s="146"/>
      <c r="S94" s="146"/>
      <c r="T94" s="148">
        <v>12300</v>
      </c>
      <c r="U94" s="146" t="s">
        <v>447</v>
      </c>
      <c r="V94" s="146" t="s">
        <v>437</v>
      </c>
      <c r="W94" s="146"/>
      <c r="X94" s="146"/>
      <c r="Y94" s="146" t="s">
        <v>418</v>
      </c>
      <c r="Z94" s="148">
        <v>12300</v>
      </c>
      <c r="AA94" s="148">
        <v>0</v>
      </c>
      <c r="AB94" s="148">
        <v>0</v>
      </c>
      <c r="AC94" s="148">
        <v>0</v>
      </c>
      <c r="AD94" s="148">
        <v>0</v>
      </c>
      <c r="AE94" s="148">
        <v>12300</v>
      </c>
      <c r="AF94" s="148">
        <v>0</v>
      </c>
      <c r="AG94" s="148">
        <v>0</v>
      </c>
      <c r="AH94" s="148">
        <v>0</v>
      </c>
      <c r="AI94" s="146"/>
      <c r="AJ94" s="147"/>
      <c r="AK94" s="148">
        <v>0</v>
      </c>
      <c r="AL94" s="146"/>
      <c r="AM94" s="146"/>
      <c r="AN94" s="148">
        <v>0</v>
      </c>
      <c r="AO94" s="148">
        <v>12300</v>
      </c>
      <c r="AP94" s="146" t="s">
        <v>494</v>
      </c>
      <c r="AQ94" s="147">
        <v>44971</v>
      </c>
      <c r="AR94" s="146"/>
      <c r="AS94" s="146">
        <v>9</v>
      </c>
      <c r="AT94" s="146"/>
      <c r="AU94" s="146" t="s">
        <v>419</v>
      </c>
      <c r="AV94" s="146">
        <v>1</v>
      </c>
      <c r="AW94" s="146">
        <v>21001231</v>
      </c>
      <c r="AX94" s="146">
        <v>20230214</v>
      </c>
      <c r="AY94" s="148">
        <v>12300</v>
      </c>
      <c r="AZ94" s="148">
        <v>0</v>
      </c>
      <c r="BA94" s="146"/>
      <c r="BB94" s="146" t="s">
        <v>415</v>
      </c>
    </row>
    <row r="95" spans="1:54" x14ac:dyDescent="0.25">
      <c r="A95" s="146">
        <v>821000831</v>
      </c>
      <c r="B95" s="146" t="s">
        <v>15</v>
      </c>
      <c r="C95" s="146" t="s">
        <v>439</v>
      </c>
      <c r="D95" s="146">
        <v>249517</v>
      </c>
      <c r="E95" s="146" t="s">
        <v>533</v>
      </c>
      <c r="F95" s="146" t="s">
        <v>287</v>
      </c>
      <c r="G95" s="146" t="s">
        <v>439</v>
      </c>
      <c r="H95" s="146">
        <v>249517</v>
      </c>
      <c r="I95" s="146" t="s">
        <v>415</v>
      </c>
      <c r="J95" s="147">
        <v>44930</v>
      </c>
      <c r="K95" s="148">
        <v>12300</v>
      </c>
      <c r="L95" s="148">
        <v>12300</v>
      </c>
      <c r="M95" s="146" t="s">
        <v>446</v>
      </c>
      <c r="N95" s="146" t="e">
        <v>#N/A</v>
      </c>
      <c r="O95" s="146" t="s">
        <v>427</v>
      </c>
      <c r="P95" s="146"/>
      <c r="Q95" s="148">
        <v>0</v>
      </c>
      <c r="R95" s="146"/>
      <c r="S95" s="146"/>
      <c r="T95" s="148">
        <v>12300</v>
      </c>
      <c r="U95" s="146" t="s">
        <v>447</v>
      </c>
      <c r="V95" s="146" t="s">
        <v>437</v>
      </c>
      <c r="W95" s="146"/>
      <c r="X95" s="146"/>
      <c r="Y95" s="146" t="s">
        <v>418</v>
      </c>
      <c r="Z95" s="148">
        <v>12300</v>
      </c>
      <c r="AA95" s="148">
        <v>0</v>
      </c>
      <c r="AB95" s="148">
        <v>0</v>
      </c>
      <c r="AC95" s="148">
        <v>0</v>
      </c>
      <c r="AD95" s="148">
        <v>0</v>
      </c>
      <c r="AE95" s="148">
        <v>12300</v>
      </c>
      <c r="AF95" s="148">
        <v>0</v>
      </c>
      <c r="AG95" s="148">
        <v>0</v>
      </c>
      <c r="AH95" s="148">
        <v>0</v>
      </c>
      <c r="AI95" s="146"/>
      <c r="AJ95" s="147"/>
      <c r="AK95" s="148">
        <v>0</v>
      </c>
      <c r="AL95" s="146"/>
      <c r="AM95" s="146"/>
      <c r="AN95" s="148">
        <v>0</v>
      </c>
      <c r="AO95" s="148">
        <v>12300</v>
      </c>
      <c r="AP95" s="146" t="s">
        <v>534</v>
      </c>
      <c r="AQ95" s="147">
        <v>44971</v>
      </c>
      <c r="AR95" s="146"/>
      <c r="AS95" s="146">
        <v>9</v>
      </c>
      <c r="AT95" s="146"/>
      <c r="AU95" s="146" t="s">
        <v>419</v>
      </c>
      <c r="AV95" s="146">
        <v>1</v>
      </c>
      <c r="AW95" s="146">
        <v>21001231</v>
      </c>
      <c r="AX95" s="146">
        <v>20230218</v>
      </c>
      <c r="AY95" s="148">
        <v>12300</v>
      </c>
      <c r="AZ95" s="148">
        <v>0</v>
      </c>
      <c r="BA95" s="146"/>
      <c r="BB95" s="146" t="s">
        <v>415</v>
      </c>
    </row>
    <row r="96" spans="1:54" x14ac:dyDescent="0.25">
      <c r="A96" s="146">
        <v>821000831</v>
      </c>
      <c r="B96" s="146" t="s">
        <v>15</v>
      </c>
      <c r="C96" s="146" t="s">
        <v>439</v>
      </c>
      <c r="D96" s="146">
        <v>251461</v>
      </c>
      <c r="E96" s="146" t="s">
        <v>535</v>
      </c>
      <c r="F96" s="146" t="s">
        <v>288</v>
      </c>
      <c r="G96" s="146" t="s">
        <v>439</v>
      </c>
      <c r="H96" s="146">
        <v>251461</v>
      </c>
      <c r="I96" s="146" t="s">
        <v>415</v>
      </c>
      <c r="J96" s="147">
        <v>44937</v>
      </c>
      <c r="K96" s="148">
        <v>109024</v>
      </c>
      <c r="L96" s="148">
        <v>109024</v>
      </c>
      <c r="M96" s="146" t="s">
        <v>474</v>
      </c>
      <c r="N96" s="146" t="e">
        <v>#N/A</v>
      </c>
      <c r="O96" s="146" t="s">
        <v>475</v>
      </c>
      <c r="P96" s="146"/>
      <c r="Q96" s="148">
        <v>0</v>
      </c>
      <c r="R96" s="146"/>
      <c r="S96" s="146"/>
      <c r="T96" s="148">
        <v>0</v>
      </c>
      <c r="U96" s="146"/>
      <c r="V96" s="146"/>
      <c r="W96" s="146"/>
      <c r="X96" s="146"/>
      <c r="Y96" s="146" t="s">
        <v>418</v>
      </c>
      <c r="Z96" s="148">
        <v>109024</v>
      </c>
      <c r="AA96" s="148">
        <v>0</v>
      </c>
      <c r="AB96" s="148">
        <v>0</v>
      </c>
      <c r="AC96" s="148">
        <v>0</v>
      </c>
      <c r="AD96" s="148">
        <v>109024</v>
      </c>
      <c r="AE96" s="148">
        <v>0</v>
      </c>
      <c r="AF96" s="148">
        <v>1</v>
      </c>
      <c r="AG96" s="148">
        <v>109024</v>
      </c>
      <c r="AH96" s="148">
        <v>0</v>
      </c>
      <c r="AI96" s="146">
        <v>2201365922</v>
      </c>
      <c r="AJ96" s="147">
        <v>45007</v>
      </c>
      <c r="AK96" s="148">
        <v>1126636</v>
      </c>
      <c r="AL96" s="146"/>
      <c r="AM96" s="146"/>
      <c r="AN96" s="148">
        <v>0</v>
      </c>
      <c r="AO96" s="148">
        <v>0</v>
      </c>
      <c r="AP96" s="146"/>
      <c r="AQ96" s="147">
        <v>44971</v>
      </c>
      <c r="AR96" s="146"/>
      <c r="AS96" s="146">
        <v>2</v>
      </c>
      <c r="AT96" s="146"/>
      <c r="AU96" s="146" t="s">
        <v>419</v>
      </c>
      <c r="AV96" s="146">
        <v>1</v>
      </c>
      <c r="AW96" s="146">
        <v>20230228</v>
      </c>
      <c r="AX96" s="146">
        <v>20230218</v>
      </c>
      <c r="AY96" s="148">
        <v>109024</v>
      </c>
      <c r="AZ96" s="148">
        <v>0</v>
      </c>
      <c r="BA96" s="146"/>
      <c r="BB96" s="146" t="s">
        <v>415</v>
      </c>
    </row>
    <row r="97" spans="1:54" x14ac:dyDescent="0.25">
      <c r="A97" s="146">
        <v>821000831</v>
      </c>
      <c r="B97" s="146" t="s">
        <v>15</v>
      </c>
      <c r="C97" s="146" t="s">
        <v>439</v>
      </c>
      <c r="D97" s="146">
        <v>255501</v>
      </c>
      <c r="E97" s="146" t="s">
        <v>536</v>
      </c>
      <c r="F97" s="146" t="s">
        <v>289</v>
      </c>
      <c r="G97" s="146" t="s">
        <v>439</v>
      </c>
      <c r="H97" s="146">
        <v>255501</v>
      </c>
      <c r="I97" s="146" t="s">
        <v>415</v>
      </c>
      <c r="J97" s="147">
        <v>44950</v>
      </c>
      <c r="K97" s="148">
        <v>40400</v>
      </c>
      <c r="L97" s="148">
        <v>40400</v>
      </c>
      <c r="M97" s="146" t="s">
        <v>537</v>
      </c>
      <c r="N97" s="146" t="e">
        <v>#N/A</v>
      </c>
      <c r="O97" s="146" t="s">
        <v>475</v>
      </c>
      <c r="P97" s="146"/>
      <c r="Q97" s="148">
        <v>0</v>
      </c>
      <c r="R97" s="146"/>
      <c r="S97" s="146"/>
      <c r="T97" s="148">
        <v>0</v>
      </c>
      <c r="U97" s="146"/>
      <c r="V97" s="146"/>
      <c r="W97" s="146"/>
      <c r="X97" s="146"/>
      <c r="Y97" s="146" t="s">
        <v>418</v>
      </c>
      <c r="Z97" s="148">
        <v>44500</v>
      </c>
      <c r="AA97" s="148">
        <v>0</v>
      </c>
      <c r="AB97" s="148">
        <v>0</v>
      </c>
      <c r="AC97" s="148">
        <v>0</v>
      </c>
      <c r="AD97" s="148">
        <v>44500</v>
      </c>
      <c r="AE97" s="148">
        <v>0</v>
      </c>
      <c r="AF97" s="148">
        <v>1</v>
      </c>
      <c r="AG97" s="148">
        <v>44500</v>
      </c>
      <c r="AH97" s="148">
        <v>0</v>
      </c>
      <c r="AI97" s="146">
        <v>2201365922</v>
      </c>
      <c r="AJ97" s="147">
        <v>45007</v>
      </c>
      <c r="AK97" s="148">
        <v>1126636</v>
      </c>
      <c r="AL97" s="146"/>
      <c r="AM97" s="146"/>
      <c r="AN97" s="148">
        <v>0</v>
      </c>
      <c r="AO97" s="148">
        <v>0</v>
      </c>
      <c r="AP97" s="146"/>
      <c r="AQ97" s="147">
        <v>44971</v>
      </c>
      <c r="AR97" s="146"/>
      <c r="AS97" s="146">
        <v>2</v>
      </c>
      <c r="AT97" s="146"/>
      <c r="AU97" s="146" t="s">
        <v>419</v>
      </c>
      <c r="AV97" s="146">
        <v>1</v>
      </c>
      <c r="AW97" s="146">
        <v>20230228</v>
      </c>
      <c r="AX97" s="146">
        <v>20230218</v>
      </c>
      <c r="AY97" s="148">
        <v>44500</v>
      </c>
      <c r="AZ97" s="148">
        <v>0</v>
      </c>
      <c r="BA97" s="146"/>
      <c r="BB97" s="146" t="s">
        <v>415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7" zoomScaleNormal="100" zoomScaleSheetLayoutView="100" workbookViewId="0">
      <selection activeCell="I15" sqref="I15"/>
    </sheetView>
  </sheetViews>
  <sheetFormatPr baseColWidth="10" defaultRowHeight="12.75" x14ac:dyDescent="0.2"/>
  <cols>
    <col min="1" max="1" width="4.42578125" style="94" customWidth="1"/>
    <col min="2" max="2" width="11.42578125" style="94"/>
    <col min="3" max="3" width="18.7109375" style="94" customWidth="1"/>
    <col min="4" max="4" width="18.28515625" style="94" customWidth="1"/>
    <col min="5" max="5" width="9.140625" style="94" customWidth="1"/>
    <col min="6" max="8" width="11.42578125" style="94"/>
    <col min="9" max="9" width="19.85546875" style="94" customWidth="1"/>
    <col min="10" max="10" width="15.85546875" style="94" customWidth="1"/>
    <col min="11" max="11" width="7.140625" style="94" customWidth="1"/>
    <col min="12" max="223" width="11.42578125" style="94"/>
    <col min="224" max="224" width="4.42578125" style="94" customWidth="1"/>
    <col min="225" max="225" width="11.42578125" style="94"/>
    <col min="226" max="226" width="17.5703125" style="94" customWidth="1"/>
    <col min="227" max="227" width="11.5703125" style="94" customWidth="1"/>
    <col min="228" max="231" width="11.42578125" style="94"/>
    <col min="232" max="232" width="22.5703125" style="94" customWidth="1"/>
    <col min="233" max="233" width="14" style="94" customWidth="1"/>
    <col min="234" max="234" width="1.7109375" style="94" customWidth="1"/>
    <col min="235" max="479" width="11.42578125" style="94"/>
    <col min="480" max="480" width="4.42578125" style="94" customWidth="1"/>
    <col min="481" max="481" width="11.42578125" style="94"/>
    <col min="482" max="482" width="17.5703125" style="94" customWidth="1"/>
    <col min="483" max="483" width="11.5703125" style="94" customWidth="1"/>
    <col min="484" max="487" width="11.42578125" style="94"/>
    <col min="488" max="488" width="22.5703125" style="94" customWidth="1"/>
    <col min="489" max="489" width="14" style="94" customWidth="1"/>
    <col min="490" max="490" width="1.7109375" style="94" customWidth="1"/>
    <col min="491" max="735" width="11.42578125" style="94"/>
    <col min="736" max="736" width="4.42578125" style="94" customWidth="1"/>
    <col min="737" max="737" width="11.42578125" style="94"/>
    <col min="738" max="738" width="17.5703125" style="94" customWidth="1"/>
    <col min="739" max="739" width="11.5703125" style="94" customWidth="1"/>
    <col min="740" max="743" width="11.42578125" style="94"/>
    <col min="744" max="744" width="22.5703125" style="94" customWidth="1"/>
    <col min="745" max="745" width="14" style="94" customWidth="1"/>
    <col min="746" max="746" width="1.7109375" style="94" customWidth="1"/>
    <col min="747" max="991" width="11.42578125" style="94"/>
    <col min="992" max="992" width="4.42578125" style="94" customWidth="1"/>
    <col min="993" max="993" width="11.42578125" style="94"/>
    <col min="994" max="994" width="17.5703125" style="94" customWidth="1"/>
    <col min="995" max="995" width="11.5703125" style="94" customWidth="1"/>
    <col min="996" max="999" width="11.42578125" style="94"/>
    <col min="1000" max="1000" width="22.5703125" style="94" customWidth="1"/>
    <col min="1001" max="1001" width="14" style="94" customWidth="1"/>
    <col min="1002" max="1002" width="1.7109375" style="94" customWidth="1"/>
    <col min="1003" max="1247" width="11.42578125" style="94"/>
    <col min="1248" max="1248" width="4.42578125" style="94" customWidth="1"/>
    <col min="1249" max="1249" width="11.42578125" style="94"/>
    <col min="1250" max="1250" width="17.5703125" style="94" customWidth="1"/>
    <col min="1251" max="1251" width="11.5703125" style="94" customWidth="1"/>
    <col min="1252" max="1255" width="11.42578125" style="94"/>
    <col min="1256" max="1256" width="22.5703125" style="94" customWidth="1"/>
    <col min="1257" max="1257" width="14" style="94" customWidth="1"/>
    <col min="1258" max="1258" width="1.7109375" style="94" customWidth="1"/>
    <col min="1259" max="1503" width="11.42578125" style="94"/>
    <col min="1504" max="1504" width="4.42578125" style="94" customWidth="1"/>
    <col min="1505" max="1505" width="11.42578125" style="94"/>
    <col min="1506" max="1506" width="17.5703125" style="94" customWidth="1"/>
    <col min="1507" max="1507" width="11.5703125" style="94" customWidth="1"/>
    <col min="1508" max="1511" width="11.42578125" style="94"/>
    <col min="1512" max="1512" width="22.5703125" style="94" customWidth="1"/>
    <col min="1513" max="1513" width="14" style="94" customWidth="1"/>
    <col min="1514" max="1514" width="1.7109375" style="94" customWidth="1"/>
    <col min="1515" max="1759" width="11.42578125" style="94"/>
    <col min="1760" max="1760" width="4.42578125" style="94" customWidth="1"/>
    <col min="1761" max="1761" width="11.42578125" style="94"/>
    <col min="1762" max="1762" width="17.5703125" style="94" customWidth="1"/>
    <col min="1763" max="1763" width="11.5703125" style="94" customWidth="1"/>
    <col min="1764" max="1767" width="11.42578125" style="94"/>
    <col min="1768" max="1768" width="22.5703125" style="94" customWidth="1"/>
    <col min="1769" max="1769" width="14" style="94" customWidth="1"/>
    <col min="1770" max="1770" width="1.7109375" style="94" customWidth="1"/>
    <col min="1771" max="2015" width="11.42578125" style="94"/>
    <col min="2016" max="2016" width="4.42578125" style="94" customWidth="1"/>
    <col min="2017" max="2017" width="11.42578125" style="94"/>
    <col min="2018" max="2018" width="17.5703125" style="94" customWidth="1"/>
    <col min="2019" max="2019" width="11.5703125" style="94" customWidth="1"/>
    <col min="2020" max="2023" width="11.42578125" style="94"/>
    <col min="2024" max="2024" width="22.5703125" style="94" customWidth="1"/>
    <col min="2025" max="2025" width="14" style="94" customWidth="1"/>
    <col min="2026" max="2026" width="1.7109375" style="94" customWidth="1"/>
    <col min="2027" max="2271" width="11.42578125" style="94"/>
    <col min="2272" max="2272" width="4.42578125" style="94" customWidth="1"/>
    <col min="2273" max="2273" width="11.42578125" style="94"/>
    <col min="2274" max="2274" width="17.5703125" style="94" customWidth="1"/>
    <col min="2275" max="2275" width="11.5703125" style="94" customWidth="1"/>
    <col min="2276" max="2279" width="11.42578125" style="94"/>
    <col min="2280" max="2280" width="22.5703125" style="94" customWidth="1"/>
    <col min="2281" max="2281" width="14" style="94" customWidth="1"/>
    <col min="2282" max="2282" width="1.7109375" style="94" customWidth="1"/>
    <col min="2283" max="2527" width="11.42578125" style="94"/>
    <col min="2528" max="2528" width="4.42578125" style="94" customWidth="1"/>
    <col min="2529" max="2529" width="11.42578125" style="94"/>
    <col min="2530" max="2530" width="17.5703125" style="94" customWidth="1"/>
    <col min="2531" max="2531" width="11.5703125" style="94" customWidth="1"/>
    <col min="2532" max="2535" width="11.42578125" style="94"/>
    <col min="2536" max="2536" width="22.5703125" style="94" customWidth="1"/>
    <col min="2537" max="2537" width="14" style="94" customWidth="1"/>
    <col min="2538" max="2538" width="1.7109375" style="94" customWidth="1"/>
    <col min="2539" max="2783" width="11.42578125" style="94"/>
    <col min="2784" max="2784" width="4.42578125" style="94" customWidth="1"/>
    <col min="2785" max="2785" width="11.42578125" style="94"/>
    <col min="2786" max="2786" width="17.5703125" style="94" customWidth="1"/>
    <col min="2787" max="2787" width="11.5703125" style="94" customWidth="1"/>
    <col min="2788" max="2791" width="11.42578125" style="94"/>
    <col min="2792" max="2792" width="22.5703125" style="94" customWidth="1"/>
    <col min="2793" max="2793" width="14" style="94" customWidth="1"/>
    <col min="2794" max="2794" width="1.7109375" style="94" customWidth="1"/>
    <col min="2795" max="3039" width="11.42578125" style="94"/>
    <col min="3040" max="3040" width="4.42578125" style="94" customWidth="1"/>
    <col min="3041" max="3041" width="11.42578125" style="94"/>
    <col min="3042" max="3042" width="17.5703125" style="94" customWidth="1"/>
    <col min="3043" max="3043" width="11.5703125" style="94" customWidth="1"/>
    <col min="3044" max="3047" width="11.42578125" style="94"/>
    <col min="3048" max="3048" width="22.5703125" style="94" customWidth="1"/>
    <col min="3049" max="3049" width="14" style="94" customWidth="1"/>
    <col min="3050" max="3050" width="1.7109375" style="94" customWidth="1"/>
    <col min="3051" max="3295" width="11.42578125" style="94"/>
    <col min="3296" max="3296" width="4.42578125" style="94" customWidth="1"/>
    <col min="3297" max="3297" width="11.42578125" style="94"/>
    <col min="3298" max="3298" width="17.5703125" style="94" customWidth="1"/>
    <col min="3299" max="3299" width="11.5703125" style="94" customWidth="1"/>
    <col min="3300" max="3303" width="11.42578125" style="94"/>
    <col min="3304" max="3304" width="22.5703125" style="94" customWidth="1"/>
    <col min="3305" max="3305" width="14" style="94" customWidth="1"/>
    <col min="3306" max="3306" width="1.7109375" style="94" customWidth="1"/>
    <col min="3307" max="3551" width="11.42578125" style="94"/>
    <col min="3552" max="3552" width="4.42578125" style="94" customWidth="1"/>
    <col min="3553" max="3553" width="11.42578125" style="94"/>
    <col min="3554" max="3554" width="17.5703125" style="94" customWidth="1"/>
    <col min="3555" max="3555" width="11.5703125" style="94" customWidth="1"/>
    <col min="3556" max="3559" width="11.42578125" style="94"/>
    <col min="3560" max="3560" width="22.5703125" style="94" customWidth="1"/>
    <col min="3561" max="3561" width="14" style="94" customWidth="1"/>
    <col min="3562" max="3562" width="1.7109375" style="94" customWidth="1"/>
    <col min="3563" max="3807" width="11.42578125" style="94"/>
    <col min="3808" max="3808" width="4.42578125" style="94" customWidth="1"/>
    <col min="3809" max="3809" width="11.42578125" style="94"/>
    <col min="3810" max="3810" width="17.5703125" style="94" customWidth="1"/>
    <col min="3811" max="3811" width="11.5703125" style="94" customWidth="1"/>
    <col min="3812" max="3815" width="11.42578125" style="94"/>
    <col min="3816" max="3816" width="22.5703125" style="94" customWidth="1"/>
    <col min="3817" max="3817" width="14" style="94" customWidth="1"/>
    <col min="3818" max="3818" width="1.7109375" style="94" customWidth="1"/>
    <col min="3819" max="4063" width="11.42578125" style="94"/>
    <col min="4064" max="4064" width="4.42578125" style="94" customWidth="1"/>
    <col min="4065" max="4065" width="11.42578125" style="94"/>
    <col min="4066" max="4066" width="17.5703125" style="94" customWidth="1"/>
    <col min="4067" max="4067" width="11.5703125" style="94" customWidth="1"/>
    <col min="4068" max="4071" width="11.42578125" style="94"/>
    <col min="4072" max="4072" width="22.5703125" style="94" customWidth="1"/>
    <col min="4073" max="4073" width="14" style="94" customWidth="1"/>
    <col min="4074" max="4074" width="1.7109375" style="94" customWidth="1"/>
    <col min="4075" max="4319" width="11.42578125" style="94"/>
    <col min="4320" max="4320" width="4.42578125" style="94" customWidth="1"/>
    <col min="4321" max="4321" width="11.42578125" style="94"/>
    <col min="4322" max="4322" width="17.5703125" style="94" customWidth="1"/>
    <col min="4323" max="4323" width="11.5703125" style="94" customWidth="1"/>
    <col min="4324" max="4327" width="11.42578125" style="94"/>
    <col min="4328" max="4328" width="22.5703125" style="94" customWidth="1"/>
    <col min="4329" max="4329" width="14" style="94" customWidth="1"/>
    <col min="4330" max="4330" width="1.7109375" style="94" customWidth="1"/>
    <col min="4331" max="4575" width="11.42578125" style="94"/>
    <col min="4576" max="4576" width="4.42578125" style="94" customWidth="1"/>
    <col min="4577" max="4577" width="11.42578125" style="94"/>
    <col min="4578" max="4578" width="17.5703125" style="94" customWidth="1"/>
    <col min="4579" max="4579" width="11.5703125" style="94" customWidth="1"/>
    <col min="4580" max="4583" width="11.42578125" style="94"/>
    <col min="4584" max="4584" width="22.5703125" style="94" customWidth="1"/>
    <col min="4585" max="4585" width="14" style="94" customWidth="1"/>
    <col min="4586" max="4586" width="1.7109375" style="94" customWidth="1"/>
    <col min="4587" max="4831" width="11.42578125" style="94"/>
    <col min="4832" max="4832" width="4.42578125" style="94" customWidth="1"/>
    <col min="4833" max="4833" width="11.42578125" style="94"/>
    <col min="4834" max="4834" width="17.5703125" style="94" customWidth="1"/>
    <col min="4835" max="4835" width="11.5703125" style="94" customWidth="1"/>
    <col min="4836" max="4839" width="11.42578125" style="94"/>
    <col min="4840" max="4840" width="22.5703125" style="94" customWidth="1"/>
    <col min="4841" max="4841" width="14" style="94" customWidth="1"/>
    <col min="4842" max="4842" width="1.7109375" style="94" customWidth="1"/>
    <col min="4843" max="5087" width="11.42578125" style="94"/>
    <col min="5088" max="5088" width="4.42578125" style="94" customWidth="1"/>
    <col min="5089" max="5089" width="11.42578125" style="94"/>
    <col min="5090" max="5090" width="17.5703125" style="94" customWidth="1"/>
    <col min="5091" max="5091" width="11.5703125" style="94" customWidth="1"/>
    <col min="5092" max="5095" width="11.42578125" style="94"/>
    <col min="5096" max="5096" width="22.5703125" style="94" customWidth="1"/>
    <col min="5097" max="5097" width="14" style="94" customWidth="1"/>
    <col min="5098" max="5098" width="1.7109375" style="94" customWidth="1"/>
    <col min="5099" max="5343" width="11.42578125" style="94"/>
    <col min="5344" max="5344" width="4.42578125" style="94" customWidth="1"/>
    <col min="5345" max="5345" width="11.42578125" style="94"/>
    <col min="5346" max="5346" width="17.5703125" style="94" customWidth="1"/>
    <col min="5347" max="5347" width="11.5703125" style="94" customWidth="1"/>
    <col min="5348" max="5351" width="11.42578125" style="94"/>
    <col min="5352" max="5352" width="22.5703125" style="94" customWidth="1"/>
    <col min="5353" max="5353" width="14" style="94" customWidth="1"/>
    <col min="5354" max="5354" width="1.7109375" style="94" customWidth="1"/>
    <col min="5355" max="5599" width="11.42578125" style="94"/>
    <col min="5600" max="5600" width="4.42578125" style="94" customWidth="1"/>
    <col min="5601" max="5601" width="11.42578125" style="94"/>
    <col min="5602" max="5602" width="17.5703125" style="94" customWidth="1"/>
    <col min="5603" max="5603" width="11.5703125" style="94" customWidth="1"/>
    <col min="5604" max="5607" width="11.42578125" style="94"/>
    <col min="5608" max="5608" width="22.5703125" style="94" customWidth="1"/>
    <col min="5609" max="5609" width="14" style="94" customWidth="1"/>
    <col min="5610" max="5610" width="1.7109375" style="94" customWidth="1"/>
    <col min="5611" max="5855" width="11.42578125" style="94"/>
    <col min="5856" max="5856" width="4.42578125" style="94" customWidth="1"/>
    <col min="5857" max="5857" width="11.42578125" style="94"/>
    <col min="5858" max="5858" width="17.5703125" style="94" customWidth="1"/>
    <col min="5859" max="5859" width="11.5703125" style="94" customWidth="1"/>
    <col min="5860" max="5863" width="11.42578125" style="94"/>
    <col min="5864" max="5864" width="22.5703125" style="94" customWidth="1"/>
    <col min="5865" max="5865" width="14" style="94" customWidth="1"/>
    <col min="5866" max="5866" width="1.7109375" style="94" customWidth="1"/>
    <col min="5867" max="6111" width="11.42578125" style="94"/>
    <col min="6112" max="6112" width="4.42578125" style="94" customWidth="1"/>
    <col min="6113" max="6113" width="11.42578125" style="94"/>
    <col min="6114" max="6114" width="17.5703125" style="94" customWidth="1"/>
    <col min="6115" max="6115" width="11.5703125" style="94" customWidth="1"/>
    <col min="6116" max="6119" width="11.42578125" style="94"/>
    <col min="6120" max="6120" width="22.5703125" style="94" customWidth="1"/>
    <col min="6121" max="6121" width="14" style="94" customWidth="1"/>
    <col min="6122" max="6122" width="1.7109375" style="94" customWidth="1"/>
    <col min="6123" max="6367" width="11.42578125" style="94"/>
    <col min="6368" max="6368" width="4.42578125" style="94" customWidth="1"/>
    <col min="6369" max="6369" width="11.42578125" style="94"/>
    <col min="6370" max="6370" width="17.5703125" style="94" customWidth="1"/>
    <col min="6371" max="6371" width="11.5703125" style="94" customWidth="1"/>
    <col min="6372" max="6375" width="11.42578125" style="94"/>
    <col min="6376" max="6376" width="22.5703125" style="94" customWidth="1"/>
    <col min="6377" max="6377" width="14" style="94" customWidth="1"/>
    <col min="6378" max="6378" width="1.7109375" style="94" customWidth="1"/>
    <col min="6379" max="6623" width="11.42578125" style="94"/>
    <col min="6624" max="6624" width="4.42578125" style="94" customWidth="1"/>
    <col min="6625" max="6625" width="11.42578125" style="94"/>
    <col min="6626" max="6626" width="17.5703125" style="94" customWidth="1"/>
    <col min="6627" max="6627" width="11.5703125" style="94" customWidth="1"/>
    <col min="6628" max="6631" width="11.42578125" style="94"/>
    <col min="6632" max="6632" width="22.5703125" style="94" customWidth="1"/>
    <col min="6633" max="6633" width="14" style="94" customWidth="1"/>
    <col min="6634" max="6634" width="1.7109375" style="94" customWidth="1"/>
    <col min="6635" max="6879" width="11.42578125" style="94"/>
    <col min="6880" max="6880" width="4.42578125" style="94" customWidth="1"/>
    <col min="6881" max="6881" width="11.42578125" style="94"/>
    <col min="6882" max="6882" width="17.5703125" style="94" customWidth="1"/>
    <col min="6883" max="6883" width="11.5703125" style="94" customWidth="1"/>
    <col min="6884" max="6887" width="11.42578125" style="94"/>
    <col min="6888" max="6888" width="22.5703125" style="94" customWidth="1"/>
    <col min="6889" max="6889" width="14" style="94" customWidth="1"/>
    <col min="6890" max="6890" width="1.7109375" style="94" customWidth="1"/>
    <col min="6891" max="7135" width="11.42578125" style="94"/>
    <col min="7136" max="7136" width="4.42578125" style="94" customWidth="1"/>
    <col min="7137" max="7137" width="11.42578125" style="94"/>
    <col min="7138" max="7138" width="17.5703125" style="94" customWidth="1"/>
    <col min="7139" max="7139" width="11.5703125" style="94" customWidth="1"/>
    <col min="7140" max="7143" width="11.42578125" style="94"/>
    <col min="7144" max="7144" width="22.5703125" style="94" customWidth="1"/>
    <col min="7145" max="7145" width="14" style="94" customWidth="1"/>
    <col min="7146" max="7146" width="1.7109375" style="94" customWidth="1"/>
    <col min="7147" max="7391" width="11.42578125" style="94"/>
    <col min="7392" max="7392" width="4.42578125" style="94" customWidth="1"/>
    <col min="7393" max="7393" width="11.42578125" style="94"/>
    <col min="7394" max="7394" width="17.5703125" style="94" customWidth="1"/>
    <col min="7395" max="7395" width="11.5703125" style="94" customWidth="1"/>
    <col min="7396" max="7399" width="11.42578125" style="94"/>
    <col min="7400" max="7400" width="22.5703125" style="94" customWidth="1"/>
    <col min="7401" max="7401" width="14" style="94" customWidth="1"/>
    <col min="7402" max="7402" width="1.7109375" style="94" customWidth="1"/>
    <col min="7403" max="7647" width="11.42578125" style="94"/>
    <col min="7648" max="7648" width="4.42578125" style="94" customWidth="1"/>
    <col min="7649" max="7649" width="11.42578125" style="94"/>
    <col min="7650" max="7650" width="17.5703125" style="94" customWidth="1"/>
    <col min="7651" max="7651" width="11.5703125" style="94" customWidth="1"/>
    <col min="7652" max="7655" width="11.42578125" style="94"/>
    <col min="7656" max="7656" width="22.5703125" style="94" customWidth="1"/>
    <col min="7657" max="7657" width="14" style="94" customWidth="1"/>
    <col min="7658" max="7658" width="1.7109375" style="94" customWidth="1"/>
    <col min="7659" max="7903" width="11.42578125" style="94"/>
    <col min="7904" max="7904" width="4.42578125" style="94" customWidth="1"/>
    <col min="7905" max="7905" width="11.42578125" style="94"/>
    <col min="7906" max="7906" width="17.5703125" style="94" customWidth="1"/>
    <col min="7907" max="7907" width="11.5703125" style="94" customWidth="1"/>
    <col min="7908" max="7911" width="11.42578125" style="94"/>
    <col min="7912" max="7912" width="22.5703125" style="94" customWidth="1"/>
    <col min="7913" max="7913" width="14" style="94" customWidth="1"/>
    <col min="7914" max="7914" width="1.7109375" style="94" customWidth="1"/>
    <col min="7915" max="8159" width="11.42578125" style="94"/>
    <col min="8160" max="8160" width="4.42578125" style="94" customWidth="1"/>
    <col min="8161" max="8161" width="11.42578125" style="94"/>
    <col min="8162" max="8162" width="17.5703125" style="94" customWidth="1"/>
    <col min="8163" max="8163" width="11.5703125" style="94" customWidth="1"/>
    <col min="8164" max="8167" width="11.42578125" style="94"/>
    <col min="8168" max="8168" width="22.5703125" style="94" customWidth="1"/>
    <col min="8169" max="8169" width="14" style="94" customWidth="1"/>
    <col min="8170" max="8170" width="1.7109375" style="94" customWidth="1"/>
    <col min="8171" max="8415" width="11.42578125" style="94"/>
    <col min="8416" max="8416" width="4.42578125" style="94" customWidth="1"/>
    <col min="8417" max="8417" width="11.42578125" style="94"/>
    <col min="8418" max="8418" width="17.5703125" style="94" customWidth="1"/>
    <col min="8419" max="8419" width="11.5703125" style="94" customWidth="1"/>
    <col min="8420" max="8423" width="11.42578125" style="94"/>
    <col min="8424" max="8424" width="22.5703125" style="94" customWidth="1"/>
    <col min="8425" max="8425" width="14" style="94" customWidth="1"/>
    <col min="8426" max="8426" width="1.7109375" style="94" customWidth="1"/>
    <col min="8427" max="8671" width="11.42578125" style="94"/>
    <col min="8672" max="8672" width="4.42578125" style="94" customWidth="1"/>
    <col min="8673" max="8673" width="11.42578125" style="94"/>
    <col min="8674" max="8674" width="17.5703125" style="94" customWidth="1"/>
    <col min="8675" max="8675" width="11.5703125" style="94" customWidth="1"/>
    <col min="8676" max="8679" width="11.42578125" style="94"/>
    <col min="8680" max="8680" width="22.5703125" style="94" customWidth="1"/>
    <col min="8681" max="8681" width="14" style="94" customWidth="1"/>
    <col min="8682" max="8682" width="1.7109375" style="94" customWidth="1"/>
    <col min="8683" max="8927" width="11.42578125" style="94"/>
    <col min="8928" max="8928" width="4.42578125" style="94" customWidth="1"/>
    <col min="8929" max="8929" width="11.42578125" style="94"/>
    <col min="8930" max="8930" width="17.5703125" style="94" customWidth="1"/>
    <col min="8931" max="8931" width="11.5703125" style="94" customWidth="1"/>
    <col min="8932" max="8935" width="11.42578125" style="94"/>
    <col min="8936" max="8936" width="22.5703125" style="94" customWidth="1"/>
    <col min="8937" max="8937" width="14" style="94" customWidth="1"/>
    <col min="8938" max="8938" width="1.7109375" style="94" customWidth="1"/>
    <col min="8939" max="9183" width="11.42578125" style="94"/>
    <col min="9184" max="9184" width="4.42578125" style="94" customWidth="1"/>
    <col min="9185" max="9185" width="11.42578125" style="94"/>
    <col min="9186" max="9186" width="17.5703125" style="94" customWidth="1"/>
    <col min="9187" max="9187" width="11.5703125" style="94" customWidth="1"/>
    <col min="9188" max="9191" width="11.42578125" style="94"/>
    <col min="9192" max="9192" width="22.5703125" style="94" customWidth="1"/>
    <col min="9193" max="9193" width="14" style="94" customWidth="1"/>
    <col min="9194" max="9194" width="1.7109375" style="94" customWidth="1"/>
    <col min="9195" max="9439" width="11.42578125" style="94"/>
    <col min="9440" max="9440" width="4.42578125" style="94" customWidth="1"/>
    <col min="9441" max="9441" width="11.42578125" style="94"/>
    <col min="9442" max="9442" width="17.5703125" style="94" customWidth="1"/>
    <col min="9443" max="9443" width="11.5703125" style="94" customWidth="1"/>
    <col min="9444" max="9447" width="11.42578125" style="94"/>
    <col min="9448" max="9448" width="22.5703125" style="94" customWidth="1"/>
    <col min="9449" max="9449" width="14" style="94" customWidth="1"/>
    <col min="9450" max="9450" width="1.7109375" style="94" customWidth="1"/>
    <col min="9451" max="9695" width="11.42578125" style="94"/>
    <col min="9696" max="9696" width="4.42578125" style="94" customWidth="1"/>
    <col min="9697" max="9697" width="11.42578125" style="94"/>
    <col min="9698" max="9698" width="17.5703125" style="94" customWidth="1"/>
    <col min="9699" max="9699" width="11.5703125" style="94" customWidth="1"/>
    <col min="9700" max="9703" width="11.42578125" style="94"/>
    <col min="9704" max="9704" width="22.5703125" style="94" customWidth="1"/>
    <col min="9705" max="9705" width="14" style="94" customWidth="1"/>
    <col min="9706" max="9706" width="1.7109375" style="94" customWidth="1"/>
    <col min="9707" max="9951" width="11.42578125" style="94"/>
    <col min="9952" max="9952" width="4.42578125" style="94" customWidth="1"/>
    <col min="9953" max="9953" width="11.42578125" style="94"/>
    <col min="9954" max="9954" width="17.5703125" style="94" customWidth="1"/>
    <col min="9955" max="9955" width="11.5703125" style="94" customWidth="1"/>
    <col min="9956" max="9959" width="11.42578125" style="94"/>
    <col min="9960" max="9960" width="22.5703125" style="94" customWidth="1"/>
    <col min="9961" max="9961" width="14" style="94" customWidth="1"/>
    <col min="9962" max="9962" width="1.7109375" style="94" customWidth="1"/>
    <col min="9963" max="10207" width="11.42578125" style="94"/>
    <col min="10208" max="10208" width="4.42578125" style="94" customWidth="1"/>
    <col min="10209" max="10209" width="11.42578125" style="94"/>
    <col min="10210" max="10210" width="17.5703125" style="94" customWidth="1"/>
    <col min="10211" max="10211" width="11.5703125" style="94" customWidth="1"/>
    <col min="10212" max="10215" width="11.42578125" style="94"/>
    <col min="10216" max="10216" width="22.5703125" style="94" customWidth="1"/>
    <col min="10217" max="10217" width="14" style="94" customWidth="1"/>
    <col min="10218" max="10218" width="1.7109375" style="94" customWidth="1"/>
    <col min="10219" max="10463" width="11.42578125" style="94"/>
    <col min="10464" max="10464" width="4.42578125" style="94" customWidth="1"/>
    <col min="10465" max="10465" width="11.42578125" style="94"/>
    <col min="10466" max="10466" width="17.5703125" style="94" customWidth="1"/>
    <col min="10467" max="10467" width="11.5703125" style="94" customWidth="1"/>
    <col min="10468" max="10471" width="11.42578125" style="94"/>
    <col min="10472" max="10472" width="22.5703125" style="94" customWidth="1"/>
    <col min="10473" max="10473" width="14" style="94" customWidth="1"/>
    <col min="10474" max="10474" width="1.7109375" style="94" customWidth="1"/>
    <col min="10475" max="10719" width="11.42578125" style="94"/>
    <col min="10720" max="10720" width="4.42578125" style="94" customWidth="1"/>
    <col min="10721" max="10721" width="11.42578125" style="94"/>
    <col min="10722" max="10722" width="17.5703125" style="94" customWidth="1"/>
    <col min="10723" max="10723" width="11.5703125" style="94" customWidth="1"/>
    <col min="10724" max="10727" width="11.42578125" style="94"/>
    <col min="10728" max="10728" width="22.5703125" style="94" customWidth="1"/>
    <col min="10729" max="10729" width="14" style="94" customWidth="1"/>
    <col min="10730" max="10730" width="1.7109375" style="94" customWidth="1"/>
    <col min="10731" max="10975" width="11.42578125" style="94"/>
    <col min="10976" max="10976" width="4.42578125" style="94" customWidth="1"/>
    <col min="10977" max="10977" width="11.42578125" style="94"/>
    <col min="10978" max="10978" width="17.5703125" style="94" customWidth="1"/>
    <col min="10979" max="10979" width="11.5703125" style="94" customWidth="1"/>
    <col min="10980" max="10983" width="11.42578125" style="94"/>
    <col min="10984" max="10984" width="22.5703125" style="94" customWidth="1"/>
    <col min="10985" max="10985" width="14" style="94" customWidth="1"/>
    <col min="10986" max="10986" width="1.7109375" style="94" customWidth="1"/>
    <col min="10987" max="11231" width="11.42578125" style="94"/>
    <col min="11232" max="11232" width="4.42578125" style="94" customWidth="1"/>
    <col min="11233" max="11233" width="11.42578125" style="94"/>
    <col min="11234" max="11234" width="17.5703125" style="94" customWidth="1"/>
    <col min="11235" max="11235" width="11.5703125" style="94" customWidth="1"/>
    <col min="11236" max="11239" width="11.42578125" style="94"/>
    <col min="11240" max="11240" width="22.5703125" style="94" customWidth="1"/>
    <col min="11241" max="11241" width="14" style="94" customWidth="1"/>
    <col min="11242" max="11242" width="1.7109375" style="94" customWidth="1"/>
    <col min="11243" max="11487" width="11.42578125" style="94"/>
    <col min="11488" max="11488" width="4.42578125" style="94" customWidth="1"/>
    <col min="11489" max="11489" width="11.42578125" style="94"/>
    <col min="11490" max="11490" width="17.5703125" style="94" customWidth="1"/>
    <col min="11491" max="11491" width="11.5703125" style="94" customWidth="1"/>
    <col min="11492" max="11495" width="11.42578125" style="94"/>
    <col min="11496" max="11496" width="22.5703125" style="94" customWidth="1"/>
    <col min="11497" max="11497" width="14" style="94" customWidth="1"/>
    <col min="11498" max="11498" width="1.7109375" style="94" customWidth="1"/>
    <col min="11499" max="11743" width="11.42578125" style="94"/>
    <col min="11744" max="11744" width="4.42578125" style="94" customWidth="1"/>
    <col min="11745" max="11745" width="11.42578125" style="94"/>
    <col min="11746" max="11746" width="17.5703125" style="94" customWidth="1"/>
    <col min="11747" max="11747" width="11.5703125" style="94" customWidth="1"/>
    <col min="11748" max="11751" width="11.42578125" style="94"/>
    <col min="11752" max="11752" width="22.5703125" style="94" customWidth="1"/>
    <col min="11753" max="11753" width="14" style="94" customWidth="1"/>
    <col min="11754" max="11754" width="1.7109375" style="94" customWidth="1"/>
    <col min="11755" max="11999" width="11.42578125" style="94"/>
    <col min="12000" max="12000" width="4.42578125" style="94" customWidth="1"/>
    <col min="12001" max="12001" width="11.42578125" style="94"/>
    <col min="12002" max="12002" width="17.5703125" style="94" customWidth="1"/>
    <col min="12003" max="12003" width="11.5703125" style="94" customWidth="1"/>
    <col min="12004" max="12007" width="11.42578125" style="94"/>
    <col min="12008" max="12008" width="22.5703125" style="94" customWidth="1"/>
    <col min="12009" max="12009" width="14" style="94" customWidth="1"/>
    <col min="12010" max="12010" width="1.7109375" style="94" customWidth="1"/>
    <col min="12011" max="12255" width="11.42578125" style="94"/>
    <col min="12256" max="12256" width="4.42578125" style="94" customWidth="1"/>
    <col min="12257" max="12257" width="11.42578125" style="94"/>
    <col min="12258" max="12258" width="17.5703125" style="94" customWidth="1"/>
    <col min="12259" max="12259" width="11.5703125" style="94" customWidth="1"/>
    <col min="12260" max="12263" width="11.42578125" style="94"/>
    <col min="12264" max="12264" width="22.5703125" style="94" customWidth="1"/>
    <col min="12265" max="12265" width="14" style="94" customWidth="1"/>
    <col min="12266" max="12266" width="1.7109375" style="94" customWidth="1"/>
    <col min="12267" max="12511" width="11.42578125" style="94"/>
    <col min="12512" max="12512" width="4.42578125" style="94" customWidth="1"/>
    <col min="12513" max="12513" width="11.42578125" style="94"/>
    <col min="12514" max="12514" width="17.5703125" style="94" customWidth="1"/>
    <col min="12515" max="12515" width="11.5703125" style="94" customWidth="1"/>
    <col min="12516" max="12519" width="11.42578125" style="94"/>
    <col min="12520" max="12520" width="22.5703125" style="94" customWidth="1"/>
    <col min="12521" max="12521" width="14" style="94" customWidth="1"/>
    <col min="12522" max="12522" width="1.7109375" style="94" customWidth="1"/>
    <col min="12523" max="12767" width="11.42578125" style="94"/>
    <col min="12768" max="12768" width="4.42578125" style="94" customWidth="1"/>
    <col min="12769" max="12769" width="11.42578125" style="94"/>
    <col min="12770" max="12770" width="17.5703125" style="94" customWidth="1"/>
    <col min="12771" max="12771" width="11.5703125" style="94" customWidth="1"/>
    <col min="12772" max="12775" width="11.42578125" style="94"/>
    <col min="12776" max="12776" width="22.5703125" style="94" customWidth="1"/>
    <col min="12777" max="12777" width="14" style="94" customWidth="1"/>
    <col min="12778" max="12778" width="1.7109375" style="94" customWidth="1"/>
    <col min="12779" max="13023" width="11.42578125" style="94"/>
    <col min="13024" max="13024" width="4.42578125" style="94" customWidth="1"/>
    <col min="13025" max="13025" width="11.42578125" style="94"/>
    <col min="13026" max="13026" width="17.5703125" style="94" customWidth="1"/>
    <col min="13027" max="13027" width="11.5703125" style="94" customWidth="1"/>
    <col min="13028" max="13031" width="11.42578125" style="94"/>
    <col min="13032" max="13032" width="22.5703125" style="94" customWidth="1"/>
    <col min="13033" max="13033" width="14" style="94" customWidth="1"/>
    <col min="13034" max="13034" width="1.7109375" style="94" customWidth="1"/>
    <col min="13035" max="13279" width="11.42578125" style="94"/>
    <col min="13280" max="13280" width="4.42578125" style="94" customWidth="1"/>
    <col min="13281" max="13281" width="11.42578125" style="94"/>
    <col min="13282" max="13282" width="17.5703125" style="94" customWidth="1"/>
    <col min="13283" max="13283" width="11.5703125" style="94" customWidth="1"/>
    <col min="13284" max="13287" width="11.42578125" style="94"/>
    <col min="13288" max="13288" width="22.5703125" style="94" customWidth="1"/>
    <col min="13289" max="13289" width="14" style="94" customWidth="1"/>
    <col min="13290" max="13290" width="1.7109375" style="94" customWidth="1"/>
    <col min="13291" max="13535" width="11.42578125" style="94"/>
    <col min="13536" max="13536" width="4.42578125" style="94" customWidth="1"/>
    <col min="13537" max="13537" width="11.42578125" style="94"/>
    <col min="13538" max="13538" width="17.5703125" style="94" customWidth="1"/>
    <col min="13539" max="13539" width="11.5703125" style="94" customWidth="1"/>
    <col min="13540" max="13543" width="11.42578125" style="94"/>
    <col min="13544" max="13544" width="22.5703125" style="94" customWidth="1"/>
    <col min="13545" max="13545" width="14" style="94" customWidth="1"/>
    <col min="13546" max="13546" width="1.7109375" style="94" customWidth="1"/>
    <col min="13547" max="13791" width="11.42578125" style="94"/>
    <col min="13792" max="13792" width="4.42578125" style="94" customWidth="1"/>
    <col min="13793" max="13793" width="11.42578125" style="94"/>
    <col min="13794" max="13794" width="17.5703125" style="94" customWidth="1"/>
    <col min="13795" max="13795" width="11.5703125" style="94" customWidth="1"/>
    <col min="13796" max="13799" width="11.42578125" style="94"/>
    <col min="13800" max="13800" width="22.5703125" style="94" customWidth="1"/>
    <col min="13801" max="13801" width="14" style="94" customWidth="1"/>
    <col min="13802" max="13802" width="1.7109375" style="94" customWidth="1"/>
    <col min="13803" max="14047" width="11.42578125" style="94"/>
    <col min="14048" max="14048" width="4.42578125" style="94" customWidth="1"/>
    <col min="14049" max="14049" width="11.42578125" style="94"/>
    <col min="14050" max="14050" width="17.5703125" style="94" customWidth="1"/>
    <col min="14051" max="14051" width="11.5703125" style="94" customWidth="1"/>
    <col min="14052" max="14055" width="11.42578125" style="94"/>
    <col min="14056" max="14056" width="22.5703125" style="94" customWidth="1"/>
    <col min="14057" max="14057" width="14" style="94" customWidth="1"/>
    <col min="14058" max="14058" width="1.7109375" style="94" customWidth="1"/>
    <col min="14059" max="14303" width="11.42578125" style="94"/>
    <col min="14304" max="14304" width="4.42578125" style="94" customWidth="1"/>
    <col min="14305" max="14305" width="11.42578125" style="94"/>
    <col min="14306" max="14306" width="17.5703125" style="94" customWidth="1"/>
    <col min="14307" max="14307" width="11.5703125" style="94" customWidth="1"/>
    <col min="14308" max="14311" width="11.42578125" style="94"/>
    <col min="14312" max="14312" width="22.5703125" style="94" customWidth="1"/>
    <col min="14313" max="14313" width="14" style="94" customWidth="1"/>
    <col min="14314" max="14314" width="1.7109375" style="94" customWidth="1"/>
    <col min="14315" max="14559" width="11.42578125" style="94"/>
    <col min="14560" max="14560" width="4.42578125" style="94" customWidth="1"/>
    <col min="14561" max="14561" width="11.42578125" style="94"/>
    <col min="14562" max="14562" width="17.5703125" style="94" customWidth="1"/>
    <col min="14563" max="14563" width="11.5703125" style="94" customWidth="1"/>
    <col min="14564" max="14567" width="11.42578125" style="94"/>
    <col min="14568" max="14568" width="22.5703125" style="94" customWidth="1"/>
    <col min="14569" max="14569" width="14" style="94" customWidth="1"/>
    <col min="14570" max="14570" width="1.7109375" style="94" customWidth="1"/>
    <col min="14571" max="14815" width="11.42578125" style="94"/>
    <col min="14816" max="14816" width="4.42578125" style="94" customWidth="1"/>
    <col min="14817" max="14817" width="11.42578125" style="94"/>
    <col min="14818" max="14818" width="17.5703125" style="94" customWidth="1"/>
    <col min="14819" max="14819" width="11.5703125" style="94" customWidth="1"/>
    <col min="14820" max="14823" width="11.42578125" style="94"/>
    <col min="14824" max="14824" width="22.5703125" style="94" customWidth="1"/>
    <col min="14825" max="14825" width="14" style="94" customWidth="1"/>
    <col min="14826" max="14826" width="1.7109375" style="94" customWidth="1"/>
    <col min="14827" max="15071" width="11.42578125" style="94"/>
    <col min="15072" max="15072" width="4.42578125" style="94" customWidth="1"/>
    <col min="15073" max="15073" width="11.42578125" style="94"/>
    <col min="15074" max="15074" width="17.5703125" style="94" customWidth="1"/>
    <col min="15075" max="15075" width="11.5703125" style="94" customWidth="1"/>
    <col min="15076" max="15079" width="11.42578125" style="94"/>
    <col min="15080" max="15080" width="22.5703125" style="94" customWidth="1"/>
    <col min="15081" max="15081" width="14" style="94" customWidth="1"/>
    <col min="15082" max="15082" width="1.7109375" style="94" customWidth="1"/>
    <col min="15083" max="15327" width="11.42578125" style="94"/>
    <col min="15328" max="15328" width="4.42578125" style="94" customWidth="1"/>
    <col min="15329" max="15329" width="11.42578125" style="94"/>
    <col min="15330" max="15330" width="17.5703125" style="94" customWidth="1"/>
    <col min="15331" max="15331" width="11.5703125" style="94" customWidth="1"/>
    <col min="15332" max="15335" width="11.42578125" style="94"/>
    <col min="15336" max="15336" width="22.5703125" style="94" customWidth="1"/>
    <col min="15337" max="15337" width="14" style="94" customWidth="1"/>
    <col min="15338" max="15338" width="1.7109375" style="94" customWidth="1"/>
    <col min="15339" max="15583" width="11.42578125" style="94"/>
    <col min="15584" max="15584" width="4.42578125" style="94" customWidth="1"/>
    <col min="15585" max="15585" width="11.42578125" style="94"/>
    <col min="15586" max="15586" width="17.5703125" style="94" customWidth="1"/>
    <col min="15587" max="15587" width="11.5703125" style="94" customWidth="1"/>
    <col min="15588" max="15591" width="11.42578125" style="94"/>
    <col min="15592" max="15592" width="22.5703125" style="94" customWidth="1"/>
    <col min="15593" max="15593" width="14" style="94" customWidth="1"/>
    <col min="15594" max="15594" width="1.7109375" style="94" customWidth="1"/>
    <col min="15595" max="15839" width="11.42578125" style="94"/>
    <col min="15840" max="15840" width="4.42578125" style="94" customWidth="1"/>
    <col min="15841" max="15841" width="11.42578125" style="94"/>
    <col min="15842" max="15842" width="17.5703125" style="94" customWidth="1"/>
    <col min="15843" max="15843" width="11.5703125" style="94" customWidth="1"/>
    <col min="15844" max="15847" width="11.42578125" style="94"/>
    <col min="15848" max="15848" width="22.5703125" style="94" customWidth="1"/>
    <col min="15849" max="15849" width="14" style="94" customWidth="1"/>
    <col min="15850" max="15850" width="1.7109375" style="94" customWidth="1"/>
    <col min="15851" max="16095" width="11.42578125" style="94"/>
    <col min="16096" max="16096" width="4.42578125" style="94" customWidth="1"/>
    <col min="16097" max="16097" width="11.42578125" style="94"/>
    <col min="16098" max="16098" width="17.5703125" style="94" customWidth="1"/>
    <col min="16099" max="16099" width="11.5703125" style="94" customWidth="1"/>
    <col min="16100" max="16103" width="11.42578125" style="94"/>
    <col min="16104" max="16104" width="22.5703125" style="94" customWidth="1"/>
    <col min="16105" max="16105" width="21.5703125" style="94" bestFit="1" customWidth="1"/>
    <col min="16106" max="16106" width="1.7109375" style="94" customWidth="1"/>
    <col min="16107" max="16384" width="11.42578125" style="94"/>
  </cols>
  <sheetData>
    <row r="1" spans="2:10" ht="18" customHeight="1" thickBot="1" x14ac:dyDescent="0.25"/>
    <row r="2" spans="2:10" ht="35.25" customHeight="1" thickBot="1" x14ac:dyDescent="0.25">
      <c r="B2" s="181"/>
      <c r="C2" s="182"/>
      <c r="D2" s="185" t="s">
        <v>581</v>
      </c>
      <c r="E2" s="186"/>
      <c r="F2" s="186"/>
      <c r="G2" s="186"/>
      <c r="H2" s="186"/>
      <c r="I2" s="187"/>
      <c r="J2" s="165" t="s">
        <v>582</v>
      </c>
    </row>
    <row r="3" spans="2:10" ht="41.25" customHeight="1" thickBot="1" x14ac:dyDescent="0.25">
      <c r="B3" s="183"/>
      <c r="C3" s="184"/>
      <c r="D3" s="188" t="s">
        <v>583</v>
      </c>
      <c r="E3" s="189"/>
      <c r="F3" s="189"/>
      <c r="G3" s="189"/>
      <c r="H3" s="189"/>
      <c r="I3" s="190"/>
      <c r="J3" s="166" t="s">
        <v>584</v>
      </c>
    </row>
    <row r="4" spans="2:10" x14ac:dyDescent="0.2">
      <c r="B4" s="113"/>
      <c r="J4" s="114"/>
    </row>
    <row r="5" spans="2:10" x14ac:dyDescent="0.2">
      <c r="B5" s="113"/>
      <c r="J5" s="114"/>
    </row>
    <row r="6" spans="2:10" x14ac:dyDescent="0.2">
      <c r="B6" s="113"/>
      <c r="C6" s="94" t="s">
        <v>538</v>
      </c>
      <c r="D6" s="117"/>
      <c r="E6" s="116"/>
      <c r="J6" s="114"/>
    </row>
    <row r="7" spans="2:10" x14ac:dyDescent="0.2">
      <c r="B7" s="113"/>
      <c r="J7" s="114"/>
    </row>
    <row r="8" spans="2:10" x14ac:dyDescent="0.2">
      <c r="B8" s="113"/>
      <c r="C8" s="94" t="s">
        <v>344</v>
      </c>
      <c r="J8" s="114"/>
    </row>
    <row r="9" spans="2:10" x14ac:dyDescent="0.2">
      <c r="B9" s="113"/>
      <c r="C9" s="94" t="s">
        <v>345</v>
      </c>
      <c r="J9" s="114"/>
    </row>
    <row r="10" spans="2:10" x14ac:dyDescent="0.2">
      <c r="B10" s="113"/>
      <c r="J10" s="114"/>
    </row>
    <row r="11" spans="2:10" x14ac:dyDescent="0.2">
      <c r="B11" s="113"/>
      <c r="C11" s="94" t="s">
        <v>585</v>
      </c>
      <c r="J11" s="114"/>
    </row>
    <row r="12" spans="2:10" x14ac:dyDescent="0.2">
      <c r="B12" s="113"/>
      <c r="C12" s="118"/>
      <c r="J12" s="114"/>
    </row>
    <row r="13" spans="2:10" x14ac:dyDescent="0.2">
      <c r="B13" s="113"/>
      <c r="C13" s="167" t="s">
        <v>589</v>
      </c>
      <c r="D13" s="116"/>
      <c r="H13" s="119" t="s">
        <v>346</v>
      </c>
      <c r="I13" s="119" t="s">
        <v>347</v>
      </c>
      <c r="J13" s="114"/>
    </row>
    <row r="14" spans="2:10" x14ac:dyDescent="0.2">
      <c r="B14" s="113"/>
      <c r="C14" s="115" t="s">
        <v>348</v>
      </c>
      <c r="D14" s="115"/>
      <c r="E14" s="115"/>
      <c r="F14" s="115"/>
      <c r="H14" s="168">
        <v>125</v>
      </c>
      <c r="I14" s="169">
        <v>6547726</v>
      </c>
      <c r="J14" s="114"/>
    </row>
    <row r="15" spans="2:10" x14ac:dyDescent="0.2">
      <c r="B15" s="113"/>
      <c r="C15" s="94" t="s">
        <v>349</v>
      </c>
      <c r="H15" s="170">
        <v>31</v>
      </c>
      <c r="I15" s="171">
        <v>35900</v>
      </c>
      <c r="J15" s="114"/>
    </row>
    <row r="16" spans="2:10" x14ac:dyDescent="0.2">
      <c r="B16" s="113"/>
      <c r="C16" s="94" t="s">
        <v>350</v>
      </c>
      <c r="H16" s="170">
        <v>15</v>
      </c>
      <c r="I16" s="171">
        <v>624900</v>
      </c>
      <c r="J16" s="114"/>
    </row>
    <row r="17" spans="2:10" x14ac:dyDescent="0.2">
      <c r="B17" s="113"/>
      <c r="C17" s="94" t="s">
        <v>351</v>
      </c>
      <c r="H17" s="170">
        <v>71</v>
      </c>
      <c r="I17" s="124">
        <v>5636626</v>
      </c>
      <c r="J17" s="114"/>
    </row>
    <row r="18" spans="2:10" x14ac:dyDescent="0.2">
      <c r="B18" s="113"/>
      <c r="C18" s="94" t="s">
        <v>352</v>
      </c>
      <c r="H18" s="170">
        <v>7</v>
      </c>
      <c r="I18" s="171">
        <v>216700</v>
      </c>
      <c r="J18" s="114"/>
    </row>
    <row r="19" spans="2:10" x14ac:dyDescent="0.2">
      <c r="B19" s="113"/>
      <c r="C19" s="94" t="s">
        <v>557</v>
      </c>
      <c r="H19" s="172">
        <v>1</v>
      </c>
      <c r="I19" s="173">
        <v>34600</v>
      </c>
      <c r="J19" s="114"/>
    </row>
    <row r="20" spans="2:10" x14ac:dyDescent="0.2">
      <c r="B20" s="113"/>
      <c r="C20" s="115" t="s">
        <v>586</v>
      </c>
      <c r="D20" s="115"/>
      <c r="E20" s="115"/>
      <c r="F20" s="115"/>
      <c r="H20" s="170">
        <f>SUM(H15:H19)</f>
        <v>125</v>
      </c>
      <c r="I20" s="169">
        <f>(I15+I16+I17+I18+I19)</f>
        <v>6548726</v>
      </c>
      <c r="J20" s="114"/>
    </row>
    <row r="21" spans="2:10" ht="13.5" thickBot="1" x14ac:dyDescent="0.25">
      <c r="B21" s="113"/>
      <c r="C21" s="115"/>
      <c r="D21" s="115"/>
      <c r="H21" s="174"/>
      <c r="I21" s="175"/>
      <c r="J21" s="114"/>
    </row>
    <row r="22" spans="2:10" ht="13.5" thickTop="1" x14ac:dyDescent="0.2">
      <c r="B22" s="113"/>
      <c r="C22" s="115"/>
      <c r="D22" s="115"/>
      <c r="H22" s="132"/>
      <c r="I22" s="123"/>
      <c r="J22" s="114"/>
    </row>
    <row r="23" spans="2:10" x14ac:dyDescent="0.2">
      <c r="B23" s="113"/>
      <c r="G23" s="132"/>
      <c r="H23" s="132"/>
      <c r="I23" s="132"/>
      <c r="J23" s="114"/>
    </row>
    <row r="24" spans="2:10" ht="13.5" thickBot="1" x14ac:dyDescent="0.25">
      <c r="B24" s="113"/>
      <c r="C24" s="133"/>
      <c r="D24" s="133"/>
      <c r="G24" s="133" t="s">
        <v>590</v>
      </c>
      <c r="H24" s="133"/>
      <c r="I24" s="132"/>
      <c r="J24" s="114"/>
    </row>
    <row r="25" spans="2:10" x14ac:dyDescent="0.2">
      <c r="B25" s="113"/>
      <c r="C25" s="132" t="s">
        <v>587</v>
      </c>
      <c r="D25" s="132"/>
      <c r="G25" s="132" t="s">
        <v>588</v>
      </c>
      <c r="H25" s="132"/>
      <c r="I25" s="132"/>
      <c r="J25" s="114"/>
    </row>
    <row r="26" spans="2:10" ht="18.75" customHeight="1" thickBot="1" x14ac:dyDescent="0.25">
      <c r="B26" s="136"/>
      <c r="C26" s="137"/>
      <c r="D26" s="137"/>
      <c r="E26" s="137"/>
      <c r="F26" s="137"/>
      <c r="G26" s="133"/>
      <c r="H26" s="133"/>
      <c r="I26" s="133"/>
      <c r="J26" s="138"/>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13" zoomScale="90" zoomScaleNormal="90" zoomScaleSheetLayoutView="100" workbookViewId="0">
      <selection activeCell="F24" sqref="F24:I24"/>
    </sheetView>
  </sheetViews>
  <sheetFormatPr baseColWidth="10" defaultRowHeight="12.75" x14ac:dyDescent="0.2"/>
  <cols>
    <col min="1" max="1" width="1" style="94" customWidth="1"/>
    <col min="2" max="2" width="11.42578125" style="94"/>
    <col min="3" max="3" width="17.5703125" style="94" customWidth="1"/>
    <col min="4" max="4" width="11.5703125" style="94" customWidth="1"/>
    <col min="5" max="8" width="11.42578125" style="94"/>
    <col min="9" max="9" width="22.5703125" style="94" customWidth="1"/>
    <col min="10" max="10" width="14" style="94" customWidth="1"/>
    <col min="11" max="11" width="1.7109375" style="94" customWidth="1"/>
    <col min="12" max="213" width="11.42578125" style="94"/>
    <col min="214" max="214" width="4.42578125" style="94" customWidth="1"/>
    <col min="215" max="215" width="11.42578125" style="94"/>
    <col min="216" max="216" width="17.5703125" style="94" customWidth="1"/>
    <col min="217" max="217" width="11.5703125" style="94" customWidth="1"/>
    <col min="218" max="221" width="11.42578125" style="94"/>
    <col min="222" max="222" width="22.5703125" style="94" customWidth="1"/>
    <col min="223" max="223" width="14" style="94" customWidth="1"/>
    <col min="224" max="224" width="1.7109375" style="94" customWidth="1"/>
    <col min="225" max="469" width="11.42578125" style="94"/>
    <col min="470" max="470" width="4.42578125" style="94" customWidth="1"/>
    <col min="471" max="471" width="11.42578125" style="94"/>
    <col min="472" max="472" width="17.5703125" style="94" customWidth="1"/>
    <col min="473" max="473" width="11.5703125" style="94" customWidth="1"/>
    <col min="474" max="477" width="11.42578125" style="94"/>
    <col min="478" max="478" width="22.5703125" style="94" customWidth="1"/>
    <col min="479" max="479" width="14" style="94" customWidth="1"/>
    <col min="480" max="480" width="1.7109375" style="94" customWidth="1"/>
    <col min="481" max="725" width="11.42578125" style="94"/>
    <col min="726" max="726" width="4.42578125" style="94" customWidth="1"/>
    <col min="727" max="727" width="11.42578125" style="94"/>
    <col min="728" max="728" width="17.5703125" style="94" customWidth="1"/>
    <col min="729" max="729" width="11.5703125" style="94" customWidth="1"/>
    <col min="730" max="733" width="11.42578125" style="94"/>
    <col min="734" max="734" width="22.5703125" style="94" customWidth="1"/>
    <col min="735" max="735" width="14" style="94" customWidth="1"/>
    <col min="736" max="736" width="1.7109375" style="94" customWidth="1"/>
    <col min="737" max="981" width="11.42578125" style="94"/>
    <col min="982" max="982" width="4.42578125" style="94" customWidth="1"/>
    <col min="983" max="983" width="11.42578125" style="94"/>
    <col min="984" max="984" width="17.5703125" style="94" customWidth="1"/>
    <col min="985" max="985" width="11.5703125" style="94" customWidth="1"/>
    <col min="986" max="989" width="11.42578125" style="94"/>
    <col min="990" max="990" width="22.5703125" style="94" customWidth="1"/>
    <col min="991" max="991" width="14" style="94" customWidth="1"/>
    <col min="992" max="992" width="1.7109375" style="94" customWidth="1"/>
    <col min="993" max="1237" width="11.42578125" style="94"/>
    <col min="1238" max="1238" width="4.42578125" style="94" customWidth="1"/>
    <col min="1239" max="1239" width="11.42578125" style="94"/>
    <col min="1240" max="1240" width="17.5703125" style="94" customWidth="1"/>
    <col min="1241" max="1241" width="11.5703125" style="94" customWidth="1"/>
    <col min="1242" max="1245" width="11.42578125" style="94"/>
    <col min="1246" max="1246" width="22.5703125" style="94" customWidth="1"/>
    <col min="1247" max="1247" width="14" style="94" customWidth="1"/>
    <col min="1248" max="1248" width="1.7109375" style="94" customWidth="1"/>
    <col min="1249" max="1493" width="11.42578125" style="94"/>
    <col min="1494" max="1494" width="4.42578125" style="94" customWidth="1"/>
    <col min="1495" max="1495" width="11.42578125" style="94"/>
    <col min="1496" max="1496" width="17.5703125" style="94" customWidth="1"/>
    <col min="1497" max="1497" width="11.5703125" style="94" customWidth="1"/>
    <col min="1498" max="1501" width="11.42578125" style="94"/>
    <col min="1502" max="1502" width="22.5703125" style="94" customWidth="1"/>
    <col min="1503" max="1503" width="14" style="94" customWidth="1"/>
    <col min="1504" max="1504" width="1.7109375" style="94" customWidth="1"/>
    <col min="1505" max="1749" width="11.42578125" style="94"/>
    <col min="1750" max="1750" width="4.42578125" style="94" customWidth="1"/>
    <col min="1751" max="1751" width="11.42578125" style="94"/>
    <col min="1752" max="1752" width="17.5703125" style="94" customWidth="1"/>
    <col min="1753" max="1753" width="11.5703125" style="94" customWidth="1"/>
    <col min="1754" max="1757" width="11.42578125" style="94"/>
    <col min="1758" max="1758" width="22.5703125" style="94" customWidth="1"/>
    <col min="1759" max="1759" width="14" style="94" customWidth="1"/>
    <col min="1760" max="1760" width="1.7109375" style="94" customWidth="1"/>
    <col min="1761" max="2005" width="11.42578125" style="94"/>
    <col min="2006" max="2006" width="4.42578125" style="94" customWidth="1"/>
    <col min="2007" max="2007" width="11.42578125" style="94"/>
    <col min="2008" max="2008" width="17.5703125" style="94" customWidth="1"/>
    <col min="2009" max="2009" width="11.5703125" style="94" customWidth="1"/>
    <col min="2010" max="2013" width="11.42578125" style="94"/>
    <col min="2014" max="2014" width="22.5703125" style="94" customWidth="1"/>
    <col min="2015" max="2015" width="14" style="94" customWidth="1"/>
    <col min="2016" max="2016" width="1.7109375" style="94" customWidth="1"/>
    <col min="2017" max="2261" width="11.42578125" style="94"/>
    <col min="2262" max="2262" width="4.42578125" style="94" customWidth="1"/>
    <col min="2263" max="2263" width="11.42578125" style="94"/>
    <col min="2264" max="2264" width="17.5703125" style="94" customWidth="1"/>
    <col min="2265" max="2265" width="11.5703125" style="94" customWidth="1"/>
    <col min="2266" max="2269" width="11.42578125" style="94"/>
    <col min="2270" max="2270" width="22.5703125" style="94" customWidth="1"/>
    <col min="2271" max="2271" width="14" style="94" customWidth="1"/>
    <col min="2272" max="2272" width="1.7109375" style="94" customWidth="1"/>
    <col min="2273" max="2517" width="11.42578125" style="94"/>
    <col min="2518" max="2518" width="4.42578125" style="94" customWidth="1"/>
    <col min="2519" max="2519" width="11.42578125" style="94"/>
    <col min="2520" max="2520" width="17.5703125" style="94" customWidth="1"/>
    <col min="2521" max="2521" width="11.5703125" style="94" customWidth="1"/>
    <col min="2522" max="2525" width="11.42578125" style="94"/>
    <col min="2526" max="2526" width="22.5703125" style="94" customWidth="1"/>
    <col min="2527" max="2527" width="14" style="94" customWidth="1"/>
    <col min="2528" max="2528" width="1.7109375" style="94" customWidth="1"/>
    <col min="2529" max="2773" width="11.42578125" style="94"/>
    <col min="2774" max="2774" width="4.42578125" style="94" customWidth="1"/>
    <col min="2775" max="2775" width="11.42578125" style="94"/>
    <col min="2776" max="2776" width="17.5703125" style="94" customWidth="1"/>
    <col min="2777" max="2777" width="11.5703125" style="94" customWidth="1"/>
    <col min="2778" max="2781" width="11.42578125" style="94"/>
    <col min="2782" max="2782" width="22.5703125" style="94" customWidth="1"/>
    <col min="2783" max="2783" width="14" style="94" customWidth="1"/>
    <col min="2784" max="2784" width="1.7109375" style="94" customWidth="1"/>
    <col min="2785" max="3029" width="11.42578125" style="94"/>
    <col min="3030" max="3030" width="4.42578125" style="94" customWidth="1"/>
    <col min="3031" max="3031" width="11.42578125" style="94"/>
    <col min="3032" max="3032" width="17.5703125" style="94" customWidth="1"/>
    <col min="3033" max="3033" width="11.5703125" style="94" customWidth="1"/>
    <col min="3034" max="3037" width="11.42578125" style="94"/>
    <col min="3038" max="3038" width="22.5703125" style="94" customWidth="1"/>
    <col min="3039" max="3039" width="14" style="94" customWidth="1"/>
    <col min="3040" max="3040" width="1.7109375" style="94" customWidth="1"/>
    <col min="3041" max="3285" width="11.42578125" style="94"/>
    <col min="3286" max="3286" width="4.42578125" style="94" customWidth="1"/>
    <col min="3287" max="3287" width="11.42578125" style="94"/>
    <col min="3288" max="3288" width="17.5703125" style="94" customWidth="1"/>
    <col min="3289" max="3289" width="11.5703125" style="94" customWidth="1"/>
    <col min="3290" max="3293" width="11.42578125" style="94"/>
    <col min="3294" max="3294" width="22.5703125" style="94" customWidth="1"/>
    <col min="3295" max="3295" width="14" style="94" customWidth="1"/>
    <col min="3296" max="3296" width="1.7109375" style="94" customWidth="1"/>
    <col min="3297" max="3541" width="11.42578125" style="94"/>
    <col min="3542" max="3542" width="4.42578125" style="94" customWidth="1"/>
    <col min="3543" max="3543" width="11.42578125" style="94"/>
    <col min="3544" max="3544" width="17.5703125" style="94" customWidth="1"/>
    <col min="3545" max="3545" width="11.5703125" style="94" customWidth="1"/>
    <col min="3546" max="3549" width="11.42578125" style="94"/>
    <col min="3550" max="3550" width="22.5703125" style="94" customWidth="1"/>
    <col min="3551" max="3551" width="14" style="94" customWidth="1"/>
    <col min="3552" max="3552" width="1.7109375" style="94" customWidth="1"/>
    <col min="3553" max="3797" width="11.42578125" style="94"/>
    <col min="3798" max="3798" width="4.42578125" style="94" customWidth="1"/>
    <col min="3799" max="3799" width="11.42578125" style="94"/>
    <col min="3800" max="3800" width="17.5703125" style="94" customWidth="1"/>
    <col min="3801" max="3801" width="11.5703125" style="94" customWidth="1"/>
    <col min="3802" max="3805" width="11.42578125" style="94"/>
    <col min="3806" max="3806" width="22.5703125" style="94" customWidth="1"/>
    <col min="3807" max="3807" width="14" style="94" customWidth="1"/>
    <col min="3808" max="3808" width="1.7109375" style="94" customWidth="1"/>
    <col min="3809" max="4053" width="11.42578125" style="94"/>
    <col min="4054" max="4054" width="4.42578125" style="94" customWidth="1"/>
    <col min="4055" max="4055" width="11.42578125" style="94"/>
    <col min="4056" max="4056" width="17.5703125" style="94" customWidth="1"/>
    <col min="4057" max="4057" width="11.5703125" style="94" customWidth="1"/>
    <col min="4058" max="4061" width="11.42578125" style="94"/>
    <col min="4062" max="4062" width="22.5703125" style="94" customWidth="1"/>
    <col min="4063" max="4063" width="14" style="94" customWidth="1"/>
    <col min="4064" max="4064" width="1.7109375" style="94" customWidth="1"/>
    <col min="4065" max="4309" width="11.42578125" style="94"/>
    <col min="4310" max="4310" width="4.42578125" style="94" customWidth="1"/>
    <col min="4311" max="4311" width="11.42578125" style="94"/>
    <col min="4312" max="4312" width="17.5703125" style="94" customWidth="1"/>
    <col min="4313" max="4313" width="11.5703125" style="94" customWidth="1"/>
    <col min="4314" max="4317" width="11.42578125" style="94"/>
    <col min="4318" max="4318" width="22.5703125" style="94" customWidth="1"/>
    <col min="4319" max="4319" width="14" style="94" customWidth="1"/>
    <col min="4320" max="4320" width="1.7109375" style="94" customWidth="1"/>
    <col min="4321" max="4565" width="11.42578125" style="94"/>
    <col min="4566" max="4566" width="4.42578125" style="94" customWidth="1"/>
    <col min="4567" max="4567" width="11.42578125" style="94"/>
    <col min="4568" max="4568" width="17.5703125" style="94" customWidth="1"/>
    <col min="4569" max="4569" width="11.5703125" style="94" customWidth="1"/>
    <col min="4570" max="4573" width="11.42578125" style="94"/>
    <col min="4574" max="4574" width="22.5703125" style="94" customWidth="1"/>
    <col min="4575" max="4575" width="14" style="94" customWidth="1"/>
    <col min="4576" max="4576" width="1.7109375" style="94" customWidth="1"/>
    <col min="4577" max="4821" width="11.42578125" style="94"/>
    <col min="4822" max="4822" width="4.42578125" style="94" customWidth="1"/>
    <col min="4823" max="4823" width="11.42578125" style="94"/>
    <col min="4824" max="4824" width="17.5703125" style="94" customWidth="1"/>
    <col min="4825" max="4825" width="11.5703125" style="94" customWidth="1"/>
    <col min="4826" max="4829" width="11.42578125" style="94"/>
    <col min="4830" max="4830" width="22.5703125" style="94" customWidth="1"/>
    <col min="4831" max="4831" width="14" style="94" customWidth="1"/>
    <col min="4832" max="4832" width="1.7109375" style="94" customWidth="1"/>
    <col min="4833" max="5077" width="11.42578125" style="94"/>
    <col min="5078" max="5078" width="4.42578125" style="94" customWidth="1"/>
    <col min="5079" max="5079" width="11.42578125" style="94"/>
    <col min="5080" max="5080" width="17.5703125" style="94" customWidth="1"/>
    <col min="5081" max="5081" width="11.5703125" style="94" customWidth="1"/>
    <col min="5082" max="5085" width="11.42578125" style="94"/>
    <col min="5086" max="5086" width="22.5703125" style="94" customWidth="1"/>
    <col min="5087" max="5087" width="14" style="94" customWidth="1"/>
    <col min="5088" max="5088" width="1.7109375" style="94" customWidth="1"/>
    <col min="5089" max="5333" width="11.42578125" style="94"/>
    <col min="5334" max="5334" width="4.42578125" style="94" customWidth="1"/>
    <col min="5335" max="5335" width="11.42578125" style="94"/>
    <col min="5336" max="5336" width="17.5703125" style="94" customWidth="1"/>
    <col min="5337" max="5337" width="11.5703125" style="94" customWidth="1"/>
    <col min="5338" max="5341" width="11.42578125" style="94"/>
    <col min="5342" max="5342" width="22.5703125" style="94" customWidth="1"/>
    <col min="5343" max="5343" width="14" style="94" customWidth="1"/>
    <col min="5344" max="5344" width="1.7109375" style="94" customWidth="1"/>
    <col min="5345" max="5589" width="11.42578125" style="94"/>
    <col min="5590" max="5590" width="4.42578125" style="94" customWidth="1"/>
    <col min="5591" max="5591" width="11.42578125" style="94"/>
    <col min="5592" max="5592" width="17.5703125" style="94" customWidth="1"/>
    <col min="5593" max="5593" width="11.5703125" style="94" customWidth="1"/>
    <col min="5594" max="5597" width="11.42578125" style="94"/>
    <col min="5598" max="5598" width="22.5703125" style="94" customWidth="1"/>
    <col min="5599" max="5599" width="14" style="94" customWidth="1"/>
    <col min="5600" max="5600" width="1.7109375" style="94" customWidth="1"/>
    <col min="5601" max="5845" width="11.42578125" style="94"/>
    <col min="5846" max="5846" width="4.42578125" style="94" customWidth="1"/>
    <col min="5847" max="5847" width="11.42578125" style="94"/>
    <col min="5848" max="5848" width="17.5703125" style="94" customWidth="1"/>
    <col min="5849" max="5849" width="11.5703125" style="94" customWidth="1"/>
    <col min="5850" max="5853" width="11.42578125" style="94"/>
    <col min="5854" max="5854" width="22.5703125" style="94" customWidth="1"/>
    <col min="5855" max="5855" width="14" style="94" customWidth="1"/>
    <col min="5856" max="5856" width="1.7109375" style="94" customWidth="1"/>
    <col min="5857" max="6101" width="11.42578125" style="94"/>
    <col min="6102" max="6102" width="4.42578125" style="94" customWidth="1"/>
    <col min="6103" max="6103" width="11.42578125" style="94"/>
    <col min="6104" max="6104" width="17.5703125" style="94" customWidth="1"/>
    <col min="6105" max="6105" width="11.5703125" style="94" customWidth="1"/>
    <col min="6106" max="6109" width="11.42578125" style="94"/>
    <col min="6110" max="6110" width="22.5703125" style="94" customWidth="1"/>
    <col min="6111" max="6111" width="14" style="94" customWidth="1"/>
    <col min="6112" max="6112" width="1.7109375" style="94" customWidth="1"/>
    <col min="6113" max="6357" width="11.42578125" style="94"/>
    <col min="6358" max="6358" width="4.42578125" style="94" customWidth="1"/>
    <col min="6359" max="6359" width="11.42578125" style="94"/>
    <col min="6360" max="6360" width="17.5703125" style="94" customWidth="1"/>
    <col min="6361" max="6361" width="11.5703125" style="94" customWidth="1"/>
    <col min="6362" max="6365" width="11.42578125" style="94"/>
    <col min="6366" max="6366" width="22.5703125" style="94" customWidth="1"/>
    <col min="6367" max="6367" width="14" style="94" customWidth="1"/>
    <col min="6368" max="6368" width="1.7109375" style="94" customWidth="1"/>
    <col min="6369" max="6613" width="11.42578125" style="94"/>
    <col min="6614" max="6614" width="4.42578125" style="94" customWidth="1"/>
    <col min="6615" max="6615" width="11.42578125" style="94"/>
    <col min="6616" max="6616" width="17.5703125" style="94" customWidth="1"/>
    <col min="6617" max="6617" width="11.5703125" style="94" customWidth="1"/>
    <col min="6618" max="6621" width="11.42578125" style="94"/>
    <col min="6622" max="6622" width="22.5703125" style="94" customWidth="1"/>
    <col min="6623" max="6623" width="14" style="94" customWidth="1"/>
    <col min="6624" max="6624" width="1.7109375" style="94" customWidth="1"/>
    <col min="6625" max="6869" width="11.42578125" style="94"/>
    <col min="6870" max="6870" width="4.42578125" style="94" customWidth="1"/>
    <col min="6871" max="6871" width="11.42578125" style="94"/>
    <col min="6872" max="6872" width="17.5703125" style="94" customWidth="1"/>
    <col min="6873" max="6873" width="11.5703125" style="94" customWidth="1"/>
    <col min="6874" max="6877" width="11.42578125" style="94"/>
    <col min="6878" max="6878" width="22.5703125" style="94" customWidth="1"/>
    <col min="6879" max="6879" width="14" style="94" customWidth="1"/>
    <col min="6880" max="6880" width="1.7109375" style="94" customWidth="1"/>
    <col min="6881" max="7125" width="11.42578125" style="94"/>
    <col min="7126" max="7126" width="4.42578125" style="94" customWidth="1"/>
    <col min="7127" max="7127" width="11.42578125" style="94"/>
    <col min="7128" max="7128" width="17.5703125" style="94" customWidth="1"/>
    <col min="7129" max="7129" width="11.5703125" style="94" customWidth="1"/>
    <col min="7130" max="7133" width="11.42578125" style="94"/>
    <col min="7134" max="7134" width="22.5703125" style="94" customWidth="1"/>
    <col min="7135" max="7135" width="14" style="94" customWidth="1"/>
    <col min="7136" max="7136" width="1.7109375" style="94" customWidth="1"/>
    <col min="7137" max="7381" width="11.42578125" style="94"/>
    <col min="7382" max="7382" width="4.42578125" style="94" customWidth="1"/>
    <col min="7383" max="7383" width="11.42578125" style="94"/>
    <col min="7384" max="7384" width="17.5703125" style="94" customWidth="1"/>
    <col min="7385" max="7385" width="11.5703125" style="94" customWidth="1"/>
    <col min="7386" max="7389" width="11.42578125" style="94"/>
    <col min="7390" max="7390" width="22.5703125" style="94" customWidth="1"/>
    <col min="7391" max="7391" width="14" style="94" customWidth="1"/>
    <col min="7392" max="7392" width="1.7109375" style="94" customWidth="1"/>
    <col min="7393" max="7637" width="11.42578125" style="94"/>
    <col min="7638" max="7638" width="4.42578125" style="94" customWidth="1"/>
    <col min="7639" max="7639" width="11.42578125" style="94"/>
    <col min="7640" max="7640" width="17.5703125" style="94" customWidth="1"/>
    <col min="7641" max="7641" width="11.5703125" style="94" customWidth="1"/>
    <col min="7642" max="7645" width="11.42578125" style="94"/>
    <col min="7646" max="7646" width="22.5703125" style="94" customWidth="1"/>
    <col min="7647" max="7647" width="14" style="94" customWidth="1"/>
    <col min="7648" max="7648" width="1.7109375" style="94" customWidth="1"/>
    <col min="7649" max="7893" width="11.42578125" style="94"/>
    <col min="7894" max="7894" width="4.42578125" style="94" customWidth="1"/>
    <col min="7895" max="7895" width="11.42578125" style="94"/>
    <col min="7896" max="7896" width="17.5703125" style="94" customWidth="1"/>
    <col min="7897" max="7897" width="11.5703125" style="94" customWidth="1"/>
    <col min="7898" max="7901" width="11.42578125" style="94"/>
    <col min="7902" max="7902" width="22.5703125" style="94" customWidth="1"/>
    <col min="7903" max="7903" width="14" style="94" customWidth="1"/>
    <col min="7904" max="7904" width="1.7109375" style="94" customWidth="1"/>
    <col min="7905" max="8149" width="11.42578125" style="94"/>
    <col min="8150" max="8150" width="4.42578125" style="94" customWidth="1"/>
    <col min="8151" max="8151" width="11.42578125" style="94"/>
    <col min="8152" max="8152" width="17.5703125" style="94" customWidth="1"/>
    <col min="8153" max="8153" width="11.5703125" style="94" customWidth="1"/>
    <col min="8154" max="8157" width="11.42578125" style="94"/>
    <col min="8158" max="8158" width="22.5703125" style="94" customWidth="1"/>
    <col min="8159" max="8159" width="14" style="94" customWidth="1"/>
    <col min="8160" max="8160" width="1.7109375" style="94" customWidth="1"/>
    <col min="8161" max="8405" width="11.42578125" style="94"/>
    <col min="8406" max="8406" width="4.42578125" style="94" customWidth="1"/>
    <col min="8407" max="8407" width="11.42578125" style="94"/>
    <col min="8408" max="8408" width="17.5703125" style="94" customWidth="1"/>
    <col min="8409" max="8409" width="11.5703125" style="94" customWidth="1"/>
    <col min="8410" max="8413" width="11.42578125" style="94"/>
    <col min="8414" max="8414" width="22.5703125" style="94" customWidth="1"/>
    <col min="8415" max="8415" width="14" style="94" customWidth="1"/>
    <col min="8416" max="8416" width="1.7109375" style="94" customWidth="1"/>
    <col min="8417" max="8661" width="11.42578125" style="94"/>
    <col min="8662" max="8662" width="4.42578125" style="94" customWidth="1"/>
    <col min="8663" max="8663" width="11.42578125" style="94"/>
    <col min="8664" max="8664" width="17.5703125" style="94" customWidth="1"/>
    <col min="8665" max="8665" width="11.5703125" style="94" customWidth="1"/>
    <col min="8666" max="8669" width="11.42578125" style="94"/>
    <col min="8670" max="8670" width="22.5703125" style="94" customWidth="1"/>
    <col min="8671" max="8671" width="14" style="94" customWidth="1"/>
    <col min="8672" max="8672" width="1.7109375" style="94" customWidth="1"/>
    <col min="8673" max="8917" width="11.42578125" style="94"/>
    <col min="8918" max="8918" width="4.42578125" style="94" customWidth="1"/>
    <col min="8919" max="8919" width="11.42578125" style="94"/>
    <col min="8920" max="8920" width="17.5703125" style="94" customWidth="1"/>
    <col min="8921" max="8921" width="11.5703125" style="94" customWidth="1"/>
    <col min="8922" max="8925" width="11.42578125" style="94"/>
    <col min="8926" max="8926" width="22.5703125" style="94" customWidth="1"/>
    <col min="8927" max="8927" width="14" style="94" customWidth="1"/>
    <col min="8928" max="8928" width="1.7109375" style="94" customWidth="1"/>
    <col min="8929" max="9173" width="11.42578125" style="94"/>
    <col min="9174" max="9174" width="4.42578125" style="94" customWidth="1"/>
    <col min="9175" max="9175" width="11.42578125" style="94"/>
    <col min="9176" max="9176" width="17.5703125" style="94" customWidth="1"/>
    <col min="9177" max="9177" width="11.5703125" style="94" customWidth="1"/>
    <col min="9178" max="9181" width="11.42578125" style="94"/>
    <col min="9182" max="9182" width="22.5703125" style="94" customWidth="1"/>
    <col min="9183" max="9183" width="14" style="94" customWidth="1"/>
    <col min="9184" max="9184" width="1.7109375" style="94" customWidth="1"/>
    <col min="9185" max="9429" width="11.42578125" style="94"/>
    <col min="9430" max="9430" width="4.42578125" style="94" customWidth="1"/>
    <col min="9431" max="9431" width="11.42578125" style="94"/>
    <col min="9432" max="9432" width="17.5703125" style="94" customWidth="1"/>
    <col min="9433" max="9433" width="11.5703125" style="94" customWidth="1"/>
    <col min="9434" max="9437" width="11.42578125" style="94"/>
    <col min="9438" max="9438" width="22.5703125" style="94" customWidth="1"/>
    <col min="9439" max="9439" width="14" style="94" customWidth="1"/>
    <col min="9440" max="9440" width="1.7109375" style="94" customWidth="1"/>
    <col min="9441" max="9685" width="11.42578125" style="94"/>
    <col min="9686" max="9686" width="4.42578125" style="94" customWidth="1"/>
    <col min="9687" max="9687" width="11.42578125" style="94"/>
    <col min="9688" max="9688" width="17.5703125" style="94" customWidth="1"/>
    <col min="9689" max="9689" width="11.5703125" style="94" customWidth="1"/>
    <col min="9690" max="9693" width="11.42578125" style="94"/>
    <col min="9694" max="9694" width="22.5703125" style="94" customWidth="1"/>
    <col min="9695" max="9695" width="14" style="94" customWidth="1"/>
    <col min="9696" max="9696" width="1.7109375" style="94" customWidth="1"/>
    <col min="9697" max="9941" width="11.42578125" style="94"/>
    <col min="9942" max="9942" width="4.42578125" style="94" customWidth="1"/>
    <col min="9943" max="9943" width="11.42578125" style="94"/>
    <col min="9944" max="9944" width="17.5703125" style="94" customWidth="1"/>
    <col min="9945" max="9945" width="11.5703125" style="94" customWidth="1"/>
    <col min="9946" max="9949" width="11.42578125" style="94"/>
    <col min="9950" max="9950" width="22.5703125" style="94" customWidth="1"/>
    <col min="9951" max="9951" width="14" style="94" customWidth="1"/>
    <col min="9952" max="9952" width="1.7109375" style="94" customWidth="1"/>
    <col min="9953" max="10197" width="11.42578125" style="94"/>
    <col min="10198" max="10198" width="4.42578125" style="94" customWidth="1"/>
    <col min="10199" max="10199" width="11.42578125" style="94"/>
    <col min="10200" max="10200" width="17.5703125" style="94" customWidth="1"/>
    <col min="10201" max="10201" width="11.5703125" style="94" customWidth="1"/>
    <col min="10202" max="10205" width="11.42578125" style="94"/>
    <col min="10206" max="10206" width="22.5703125" style="94" customWidth="1"/>
    <col min="10207" max="10207" width="14" style="94" customWidth="1"/>
    <col min="10208" max="10208" width="1.7109375" style="94" customWidth="1"/>
    <col min="10209" max="10453" width="11.42578125" style="94"/>
    <col min="10454" max="10454" width="4.42578125" style="94" customWidth="1"/>
    <col min="10455" max="10455" width="11.42578125" style="94"/>
    <col min="10456" max="10456" width="17.5703125" style="94" customWidth="1"/>
    <col min="10457" max="10457" width="11.5703125" style="94" customWidth="1"/>
    <col min="10458" max="10461" width="11.42578125" style="94"/>
    <col min="10462" max="10462" width="22.5703125" style="94" customWidth="1"/>
    <col min="10463" max="10463" width="14" style="94" customWidth="1"/>
    <col min="10464" max="10464" width="1.7109375" style="94" customWidth="1"/>
    <col min="10465" max="10709" width="11.42578125" style="94"/>
    <col min="10710" max="10710" width="4.42578125" style="94" customWidth="1"/>
    <col min="10711" max="10711" width="11.42578125" style="94"/>
    <col min="10712" max="10712" width="17.5703125" style="94" customWidth="1"/>
    <col min="10713" max="10713" width="11.5703125" style="94" customWidth="1"/>
    <col min="10714" max="10717" width="11.42578125" style="94"/>
    <col min="10718" max="10718" width="22.5703125" style="94" customWidth="1"/>
    <col min="10719" max="10719" width="14" style="94" customWidth="1"/>
    <col min="10720" max="10720" width="1.7109375" style="94" customWidth="1"/>
    <col min="10721" max="10965" width="11.42578125" style="94"/>
    <col min="10966" max="10966" width="4.42578125" style="94" customWidth="1"/>
    <col min="10967" max="10967" width="11.42578125" style="94"/>
    <col min="10968" max="10968" width="17.5703125" style="94" customWidth="1"/>
    <col min="10969" max="10969" width="11.5703125" style="94" customWidth="1"/>
    <col min="10970" max="10973" width="11.42578125" style="94"/>
    <col min="10974" max="10974" width="22.5703125" style="94" customWidth="1"/>
    <col min="10975" max="10975" width="14" style="94" customWidth="1"/>
    <col min="10976" max="10976" width="1.7109375" style="94" customWidth="1"/>
    <col min="10977" max="11221" width="11.42578125" style="94"/>
    <col min="11222" max="11222" width="4.42578125" style="94" customWidth="1"/>
    <col min="11223" max="11223" width="11.42578125" style="94"/>
    <col min="11224" max="11224" width="17.5703125" style="94" customWidth="1"/>
    <col min="11225" max="11225" width="11.5703125" style="94" customWidth="1"/>
    <col min="11226" max="11229" width="11.42578125" style="94"/>
    <col min="11230" max="11230" width="22.5703125" style="94" customWidth="1"/>
    <col min="11231" max="11231" width="14" style="94" customWidth="1"/>
    <col min="11232" max="11232" width="1.7109375" style="94" customWidth="1"/>
    <col min="11233" max="11477" width="11.42578125" style="94"/>
    <col min="11478" max="11478" width="4.42578125" style="94" customWidth="1"/>
    <col min="11479" max="11479" width="11.42578125" style="94"/>
    <col min="11480" max="11480" width="17.5703125" style="94" customWidth="1"/>
    <col min="11481" max="11481" width="11.5703125" style="94" customWidth="1"/>
    <col min="11482" max="11485" width="11.42578125" style="94"/>
    <col min="11486" max="11486" width="22.5703125" style="94" customWidth="1"/>
    <col min="11487" max="11487" width="14" style="94" customWidth="1"/>
    <col min="11488" max="11488" width="1.7109375" style="94" customWidth="1"/>
    <col min="11489" max="11733" width="11.42578125" style="94"/>
    <col min="11734" max="11734" width="4.42578125" style="94" customWidth="1"/>
    <col min="11735" max="11735" width="11.42578125" style="94"/>
    <col min="11736" max="11736" width="17.5703125" style="94" customWidth="1"/>
    <col min="11737" max="11737" width="11.5703125" style="94" customWidth="1"/>
    <col min="11738" max="11741" width="11.42578125" style="94"/>
    <col min="11742" max="11742" width="22.5703125" style="94" customWidth="1"/>
    <col min="11743" max="11743" width="14" style="94" customWidth="1"/>
    <col min="11744" max="11744" width="1.7109375" style="94" customWidth="1"/>
    <col min="11745" max="11989" width="11.42578125" style="94"/>
    <col min="11990" max="11990" width="4.42578125" style="94" customWidth="1"/>
    <col min="11991" max="11991" width="11.42578125" style="94"/>
    <col min="11992" max="11992" width="17.5703125" style="94" customWidth="1"/>
    <col min="11993" max="11993" width="11.5703125" style="94" customWidth="1"/>
    <col min="11994" max="11997" width="11.42578125" style="94"/>
    <col min="11998" max="11998" width="22.5703125" style="94" customWidth="1"/>
    <col min="11999" max="11999" width="14" style="94" customWidth="1"/>
    <col min="12000" max="12000" width="1.7109375" style="94" customWidth="1"/>
    <col min="12001" max="12245" width="11.42578125" style="94"/>
    <col min="12246" max="12246" width="4.42578125" style="94" customWidth="1"/>
    <col min="12247" max="12247" width="11.42578125" style="94"/>
    <col min="12248" max="12248" width="17.5703125" style="94" customWidth="1"/>
    <col min="12249" max="12249" width="11.5703125" style="94" customWidth="1"/>
    <col min="12250" max="12253" width="11.42578125" style="94"/>
    <col min="12254" max="12254" width="22.5703125" style="94" customWidth="1"/>
    <col min="12255" max="12255" width="14" style="94" customWidth="1"/>
    <col min="12256" max="12256" width="1.7109375" style="94" customWidth="1"/>
    <col min="12257" max="12501" width="11.42578125" style="94"/>
    <col min="12502" max="12502" width="4.42578125" style="94" customWidth="1"/>
    <col min="12503" max="12503" width="11.42578125" style="94"/>
    <col min="12504" max="12504" width="17.5703125" style="94" customWidth="1"/>
    <col min="12505" max="12505" width="11.5703125" style="94" customWidth="1"/>
    <col min="12506" max="12509" width="11.42578125" style="94"/>
    <col min="12510" max="12510" width="22.5703125" style="94" customWidth="1"/>
    <col min="12511" max="12511" width="14" style="94" customWidth="1"/>
    <col min="12512" max="12512" width="1.7109375" style="94" customWidth="1"/>
    <col min="12513" max="12757" width="11.42578125" style="94"/>
    <col min="12758" max="12758" width="4.42578125" style="94" customWidth="1"/>
    <col min="12759" max="12759" width="11.42578125" style="94"/>
    <col min="12760" max="12760" width="17.5703125" style="94" customWidth="1"/>
    <col min="12761" max="12761" width="11.5703125" style="94" customWidth="1"/>
    <col min="12762" max="12765" width="11.42578125" style="94"/>
    <col min="12766" max="12766" width="22.5703125" style="94" customWidth="1"/>
    <col min="12767" max="12767" width="14" style="94" customWidth="1"/>
    <col min="12768" max="12768" width="1.7109375" style="94" customWidth="1"/>
    <col min="12769" max="13013" width="11.42578125" style="94"/>
    <col min="13014" max="13014" width="4.42578125" style="94" customWidth="1"/>
    <col min="13015" max="13015" width="11.42578125" style="94"/>
    <col min="13016" max="13016" width="17.5703125" style="94" customWidth="1"/>
    <col min="13017" max="13017" width="11.5703125" style="94" customWidth="1"/>
    <col min="13018" max="13021" width="11.42578125" style="94"/>
    <col min="13022" max="13022" width="22.5703125" style="94" customWidth="1"/>
    <col min="13023" max="13023" width="14" style="94" customWidth="1"/>
    <col min="13024" max="13024" width="1.7109375" style="94" customWidth="1"/>
    <col min="13025" max="13269" width="11.42578125" style="94"/>
    <col min="13270" max="13270" width="4.42578125" style="94" customWidth="1"/>
    <col min="13271" max="13271" width="11.42578125" style="94"/>
    <col min="13272" max="13272" width="17.5703125" style="94" customWidth="1"/>
    <col min="13273" max="13273" width="11.5703125" style="94" customWidth="1"/>
    <col min="13274" max="13277" width="11.42578125" style="94"/>
    <col min="13278" max="13278" width="22.5703125" style="94" customWidth="1"/>
    <col min="13279" max="13279" width="14" style="94" customWidth="1"/>
    <col min="13280" max="13280" width="1.7109375" style="94" customWidth="1"/>
    <col min="13281" max="13525" width="11.42578125" style="94"/>
    <col min="13526" max="13526" width="4.42578125" style="94" customWidth="1"/>
    <col min="13527" max="13527" width="11.42578125" style="94"/>
    <col min="13528" max="13528" width="17.5703125" style="94" customWidth="1"/>
    <col min="13529" max="13529" width="11.5703125" style="94" customWidth="1"/>
    <col min="13530" max="13533" width="11.42578125" style="94"/>
    <col min="13534" max="13534" width="22.5703125" style="94" customWidth="1"/>
    <col min="13535" max="13535" width="14" style="94" customWidth="1"/>
    <col min="13536" max="13536" width="1.7109375" style="94" customWidth="1"/>
    <col min="13537" max="13781" width="11.42578125" style="94"/>
    <col min="13782" max="13782" width="4.42578125" style="94" customWidth="1"/>
    <col min="13783" max="13783" width="11.42578125" style="94"/>
    <col min="13784" max="13784" width="17.5703125" style="94" customWidth="1"/>
    <col min="13785" max="13785" width="11.5703125" style="94" customWidth="1"/>
    <col min="13786" max="13789" width="11.42578125" style="94"/>
    <col min="13790" max="13790" width="22.5703125" style="94" customWidth="1"/>
    <col min="13791" max="13791" width="14" style="94" customWidth="1"/>
    <col min="13792" max="13792" width="1.7109375" style="94" customWidth="1"/>
    <col min="13793" max="14037" width="11.42578125" style="94"/>
    <col min="14038" max="14038" width="4.42578125" style="94" customWidth="1"/>
    <col min="14039" max="14039" width="11.42578125" style="94"/>
    <col min="14040" max="14040" width="17.5703125" style="94" customWidth="1"/>
    <col min="14041" max="14041" width="11.5703125" style="94" customWidth="1"/>
    <col min="14042" max="14045" width="11.42578125" style="94"/>
    <col min="14046" max="14046" width="22.5703125" style="94" customWidth="1"/>
    <col min="14047" max="14047" width="14" style="94" customWidth="1"/>
    <col min="14048" max="14048" width="1.7109375" style="94" customWidth="1"/>
    <col min="14049" max="14293" width="11.42578125" style="94"/>
    <col min="14294" max="14294" width="4.42578125" style="94" customWidth="1"/>
    <col min="14295" max="14295" width="11.42578125" style="94"/>
    <col min="14296" max="14296" width="17.5703125" style="94" customWidth="1"/>
    <col min="14297" max="14297" width="11.5703125" style="94" customWidth="1"/>
    <col min="14298" max="14301" width="11.42578125" style="94"/>
    <col min="14302" max="14302" width="22.5703125" style="94" customWidth="1"/>
    <col min="14303" max="14303" width="14" style="94" customWidth="1"/>
    <col min="14304" max="14304" width="1.7109375" style="94" customWidth="1"/>
    <col min="14305" max="14549" width="11.42578125" style="94"/>
    <col min="14550" max="14550" width="4.42578125" style="94" customWidth="1"/>
    <col min="14551" max="14551" width="11.42578125" style="94"/>
    <col min="14552" max="14552" width="17.5703125" style="94" customWidth="1"/>
    <col min="14553" max="14553" width="11.5703125" style="94" customWidth="1"/>
    <col min="14554" max="14557" width="11.42578125" style="94"/>
    <col min="14558" max="14558" width="22.5703125" style="94" customWidth="1"/>
    <col min="14559" max="14559" width="14" style="94" customWidth="1"/>
    <col min="14560" max="14560" width="1.7109375" style="94" customWidth="1"/>
    <col min="14561" max="14805" width="11.42578125" style="94"/>
    <col min="14806" max="14806" width="4.42578125" style="94" customWidth="1"/>
    <col min="14807" max="14807" width="11.42578125" style="94"/>
    <col min="14808" max="14808" width="17.5703125" style="94" customWidth="1"/>
    <col min="14809" max="14809" width="11.5703125" style="94" customWidth="1"/>
    <col min="14810" max="14813" width="11.42578125" style="94"/>
    <col min="14814" max="14814" width="22.5703125" style="94" customWidth="1"/>
    <col min="14815" max="14815" width="14" style="94" customWidth="1"/>
    <col min="14816" max="14816" width="1.7109375" style="94" customWidth="1"/>
    <col min="14817" max="15061" width="11.42578125" style="94"/>
    <col min="15062" max="15062" width="4.42578125" style="94" customWidth="1"/>
    <col min="15063" max="15063" width="11.42578125" style="94"/>
    <col min="15064" max="15064" width="17.5703125" style="94" customWidth="1"/>
    <col min="15065" max="15065" width="11.5703125" style="94" customWidth="1"/>
    <col min="15066" max="15069" width="11.42578125" style="94"/>
    <col min="15070" max="15070" width="22.5703125" style="94" customWidth="1"/>
    <col min="15071" max="15071" width="14" style="94" customWidth="1"/>
    <col min="15072" max="15072" width="1.7109375" style="94" customWidth="1"/>
    <col min="15073" max="15317" width="11.42578125" style="94"/>
    <col min="15318" max="15318" width="4.42578125" style="94" customWidth="1"/>
    <col min="15319" max="15319" width="11.42578125" style="94"/>
    <col min="15320" max="15320" width="17.5703125" style="94" customWidth="1"/>
    <col min="15321" max="15321" width="11.5703125" style="94" customWidth="1"/>
    <col min="15322" max="15325" width="11.42578125" style="94"/>
    <col min="15326" max="15326" width="22.5703125" style="94" customWidth="1"/>
    <col min="15327" max="15327" width="14" style="94" customWidth="1"/>
    <col min="15328" max="15328" width="1.7109375" style="94" customWidth="1"/>
    <col min="15329" max="15573" width="11.42578125" style="94"/>
    <col min="15574" max="15574" width="4.42578125" style="94" customWidth="1"/>
    <col min="15575" max="15575" width="11.42578125" style="94"/>
    <col min="15576" max="15576" width="17.5703125" style="94" customWidth="1"/>
    <col min="15577" max="15577" width="11.5703125" style="94" customWidth="1"/>
    <col min="15578" max="15581" width="11.42578125" style="94"/>
    <col min="15582" max="15582" width="22.5703125" style="94" customWidth="1"/>
    <col min="15583" max="15583" width="14" style="94" customWidth="1"/>
    <col min="15584" max="15584" width="1.7109375" style="94" customWidth="1"/>
    <col min="15585" max="15829" width="11.42578125" style="94"/>
    <col min="15830" max="15830" width="4.42578125" style="94" customWidth="1"/>
    <col min="15831" max="15831" width="11.42578125" style="94"/>
    <col min="15832" max="15832" width="17.5703125" style="94" customWidth="1"/>
    <col min="15833" max="15833" width="11.5703125" style="94" customWidth="1"/>
    <col min="15834" max="15837" width="11.42578125" style="94"/>
    <col min="15838" max="15838" width="22.5703125" style="94" customWidth="1"/>
    <col min="15839" max="15839" width="14" style="94" customWidth="1"/>
    <col min="15840" max="15840" width="1.7109375" style="94" customWidth="1"/>
    <col min="15841" max="16085" width="11.42578125" style="94"/>
    <col min="16086" max="16086" width="4.42578125" style="94" customWidth="1"/>
    <col min="16087" max="16087" width="11.42578125" style="94"/>
    <col min="16088" max="16088" width="17.5703125" style="94" customWidth="1"/>
    <col min="16089" max="16089" width="11.5703125" style="94" customWidth="1"/>
    <col min="16090" max="16093" width="11.42578125" style="94"/>
    <col min="16094" max="16094" width="22.5703125" style="94" customWidth="1"/>
    <col min="16095" max="16095" width="14" style="94" customWidth="1"/>
    <col min="16096" max="16096" width="1.7109375" style="94" customWidth="1"/>
    <col min="16097" max="16384" width="11.42578125" style="94"/>
  </cols>
  <sheetData>
    <row r="1" spans="2:10" ht="6" customHeight="1" thickBot="1" x14ac:dyDescent="0.25"/>
    <row r="2" spans="2:10" ht="19.5" customHeight="1" x14ac:dyDescent="0.2">
      <c r="B2" s="95"/>
      <c r="C2" s="96"/>
      <c r="D2" s="97" t="s">
        <v>340</v>
      </c>
      <c r="E2" s="98"/>
      <c r="F2" s="98"/>
      <c r="G2" s="98"/>
      <c r="H2" s="98"/>
      <c r="I2" s="99"/>
      <c r="J2" s="100" t="s">
        <v>341</v>
      </c>
    </row>
    <row r="3" spans="2:10" ht="13.5" thickBot="1" x14ac:dyDescent="0.25">
      <c r="B3" s="101"/>
      <c r="C3" s="102"/>
      <c r="D3" s="103"/>
      <c r="E3" s="104"/>
      <c r="F3" s="104"/>
      <c r="G3" s="104"/>
      <c r="H3" s="104"/>
      <c r="I3" s="105"/>
      <c r="J3" s="106"/>
    </row>
    <row r="4" spans="2:10" x14ac:dyDescent="0.2">
      <c r="B4" s="101"/>
      <c r="C4" s="102"/>
      <c r="D4" s="97" t="s">
        <v>342</v>
      </c>
      <c r="E4" s="98"/>
      <c r="F4" s="98"/>
      <c r="G4" s="98"/>
      <c r="H4" s="98"/>
      <c r="I4" s="99"/>
      <c r="J4" s="100" t="s">
        <v>343</v>
      </c>
    </row>
    <row r="5" spans="2:10" x14ac:dyDescent="0.2">
      <c r="B5" s="101"/>
      <c r="C5" s="102"/>
      <c r="D5" s="107"/>
      <c r="E5" s="108"/>
      <c r="F5" s="108"/>
      <c r="G5" s="108"/>
      <c r="H5" s="108"/>
      <c r="I5" s="109"/>
      <c r="J5" s="110"/>
    </row>
    <row r="6" spans="2:10" ht="13.5" thickBot="1" x14ac:dyDescent="0.25">
      <c r="B6" s="111"/>
      <c r="C6" s="112"/>
      <c r="D6" s="103"/>
      <c r="E6" s="104"/>
      <c r="F6" s="104"/>
      <c r="G6" s="104"/>
      <c r="H6" s="104"/>
      <c r="I6" s="105"/>
      <c r="J6" s="106"/>
    </row>
    <row r="7" spans="2:10" x14ac:dyDescent="0.2">
      <c r="B7" s="113"/>
      <c r="J7" s="114"/>
    </row>
    <row r="8" spans="2:10" x14ac:dyDescent="0.2">
      <c r="B8" s="113"/>
      <c r="J8" s="114"/>
    </row>
    <row r="9" spans="2:10" x14ac:dyDescent="0.2">
      <c r="B9" s="113"/>
      <c r="J9" s="114"/>
    </row>
    <row r="10" spans="2:10" x14ac:dyDescent="0.2">
      <c r="B10" s="113"/>
      <c r="C10" s="115" t="s">
        <v>593</v>
      </c>
      <c r="E10" s="116"/>
      <c r="H10" s="117"/>
      <c r="J10" s="114"/>
    </row>
    <row r="11" spans="2:10" x14ac:dyDescent="0.2">
      <c r="B11" s="113"/>
      <c r="J11" s="114"/>
    </row>
    <row r="12" spans="2:10" x14ac:dyDescent="0.2">
      <c r="B12" s="113"/>
      <c r="C12" s="115" t="s">
        <v>344</v>
      </c>
      <c r="J12" s="114"/>
    </row>
    <row r="13" spans="2:10" x14ac:dyDescent="0.2">
      <c r="B13" s="113"/>
      <c r="C13" s="115" t="s">
        <v>345</v>
      </c>
      <c r="J13" s="114"/>
    </row>
    <row r="14" spans="2:10" x14ac:dyDescent="0.2">
      <c r="B14" s="113"/>
      <c r="J14" s="114"/>
    </row>
    <row r="15" spans="2:10" x14ac:dyDescent="0.2">
      <c r="B15" s="113"/>
      <c r="C15" s="94" t="s">
        <v>579</v>
      </c>
      <c r="J15" s="114"/>
    </row>
    <row r="16" spans="2:10" x14ac:dyDescent="0.2">
      <c r="B16" s="113"/>
      <c r="C16" s="118"/>
      <c r="J16" s="114"/>
    </row>
    <row r="17" spans="2:10" x14ac:dyDescent="0.2">
      <c r="B17" s="113"/>
      <c r="C17" s="94" t="s">
        <v>539</v>
      </c>
      <c r="D17" s="116"/>
      <c r="H17" s="119" t="s">
        <v>346</v>
      </c>
      <c r="I17" s="119" t="s">
        <v>347</v>
      </c>
      <c r="J17" s="114"/>
    </row>
    <row r="18" spans="2:10" x14ac:dyDescent="0.2">
      <c r="B18" s="113"/>
      <c r="C18" s="115" t="s">
        <v>348</v>
      </c>
      <c r="D18" s="115"/>
      <c r="E18" s="115"/>
      <c r="F18" s="115"/>
      <c r="H18" s="120">
        <v>146</v>
      </c>
      <c r="I18" s="121">
        <v>7609090</v>
      </c>
      <c r="J18" s="114"/>
    </row>
    <row r="19" spans="2:10" x14ac:dyDescent="0.2">
      <c r="B19" s="113"/>
      <c r="C19" s="94" t="s">
        <v>349</v>
      </c>
      <c r="H19" s="122">
        <v>36</v>
      </c>
      <c r="I19" s="123">
        <v>228700</v>
      </c>
      <c r="J19" s="114"/>
    </row>
    <row r="20" spans="2:10" x14ac:dyDescent="0.2">
      <c r="B20" s="113"/>
      <c r="C20" s="94" t="s">
        <v>580</v>
      </c>
      <c r="H20" s="122">
        <v>1</v>
      </c>
      <c r="I20" s="123">
        <v>8800</v>
      </c>
      <c r="J20" s="114"/>
    </row>
    <row r="21" spans="2:10" x14ac:dyDescent="0.2">
      <c r="B21" s="113"/>
      <c r="C21" s="94" t="s">
        <v>350</v>
      </c>
      <c r="H21" s="122">
        <v>15</v>
      </c>
      <c r="I21" s="123">
        <v>624900</v>
      </c>
      <c r="J21" s="114"/>
    </row>
    <row r="22" spans="2:10" x14ac:dyDescent="0.2">
      <c r="B22" s="113"/>
      <c r="C22" s="94" t="s">
        <v>351</v>
      </c>
      <c r="H22" s="122">
        <v>71</v>
      </c>
      <c r="I22" s="124">
        <v>5636626</v>
      </c>
      <c r="J22" s="114"/>
    </row>
    <row r="23" spans="2:10" x14ac:dyDescent="0.2">
      <c r="B23" s="113"/>
      <c r="C23" s="94" t="s">
        <v>352</v>
      </c>
      <c r="H23" s="122">
        <v>7</v>
      </c>
      <c r="I23" s="123">
        <v>216700</v>
      </c>
      <c r="J23" s="114"/>
    </row>
    <row r="24" spans="2:10" x14ac:dyDescent="0.2">
      <c r="B24" s="113"/>
      <c r="C24" s="94" t="s">
        <v>353</v>
      </c>
      <c r="H24" s="122">
        <v>2</v>
      </c>
      <c r="I24" s="123">
        <v>73190</v>
      </c>
      <c r="J24" s="114"/>
    </row>
    <row r="25" spans="2:10" ht="13.5" thickBot="1" x14ac:dyDescent="0.25">
      <c r="B25" s="113"/>
      <c r="C25" s="94" t="s">
        <v>354</v>
      </c>
      <c r="H25" s="125">
        <v>1</v>
      </c>
      <c r="I25" s="126">
        <f>10800+19400</f>
        <v>30200</v>
      </c>
      <c r="J25" s="114"/>
    </row>
    <row r="26" spans="2:10" x14ac:dyDescent="0.2">
      <c r="B26" s="113"/>
      <c r="C26" s="115" t="s">
        <v>355</v>
      </c>
      <c r="D26" s="115"/>
      <c r="E26" s="115"/>
      <c r="F26" s="115"/>
      <c r="H26" s="127">
        <f>H19+H21+H22+H23+H25+H24+H20</f>
        <v>133</v>
      </c>
      <c r="I26" s="128">
        <f>I19+I21+I22+I23+I25+I24+I20</f>
        <v>6819116</v>
      </c>
      <c r="J26" s="114"/>
    </row>
    <row r="27" spans="2:10" x14ac:dyDescent="0.2">
      <c r="B27" s="113"/>
      <c r="C27" s="94" t="s">
        <v>356</v>
      </c>
      <c r="H27" s="122">
        <v>2</v>
      </c>
      <c r="I27" s="123">
        <f>354174+21000</f>
        <v>375174</v>
      </c>
      <c r="J27" s="114"/>
    </row>
    <row r="28" spans="2:10" ht="13.5" thickBot="1" x14ac:dyDescent="0.25">
      <c r="B28" s="113"/>
      <c r="C28" s="94" t="s">
        <v>357</v>
      </c>
      <c r="H28" s="125">
        <v>10</v>
      </c>
      <c r="I28" s="126">
        <v>414800</v>
      </c>
      <c r="J28" s="114"/>
    </row>
    <row r="29" spans="2:10" x14ac:dyDescent="0.2">
      <c r="B29" s="113"/>
      <c r="C29" s="115" t="s">
        <v>358</v>
      </c>
      <c r="D29" s="115"/>
      <c r="E29" s="115"/>
      <c r="F29" s="115"/>
      <c r="H29" s="127">
        <f>H27+H28</f>
        <v>12</v>
      </c>
      <c r="I29" s="128">
        <f>I27+I28</f>
        <v>789974</v>
      </c>
      <c r="J29" s="114"/>
    </row>
    <row r="30" spans="2:10" ht="13.5" thickBot="1" x14ac:dyDescent="0.25">
      <c r="B30" s="113"/>
      <c r="C30" s="94" t="s">
        <v>359</v>
      </c>
      <c r="D30" s="115"/>
      <c r="E30" s="115"/>
      <c r="F30" s="115"/>
      <c r="H30" s="125">
        <v>0</v>
      </c>
      <c r="I30" s="126">
        <v>0</v>
      </c>
      <c r="J30" s="114"/>
    </row>
    <row r="31" spans="2:10" x14ac:dyDescent="0.2">
      <c r="B31" s="113"/>
      <c r="C31" s="115" t="s">
        <v>360</v>
      </c>
      <c r="D31" s="115"/>
      <c r="E31" s="115"/>
      <c r="F31" s="115"/>
      <c r="H31" s="122">
        <f>H30</f>
        <v>0</v>
      </c>
      <c r="I31" s="123">
        <f>I30</f>
        <v>0</v>
      </c>
      <c r="J31" s="114"/>
    </row>
    <row r="32" spans="2:10" x14ac:dyDescent="0.2">
      <c r="B32" s="113"/>
      <c r="C32" s="115"/>
      <c r="D32" s="115"/>
      <c r="E32" s="115"/>
      <c r="F32" s="115"/>
      <c r="H32" s="129"/>
      <c r="I32" s="128"/>
      <c r="J32" s="114"/>
    </row>
    <row r="33" spans="2:10" ht="13.5" thickBot="1" x14ac:dyDescent="0.25">
      <c r="B33" s="113"/>
      <c r="C33" s="115" t="s">
        <v>361</v>
      </c>
      <c r="D33" s="115"/>
      <c r="H33" s="130">
        <f>H26+H29+H31</f>
        <v>145</v>
      </c>
      <c r="I33" s="131">
        <f>I26+I29+I31</f>
        <v>7609090</v>
      </c>
      <c r="J33" s="114"/>
    </row>
    <row r="34" spans="2:10" ht="13.5" thickTop="1" x14ac:dyDescent="0.2">
      <c r="B34" s="113"/>
      <c r="C34" s="115"/>
      <c r="D34" s="115"/>
      <c r="H34" s="132"/>
      <c r="I34" s="123"/>
      <c r="J34" s="114"/>
    </row>
    <row r="35" spans="2:10" x14ac:dyDescent="0.2">
      <c r="B35" s="113"/>
      <c r="G35" s="132"/>
      <c r="H35" s="132"/>
      <c r="I35" s="132"/>
      <c r="J35" s="114"/>
    </row>
    <row r="36" spans="2:10" x14ac:dyDescent="0.2">
      <c r="B36" s="113"/>
      <c r="G36" s="132"/>
      <c r="H36" s="132"/>
      <c r="I36" s="132"/>
      <c r="J36" s="114"/>
    </row>
    <row r="37" spans="2:10" x14ac:dyDescent="0.2">
      <c r="B37" s="113"/>
      <c r="G37" s="132"/>
      <c r="H37" s="132"/>
      <c r="I37" s="132"/>
      <c r="J37" s="114"/>
    </row>
    <row r="38" spans="2:10" ht="13.5" thickBot="1" x14ac:dyDescent="0.25">
      <c r="B38" s="113"/>
      <c r="C38" s="133"/>
      <c r="D38" s="133"/>
      <c r="G38" s="134" t="s">
        <v>540</v>
      </c>
      <c r="H38" s="133"/>
      <c r="I38" s="132"/>
      <c r="J38" s="114"/>
    </row>
    <row r="39" spans="2:10" ht="4.5" customHeight="1" x14ac:dyDescent="0.2">
      <c r="B39" s="113"/>
      <c r="C39" s="132"/>
      <c r="D39" s="132"/>
      <c r="G39" s="132"/>
      <c r="H39" s="132"/>
      <c r="I39" s="132"/>
      <c r="J39" s="114"/>
    </row>
    <row r="40" spans="2:10" x14ac:dyDescent="0.2">
      <c r="B40" s="113"/>
      <c r="C40" s="115" t="s">
        <v>362</v>
      </c>
      <c r="G40" s="135" t="s">
        <v>541</v>
      </c>
      <c r="H40" s="132"/>
      <c r="I40" s="132"/>
      <c r="J40" s="114"/>
    </row>
    <row r="41" spans="2:10" x14ac:dyDescent="0.2">
      <c r="B41" s="113"/>
      <c r="G41" s="132"/>
      <c r="H41" s="132"/>
      <c r="I41" s="132"/>
      <c r="J41" s="114"/>
    </row>
    <row r="42" spans="2:10" ht="18.75" customHeight="1" thickBot="1" x14ac:dyDescent="0.25">
      <c r="B42" s="136"/>
      <c r="C42" s="137"/>
      <c r="D42" s="137"/>
      <c r="E42" s="137"/>
      <c r="F42" s="137"/>
      <c r="G42" s="133"/>
      <c r="H42" s="133"/>
      <c r="I42" s="133"/>
      <c r="J42" s="138"/>
    </row>
  </sheetData>
  <pageMargins left="0.7" right="0.7" top="0.75" bottom="0.75" header="0.3" footer="0.3"/>
  <pageSetup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527DC010FDF04BB67297F6A58BDCF4" ma:contentTypeVersion="7" ma:contentTypeDescription="Create a new document." ma:contentTypeScope="" ma:versionID="322a84eea3c14ce8f3f3fbc8358d75a0">
  <xsd:schema xmlns:xsd="http://www.w3.org/2001/XMLSchema" xmlns:xs="http://www.w3.org/2001/XMLSchema" xmlns:p="http://schemas.microsoft.com/office/2006/metadata/properties" xmlns:ns3="f2658e6d-4f9b-4f2a-b1e7-fb675da9a590" targetNamespace="http://schemas.microsoft.com/office/2006/metadata/properties" ma:root="true" ma:fieldsID="0567525bb0a060d342b65317375b7e8b" ns3:_="">
    <xsd:import namespace="f2658e6d-4f9b-4f2a-b1e7-fb675da9a590"/>
    <xsd:element name="properties">
      <xsd:complexType>
        <xsd:sequence>
          <xsd:element name="documentManagement">
            <xsd:complexType>
              <xsd:all>
                <xsd:element ref="ns3:MediaServiceMetadata" minOccurs="0"/>
                <xsd:element ref="ns3:MediaServiceFastMetadata" minOccurs="0"/>
                <xsd:element ref="ns3:MigrationWizId" minOccurs="0"/>
                <xsd:element ref="ns3:MigrationWizIdPermissions" minOccurs="0"/>
                <xsd:element ref="ns3:MigrationWizIdVers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658e6d-4f9b-4f2a-b1e7-fb675da9a5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igrationWizId" ma:index="10" nillable="true" ma:displayName="MigrationWizId" ma:internalName="MigrationWizId">
      <xsd:simpleType>
        <xsd:restriction base="dms:Text"/>
      </xsd:simpleType>
    </xsd:element>
    <xsd:element name="MigrationWizIdPermissions" ma:index="11" nillable="true" ma:displayName="MigrationWizIdPermissions" ma:internalName="MigrationWizIdPermissions">
      <xsd:simpleType>
        <xsd:restriction base="dms:Text"/>
      </xsd:simpleType>
    </xsd:element>
    <xsd:element name="MigrationWizIdVersion" ma:index="12" nillable="true" ma:displayName="MigrationWizIdVersion" ma:internalName="MigrationWizIdVersion">
      <xsd:simpleType>
        <xsd:restriction base="dms:Text"/>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igrationWizIdPermissions xmlns="f2658e6d-4f9b-4f2a-b1e7-fb675da9a590" xsi:nil="true"/>
    <MigrationWizIdVersion xmlns="f2658e6d-4f9b-4f2a-b1e7-fb675da9a590" xsi:nil="true"/>
    <_activity xmlns="f2658e6d-4f9b-4f2a-b1e7-fb675da9a590" xsi:nil="true"/>
    <MigrationWizId xmlns="f2658e6d-4f9b-4f2a-b1e7-fb675da9a590" xsi:nil="true"/>
  </documentManagement>
</p:properties>
</file>

<file path=customXml/itemProps1.xml><?xml version="1.0" encoding="utf-8"?>
<ds:datastoreItem xmlns:ds="http://schemas.openxmlformats.org/officeDocument/2006/customXml" ds:itemID="{9635F432-972B-4C5A-8D9B-0B10905755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658e6d-4f9b-4f2a-b1e7-fb675da9a5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99A3A8-887A-4AD0-8A74-56ED5A7A648F}">
  <ds:schemaRefs>
    <ds:schemaRef ds:uri="http://schemas.microsoft.com/sharepoint/v3/contenttype/forms"/>
  </ds:schemaRefs>
</ds:datastoreItem>
</file>

<file path=customXml/itemProps3.xml><?xml version="1.0" encoding="utf-8"?>
<ds:datastoreItem xmlns:ds="http://schemas.openxmlformats.org/officeDocument/2006/customXml" ds:itemID="{82C6B333-5984-4FEE-9389-7A8F6FBEFAD0}">
  <ds:schemaRefs>
    <ds:schemaRef ds:uri="http://purl.org/dc/terms/"/>
    <ds:schemaRef ds:uri="http://purl.org/dc/dcmitype/"/>
    <ds:schemaRef ds:uri="http://schemas.microsoft.com/office/infopath/2007/PartnerControl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f2658e6d-4f9b-4f2a-b1e7-fb675da9a590"/>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INFO IPS</vt:lpstr>
      <vt:lpstr>TD</vt:lpstr>
      <vt:lpstr>TD ACTUALIZACION</vt:lpstr>
      <vt:lpstr>ESTADO DE CADA FACTURA</vt:lpstr>
      <vt:lpstr>FOR-CSA-018</vt:lpstr>
      <vt:lpstr>ESTADO DE CARTERA ANTERIOR</vt:lpstr>
      <vt:lpstr>FOR_CSA_004</vt:lpstr>
      <vt:lpstr>FOR-CSA-018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Natalia Elena Granados Oviedo</cp:lastModifiedBy>
  <dcterms:created xsi:type="dcterms:W3CDTF">2023-09-08T22:01:44Z</dcterms:created>
  <dcterms:modified xsi:type="dcterms:W3CDTF">2023-11-24T20:39:52Z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0x0101008C527DC010FDF04BB67297F6A58BDCF4</vt:lpwstr>
  </property>
</Properties>
</file>