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28000386 ESE HOSP COMUNAL LAS MALVINA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FACTURA'!$A$2:$P$13</definedName>
    <definedName name="_xlnm._FilterDatabase" localSheetId="0" hidden="1">'INFO IPS'!$A$1:$V$13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G1" i="3"/>
  <c r="I29" i="4" l="1"/>
  <c r="H29" i="4"/>
  <c r="I27" i="4"/>
  <c r="H27" i="4"/>
  <c r="I24" i="4"/>
  <c r="H24" i="4"/>
  <c r="H31" i="4" l="1"/>
  <c r="I31" i="4"/>
  <c r="U13" i="1"/>
  <c r="T13" i="1"/>
  <c r="S13" i="1"/>
  <c r="R13" i="1"/>
  <c r="Q13" i="1"/>
  <c r="P13" i="1"/>
  <c r="O13" i="1"/>
</calcChain>
</file>

<file path=xl/sharedStrings.xml><?xml version="1.0" encoding="utf-8"?>
<sst xmlns="http://schemas.openxmlformats.org/spreadsheetml/2006/main" count="199" uniqueCount="106">
  <si>
    <t>FACTURA</t>
  </si>
  <si>
    <t>FECHA DE FACTURA</t>
  </si>
  <si>
    <t>FECHA RADICADO</t>
  </si>
  <si>
    <t>NUMERO RADICADO</t>
  </si>
  <si>
    <t>FECHA DE VENCIMIENTO</t>
  </si>
  <si>
    <t>DIAS EN MORA</t>
  </si>
  <si>
    <t>CODIGO EPS</t>
  </si>
  <si>
    <t>EPS</t>
  </si>
  <si>
    <t>REGIMEN</t>
  </si>
  <si>
    <t>VALOR TOTAL</t>
  </si>
  <si>
    <t>GLOSA INICIAL</t>
  </si>
  <si>
    <t>GLOSA LEVANTADA</t>
  </si>
  <si>
    <t>GLOSA ACEPTADA</t>
  </si>
  <si>
    <t>TOTAL PAGOS</t>
  </si>
  <si>
    <t>TOTAL DEVOLUCIONES</t>
  </si>
  <si>
    <t>SALDO</t>
  </si>
  <si>
    <t>NEGOCIACION</t>
  </si>
  <si>
    <t>EPS012</t>
  </si>
  <si>
    <t>CONTRIBUTIVO</t>
  </si>
  <si>
    <t>evento</t>
  </si>
  <si>
    <t>CUENTA RIPS</t>
  </si>
  <si>
    <t>CUENTA GLOBAL</t>
  </si>
  <si>
    <t>CONTRATO</t>
  </si>
  <si>
    <t>CUENTA CONTABLE</t>
  </si>
  <si>
    <t>IPS</t>
  </si>
  <si>
    <t>284-19</t>
  </si>
  <si>
    <t>EVENTOC</t>
  </si>
  <si>
    <t>E.S.E HOSPITAL COMUNAL MALVINAS</t>
  </si>
  <si>
    <t>COMFENALCO VALLE EPS</t>
  </si>
  <si>
    <t>172-22</t>
  </si>
  <si>
    <t>HOSPITAL MALVINAS HECTOR OROZCO OROZCO</t>
  </si>
  <si>
    <t>FDV230374</t>
  </si>
  <si>
    <t>533-21</t>
  </si>
  <si>
    <t>SBS-CM</t>
  </si>
  <si>
    <t>FDV187341</t>
  </si>
  <si>
    <t>532-21</t>
  </si>
  <si>
    <t>EVENTO-C-202</t>
  </si>
  <si>
    <t>FDV187216</t>
  </si>
  <si>
    <t>FDV257599</t>
  </si>
  <si>
    <t>FDV274287</t>
  </si>
  <si>
    <t>FDV269124</t>
  </si>
  <si>
    <t>EVENTO-S</t>
  </si>
  <si>
    <t>FDV276041</t>
  </si>
  <si>
    <t>FDV279843</t>
  </si>
  <si>
    <t>FDV288536</t>
  </si>
  <si>
    <t>EVENTO</t>
  </si>
  <si>
    <t>FDV285877</t>
  </si>
  <si>
    <t>NIT Prestador</t>
  </si>
  <si>
    <t>Nombre Prestador</t>
  </si>
  <si>
    <t>Numero Factura</t>
  </si>
  <si>
    <t>Llave</t>
  </si>
  <si>
    <t>Fecha Factura IPS</t>
  </si>
  <si>
    <t>Valor Total Bruto</t>
  </si>
  <si>
    <t>Valor Saldo IPS</t>
  </si>
  <si>
    <t>ESTADO EPS NOVIEMBRE 01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</si>
  <si>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</si>
  <si>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</si>
  <si>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</si>
  <si>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</si>
  <si>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</si>
  <si>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</si>
  <si>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</si>
  <si>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</si>
  <si>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</si>
  <si>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</si>
  <si>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01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</si>
  <si>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</si>
  <si>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</si>
  <si>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</si>
  <si>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</si>
  <si>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</si>
  <si>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</si>
  <si>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</si>
  <si>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</si>
  <si>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</si>
  <si>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</si>
  <si>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</si>
  <si>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</si>
  <si>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</si>
  <si>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</si>
  <si>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</si>
  <si>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</si>
  <si>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</si>
  <si>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</si>
  <si>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</si>
  <si>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ESE HOSPITAL COMUNAL LAS MALVINAS</t>
  </si>
  <si>
    <t>Señores : ESE HOSPITAL COMUNAL LAS MALVINAS</t>
  </si>
  <si>
    <t>NIT: 828000386</t>
  </si>
  <si>
    <t>828000386_4571965</t>
  </si>
  <si>
    <t>828000386_FDV230374</t>
  </si>
  <si>
    <t>828000386_FDV187341</t>
  </si>
  <si>
    <t>828000386_FDV187216</t>
  </si>
  <si>
    <t>828000386_FDV257599</t>
  </si>
  <si>
    <t>828000386_FDV274287</t>
  </si>
  <si>
    <t>828000386_FDV269124</t>
  </si>
  <si>
    <t>828000386_FDV276041</t>
  </si>
  <si>
    <t>828000386_FDV279843</t>
  </si>
  <si>
    <t>828000386_FDV288536</t>
  </si>
  <si>
    <t>828000386_FDV285877</t>
  </si>
  <si>
    <t>Boxalud</t>
  </si>
  <si>
    <t>Finalizada</t>
  </si>
  <si>
    <t>Para auditoria de pertinencia</t>
  </si>
  <si>
    <t>FACTURA CANCELADA</t>
  </si>
  <si>
    <t>FACTURA PENDIENTE EN PROGRAMACION DE PAGO</t>
  </si>
  <si>
    <t>Cartera - Hospital Malvinas Hector Orozco Orozco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</si>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</sst>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165" fontId="0" fillId="0" borderId="0" xfId="1" applyNumberFormat="1" applyFont="1" applyFill="1"/>
    <xf numFmtId="0" fontId="2" fillId="0" borderId="0" xfId="0" applyFont="1"/>
    <xf numFmtId="14" fontId="0" fillId="0" borderId="0" xfId="0" applyNumberFormat="1"/>
    <xf numFmtId="165" fontId="2" fillId="0" borderId="0" xfId="1" applyNumberFormat="1" applyFont="1" applyFill="1"/>
    <xf numFmtId="165" fontId="0" fillId="0" borderId="0" xfId="1" applyNumberFormat="1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64" fontId="2" fillId="0" borderId="0" xfId="1" applyFont="1"/>
    <xf numFmtId="165" fontId="0" fillId="0" borderId="0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6" fontId="5" fillId="0" borderId="10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10" xfId="2" applyNumberFormat="1" applyFont="1" applyBorder="1"/>
    <xf numFmtId="166" fontId="6" fillId="0" borderId="10" xfId="2" applyNumberFormat="1" applyFont="1" applyBorder="1"/>
    <xf numFmtId="166" fontId="6" fillId="0" borderId="0" xfId="2" applyNumberFormat="1" applyFont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4" fontId="2" fillId="0" borderId="0" xfId="0" applyNumberFormat="1" applyFont="1"/>
    <xf numFmtId="165" fontId="2" fillId="0" borderId="0" xfId="1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7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opLeftCell="L1" workbookViewId="0">
      <selection activeCell="U9" sqref="U2:U9"/>
    </sheetView>
  </sheetViews>
  <sheetFormatPr baseColWidth="10" defaultRowHeight="15" x14ac:dyDescent="0.25"/>
  <cols>
    <col min="1" max="1" width="25.42578125" customWidth="1"/>
    <col min="2" max="2" width="21.5703125" customWidth="1"/>
    <col min="3" max="3" width="15.140625" customWidth="1"/>
    <col min="4" max="4" width="17.85546875" customWidth="1"/>
    <col min="9" max="9" width="11.42578125" customWidth="1"/>
    <col min="15" max="21" width="11.42578125" style="1"/>
  </cols>
  <sheetData>
    <row r="1" spans="1:27" s="2" customFormat="1" x14ac:dyDescent="0.25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s="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s="6">
        <v>2020000176</v>
      </c>
      <c r="X1" s="7">
        <v>2022000483</v>
      </c>
      <c r="Y1" s="8">
        <v>2023000153</v>
      </c>
      <c r="Z1" s="9">
        <v>2023000347</v>
      </c>
      <c r="AA1" s="8">
        <v>2023000397</v>
      </c>
    </row>
    <row r="2" spans="1:27" x14ac:dyDescent="0.25">
      <c r="A2">
        <v>1</v>
      </c>
      <c r="B2" t="s">
        <v>25</v>
      </c>
      <c r="C2" t="s">
        <v>26</v>
      </c>
      <c r="D2">
        <v>0</v>
      </c>
      <c r="E2" t="s">
        <v>27</v>
      </c>
      <c r="F2">
        <v>4571965</v>
      </c>
      <c r="G2" s="3">
        <v>43551</v>
      </c>
      <c r="H2" s="3">
        <v>43923</v>
      </c>
      <c r="I2">
        <v>2042020</v>
      </c>
      <c r="J2" s="3">
        <v>43953</v>
      </c>
      <c r="K2">
        <v>1229</v>
      </c>
      <c r="L2" t="s">
        <v>17</v>
      </c>
      <c r="M2" t="s">
        <v>28</v>
      </c>
      <c r="N2" t="s">
        <v>18</v>
      </c>
      <c r="O2" s="1">
        <v>189200</v>
      </c>
      <c r="P2" s="1">
        <v>0</v>
      </c>
      <c r="Q2" s="1">
        <v>0</v>
      </c>
      <c r="R2" s="1">
        <v>0</v>
      </c>
      <c r="S2" s="1">
        <v>189200</v>
      </c>
      <c r="T2" s="1">
        <v>0</v>
      </c>
      <c r="U2" s="1">
        <v>0</v>
      </c>
      <c r="V2" t="s">
        <v>19</v>
      </c>
      <c r="W2" s="1">
        <v>189200</v>
      </c>
      <c r="X2" s="1">
        <v>0</v>
      </c>
      <c r="Y2" s="1">
        <v>0</v>
      </c>
      <c r="Z2" s="1">
        <v>0</v>
      </c>
      <c r="AA2" s="1">
        <v>0</v>
      </c>
    </row>
    <row r="3" spans="1:27" x14ac:dyDescent="0.25">
      <c r="A3">
        <v>172004</v>
      </c>
      <c r="B3" t="s">
        <v>29</v>
      </c>
      <c r="C3" t="s">
        <v>26</v>
      </c>
      <c r="D3">
        <v>131902</v>
      </c>
      <c r="E3" t="s">
        <v>30</v>
      </c>
      <c r="F3" t="s">
        <v>31</v>
      </c>
      <c r="G3" s="3">
        <v>44677</v>
      </c>
      <c r="H3" s="3">
        <v>44845</v>
      </c>
      <c r="I3">
        <v>52021027</v>
      </c>
      <c r="J3" s="3">
        <v>44875</v>
      </c>
      <c r="K3">
        <v>307</v>
      </c>
      <c r="L3" t="s">
        <v>17</v>
      </c>
      <c r="M3" t="s">
        <v>28</v>
      </c>
      <c r="N3" t="s">
        <v>18</v>
      </c>
      <c r="O3" s="1">
        <v>214500</v>
      </c>
      <c r="P3" s="1">
        <v>0</v>
      </c>
      <c r="Q3" s="1">
        <v>0</v>
      </c>
      <c r="R3" s="1">
        <v>0</v>
      </c>
      <c r="S3" s="1">
        <v>214500</v>
      </c>
      <c r="T3" s="1">
        <v>0</v>
      </c>
      <c r="U3" s="1">
        <v>0</v>
      </c>
      <c r="V3" t="s">
        <v>19</v>
      </c>
      <c r="W3" s="1">
        <v>0</v>
      </c>
      <c r="X3" s="1">
        <v>214500</v>
      </c>
      <c r="Y3" s="1">
        <v>0</v>
      </c>
      <c r="Z3" s="1">
        <v>0</v>
      </c>
      <c r="AA3" s="1">
        <v>0</v>
      </c>
    </row>
    <row r="4" spans="1:27" x14ac:dyDescent="0.25">
      <c r="A4">
        <v>5330270</v>
      </c>
      <c r="B4" t="s">
        <v>32</v>
      </c>
      <c r="C4" t="s">
        <v>33</v>
      </c>
      <c r="D4">
        <v>131904</v>
      </c>
      <c r="E4" t="s">
        <v>30</v>
      </c>
      <c r="F4" t="s">
        <v>34</v>
      </c>
      <c r="G4" s="3">
        <v>44558</v>
      </c>
      <c r="H4" s="3">
        <v>44845</v>
      </c>
      <c r="I4">
        <v>52007132</v>
      </c>
      <c r="J4" s="3">
        <v>44875</v>
      </c>
      <c r="K4">
        <v>307</v>
      </c>
      <c r="L4" t="s">
        <v>17</v>
      </c>
      <c r="M4" t="s">
        <v>28</v>
      </c>
      <c r="N4" t="s">
        <v>18</v>
      </c>
      <c r="O4" s="1">
        <v>223650</v>
      </c>
      <c r="P4" s="1">
        <v>0</v>
      </c>
      <c r="Q4" s="1">
        <v>0</v>
      </c>
      <c r="R4" s="1">
        <v>0</v>
      </c>
      <c r="S4" s="1">
        <v>223650</v>
      </c>
      <c r="T4" s="1">
        <v>0</v>
      </c>
      <c r="U4" s="1">
        <v>0</v>
      </c>
      <c r="V4" t="s">
        <v>19</v>
      </c>
      <c r="W4" s="1">
        <v>0</v>
      </c>
      <c r="X4" s="1">
        <v>0</v>
      </c>
      <c r="Y4" s="1">
        <v>0</v>
      </c>
      <c r="Z4" s="1">
        <v>223650</v>
      </c>
      <c r="AA4" s="1">
        <v>0</v>
      </c>
    </row>
    <row r="5" spans="1:27" x14ac:dyDescent="0.25">
      <c r="A5">
        <v>5320002</v>
      </c>
      <c r="B5" t="s">
        <v>35</v>
      </c>
      <c r="C5" t="s">
        <v>36</v>
      </c>
      <c r="D5">
        <v>131902</v>
      </c>
      <c r="E5" t="s">
        <v>30</v>
      </c>
      <c r="F5" t="s">
        <v>37</v>
      </c>
      <c r="G5" s="3">
        <v>44558</v>
      </c>
      <c r="H5" s="3">
        <v>44845</v>
      </c>
      <c r="I5">
        <v>52021027</v>
      </c>
      <c r="J5" s="3">
        <v>44875</v>
      </c>
      <c r="K5">
        <v>307</v>
      </c>
      <c r="L5" t="s">
        <v>17</v>
      </c>
      <c r="M5" t="s">
        <v>28</v>
      </c>
      <c r="N5" t="s">
        <v>18</v>
      </c>
      <c r="O5" s="1">
        <v>182450</v>
      </c>
      <c r="P5" s="1">
        <v>0</v>
      </c>
      <c r="Q5" s="1">
        <v>0</v>
      </c>
      <c r="R5" s="1">
        <v>0</v>
      </c>
      <c r="S5" s="1">
        <v>182450</v>
      </c>
      <c r="T5" s="1">
        <v>0</v>
      </c>
      <c r="U5" s="1">
        <v>0</v>
      </c>
      <c r="V5" t="s">
        <v>19</v>
      </c>
      <c r="W5" s="1">
        <v>0</v>
      </c>
      <c r="X5" s="1">
        <v>182450</v>
      </c>
      <c r="Y5" s="1">
        <v>0</v>
      </c>
      <c r="Z5" s="11">
        <v>0</v>
      </c>
      <c r="AA5" s="1">
        <v>0</v>
      </c>
    </row>
    <row r="6" spans="1:27" s="2" customFormat="1" x14ac:dyDescent="0.25">
      <c r="A6">
        <v>200008</v>
      </c>
      <c r="B6">
        <v>23233486</v>
      </c>
      <c r="C6" t="s">
        <v>26</v>
      </c>
      <c r="D6">
        <v>131902</v>
      </c>
      <c r="E6" t="s">
        <v>30</v>
      </c>
      <c r="F6" t="s">
        <v>38</v>
      </c>
      <c r="G6" s="3">
        <v>44900</v>
      </c>
      <c r="H6" s="3">
        <v>44959</v>
      </c>
      <c r="I6">
        <v>23233486</v>
      </c>
      <c r="J6" s="3">
        <v>44989</v>
      </c>
      <c r="K6">
        <v>193</v>
      </c>
      <c r="L6" t="s">
        <v>17</v>
      </c>
      <c r="M6" t="s">
        <v>28</v>
      </c>
      <c r="N6" t="s">
        <v>18</v>
      </c>
      <c r="O6" s="1">
        <v>246900</v>
      </c>
      <c r="P6" s="1">
        <v>0</v>
      </c>
      <c r="Q6" s="1">
        <v>0</v>
      </c>
      <c r="R6" s="1">
        <v>0</v>
      </c>
      <c r="S6" s="1">
        <v>246900</v>
      </c>
      <c r="T6" s="1">
        <v>0</v>
      </c>
      <c r="U6" s="1">
        <v>0</v>
      </c>
      <c r="V6" t="s">
        <v>19</v>
      </c>
      <c r="W6" s="1">
        <v>0</v>
      </c>
      <c r="X6" s="10">
        <v>0</v>
      </c>
      <c r="Y6" s="1">
        <v>246900</v>
      </c>
      <c r="Z6" s="10">
        <v>0</v>
      </c>
      <c r="AA6" s="1">
        <v>0</v>
      </c>
    </row>
    <row r="7" spans="1:27" s="2" customFormat="1" x14ac:dyDescent="0.25">
      <c r="A7">
        <v>200010</v>
      </c>
      <c r="B7">
        <v>23599254</v>
      </c>
      <c r="C7" t="s">
        <v>26</v>
      </c>
      <c r="D7">
        <v>131902</v>
      </c>
      <c r="E7" t="s">
        <v>30</v>
      </c>
      <c r="F7" t="s">
        <v>39</v>
      </c>
      <c r="G7" s="3">
        <v>45038</v>
      </c>
      <c r="H7" s="3">
        <v>45066</v>
      </c>
      <c r="I7">
        <v>23599254</v>
      </c>
      <c r="J7" s="3">
        <v>45096</v>
      </c>
      <c r="K7">
        <v>86</v>
      </c>
      <c r="L7" t="s">
        <v>17</v>
      </c>
      <c r="M7" t="s">
        <v>28</v>
      </c>
      <c r="N7" t="s">
        <v>18</v>
      </c>
      <c r="O7" s="1">
        <v>84700</v>
      </c>
      <c r="P7" s="1">
        <v>0</v>
      </c>
      <c r="Q7" s="1">
        <v>0</v>
      </c>
      <c r="R7" s="1">
        <v>0</v>
      </c>
      <c r="S7" s="1">
        <v>84700</v>
      </c>
      <c r="T7" s="1">
        <v>0</v>
      </c>
      <c r="U7" s="1">
        <v>0</v>
      </c>
      <c r="V7" t="s">
        <v>19</v>
      </c>
      <c r="W7" s="1">
        <v>0</v>
      </c>
      <c r="X7" s="10">
        <v>0</v>
      </c>
      <c r="Y7" s="10">
        <v>0</v>
      </c>
      <c r="Z7" s="10">
        <v>0</v>
      </c>
      <c r="AA7" s="1">
        <v>84700</v>
      </c>
    </row>
    <row r="8" spans="1:27" x14ac:dyDescent="0.25">
      <c r="A8">
        <v>200009</v>
      </c>
      <c r="B8">
        <v>23599254</v>
      </c>
      <c r="C8" t="s">
        <v>26</v>
      </c>
      <c r="D8">
        <v>131902</v>
      </c>
      <c r="E8" t="s">
        <v>30</v>
      </c>
      <c r="F8" t="s">
        <v>40</v>
      </c>
      <c r="G8" s="3">
        <v>44998</v>
      </c>
      <c r="H8" s="3">
        <v>45066</v>
      </c>
      <c r="I8">
        <v>23599254</v>
      </c>
      <c r="J8" s="3">
        <v>45096</v>
      </c>
      <c r="K8">
        <v>86</v>
      </c>
      <c r="L8" t="s">
        <v>17</v>
      </c>
      <c r="M8" t="s">
        <v>28</v>
      </c>
      <c r="N8" t="s">
        <v>18</v>
      </c>
      <c r="O8" s="1">
        <v>83700</v>
      </c>
      <c r="P8" s="1">
        <v>0</v>
      </c>
      <c r="Q8" s="1">
        <v>0</v>
      </c>
      <c r="R8" s="1">
        <v>0</v>
      </c>
      <c r="S8" s="1">
        <v>83700</v>
      </c>
      <c r="T8" s="1">
        <v>0</v>
      </c>
      <c r="U8" s="1">
        <v>0</v>
      </c>
      <c r="V8" t="s">
        <v>19</v>
      </c>
      <c r="W8" s="1">
        <v>0</v>
      </c>
      <c r="X8" s="10">
        <v>0</v>
      </c>
      <c r="Y8" s="10">
        <v>0</v>
      </c>
      <c r="Z8" s="11">
        <v>0</v>
      </c>
      <c r="AA8" s="1">
        <v>83700</v>
      </c>
    </row>
    <row r="9" spans="1:27" x14ac:dyDescent="0.25">
      <c r="A9">
        <v>276004</v>
      </c>
      <c r="B9">
        <v>231720663035</v>
      </c>
      <c r="C9" t="s">
        <v>41</v>
      </c>
      <c r="D9">
        <v>131904</v>
      </c>
      <c r="E9" t="s">
        <v>30</v>
      </c>
      <c r="F9" t="s">
        <v>42</v>
      </c>
      <c r="G9" s="3">
        <v>45052</v>
      </c>
      <c r="H9" s="3">
        <v>45098</v>
      </c>
      <c r="I9">
        <v>231720663035</v>
      </c>
      <c r="J9" s="3">
        <v>45128</v>
      </c>
      <c r="K9">
        <v>54</v>
      </c>
      <c r="L9" t="s">
        <v>17</v>
      </c>
      <c r="M9" t="s">
        <v>28</v>
      </c>
      <c r="N9" t="s">
        <v>18</v>
      </c>
      <c r="O9" s="1">
        <v>250200</v>
      </c>
      <c r="P9" s="1">
        <v>0</v>
      </c>
      <c r="Q9" s="1">
        <v>0</v>
      </c>
      <c r="R9" s="1">
        <v>0</v>
      </c>
      <c r="S9" s="1">
        <v>250200</v>
      </c>
      <c r="T9" s="1">
        <v>0</v>
      </c>
      <c r="U9" s="1">
        <v>0</v>
      </c>
      <c r="V9" t="s">
        <v>19</v>
      </c>
      <c r="W9" s="1">
        <v>0</v>
      </c>
      <c r="X9" s="10">
        <v>0</v>
      </c>
      <c r="Y9" s="10">
        <v>0</v>
      </c>
      <c r="Z9" s="1">
        <v>250200</v>
      </c>
      <c r="AA9" s="1">
        <v>0</v>
      </c>
    </row>
    <row r="10" spans="1:27" x14ac:dyDescent="0.25">
      <c r="A10">
        <v>110011</v>
      </c>
      <c r="B10">
        <v>5037534</v>
      </c>
      <c r="C10" t="s">
        <v>26</v>
      </c>
      <c r="D10">
        <v>131902</v>
      </c>
      <c r="E10" t="s">
        <v>30</v>
      </c>
      <c r="F10" t="s">
        <v>43</v>
      </c>
      <c r="G10" s="3">
        <v>45082</v>
      </c>
      <c r="H10" s="3">
        <v>45139</v>
      </c>
      <c r="I10">
        <v>5037534</v>
      </c>
      <c r="J10" s="3">
        <v>45169</v>
      </c>
      <c r="K10">
        <v>13</v>
      </c>
      <c r="L10" t="s">
        <v>17</v>
      </c>
      <c r="M10" t="s">
        <v>28</v>
      </c>
      <c r="N10" t="s">
        <v>18</v>
      </c>
      <c r="O10" s="1">
        <v>107300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107300</v>
      </c>
      <c r="V10" t="s">
        <v>19</v>
      </c>
      <c r="W10" s="1">
        <v>0</v>
      </c>
      <c r="X10" s="10">
        <v>0</v>
      </c>
      <c r="Y10" s="10">
        <v>0</v>
      </c>
      <c r="Z10" s="1">
        <v>0</v>
      </c>
      <c r="AA10" s="1">
        <v>0</v>
      </c>
    </row>
    <row r="11" spans="1:27" x14ac:dyDescent="0.25">
      <c r="A11">
        <v>200013</v>
      </c>
      <c r="B11">
        <v>5081145</v>
      </c>
      <c r="C11" t="s">
        <v>36</v>
      </c>
      <c r="D11">
        <v>131902</v>
      </c>
      <c r="E11" t="s">
        <v>30</v>
      </c>
      <c r="F11" t="s">
        <v>44</v>
      </c>
      <c r="G11" s="3">
        <v>45146</v>
      </c>
      <c r="H11" s="3">
        <v>45201</v>
      </c>
      <c r="I11">
        <v>5081145</v>
      </c>
      <c r="J11" s="3">
        <v>45231</v>
      </c>
      <c r="K11">
        <v>-19</v>
      </c>
      <c r="L11" t="s">
        <v>17</v>
      </c>
      <c r="M11" t="s">
        <v>28</v>
      </c>
      <c r="N11" t="s">
        <v>18</v>
      </c>
      <c r="O11" s="5">
        <v>182800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182800</v>
      </c>
      <c r="V11" t="s">
        <v>19</v>
      </c>
      <c r="W11" s="1">
        <v>0</v>
      </c>
      <c r="X11" s="10">
        <v>0</v>
      </c>
      <c r="Y11" s="10">
        <v>0</v>
      </c>
      <c r="Z11" s="1">
        <v>0</v>
      </c>
      <c r="AA11" s="1">
        <v>0</v>
      </c>
    </row>
    <row r="12" spans="1:27" x14ac:dyDescent="0.25">
      <c r="A12">
        <v>20012</v>
      </c>
      <c r="B12">
        <v>5066193</v>
      </c>
      <c r="C12" t="s">
        <v>45</v>
      </c>
      <c r="D12">
        <v>131902</v>
      </c>
      <c r="E12" t="s">
        <v>30</v>
      </c>
      <c r="F12" t="s">
        <v>46</v>
      </c>
      <c r="G12" s="3">
        <v>45126</v>
      </c>
      <c r="H12" s="3">
        <v>45201</v>
      </c>
      <c r="I12">
        <v>5066193</v>
      </c>
      <c r="J12" s="3">
        <v>45231</v>
      </c>
      <c r="K12">
        <v>-19</v>
      </c>
      <c r="L12" t="s">
        <v>17</v>
      </c>
      <c r="M12" t="s">
        <v>28</v>
      </c>
      <c r="N12" t="s">
        <v>18</v>
      </c>
      <c r="O12" s="5">
        <v>114900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114900</v>
      </c>
      <c r="V12" t="s">
        <v>19</v>
      </c>
      <c r="W12" s="1">
        <v>0</v>
      </c>
      <c r="X12" s="10">
        <v>0</v>
      </c>
      <c r="Y12" s="10">
        <v>0</v>
      </c>
      <c r="Z12" s="1">
        <v>0</v>
      </c>
      <c r="AA12" s="1">
        <v>0</v>
      </c>
    </row>
    <row r="13" spans="1:2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>
        <f t="shared" ref="O13:U13" si="0">SUM(O2:O12)</f>
        <v>1880300</v>
      </c>
      <c r="P13" s="4">
        <f t="shared" si="0"/>
        <v>0</v>
      </c>
      <c r="Q13" s="4">
        <f t="shared" si="0"/>
        <v>0</v>
      </c>
      <c r="R13" s="4">
        <f t="shared" si="0"/>
        <v>0</v>
      </c>
      <c r="S13" s="4">
        <f t="shared" si="0"/>
        <v>1475300</v>
      </c>
      <c r="T13" s="4">
        <f t="shared" si="0"/>
        <v>0</v>
      </c>
      <c r="U13" s="4">
        <f t="shared" si="0"/>
        <v>405000</v>
      </c>
      <c r="V13" s="2"/>
    </row>
  </sheetData>
  <conditionalFormatting sqref="X1">
    <cfRule type="duplicateValues" dxfId="39" priority="31"/>
    <cfRule type="duplicateValues" dxfId="38" priority="32"/>
    <cfRule type="duplicateValues" dxfId="37" priority="33"/>
    <cfRule type="duplicateValues" dxfId="36" priority="34"/>
    <cfRule type="duplicateValues" dxfId="35" priority="35"/>
    <cfRule type="duplicateValues" dxfId="34" priority="36"/>
    <cfRule type="duplicateValues" dxfId="33" priority="37"/>
    <cfRule type="duplicateValues" dxfId="32" priority="38"/>
    <cfRule type="duplicateValues" dxfId="31" priority="39"/>
    <cfRule type="duplicateValues" dxfId="30" priority="40"/>
  </conditionalFormatting>
  <conditionalFormatting sqref="Y1">
    <cfRule type="duplicateValues" dxfId="29" priority="21"/>
    <cfRule type="duplicateValues" dxfId="28" priority="22"/>
    <cfRule type="duplicateValues" dxfId="27" priority="23"/>
    <cfRule type="duplicateValues" dxfId="26" priority="24"/>
    <cfRule type="duplicateValues" dxfId="25" priority="25"/>
    <cfRule type="duplicateValues" dxfId="24" priority="26"/>
    <cfRule type="duplicateValues" dxfId="23" priority="27"/>
    <cfRule type="duplicateValues" dxfId="22" priority="28"/>
    <cfRule type="duplicateValues" dxfId="21" priority="29"/>
    <cfRule type="duplicateValues" dxfId="20" priority="30"/>
  </conditionalFormatting>
  <conditionalFormatting sqref="Z1">
    <cfRule type="duplicateValues" dxfId="19" priority="11"/>
    <cfRule type="duplicateValues" dxfId="18" priority="12"/>
    <cfRule type="duplicateValues" dxfId="17" priority="13"/>
    <cfRule type="duplicateValues" dxfId="16" priority="14"/>
    <cfRule type="duplicateValues" dxfId="15" priority="15"/>
    <cfRule type="duplicateValues" dxfId="14" priority="16"/>
    <cfRule type="duplicateValues" dxfId="13" priority="17"/>
    <cfRule type="duplicateValues" dxfId="12" priority="18"/>
    <cfRule type="duplicateValues" dxfId="11" priority="19"/>
    <cfRule type="duplicateValues" dxfId="10" priority="20"/>
  </conditionalFormatting>
  <conditionalFormatting sqref="AA1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  <cfRule type="duplicateValues" dxfId="4" priority="6"/>
    <cfRule type="duplicateValues" dxfId="3" priority="7"/>
    <cfRule type="duplicateValues" dxfId="2" priority="8"/>
    <cfRule type="duplicateValues" dxfId="1" priority="9"/>
    <cfRule type="duplicateValues" dxfId="0" priority="1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showGridLines="0" tabSelected="1" zoomScale="73" zoomScaleNormal="73" workbookViewId="0">
      <selection activeCell="G19" sqref="G19"/>
    </sheetView>
  </sheetViews>
  <sheetFormatPr baseColWidth="10" defaultRowHeight="15" x14ac:dyDescent="0.25"/>
  <cols>
    <col min="1" max="1" width="13.42578125" bestFit="1" customWidth="1"/>
    <col min="2" max="2" width="36.7109375" bestFit="1" customWidth="1"/>
    <col min="3" max="3" width="11.85546875" bestFit="1" customWidth="1"/>
    <col min="4" max="4" width="23.5703125" bestFit="1" customWidth="1"/>
    <col min="5" max="5" width="16.7109375" style="3" bestFit="1" customWidth="1"/>
    <col min="6" max="6" width="13.7109375" style="3" bestFit="1" customWidth="1"/>
    <col min="7" max="7" width="17" style="5" bestFit="1" customWidth="1"/>
    <col min="8" max="8" width="15" style="5" bestFit="1" customWidth="1"/>
    <col min="9" max="9" width="47" bestFit="1" customWidth="1"/>
    <col min="10" max="10" width="15" customWidth="1"/>
    <col min="11" max="11" width="14" bestFit="1" customWidth="1"/>
    <col min="12" max="12" width="15" bestFit="1" customWidth="1"/>
    <col min="13" max="15" width="14.5703125" bestFit="1" customWidth="1"/>
    <col min="16" max="16" width="12.42578125" bestFit="1" customWidth="1"/>
  </cols>
  <sheetData>
    <row r="1" spans="1:16" s="2" customFormat="1" x14ac:dyDescent="0.25">
      <c r="E1" s="62"/>
      <c r="F1" s="62"/>
      <c r="G1" s="63">
        <f>SUBTOTAL(9,G3:G13)</f>
        <v>1880300</v>
      </c>
      <c r="H1" s="63">
        <f>SUBTOTAL(9,H3:H13)</f>
        <v>405000</v>
      </c>
    </row>
    <row r="2" spans="1:16" ht="30" x14ac:dyDescent="0.25">
      <c r="A2" s="12" t="s">
        <v>47</v>
      </c>
      <c r="B2" s="12" t="s">
        <v>48</v>
      </c>
      <c r="C2" s="12" t="s">
        <v>49</v>
      </c>
      <c r="D2" s="64" t="s">
        <v>50</v>
      </c>
      <c r="E2" s="13" t="s">
        <v>51</v>
      </c>
      <c r="F2" s="13" t="s">
        <v>105</v>
      </c>
      <c r="G2" s="14" t="s">
        <v>52</v>
      </c>
      <c r="H2" s="14" t="s">
        <v>53</v>
      </c>
      <c r="I2" s="15" t="s">
        <v>54</v>
      </c>
      <c r="J2" s="65" t="s">
        <v>99</v>
      </c>
      <c r="K2" s="16" t="s">
        <v>55</v>
      </c>
      <c r="L2" s="16" t="s">
        <v>56</v>
      </c>
      <c r="M2" s="16" t="s">
        <v>57</v>
      </c>
      <c r="N2" s="16" t="s">
        <v>58</v>
      </c>
      <c r="O2" s="16" t="s">
        <v>59</v>
      </c>
      <c r="P2" s="16" t="s">
        <v>60</v>
      </c>
    </row>
    <row r="3" spans="1:16" x14ac:dyDescent="0.25">
      <c r="A3" s="59">
        <v>828000386</v>
      </c>
      <c r="B3" s="59" t="s">
        <v>85</v>
      </c>
      <c r="C3" s="59">
        <v>4571965</v>
      </c>
      <c r="D3" s="59" t="s">
        <v>88</v>
      </c>
      <c r="E3" s="60">
        <v>43551</v>
      </c>
      <c r="F3" s="60">
        <v>43933</v>
      </c>
      <c r="G3" s="61">
        <v>189200</v>
      </c>
      <c r="H3" s="61">
        <v>0</v>
      </c>
      <c r="I3" s="59" t="s">
        <v>102</v>
      </c>
      <c r="J3" s="59" t="s">
        <v>100</v>
      </c>
      <c r="K3" s="59"/>
      <c r="L3" s="59"/>
      <c r="M3" s="59"/>
      <c r="N3" s="59"/>
      <c r="O3" s="59"/>
      <c r="P3" s="60">
        <v>45199</v>
      </c>
    </row>
    <row r="4" spans="1:16" x14ac:dyDescent="0.25">
      <c r="A4" s="59">
        <v>828000386</v>
      </c>
      <c r="B4" s="59" t="s">
        <v>85</v>
      </c>
      <c r="C4" s="59" t="s">
        <v>31</v>
      </c>
      <c r="D4" s="59" t="s">
        <v>89</v>
      </c>
      <c r="E4" s="60">
        <v>44677</v>
      </c>
      <c r="F4" s="60">
        <v>44845</v>
      </c>
      <c r="G4" s="61">
        <v>214500</v>
      </c>
      <c r="H4" s="61">
        <v>0</v>
      </c>
      <c r="I4" s="59" t="s">
        <v>102</v>
      </c>
      <c r="J4" s="59" t="s">
        <v>100</v>
      </c>
      <c r="K4" s="59"/>
      <c r="L4" s="59"/>
      <c r="M4" s="59"/>
      <c r="N4" s="59"/>
      <c r="O4" s="59"/>
      <c r="P4" s="60">
        <v>45199</v>
      </c>
    </row>
    <row r="5" spans="1:16" x14ac:dyDescent="0.25">
      <c r="A5" s="59">
        <v>828000386</v>
      </c>
      <c r="B5" s="59" t="s">
        <v>85</v>
      </c>
      <c r="C5" s="59" t="s">
        <v>34</v>
      </c>
      <c r="D5" s="59" t="s">
        <v>90</v>
      </c>
      <c r="E5" s="60">
        <v>44558</v>
      </c>
      <c r="F5" s="60">
        <v>44845</v>
      </c>
      <c r="G5" s="61">
        <v>223650</v>
      </c>
      <c r="H5" s="61">
        <v>0</v>
      </c>
      <c r="I5" s="59" t="s">
        <v>102</v>
      </c>
      <c r="J5" s="59" t="s">
        <v>100</v>
      </c>
      <c r="K5" s="59"/>
      <c r="L5" s="59"/>
      <c r="M5" s="59"/>
      <c r="N5" s="59"/>
      <c r="O5" s="59"/>
      <c r="P5" s="60">
        <v>45199</v>
      </c>
    </row>
    <row r="6" spans="1:16" x14ac:dyDescent="0.25">
      <c r="A6" s="59">
        <v>828000386</v>
      </c>
      <c r="B6" s="59" t="s">
        <v>85</v>
      </c>
      <c r="C6" s="59" t="s">
        <v>37</v>
      </c>
      <c r="D6" s="59" t="s">
        <v>91</v>
      </c>
      <c r="E6" s="60">
        <v>44558</v>
      </c>
      <c r="F6" s="60">
        <v>44845</v>
      </c>
      <c r="G6" s="61">
        <v>182450</v>
      </c>
      <c r="H6" s="61">
        <v>0</v>
      </c>
      <c r="I6" s="59" t="s">
        <v>102</v>
      </c>
      <c r="J6" s="59" t="s">
        <v>100</v>
      </c>
      <c r="K6" s="59"/>
      <c r="L6" s="59"/>
      <c r="M6" s="59"/>
      <c r="N6" s="59"/>
      <c r="O6" s="59"/>
      <c r="P6" s="60">
        <v>45199</v>
      </c>
    </row>
    <row r="7" spans="1:16" x14ac:dyDescent="0.25">
      <c r="A7" s="59">
        <v>828000386</v>
      </c>
      <c r="B7" s="59" t="s">
        <v>85</v>
      </c>
      <c r="C7" s="59" t="s">
        <v>38</v>
      </c>
      <c r="D7" s="59" t="s">
        <v>92</v>
      </c>
      <c r="E7" s="60">
        <v>44900</v>
      </c>
      <c r="F7" s="60">
        <v>44959</v>
      </c>
      <c r="G7" s="61">
        <v>246900</v>
      </c>
      <c r="H7" s="61">
        <v>0</v>
      </c>
      <c r="I7" s="59" t="s">
        <v>102</v>
      </c>
      <c r="J7" s="59" t="s">
        <v>100</v>
      </c>
      <c r="K7" s="59"/>
      <c r="L7" s="59"/>
      <c r="M7" s="59"/>
      <c r="N7" s="59"/>
      <c r="O7" s="59"/>
      <c r="P7" s="60">
        <v>45199</v>
      </c>
    </row>
    <row r="8" spans="1:16" x14ac:dyDescent="0.25">
      <c r="A8" s="59">
        <v>828000386</v>
      </c>
      <c r="B8" s="59" t="s">
        <v>85</v>
      </c>
      <c r="C8" s="59" t="s">
        <v>39</v>
      </c>
      <c r="D8" s="59" t="s">
        <v>93</v>
      </c>
      <c r="E8" s="60">
        <v>45038</v>
      </c>
      <c r="F8" s="60">
        <v>45066</v>
      </c>
      <c r="G8" s="61">
        <v>84700</v>
      </c>
      <c r="H8" s="61">
        <v>0</v>
      </c>
      <c r="I8" s="59" t="s">
        <v>102</v>
      </c>
      <c r="J8" s="59" t="s">
        <v>100</v>
      </c>
      <c r="K8" s="59"/>
      <c r="L8" s="59"/>
      <c r="M8" s="59"/>
      <c r="N8" s="59"/>
      <c r="O8" s="59"/>
      <c r="P8" s="60">
        <v>45199</v>
      </c>
    </row>
    <row r="9" spans="1:16" x14ac:dyDescent="0.25">
      <c r="A9" s="59">
        <v>828000386</v>
      </c>
      <c r="B9" s="59" t="s">
        <v>85</v>
      </c>
      <c r="C9" s="59" t="s">
        <v>40</v>
      </c>
      <c r="D9" s="59" t="s">
        <v>94</v>
      </c>
      <c r="E9" s="60">
        <v>44998</v>
      </c>
      <c r="F9" s="60">
        <v>45066</v>
      </c>
      <c r="G9" s="61">
        <v>83700</v>
      </c>
      <c r="H9" s="61">
        <v>0</v>
      </c>
      <c r="I9" s="59" t="s">
        <v>102</v>
      </c>
      <c r="J9" s="59" t="s">
        <v>100</v>
      </c>
      <c r="K9" s="59"/>
      <c r="L9" s="59"/>
      <c r="M9" s="59"/>
      <c r="N9" s="59"/>
      <c r="O9" s="59"/>
      <c r="P9" s="60">
        <v>45199</v>
      </c>
    </row>
    <row r="10" spans="1:16" x14ac:dyDescent="0.25">
      <c r="A10" s="59">
        <v>828000386</v>
      </c>
      <c r="B10" s="59" t="s">
        <v>85</v>
      </c>
      <c r="C10" s="59" t="s">
        <v>42</v>
      </c>
      <c r="D10" s="59" t="s">
        <v>95</v>
      </c>
      <c r="E10" s="60">
        <v>45052</v>
      </c>
      <c r="F10" s="60">
        <v>45098</v>
      </c>
      <c r="G10" s="61">
        <v>250200</v>
      </c>
      <c r="H10" s="61">
        <v>0</v>
      </c>
      <c r="I10" s="59" t="s">
        <v>102</v>
      </c>
      <c r="J10" s="59" t="s">
        <v>100</v>
      </c>
      <c r="K10" s="59"/>
      <c r="L10" s="59"/>
      <c r="M10" s="59"/>
      <c r="N10" s="59"/>
      <c r="O10" s="59"/>
      <c r="P10" s="60">
        <v>45199</v>
      </c>
    </row>
    <row r="11" spans="1:16" x14ac:dyDescent="0.25">
      <c r="A11" s="59">
        <v>828000386</v>
      </c>
      <c r="B11" s="59" t="s">
        <v>85</v>
      </c>
      <c r="C11" s="59" t="s">
        <v>43</v>
      </c>
      <c r="D11" s="59" t="s">
        <v>96</v>
      </c>
      <c r="E11" s="60">
        <v>45082</v>
      </c>
      <c r="F11" s="60">
        <v>45139.626848414351</v>
      </c>
      <c r="G11" s="61">
        <v>107300</v>
      </c>
      <c r="H11" s="61">
        <v>107300</v>
      </c>
      <c r="I11" s="59" t="s">
        <v>103</v>
      </c>
      <c r="J11" s="59" t="s">
        <v>100</v>
      </c>
      <c r="K11" s="59"/>
      <c r="L11" s="59"/>
      <c r="M11" s="59"/>
      <c r="N11" s="59"/>
      <c r="O11" s="59"/>
      <c r="P11" s="60">
        <v>45199</v>
      </c>
    </row>
    <row r="12" spans="1:16" x14ac:dyDescent="0.25">
      <c r="A12" s="59">
        <v>828000386</v>
      </c>
      <c r="B12" s="59" t="s">
        <v>85</v>
      </c>
      <c r="C12" s="59" t="s">
        <v>44</v>
      </c>
      <c r="D12" s="59" t="s">
        <v>97</v>
      </c>
      <c r="E12" s="60">
        <v>45146</v>
      </c>
      <c r="F12" s="60">
        <v>45201.474619594905</v>
      </c>
      <c r="G12" s="61">
        <v>182800</v>
      </c>
      <c r="H12" s="61">
        <v>182800</v>
      </c>
      <c r="I12" s="59" t="s">
        <v>78</v>
      </c>
      <c r="J12" s="59" t="s">
        <v>101</v>
      </c>
      <c r="K12" s="59"/>
      <c r="L12" s="59"/>
      <c r="M12" s="59"/>
      <c r="N12" s="59"/>
      <c r="O12" s="59"/>
      <c r="P12" s="60">
        <v>45199</v>
      </c>
    </row>
    <row r="13" spans="1:16" x14ac:dyDescent="0.25">
      <c r="A13" s="59">
        <v>828000386</v>
      </c>
      <c r="B13" s="59" t="s">
        <v>85</v>
      </c>
      <c r="C13" s="59" t="s">
        <v>46</v>
      </c>
      <c r="D13" s="59" t="s">
        <v>98</v>
      </c>
      <c r="E13" s="60">
        <v>45126</v>
      </c>
      <c r="F13" s="60">
        <v>45201.420603935185</v>
      </c>
      <c r="G13" s="61">
        <v>114900</v>
      </c>
      <c r="H13" s="61">
        <v>114900</v>
      </c>
      <c r="I13" s="59" t="s">
        <v>78</v>
      </c>
      <c r="J13" s="59" t="s">
        <v>101</v>
      </c>
      <c r="K13" s="59"/>
      <c r="L13" s="59"/>
      <c r="M13" s="59"/>
      <c r="N13" s="59"/>
      <c r="O13" s="59"/>
      <c r="P13" s="60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61</v>
      </c>
      <c r="E2" s="21"/>
      <c r="F2" s="21"/>
      <c r="G2" s="21"/>
      <c r="H2" s="21"/>
      <c r="I2" s="22"/>
      <c r="J2" s="23" t="s">
        <v>62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63</v>
      </c>
      <c r="E4" s="21"/>
      <c r="F4" s="21"/>
      <c r="G4" s="21"/>
      <c r="H4" s="21"/>
      <c r="I4" s="22"/>
      <c r="J4" s="23" t="s">
        <v>64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65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86</v>
      </c>
      <c r="J12" s="37"/>
    </row>
    <row r="13" spans="2:10" x14ac:dyDescent="0.2">
      <c r="B13" s="36"/>
      <c r="C13" s="38" t="s">
        <v>87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66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67</v>
      </c>
      <c r="D17" s="39"/>
      <c r="H17" s="41" t="s">
        <v>68</v>
      </c>
      <c r="I17" s="41" t="s">
        <v>69</v>
      </c>
      <c r="J17" s="37"/>
    </row>
    <row r="18" spans="2:10" x14ac:dyDescent="0.2">
      <c r="B18" s="36"/>
      <c r="C18" s="38" t="s">
        <v>70</v>
      </c>
      <c r="D18" s="38"/>
      <c r="E18" s="38"/>
      <c r="F18" s="38"/>
      <c r="H18" s="42">
        <v>11</v>
      </c>
      <c r="I18" s="66">
        <v>405000</v>
      </c>
      <c r="J18" s="37"/>
    </row>
    <row r="19" spans="2:10" x14ac:dyDescent="0.2">
      <c r="B19" s="36"/>
      <c r="C19" s="17" t="s">
        <v>71</v>
      </c>
      <c r="H19" s="43">
        <v>8</v>
      </c>
      <c r="I19" s="44">
        <v>0</v>
      </c>
      <c r="J19" s="37"/>
    </row>
    <row r="20" spans="2:10" x14ac:dyDescent="0.2">
      <c r="B20" s="36"/>
      <c r="C20" s="17" t="s">
        <v>72</v>
      </c>
      <c r="H20" s="43">
        <v>0</v>
      </c>
      <c r="I20" s="44">
        <v>0</v>
      </c>
      <c r="J20" s="37"/>
    </row>
    <row r="21" spans="2:10" x14ac:dyDescent="0.2">
      <c r="B21" s="36"/>
      <c r="C21" s="17" t="s">
        <v>73</v>
      </c>
      <c r="H21" s="43">
        <v>0</v>
      </c>
      <c r="I21" s="45">
        <v>0</v>
      </c>
      <c r="J21" s="37"/>
    </row>
    <row r="22" spans="2:10" x14ac:dyDescent="0.2">
      <c r="B22" s="36"/>
      <c r="C22" s="17" t="s">
        <v>74</v>
      </c>
      <c r="H22" s="43">
        <v>0</v>
      </c>
      <c r="I22" s="44">
        <v>0</v>
      </c>
      <c r="J22" s="37"/>
    </row>
    <row r="23" spans="2:10" ht="13.5" thickBot="1" x14ac:dyDescent="0.25">
      <c r="B23" s="36"/>
      <c r="C23" s="17" t="s">
        <v>75</v>
      </c>
      <c r="H23" s="46">
        <v>0</v>
      </c>
      <c r="I23" s="47">
        <v>0</v>
      </c>
      <c r="J23" s="37"/>
    </row>
    <row r="24" spans="2:10" x14ac:dyDescent="0.2">
      <c r="B24" s="36"/>
      <c r="C24" s="38" t="s">
        <v>76</v>
      </c>
      <c r="D24" s="38"/>
      <c r="E24" s="38"/>
      <c r="F24" s="38"/>
      <c r="H24" s="42">
        <f>H19+H20+H21+H22+H23</f>
        <v>8</v>
      </c>
      <c r="I24" s="48">
        <f>I19+I20+I21+I22+I23</f>
        <v>0</v>
      </c>
      <c r="J24" s="37"/>
    </row>
    <row r="25" spans="2:10" x14ac:dyDescent="0.2">
      <c r="B25" s="36"/>
      <c r="C25" s="17" t="s">
        <v>77</v>
      </c>
      <c r="H25" s="43">
        <v>1</v>
      </c>
      <c r="I25" s="44">
        <v>107300</v>
      </c>
      <c r="J25" s="37"/>
    </row>
    <row r="26" spans="2:10" ht="13.5" thickBot="1" x14ac:dyDescent="0.25">
      <c r="B26" s="36"/>
      <c r="C26" s="17" t="s">
        <v>78</v>
      </c>
      <c r="H26" s="46">
        <v>2</v>
      </c>
      <c r="I26" s="47">
        <v>297700</v>
      </c>
      <c r="J26" s="37"/>
    </row>
    <row r="27" spans="2:10" x14ac:dyDescent="0.2">
      <c r="B27" s="36"/>
      <c r="C27" s="38" t="s">
        <v>79</v>
      </c>
      <c r="D27" s="38"/>
      <c r="E27" s="38"/>
      <c r="F27" s="38"/>
      <c r="H27" s="42">
        <f>H25+H26</f>
        <v>3</v>
      </c>
      <c r="I27" s="48">
        <f>I25+I26</f>
        <v>405000</v>
      </c>
      <c r="J27" s="37"/>
    </row>
    <row r="28" spans="2:10" ht="13.5" thickBot="1" x14ac:dyDescent="0.25">
      <c r="B28" s="36"/>
      <c r="C28" s="17" t="s">
        <v>80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81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82</v>
      </c>
      <c r="D31" s="38"/>
      <c r="H31" s="50">
        <f>H24+H27+H29</f>
        <v>11</v>
      </c>
      <c r="I31" s="51">
        <f>I24+I27+I29</f>
        <v>405000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3"/>
      <c r="D36" s="53"/>
      <c r="G36" s="54" t="s">
        <v>83</v>
      </c>
      <c r="H36" s="53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104</v>
      </c>
      <c r="G38" s="55" t="s">
        <v>84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Murillo</dc:creator>
  <cp:lastModifiedBy>Geraldine Valencia Zambrano</cp:lastModifiedBy>
  <cp:lastPrinted>2023-11-01T20:11:06Z</cp:lastPrinted>
  <dcterms:created xsi:type="dcterms:W3CDTF">2015-06-05T18:19:34Z</dcterms:created>
  <dcterms:modified xsi:type="dcterms:W3CDTF">2023-11-02T12:32:16Z</dcterms:modified>
</cp:coreProperties>
</file>