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15005012 SERINS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s="1"/>
  <c r="M1" i="2" l="1"/>
  <c r="K1" i="2"/>
  <c r="J1" i="2"/>
  <c r="G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<sst xmlns="http://schemas.openxmlformats.org/spreadsheetml/2006/main" count="103" uniqueCount="70">
  <si>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</si>
  <si>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</si>
  <si>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</si>
  <si>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</si>
  <si>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</si>
  <si>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</si>
  <si>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</si>
  <si>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</si>
  <si>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</si>
  <si>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</si>
  <si>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</si>
  <si>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LIBRO ABIERTO</t>
  </si>
  <si>
    <t>SERVICIOS INTEGRADOS DE SALUD SAS</t>
  </si>
  <si>
    <t>NORORIENTE/CALI</t>
  </si>
  <si>
    <t>FE</t>
  </si>
  <si>
    <t>Fecha de radicacion EPS</t>
  </si>
  <si>
    <t>Alf+Fac</t>
  </si>
  <si>
    <t>FE267</t>
  </si>
  <si>
    <t>FE268</t>
  </si>
  <si>
    <t>Llave</t>
  </si>
  <si>
    <t>815005012_FE267</t>
  </si>
  <si>
    <t>815005012_FE268</t>
  </si>
  <si>
    <t>Estado de factura EPS Noviembre 21</t>
  </si>
  <si>
    <t>23.10.2023</t>
  </si>
  <si>
    <t>Valor compensacion SAP</t>
  </si>
  <si>
    <t xml:space="preserve">Doc. Compensacion </t>
  </si>
  <si>
    <t>Fecha de compensacion</t>
  </si>
  <si>
    <t>Fecha de corte</t>
  </si>
  <si>
    <t>FACTURA CANCELADA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</si>
  <si>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</si>
  <si>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</si>
  <si>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</si>
  <si>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</si>
  <si>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</si>
  <si>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</si>
  <si>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</si>
  <si>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</si>
  <si>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</si>
  <si>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</si>
  <si>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</si>
  <si>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</si>
  <si>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</si>
  <si>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</si>
  <si>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</si>
  <si>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</si>
  <si>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</si>
  <si>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</si>
  <si>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</si>
  <si>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</si>
  <si>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</si>
  <si>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</si>
  <si>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</si>
  <si>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NOVIEMBRE 21 DE 2023</t>
  </si>
  <si>
    <t>Señores : SERVICIOS INTEGRADOS DE SALUD SAS</t>
  </si>
  <si>
    <t>NIT: 815005012</t>
  </si>
  <si>
    <t>A continuacion me permito remitir nuestra respuesta al estado de cartera presentado en la fecha: 18/11/2023</t>
  </si>
  <si>
    <t>Mauricio García Meléndez</t>
  </si>
  <si>
    <t>Auxiliar de gerencia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</si>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</sst>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8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164" fontId="6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14" fontId="5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/>
    <xf numFmtId="14" fontId="6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2" borderId="1" xfId="0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 wrapText="1"/>
    </xf>
    <xf numFmtId="164" fontId="6" fillId="0" borderId="0" xfId="1" applyNumberFormat="1" applyFont="1"/>
    <xf numFmtId="164" fontId="5" fillId="5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3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8" fillId="0" borderId="7" xfId="2" applyFont="1" applyBorder="1"/>
    <xf numFmtId="0" fontId="8" fillId="0" borderId="8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0" xfId="2" applyNumberFormat="1" applyFont="1" applyBorder="1" applyAlignment="1">
      <alignment horizontal="center"/>
    </xf>
    <xf numFmtId="165" fontId="8" fillId="0" borderId="10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4" xfId="2" applyNumberFormat="1" applyFont="1" applyBorder="1" applyAlignment="1">
      <alignment horizontal="center"/>
    </xf>
    <xf numFmtId="165" fontId="9" fillId="0" borderId="14" xfId="2" applyNumberFormat="1" applyFont="1" applyBorder="1" applyAlignment="1">
      <alignment horizontal="right"/>
    </xf>
    <xf numFmtId="165" fontId="8" fillId="0" borderId="0" xfId="2" applyNumberFormat="1" applyFont="1"/>
    <xf numFmtId="165" fontId="9" fillId="0" borderId="10" xfId="2" applyNumberFormat="1" applyFont="1" applyBorder="1"/>
    <xf numFmtId="165" fontId="8" fillId="0" borderId="10" xfId="2" applyNumberFormat="1" applyFont="1" applyBorder="1"/>
    <xf numFmtId="165" fontId="9" fillId="0" borderId="0" xfId="2" applyNumberFormat="1" applyFont="1"/>
    <xf numFmtId="0" fontId="8" fillId="0" borderId="9" xfId="2" applyFont="1" applyBorder="1"/>
    <xf numFmtId="0" fontId="10" fillId="0" borderId="10" xfId="2" applyFont="1" applyBorder="1" applyAlignment="1">
      <alignment vertical="top"/>
    </xf>
    <xf numFmtId="0" fontId="8" fillId="0" borderId="10" xfId="2" applyFont="1" applyBorder="1"/>
    <xf numFmtId="0" fontId="8" fillId="0" borderId="11" xfId="2" applyFont="1" applyBorder="1"/>
    <xf numFmtId="166" fontId="9" fillId="0" borderId="0" xfId="2" applyNumberFormat="1" applyFont="1" applyAlignment="1">
      <alignment horizontal="right"/>
    </xf>
    <xf numFmtId="167" fontId="8" fillId="0" borderId="0" xfId="2" applyNumberFormat="1" applyFont="1"/>
    <xf numFmtId="0" fontId="8" fillId="2" borderId="0" xfId="2" applyFont="1" applyFill="1"/>
    <xf numFmtId="0" fontId="9" fillId="0" borderId="0" xfId="1" applyNumberFormat="1" applyFont="1" applyAlignment="1">
      <alignment horizontal="center"/>
    </xf>
    <xf numFmtId="168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0" fontId="8" fillId="0" borderId="2" xfId="1" applyNumberFormat="1" applyFont="1" applyBorder="1" applyAlignment="1">
      <alignment horizontal="center"/>
    </xf>
    <xf numFmtId="168" fontId="8" fillId="0" borderId="2" xfId="1" applyNumberFormat="1" applyFont="1" applyBorder="1" applyAlignment="1">
      <alignment horizontal="right"/>
    </xf>
    <xf numFmtId="164" fontId="8" fillId="0" borderId="14" xfId="1" applyNumberFormat="1" applyFont="1" applyBorder="1" applyAlignment="1">
      <alignment horizontal="center"/>
    </xf>
    <xf numFmtId="168" fontId="8" fillId="0" borderId="14" xfId="1" applyNumberFormat="1" applyFont="1" applyBorder="1" applyAlignment="1">
      <alignment horizontal="right"/>
    </xf>
    <xf numFmtId="0" fontId="0" fillId="0" borderId="0" xfId="2" applyFont="1"/>
    <xf numFmtId="0" fontId="9" fillId="0" borderId="7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A11" sqref="A11"/>
    </sheetView>
  </sheetViews>
  <sheetFormatPr baseColWidth="10" defaultRowHeight="14.5" x14ac:dyDescent="0.35"/>
  <cols>
    <col min="2" max="2" width="35.453125" customWidth="1"/>
    <col min="3" max="3" width="9" customWidth="1"/>
    <col min="4" max="4" width="8.81640625" customWidth="1"/>
    <col min="5" max="5" width="12.26953125" customWidth="1"/>
    <col min="6" max="6" width="13.7265625" customWidth="1"/>
    <col min="7" max="7" width="13.1796875" customWidth="1"/>
    <col min="8" max="8" width="9.81640625" customWidth="1"/>
    <col min="9" max="9" width="15.7265625" bestFit="1" customWidth="1"/>
    <col min="10" max="10" width="19.453125" customWidth="1"/>
    <col min="11" max="11" width="14.81640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815005012</v>
      </c>
      <c r="B2" s="1" t="s">
        <v>12</v>
      </c>
      <c r="C2" s="1" t="s">
        <v>14</v>
      </c>
      <c r="D2" s="1">
        <v>267</v>
      </c>
      <c r="E2" s="5">
        <v>45208</v>
      </c>
      <c r="F2" s="5">
        <v>45208</v>
      </c>
      <c r="G2" s="6">
        <v>453168127</v>
      </c>
      <c r="H2" s="1"/>
      <c r="I2" s="4" t="s">
        <v>11</v>
      </c>
      <c r="J2" s="4" t="s">
        <v>13</v>
      </c>
      <c r="K2" s="4" t="s">
        <v>11</v>
      </c>
    </row>
    <row r="3" spans="1:11" x14ac:dyDescent="0.35">
      <c r="A3" s="1">
        <v>815005012</v>
      </c>
      <c r="B3" s="1" t="s">
        <v>12</v>
      </c>
      <c r="C3" s="1" t="s">
        <v>14</v>
      </c>
      <c r="D3" s="1">
        <v>268</v>
      </c>
      <c r="E3" s="5">
        <v>45208</v>
      </c>
      <c r="F3" s="5">
        <v>45208</v>
      </c>
      <c r="G3" s="6">
        <v>87594159</v>
      </c>
      <c r="H3" s="1"/>
      <c r="I3" s="4" t="s">
        <v>11</v>
      </c>
      <c r="J3" s="4" t="s">
        <v>13</v>
      </c>
      <c r="K3" s="4" t="s">
        <v>11</v>
      </c>
    </row>
    <row r="4" spans="1:11" x14ac:dyDescent="0.35">
      <c r="A4" s="1"/>
      <c r="B4" s="1"/>
      <c r="C4" s="1"/>
      <c r="D4" s="1"/>
      <c r="E4" s="1"/>
      <c r="F4" s="1"/>
      <c r="G4" s="7">
        <f>SUM(G2:G3)</f>
        <v>540762286</v>
      </c>
      <c r="H4" s="1"/>
      <c r="I4" s="4"/>
      <c r="J4" s="4"/>
      <c r="K4" s="1"/>
    </row>
    <row r="5" spans="1:11" x14ac:dyDescent="0.3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"/>
  <sheetViews>
    <sheetView showGridLines="0" topLeftCell="C1" zoomScale="80" zoomScaleNormal="80" workbookViewId="0">
      <selection activeCell="A3" sqref="A3"/>
    </sheetView>
  </sheetViews>
  <sheetFormatPr baseColWidth="10" defaultRowHeight="14" x14ac:dyDescent="0.3"/>
  <cols>
    <col min="1" max="1" width="11.26953125" style="13" bestFit="1" customWidth="1"/>
    <col min="2" max="2" width="33.6328125" style="21" customWidth="1"/>
    <col min="3" max="3" width="8.36328125" style="13" bestFit="1" customWidth="1"/>
    <col min="4" max="4" width="9" style="13" bestFit="1" customWidth="1"/>
    <col min="5" max="5" width="8.81640625" style="13" customWidth="1"/>
    <col min="6" max="6" width="20.36328125" style="13" customWidth="1"/>
    <col min="7" max="7" width="12.26953125" style="16" customWidth="1"/>
    <col min="8" max="8" width="13.7265625" style="16" customWidth="1"/>
    <col min="9" max="9" width="13.7265625" style="13" customWidth="1"/>
    <col min="10" max="11" width="16.7265625" style="24" bestFit="1" customWidth="1"/>
    <col min="12" max="12" width="23.54296875" style="13" bestFit="1" customWidth="1"/>
    <col min="13" max="13" width="16.26953125" style="13" customWidth="1"/>
    <col min="14" max="14" width="21.08984375" style="13" customWidth="1"/>
    <col min="15" max="15" width="16.453125" style="13" customWidth="1"/>
    <col min="16" max="16" width="11.26953125" style="13" bestFit="1" customWidth="1"/>
    <col min="17" max="16384" width="10.90625" style="13"/>
  </cols>
  <sheetData>
    <row r="1" spans="1:16" x14ac:dyDescent="0.3">
      <c r="J1" s="24">
        <f>SUBTOTAL(9,J3:J4)</f>
        <v>540762286</v>
      </c>
      <c r="K1" s="24">
        <f>SUBTOTAL(9,K3:K4)</f>
        <v>540762286</v>
      </c>
      <c r="M1" s="24">
        <f>SUBTOTAL(9,M3:M4)</f>
        <v>529073606.25999999</v>
      </c>
    </row>
    <row r="2" spans="1:16" s="9" customFormat="1" ht="42" x14ac:dyDescent="0.35">
      <c r="A2" s="8" t="s">
        <v>6</v>
      </c>
      <c r="B2" s="8" t="s">
        <v>8</v>
      </c>
      <c r="C2" s="8" t="s">
        <v>0</v>
      </c>
      <c r="D2" s="8" t="s">
        <v>1</v>
      </c>
      <c r="E2" s="8" t="s">
        <v>16</v>
      </c>
      <c r="F2" s="18" t="s">
        <v>19</v>
      </c>
      <c r="G2" s="14" t="s">
        <v>2</v>
      </c>
      <c r="H2" s="14" t="s">
        <v>3</v>
      </c>
      <c r="I2" s="17" t="s">
        <v>15</v>
      </c>
      <c r="J2" s="23" t="s">
        <v>4</v>
      </c>
      <c r="K2" s="25" t="s">
        <v>5</v>
      </c>
      <c r="L2" s="19" t="s">
        <v>22</v>
      </c>
      <c r="M2" s="26" t="s">
        <v>24</v>
      </c>
      <c r="N2" s="26" t="s">
        <v>25</v>
      </c>
      <c r="O2" s="26" t="s">
        <v>26</v>
      </c>
      <c r="P2" s="8" t="s">
        <v>27</v>
      </c>
    </row>
    <row r="3" spans="1:16" ht="28" x14ac:dyDescent="0.3">
      <c r="A3" s="10">
        <v>815005012</v>
      </c>
      <c r="B3" s="20" t="s">
        <v>12</v>
      </c>
      <c r="C3" s="10" t="s">
        <v>14</v>
      </c>
      <c r="D3" s="10">
        <v>267</v>
      </c>
      <c r="E3" s="10" t="s">
        <v>17</v>
      </c>
      <c r="F3" s="10" t="s">
        <v>20</v>
      </c>
      <c r="G3" s="15">
        <v>45208</v>
      </c>
      <c r="H3" s="15">
        <v>45208</v>
      </c>
      <c r="I3" s="15">
        <v>45208.742179780093</v>
      </c>
      <c r="J3" s="11">
        <v>453168127</v>
      </c>
      <c r="K3" s="11">
        <v>453168127</v>
      </c>
      <c r="L3" s="22" t="s">
        <v>28</v>
      </c>
      <c r="M3" s="11">
        <v>443231602.44</v>
      </c>
      <c r="N3" s="10">
        <v>2201443260</v>
      </c>
      <c r="O3" s="10" t="s">
        <v>23</v>
      </c>
      <c r="P3" s="15">
        <v>45230</v>
      </c>
    </row>
    <row r="4" spans="1:16" ht="28" x14ac:dyDescent="0.3">
      <c r="A4" s="10">
        <v>815005012</v>
      </c>
      <c r="B4" s="20" t="s">
        <v>12</v>
      </c>
      <c r="C4" s="10" t="s">
        <v>14</v>
      </c>
      <c r="D4" s="10">
        <v>268</v>
      </c>
      <c r="E4" s="10" t="s">
        <v>18</v>
      </c>
      <c r="F4" s="10" t="s">
        <v>21</v>
      </c>
      <c r="G4" s="15">
        <v>45208</v>
      </c>
      <c r="H4" s="15">
        <v>45208</v>
      </c>
      <c r="I4" s="15">
        <v>45209.3579880787</v>
      </c>
      <c r="J4" s="11">
        <v>87594159</v>
      </c>
      <c r="K4" s="11">
        <v>87594159</v>
      </c>
      <c r="L4" s="22" t="s">
        <v>28</v>
      </c>
      <c r="M4" s="11">
        <v>85842003.819999993</v>
      </c>
      <c r="N4" s="10">
        <v>2201443214</v>
      </c>
      <c r="O4" s="10" t="s">
        <v>23</v>
      </c>
      <c r="P4" s="15">
        <v>45230</v>
      </c>
    </row>
    <row r="5" spans="1:16" x14ac:dyDescent="0.3">
      <c r="A5" s="10"/>
      <c r="B5" s="20"/>
      <c r="C5" s="10"/>
      <c r="D5" s="10"/>
      <c r="E5" s="10"/>
      <c r="F5" s="10"/>
      <c r="G5" s="15"/>
      <c r="H5" s="15"/>
      <c r="I5" s="10"/>
      <c r="J5" s="11"/>
      <c r="K5" s="11"/>
      <c r="L5" s="12"/>
      <c r="M5" s="10"/>
      <c r="N5" s="10"/>
      <c r="O5" s="10"/>
      <c r="P5" s="10"/>
    </row>
  </sheetData>
  <dataValidations count="1">
    <dataValidation type="whole" operator="greaterThan" allowBlank="1" showInputMessage="1" showErrorMessage="1" errorTitle="DATO ERRADO" error="El valor debe ser diferente de cero" sqref="J1:K1048576 M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L23" sqref="L23"/>
    </sheetView>
  </sheetViews>
  <sheetFormatPr baseColWidth="10" defaultRowHeight="12.5" x14ac:dyDescent="0.25"/>
  <cols>
    <col min="1" max="1" width="1" style="27" customWidth="1"/>
    <col min="2" max="2" width="10.90625" style="27"/>
    <col min="3" max="3" width="17.54296875" style="27" customWidth="1"/>
    <col min="4" max="4" width="11.54296875" style="27" customWidth="1"/>
    <col min="5" max="8" width="10.90625" style="27"/>
    <col min="9" max="9" width="22.54296875" style="27" customWidth="1"/>
    <col min="10" max="10" width="14" style="27" customWidth="1"/>
    <col min="11" max="11" width="1.7265625" style="27" customWidth="1"/>
    <col min="12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29</v>
      </c>
      <c r="E2" s="31"/>
      <c r="F2" s="31"/>
      <c r="G2" s="31"/>
      <c r="H2" s="31"/>
      <c r="I2" s="32"/>
      <c r="J2" s="33" t="s">
        <v>30</v>
      </c>
    </row>
    <row r="3" spans="2:10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31</v>
      </c>
      <c r="E4" s="31"/>
      <c r="F4" s="31"/>
      <c r="G4" s="31"/>
      <c r="H4" s="31"/>
      <c r="I4" s="32"/>
      <c r="J4" s="33" t="s">
        <v>32</v>
      </c>
    </row>
    <row r="5" spans="2:10" ht="13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5">
      <c r="B7" s="46"/>
      <c r="J7" s="47"/>
    </row>
    <row r="8" spans="2:10" ht="13" x14ac:dyDescent="0.3">
      <c r="B8" s="46"/>
      <c r="C8" s="48" t="s">
        <v>52</v>
      </c>
      <c r="E8" s="49"/>
      <c r="J8" s="47"/>
    </row>
    <row r="9" spans="2:10" x14ac:dyDescent="0.25">
      <c r="B9" s="46"/>
      <c r="J9" s="47"/>
    </row>
    <row r="10" spans="2:10" ht="13" x14ac:dyDescent="0.3">
      <c r="B10" s="46"/>
      <c r="C10" s="48" t="s">
        <v>53</v>
      </c>
      <c r="J10" s="47"/>
    </row>
    <row r="11" spans="2:10" ht="13" x14ac:dyDescent="0.3">
      <c r="B11" s="46"/>
      <c r="C11" s="48" t="s">
        <v>54</v>
      </c>
      <c r="J11" s="47"/>
    </row>
    <row r="12" spans="2:10" x14ac:dyDescent="0.25">
      <c r="B12" s="46"/>
      <c r="J12" s="47"/>
    </row>
    <row r="13" spans="2:10" x14ac:dyDescent="0.25">
      <c r="B13" s="46"/>
      <c r="C13" s="27" t="s">
        <v>55</v>
      </c>
      <c r="J13" s="47"/>
    </row>
    <row r="14" spans="2:10" x14ac:dyDescent="0.25">
      <c r="B14" s="46"/>
      <c r="C14" s="50"/>
      <c r="J14" s="47"/>
    </row>
    <row r="15" spans="2:10" ht="13" x14ac:dyDescent="0.3">
      <c r="B15" s="46"/>
      <c r="C15" s="27" t="s">
        <v>33</v>
      </c>
      <c r="D15" s="49"/>
      <c r="H15" s="51" t="s">
        <v>34</v>
      </c>
      <c r="I15" s="51" t="s">
        <v>35</v>
      </c>
      <c r="J15" s="47"/>
    </row>
    <row r="16" spans="2:10" ht="13" x14ac:dyDescent="0.3">
      <c r="B16" s="46"/>
      <c r="C16" s="48" t="s">
        <v>36</v>
      </c>
      <c r="D16" s="48"/>
      <c r="E16" s="48"/>
      <c r="F16" s="48"/>
      <c r="H16" s="52">
        <v>2</v>
      </c>
      <c r="I16" s="70">
        <v>540762286</v>
      </c>
      <c r="J16" s="47"/>
    </row>
    <row r="17" spans="2:14" x14ac:dyDescent="0.25">
      <c r="B17" s="46"/>
      <c r="C17" s="27" t="s">
        <v>37</v>
      </c>
      <c r="H17" s="53">
        <v>2</v>
      </c>
      <c r="I17" s="54">
        <v>540762286</v>
      </c>
      <c r="J17" s="47"/>
    </row>
    <row r="18" spans="2:14" x14ac:dyDescent="0.25">
      <c r="B18" s="46"/>
      <c r="C18" s="27" t="s">
        <v>38</v>
      </c>
      <c r="H18" s="53">
        <v>0</v>
      </c>
      <c r="I18" s="54">
        <v>0</v>
      </c>
      <c r="J18" s="47"/>
    </row>
    <row r="19" spans="2:14" x14ac:dyDescent="0.25">
      <c r="B19" s="46"/>
      <c r="C19" s="27" t="s">
        <v>39</v>
      </c>
      <c r="H19" s="53">
        <v>0</v>
      </c>
      <c r="I19" s="55">
        <v>0</v>
      </c>
      <c r="J19" s="47"/>
    </row>
    <row r="20" spans="2:14" x14ac:dyDescent="0.25">
      <c r="B20" s="46"/>
      <c r="C20" s="27" t="s">
        <v>40</v>
      </c>
      <c r="H20" s="53">
        <v>0</v>
      </c>
      <c r="I20" s="54">
        <v>0</v>
      </c>
      <c r="J20" s="47"/>
    </row>
    <row r="21" spans="2:14" ht="13" thickBot="1" x14ac:dyDescent="0.3">
      <c r="B21" s="46"/>
      <c r="C21" s="27" t="s">
        <v>41</v>
      </c>
      <c r="H21" s="56">
        <v>0</v>
      </c>
      <c r="I21" s="57">
        <v>0</v>
      </c>
      <c r="J21" s="47"/>
    </row>
    <row r="22" spans="2:14" ht="13" x14ac:dyDescent="0.3">
      <c r="B22" s="46"/>
      <c r="C22" s="48" t="s">
        <v>42</v>
      </c>
      <c r="D22" s="48"/>
      <c r="E22" s="48"/>
      <c r="F22" s="48"/>
      <c r="H22" s="52">
        <f>H17+H18+H19+H20+H21</f>
        <v>2</v>
      </c>
      <c r="I22" s="58">
        <f>I17+I18+I19+I20+I21</f>
        <v>540762286</v>
      </c>
      <c r="J22" s="47"/>
    </row>
    <row r="23" spans="2:14" x14ac:dyDescent="0.25">
      <c r="B23" s="46"/>
      <c r="C23" s="27" t="s">
        <v>43</v>
      </c>
      <c r="H23" s="53">
        <v>0</v>
      </c>
      <c r="I23" s="54">
        <v>0</v>
      </c>
      <c r="J23" s="47"/>
    </row>
    <row r="24" spans="2:14" ht="13" thickBot="1" x14ac:dyDescent="0.3">
      <c r="B24" s="46"/>
      <c r="C24" s="27" t="s">
        <v>44</v>
      </c>
      <c r="H24" s="56">
        <v>0</v>
      </c>
      <c r="I24" s="57">
        <v>0</v>
      </c>
      <c r="J24" s="47"/>
    </row>
    <row r="25" spans="2:14" ht="13" x14ac:dyDescent="0.3">
      <c r="B25" s="46"/>
      <c r="C25" s="48" t="s">
        <v>45</v>
      </c>
      <c r="D25" s="48"/>
      <c r="E25" s="48"/>
      <c r="F25" s="48"/>
      <c r="H25" s="52">
        <f>H23+H24</f>
        <v>0</v>
      </c>
      <c r="I25" s="58">
        <f>I23+I24</f>
        <v>0</v>
      </c>
      <c r="J25" s="47"/>
    </row>
    <row r="26" spans="2:14" ht="13.5" thickBot="1" x14ac:dyDescent="0.35">
      <c r="B26" s="46"/>
      <c r="C26" s="27" t="s">
        <v>46</v>
      </c>
      <c r="D26" s="48"/>
      <c r="E26" s="48"/>
      <c r="F26" s="48"/>
      <c r="H26" s="56">
        <v>0</v>
      </c>
      <c r="I26" s="57">
        <v>0</v>
      </c>
      <c r="J26" s="47"/>
    </row>
    <row r="27" spans="2:14" ht="13" x14ac:dyDescent="0.3">
      <c r="B27" s="46"/>
      <c r="C27" s="48" t="s">
        <v>47</v>
      </c>
      <c r="D27" s="48"/>
      <c r="E27" s="48"/>
      <c r="F27" s="48"/>
      <c r="H27" s="53">
        <f>H26</f>
        <v>0</v>
      </c>
      <c r="I27" s="54">
        <f>I26</f>
        <v>0</v>
      </c>
      <c r="J27" s="47"/>
    </row>
    <row r="28" spans="2:14" ht="13" x14ac:dyDescent="0.3">
      <c r="B28" s="46"/>
      <c r="C28" s="48"/>
      <c r="D28" s="48"/>
      <c r="E28" s="48"/>
      <c r="F28" s="48"/>
      <c r="H28" s="59"/>
      <c r="I28" s="58"/>
      <c r="J28" s="47"/>
    </row>
    <row r="29" spans="2:14" ht="13.5" thickBot="1" x14ac:dyDescent="0.35">
      <c r="B29" s="46"/>
      <c r="C29" s="48" t="s">
        <v>48</v>
      </c>
      <c r="D29" s="48"/>
      <c r="H29" s="60">
        <f>H22+H25+H27</f>
        <v>2</v>
      </c>
      <c r="I29" s="61">
        <f>I22+I25+I27</f>
        <v>540762286</v>
      </c>
      <c r="J29" s="47"/>
    </row>
    <row r="30" spans="2:14" ht="13.5" thickTop="1" x14ac:dyDescent="0.3">
      <c r="B30" s="46"/>
      <c r="C30" s="48"/>
      <c r="D30" s="48"/>
      <c r="H30" s="62"/>
      <c r="I30" s="54"/>
      <c r="J30" s="47"/>
    </row>
    <row r="31" spans="2:14" x14ac:dyDescent="0.25">
      <c r="B31" s="46"/>
      <c r="G31" s="62"/>
      <c r="H31" s="62"/>
      <c r="I31" s="62"/>
      <c r="J31" s="47"/>
      <c r="N31" s="27" t="s">
        <v>49</v>
      </c>
    </row>
    <row r="32" spans="2:14" x14ac:dyDescent="0.25">
      <c r="B32" s="46"/>
      <c r="G32" s="62"/>
      <c r="H32" s="62"/>
      <c r="I32" s="62"/>
      <c r="J32" s="47"/>
    </row>
    <row r="33" spans="2:10" x14ac:dyDescent="0.25">
      <c r="B33" s="46"/>
      <c r="G33" s="62"/>
      <c r="H33" s="62"/>
      <c r="I33" s="62"/>
      <c r="J33" s="47"/>
    </row>
    <row r="34" spans="2:10" ht="13.5" thickBot="1" x14ac:dyDescent="0.35">
      <c r="B34" s="46"/>
      <c r="C34" s="63" t="s">
        <v>56</v>
      </c>
      <c r="D34" s="64"/>
      <c r="G34" s="63" t="s">
        <v>50</v>
      </c>
      <c r="H34" s="64"/>
      <c r="I34" s="62"/>
      <c r="J34" s="47"/>
    </row>
    <row r="35" spans="2:10" ht="4.5" customHeight="1" x14ac:dyDescent="0.25">
      <c r="B35" s="46"/>
      <c r="C35" s="62"/>
      <c r="D35" s="62"/>
      <c r="G35" s="62"/>
      <c r="H35" s="62"/>
      <c r="I35" s="62"/>
      <c r="J35" s="47"/>
    </row>
    <row r="36" spans="2:10" ht="13" x14ac:dyDescent="0.3">
      <c r="B36" s="46"/>
      <c r="C36" s="48" t="s">
        <v>57</v>
      </c>
      <c r="G36" s="65" t="s">
        <v>51</v>
      </c>
      <c r="H36" s="62"/>
      <c r="I36" s="62"/>
      <c r="J36" s="47"/>
    </row>
    <row r="37" spans="2:10" ht="18.75" customHeight="1" thickBot="1" x14ac:dyDescent="0.3">
      <c r="B37" s="66"/>
      <c r="C37" s="67" t="s">
        <v>12</v>
      </c>
      <c r="D37" s="68"/>
      <c r="E37" s="68"/>
      <c r="F37" s="68"/>
      <c r="G37" s="64"/>
      <c r="H37" s="64"/>
      <c r="I37" s="64"/>
      <c r="J37" s="69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F25" sqref="F25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58</v>
      </c>
      <c r="E2" s="31"/>
      <c r="F2" s="31"/>
      <c r="G2" s="31"/>
      <c r="H2" s="31"/>
      <c r="I2" s="32"/>
      <c r="J2" s="33" t="s">
        <v>59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60</v>
      </c>
    </row>
    <row r="5" spans="2:10 16102:16105" ht="13" x14ac:dyDescent="0.25">
      <c r="B5" s="34"/>
      <c r="C5" s="35"/>
      <c r="D5" s="82" t="s">
        <v>61</v>
      </c>
      <c r="E5" s="83"/>
      <c r="F5" s="83"/>
      <c r="G5" s="83"/>
      <c r="H5" s="83"/>
      <c r="I5" s="84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62</v>
      </c>
      <c r="WUJ6" s="27" t="s">
        <v>63</v>
      </c>
      <c r="WUK6" s="71">
        <f ca="1">+TODAY()</f>
        <v>45251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64</v>
      </c>
      <c r="D9" s="71"/>
      <c r="E9" s="49"/>
      <c r="J9" s="47"/>
    </row>
    <row r="10" spans="2:10 16102:16105" ht="13" x14ac:dyDescent="0.3">
      <c r="B10" s="46"/>
      <c r="C10" s="48"/>
      <c r="J10" s="47"/>
    </row>
    <row r="11" spans="2:10 16102:16105" ht="13" x14ac:dyDescent="0.3">
      <c r="B11" s="46"/>
      <c r="C11" s="48" t="s">
        <v>53</v>
      </c>
      <c r="J11" s="47"/>
    </row>
    <row r="12" spans="2:10 16102:16105" ht="13" x14ac:dyDescent="0.3">
      <c r="B12" s="46"/>
      <c r="C12" s="48" t="s">
        <v>54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65</v>
      </c>
      <c r="J14" s="47"/>
    </row>
    <row r="15" spans="2:10 16102:16105" x14ac:dyDescent="0.25">
      <c r="B15" s="46"/>
      <c r="C15" s="50"/>
      <c r="J15" s="47"/>
    </row>
    <row r="16" spans="2:10 16102:16105" ht="13" x14ac:dyDescent="0.3">
      <c r="B16" s="46"/>
      <c r="C16" s="72" t="s">
        <v>66</v>
      </c>
      <c r="D16" s="49"/>
      <c r="H16" s="51" t="s">
        <v>34</v>
      </c>
      <c r="I16" s="51" t="s">
        <v>35</v>
      </c>
      <c r="J16" s="47"/>
    </row>
    <row r="17" spans="2:10" ht="13" x14ac:dyDescent="0.3">
      <c r="B17" s="46"/>
      <c r="C17" s="48" t="s">
        <v>36</v>
      </c>
      <c r="D17" s="48"/>
      <c r="E17" s="48"/>
      <c r="F17" s="48"/>
      <c r="H17" s="73">
        <v>2</v>
      </c>
      <c r="I17" s="74">
        <v>540762286</v>
      </c>
      <c r="J17" s="47"/>
    </row>
    <row r="18" spans="2:10" x14ac:dyDescent="0.25">
      <c r="B18" s="46"/>
      <c r="C18" s="27" t="s">
        <v>37</v>
      </c>
      <c r="H18" s="75">
        <v>2</v>
      </c>
      <c r="I18" s="76">
        <v>540762286</v>
      </c>
      <c r="J18" s="47"/>
    </row>
    <row r="19" spans="2:10" x14ac:dyDescent="0.25">
      <c r="B19" s="46"/>
      <c r="C19" s="27" t="s">
        <v>38</v>
      </c>
      <c r="H19" s="75">
        <v>0</v>
      </c>
      <c r="I19" s="76">
        <v>0</v>
      </c>
      <c r="J19" s="47"/>
    </row>
    <row r="20" spans="2:10" x14ac:dyDescent="0.25">
      <c r="B20" s="46"/>
      <c r="C20" s="27" t="s">
        <v>39</v>
      </c>
      <c r="H20" s="75">
        <v>0</v>
      </c>
      <c r="I20" s="76">
        <v>0</v>
      </c>
      <c r="J20" s="47"/>
    </row>
    <row r="21" spans="2:10" x14ac:dyDescent="0.25">
      <c r="B21" s="46"/>
      <c r="C21" s="27" t="s">
        <v>40</v>
      </c>
      <c r="H21" s="75">
        <v>0</v>
      </c>
      <c r="I21" s="76">
        <v>0</v>
      </c>
      <c r="J21" s="47"/>
    </row>
    <row r="22" spans="2:10" x14ac:dyDescent="0.25">
      <c r="B22" s="46"/>
      <c r="C22" s="27" t="s">
        <v>67</v>
      </c>
      <c r="H22" s="77">
        <v>0</v>
      </c>
      <c r="I22" s="78">
        <v>0</v>
      </c>
      <c r="J22" s="47"/>
    </row>
    <row r="23" spans="2:10" ht="13" x14ac:dyDescent="0.3">
      <c r="B23" s="46"/>
      <c r="C23" s="48" t="s">
        <v>68</v>
      </c>
      <c r="D23" s="48"/>
      <c r="E23" s="48"/>
      <c r="F23" s="48"/>
      <c r="H23" s="75">
        <f>SUM(H18:H22)</f>
        <v>2</v>
      </c>
      <c r="I23" s="74">
        <f>(I18+I19+I20+I21+I22)</f>
        <v>540762286</v>
      </c>
      <c r="J23" s="47"/>
    </row>
    <row r="24" spans="2:10" ht="13.5" thickBot="1" x14ac:dyDescent="0.35">
      <c r="B24" s="46"/>
      <c r="C24" s="48"/>
      <c r="D24" s="48"/>
      <c r="H24" s="79"/>
      <c r="I24" s="80"/>
      <c r="J24" s="47"/>
    </row>
    <row r="25" spans="2:10" ht="15" thickTop="1" x14ac:dyDescent="0.35">
      <c r="B25" s="46"/>
      <c r="C25" s="48"/>
      <c r="D25" s="48"/>
      <c r="F25" s="81"/>
      <c r="H25" s="62"/>
      <c r="I25" s="54"/>
      <c r="J25" s="47"/>
    </row>
    <row r="26" spans="2:10" ht="13" x14ac:dyDescent="0.3">
      <c r="B26" s="46"/>
      <c r="C26" s="48"/>
      <c r="D26" s="48"/>
      <c r="H26" s="62"/>
      <c r="I26" s="54"/>
      <c r="J26" s="47"/>
    </row>
    <row r="27" spans="2:10" ht="13" x14ac:dyDescent="0.3">
      <c r="B27" s="46"/>
      <c r="C27" s="48"/>
      <c r="D27" s="48"/>
      <c r="H27" s="62"/>
      <c r="I27" s="54"/>
      <c r="J27" s="47"/>
    </row>
    <row r="28" spans="2:10" x14ac:dyDescent="0.25">
      <c r="B28" s="46"/>
      <c r="G28" s="62"/>
      <c r="H28" s="62"/>
      <c r="I28" s="62"/>
      <c r="J28" s="47"/>
    </row>
    <row r="29" spans="2:10" ht="13.5" thickBot="1" x14ac:dyDescent="0.35">
      <c r="B29" s="46"/>
      <c r="C29" s="63" t="s">
        <v>56</v>
      </c>
      <c r="D29" s="64"/>
      <c r="G29" s="63" t="s">
        <v>50</v>
      </c>
      <c r="H29" s="64"/>
      <c r="I29" s="62"/>
      <c r="J29" s="47"/>
    </row>
    <row r="30" spans="2:10" ht="13" x14ac:dyDescent="0.3">
      <c r="B30" s="46"/>
      <c r="C30" s="65" t="s">
        <v>12</v>
      </c>
      <c r="D30" s="62"/>
      <c r="G30" s="65" t="s">
        <v>69</v>
      </c>
      <c r="H30" s="62"/>
      <c r="I30" s="62"/>
      <c r="J30" s="47"/>
    </row>
    <row r="31" spans="2:10" ht="18.75" customHeight="1" thickBot="1" x14ac:dyDescent="0.3">
      <c r="B31" s="66"/>
      <c r="C31" s="68"/>
      <c r="D31" s="68"/>
      <c r="E31" s="68"/>
      <c r="F31" s="68"/>
      <c r="G31" s="64"/>
      <c r="H31" s="64"/>
      <c r="I31" s="64"/>
      <c r="J31" s="6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2023-11-21T16:55:43Z</cp:lastPrinted>
  <dcterms:created xsi:type="dcterms:W3CDTF">2022-06-01T14:39:12Z</dcterms:created>
  <dcterms:modified xsi:type="dcterms:W3CDTF">2023-11-21T19:06:42Z</dcterms:modified>
</cp:coreProperties>
</file>