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8. AGOSTO\NIT 846000253 EMPRESA SOCIAL DEL ESTADO HOSP LOCAL\"/>
    </mc:Choice>
  </mc:AlternateContent>
  <bookViews>
    <workbookView xWindow="0" yWindow="0" windowWidth="19200" windowHeight="673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FACTURA'!$A$2:$Y$11</definedName>
    <definedName name="_xlnm._FilterDatabase" localSheetId="0" hidden="1">'INFO IPS'!$A$14:$E$24</definedName>
  </definedNames>
  <calcPr calcId="152511"/>
  <pivotCaches>
    <pivotCache cacheId="4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c r="I28" i="4"/>
  <c r="H28" i="4"/>
  <c r="I26" i="4"/>
  <c r="H26" i="4"/>
  <c r="I23" i="4"/>
  <c r="I31" i="4" s="1"/>
  <c r="H23" i="4"/>
  <c r="H31" i="4" s="1"/>
  <c r="V1" i="2"/>
  <c r="R1" i="2" l="1"/>
  <c r="I1" i="2"/>
  <c r="S1" i="2" l="1"/>
  <c r="N1" i="2"/>
  <c r="Q1" i="2"/>
  <c r="M1" i="2"/>
  <c r="L1" i="2"/>
  <c r="E24" i="1"/>
</calcChain>
</file>

<file path=xl/comments1.xml><?xml version="1.0" encoding="utf-8"?>
<comments xmlns="http://schemas.openxmlformats.org/spreadsheetml/2006/main">
  <authors>
    <author>Paola Andrea Jimenez Prado</author>
  </authors>
  <commentList>
    <comment ref="W9" authorId="0" shapeId="0">
      <text>
        <r>
          <rPr>
            <b/>
            <sz val="9"/>
            <color indexed="81"/>
            <rFont val="Tahoma"/>
            <family val="2"/>
          </rPr>
          <t>Paola Andrea Jimenez Prado:</t>
        </r>
        <r>
          <rPr>
            <sz val="9"/>
            <color indexed="81"/>
            <rFont val="Tahoma"/>
            <family val="2"/>
          </rPr>
          <t xml:space="preserve">
PAGO DIRECTO REGIMEN SUBSIDIADO DICIEBRE 2023</t>
        </r>
      </text>
    </comment>
  </commentList>
</comments>
</file>

<file path=xl/sharedStrings.xml><?xml version="1.0" encoding="utf-8"?>
<sst xmlns="http://schemas.openxmlformats.org/spreadsheetml/2006/main" count="154" uniqueCount="118">
  <si>
    <t>ESE HOSPITAL LOCAL  DE PUERTO ASIS</t>
  </si>
  <si>
    <t>NIT. 846000253</t>
  </si>
  <si>
    <t>LISTADO  ESTADO DE FACTURAS</t>
  </si>
  <si>
    <t>Personas Juridicas</t>
  </si>
  <si>
    <t>TERCERO:</t>
  </si>
  <si>
    <t>890303093 - 5</t>
  </si>
  <si>
    <t>CAJA DE COMPENSACION FAMILIAR DEL VALLE DEL CAUCA COMFENALCO</t>
  </si>
  <si>
    <t>FACTURA</t>
  </si>
  <si>
    <t>FECHA</t>
  </si>
  <si>
    <t>F. RAD</t>
  </si>
  <si>
    <t>VAL. NETO</t>
  </si>
  <si>
    <t xml:space="preserve">         SALDO</t>
  </si>
  <si>
    <t>TOTAL TERCERO</t>
  </si>
  <si>
    <t>DESDE 01/03/2022 Al 20/08/2024</t>
  </si>
  <si>
    <t>MARTHA CECILIA RIAZA TORRES</t>
  </si>
  <si>
    <t xml:space="preserve">P.U. de Cartera </t>
  </si>
  <si>
    <t>ESE Hospital Local de Puerto Asis</t>
  </si>
  <si>
    <t>NIT</t>
  </si>
  <si>
    <t>PRESTADOR</t>
  </si>
  <si>
    <t>SALDO IPS</t>
  </si>
  <si>
    <t>FECHA IPS</t>
  </si>
  <si>
    <t>FACTURA IPS</t>
  </si>
  <si>
    <t>EMPRESA SOCIAL DEL ESTADO HOSP LOCAL</t>
  </si>
  <si>
    <t xml:space="preserve">Fecha de radicacion EPS </t>
  </si>
  <si>
    <t>Alf+Fac</t>
  </si>
  <si>
    <t>846000253_448336</t>
  </si>
  <si>
    <t>846000253_491817</t>
  </si>
  <si>
    <t>846000253_504832</t>
  </si>
  <si>
    <t>846000253_530266</t>
  </si>
  <si>
    <t>846000253_572651</t>
  </si>
  <si>
    <t>846000253_582841</t>
  </si>
  <si>
    <t>846000253_590272</t>
  </si>
  <si>
    <t>846000253_633254</t>
  </si>
  <si>
    <t>846000253_637593</t>
  </si>
  <si>
    <t>Estado de Factura EPS Agosto 29</t>
  </si>
  <si>
    <t>Boxalud</t>
  </si>
  <si>
    <t>Devuelta</t>
  </si>
  <si>
    <t>N/A</t>
  </si>
  <si>
    <t>Para respuesta prestador</t>
  </si>
  <si>
    <t>Finalizada</t>
  </si>
  <si>
    <t>Para auditoria de pertinencia</t>
  </si>
  <si>
    <t>Valor Total Bruto</t>
  </si>
  <si>
    <t>Valor Devolucion</t>
  </si>
  <si>
    <t>Valor Radicado</t>
  </si>
  <si>
    <t>Valor Glosa Aceptada</t>
  </si>
  <si>
    <t>Valor Glosa Pendiente</t>
  </si>
  <si>
    <t>Valor Pagar</t>
  </si>
  <si>
    <t xml:space="preserve">Observacion objecion </t>
  </si>
  <si>
    <t>Tipificación objeccion</t>
  </si>
  <si>
    <t xml:space="preserve">COVID-19: SE DEVUELVE FACTURA NO SE EVIDENCIA REPORTE DE LABORATORIO Y EL REPORTE DE SISMUESTRA, POR FAVOR SIEMPRE      QUE FACTUREN COVID DEBEN ANEXAR LOS SOPORTES DE LABORATORIO Y REPORTARLO EN LA PLATAFORMA DEL SISMUESTRA.        NANCY                                                                                                                                                                                                                                                                                                                                                                                                                                                                                                  </t>
  </si>
  <si>
    <t>COVID-19</t>
  </si>
  <si>
    <t xml:space="preserve">AUT SE DEVUELVE FACTURA NO HAY AUTORIZACION PARA EL SERVICIO  FACTURADO GESTIONAR CON EL AREA ENCARGDA SOLO HAY DE URGENCIAS 223108523000720 SE REALIZA OBEJCION MEDICA FACTURACION Valoración inicial por Ortopedia, no facturable, paciente llLLEVADO PROCEDIMEINTO QX ORTOPEDIA INCLUIDA EN HONORARIOS $ 85300 Consulta preanestésica no facturable, incluida en hono honoraris Anestesiologo. $ 61.700 MILENA                                                                                                                                                                                                                                                                                                                               </t>
  </si>
  <si>
    <t>AUTORIZACION</t>
  </si>
  <si>
    <t xml:space="preserve">AUT SE DEVUELVE FACTURA NO HAY AUTORIZACION PARA EL SERVCIO FACTURADO GESTIONAR CON EL AREA ENCARGADA DE AUTORIZACIONES DAR RESPUESTA CUANDO TENGA LA AUT DE 15 DIGITOS PARA LOS SER VICIOS FACTURADOS. VALIDAR TARIFA CONTRATADA CONTRO LO FACTRADO SE VALIDA CON CONTRATACION TARIFA SOAT NETO ESTAN FACUT RANDO ALGUNOS CODIGOS BIEN OTROS MAYOR VALOR COBRADO. SE REIZAD OBJECION MEDICA DRA MAIBER ACEVEDO 608 Pertinencia médi CA RX TORAX F2 S1 $ 106.700 Ecografia de abdomen no interprTADA $ 345.700 Gota gruesa F2 interpretan 1.  $ 16.600 Hemog RAMA F7 S6 Hg 8.7- 7451394513945141451735)$ 36.700        Electrocardiograma no interpretado en la HC.$ 72.700 MILENA                                                                                                                         </t>
  </si>
  <si>
    <t>SOAT</t>
  </si>
  <si>
    <t>AUT: SE REALIZA DEVOLUCIÓN DE FACTURA CON SOPORTES COMPLETOS, FACTURA NO CUENTA CON AUTORIZACIÓN PARA LOS SERVICIOS FACTURADOS, FAVOR COMUNICARSE CON EL ÁREA ENCARGADA. LUIS ERNESTO GUERRERO GALEANO</t>
  </si>
  <si>
    <t>SOPORTE</t>
  </si>
  <si>
    <t>se devuelve factura con soportes completos al validar los datos no cuenta con autorizacion de internacion , solicitarla al area encargada capautorizaciones@epsdelagente.com.co. para darle tramite ala factura. sujeta a pertinencia.</t>
  </si>
  <si>
    <t>FACTURA DEVUELTA</t>
  </si>
  <si>
    <t>2.734.092,00-</t>
  </si>
  <si>
    <t>23.01.2024</t>
  </si>
  <si>
    <t xml:space="preserve">Valor compensacion SAP </t>
  </si>
  <si>
    <t xml:space="preserve">Doc compensacion </t>
  </si>
  <si>
    <t xml:space="preserve">Fecha de compensacion </t>
  </si>
  <si>
    <t>Fecha de corte</t>
  </si>
  <si>
    <t>FACTURA NO RADICADA</t>
  </si>
  <si>
    <t>Por pagar SAP</t>
  </si>
  <si>
    <t xml:space="preserve">P. abiertas </t>
  </si>
  <si>
    <t>FACTURA PENDIENTE EN PROGRAMACION DE PAGO</t>
  </si>
  <si>
    <t>GLOSA PENDIENTE POR CONCILIAR</t>
  </si>
  <si>
    <t>se realiza objecion al validar los datos de la factura la consulta de preanestesia cups890401 vp$71500 se objeta diferencia $20900</t>
  </si>
  <si>
    <t>FACTURA EN PROCESO INTERNO</t>
  </si>
  <si>
    <t>Etiquetas de fila</t>
  </si>
  <si>
    <t>Total general</t>
  </si>
  <si>
    <t xml:space="preserve">Cant. Facturas </t>
  </si>
  <si>
    <t xml:space="preserve">Saldo IPS </t>
  </si>
  <si>
    <t>FOR-CSA-018</t>
  </si>
  <si>
    <t>HOJA 1 DE 1</t>
  </si>
  <si>
    <t>RESUMEN DE CARTERA REVISADA POR LA EPS</t>
  </si>
  <si>
    <t>VERSION 2</t>
  </si>
  <si>
    <t>Santiago de Cali,</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</si>
  <si>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</si>
  <si>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</si>
  <si>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</si>
  <si>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</si>
  <si>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</si>
  <si>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</si>
  <si>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</si>
  <si>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</si>
  <si>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</si>
  <si>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</si>
  <si>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</si>
  <si>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</si>
  <si>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</si>
  <si>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</si>
  <si>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</si>
  <si>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</si>
  <si>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</si>
  <si>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</si>
  <si>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ESE HOSP LOCAL PUERTO ASIS</t>
  </si>
  <si>
    <t>NIT: 846000253</t>
  </si>
  <si>
    <t>MARTHA CECILIA RIAZA T.</t>
  </si>
  <si>
    <t>Jefe de Cartera</t>
  </si>
  <si>
    <t>A continuacion me permito remitir nuestra respuesta al estado de cartera presentado en la fecha: 26/08/2024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</si>
  <si>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</si>
  <si>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</si>
  <si>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</si>
  <si>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</si>
  <si>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</si>
  <si>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</si>
  <si>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</si>
  <si>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</si>
  <si>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</si>
  <si>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</si>
  <si>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</si>
  <si>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</si>
  <si>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Con Corte al dia: 31/07/2024</t>
  </si>
  <si>
    <t>Corte al dia: 31/07/2024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</si>
</sst>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0.00_);\-#,##0.00"/>
    <numFmt numFmtId="166" formatCode="_-* #,##0_-;\-* #,##0_-;_-* &quot;-&quot;??_-;_-@_-"/>
    <numFmt numFmtId="167" formatCode="[$-240A]d&quot; de &quot;mmmm&quot; de &quot;yyyy;@"/>
    <numFmt numFmtId="168" formatCode="_-* #,##0.00\ _€_-;\-* #,##0.00\ _€_-;_-* &quot;-&quot;??\ _€_-;_-@_-"/>
    <numFmt numFmtId="169" formatCode="_-* #,##0\ _€_-;\-* #,##0\ _€_-;_-* &quot;-&quot;??\ _€_-;_-@_-"/>
    <numFmt numFmtId="170" formatCode="_-&quot;$&quot;\ * #,##0_-;\-&quot;$&quot;\ * #,##0_-;_-&quot;$&quot;\ * &quot;-&quot;??_-;_-@_-"/>
    <numFmt numFmtId="171" formatCode="&quot;$&quot;\ #,##0;[Red]&quot;$&quot;\ #,##0"/>
    <numFmt numFmtId="176" formatCode="[$$-240A]\ #,##0;\-[$$-240A]\ #,##0"/>
  </numFmts>
  <fonts count="20">
    <font>
      <sz val="11"/>
      <color theme="1"/>
      <name val="Aptos Narrow"/>
      <family val="2"/>
      <scheme val="minor"/>
    </font>
    <font>
      <b/>
      <sz val="11"/>
      <color indexed="8"/>
      <name val="Times New Roman"/>
      <family val="1"/>
    </font>
    <font>
      <sz val="11"/>
      <color indexed="8"/>
      <name val="Times New Roman"/>
      <family val="1"/>
    </font>
    <font>
      <sz val="11"/>
      <color theme="1"/>
      <name val="Times New Roman"/>
      <family val="1"/>
    </font>
    <font>
      <b/>
      <sz val="11"/>
      <color theme="1"/>
      <name val="Times New Roman"/>
      <family val="1"/>
    </font>
    <font>
      <b/>
      <u/>
      <sz val="11"/>
      <color indexed="8"/>
      <name val="Times New Roman"/>
      <family val="1"/>
    </font>
    <font>
      <sz val="11"/>
      <color theme="1"/>
      <name val="Aptos Narrow"/>
      <family val="2"/>
      <scheme val="minor"/>
    </font>
    <font>
      <sz val="11"/>
      <color theme="1"/>
      <name val="Calibri"/>
      <family val="2"/>
    </font>
    <font>
      <b/>
      <sz val="11"/>
      <color indexed="8"/>
      <name val="Calibri"/>
      <family val="2"/>
    </font>
    <font>
      <sz val="11"/>
      <color indexed="8"/>
      <name val="Calibri"/>
      <family val="2"/>
    </font>
    <font>
      <sz val="11"/>
      <name val="Calibri"/>
      <family val="2"/>
    </font>
    <font>
      <b/>
      <sz val="11"/>
      <name val="Calibri"/>
      <family val="2"/>
    </font>
    <font>
      <b/>
      <sz val="11"/>
      <color theme="1"/>
      <name val="Calibri"/>
      <family val="2"/>
    </font>
    <font>
      <sz val="9"/>
      <color indexed="81"/>
      <name val="Tahoma"/>
      <family val="2"/>
    </font>
    <font>
      <b/>
      <sz val="9"/>
      <color indexed="8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theme="9"/>
        <bgColor indexed="64"/>
      </patternFill>
    </fill>
    <fill>
      <patternFill patternType="solid">
        <fgColor theme="0" tint="-0.249977111117893"/>
        <bgColor indexed="64"/>
      </patternFill>
    </fill>
  </fills>
  <borders count="23">
    <border>
      <left/>
      <right/>
      <top/>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15" fillId="0" borderId="0"/>
    <xf numFmtId="168" fontId="6" fillId="0" borderId="0" applyFont="0" applyFill="0" applyBorder="0" applyAlignment="0" applyProtection="0"/>
  </cellStyleXfs>
  <cellXfs count="143">
    <xf numFmtId="0" fontId="0" fillId="0" borderId="0" xfId="0"/>
    <xf numFmtId="0" fontId="1" fillId="0" borderId="2" xfId="0" applyFont="1" applyBorder="1" applyAlignment="1">
      <alignment horizontal="center" vertical="center"/>
    </xf>
    <xf numFmtId="0" fontId="2" fillId="0" borderId="2" xfId="0" applyFont="1" applyBorder="1" applyAlignment="1">
      <alignment horizontal="center" vertical="center"/>
    </xf>
    <xf numFmtId="164" fontId="2" fillId="0" borderId="2" xfId="0" applyNumberFormat="1" applyFont="1" applyBorder="1" applyAlignment="1">
      <alignment horizontal="right" vertical="center"/>
    </xf>
    <xf numFmtId="14" fontId="3" fillId="0" borderId="2" xfId="0" applyNumberFormat="1" applyFont="1" applyBorder="1" applyAlignment="1">
      <alignment horizontal="left"/>
    </xf>
    <xf numFmtId="0" fontId="3" fillId="0" borderId="0" xfId="0" applyFont="1"/>
    <xf numFmtId="164" fontId="1" fillId="0" borderId="0" xfId="0" applyNumberFormat="1" applyFont="1" applyAlignment="1">
      <alignment horizontal="right" vertical="center"/>
    </xf>
    <xf numFmtId="164" fontId="4" fillId="0" borderId="2" xfId="0" applyNumberFormat="1" applyFont="1" applyBorder="1"/>
    <xf numFmtId="0" fontId="5" fillId="0" borderId="1" xfId="0" applyFont="1" applyBorder="1" applyAlignment="1">
      <alignment horizontal="left" vertical="center"/>
    </xf>
    <xf numFmtId="0" fontId="1" fillId="0" borderId="0" xfId="0" applyFont="1" applyAlignment="1">
      <alignment horizontal="left" vertical="center"/>
    </xf>
    <xf numFmtId="0" fontId="2" fillId="0" borderId="0" xfId="0" applyFont="1" applyAlignment="1">
      <alignment vertical="center"/>
    </xf>
    <xf numFmtId="0" fontId="4" fillId="0" borderId="0" xfId="0" applyFont="1"/>
    <xf numFmtId="0" fontId="1" fillId="0" borderId="0" xfId="0" applyFont="1" applyAlignment="1">
      <alignment horizontal="center" vertical="center"/>
    </xf>
    <xf numFmtId="0" fontId="5" fillId="0" borderId="0" xfId="0" applyFont="1" applyAlignment="1">
      <alignment horizontal="center" vertical="center"/>
    </xf>
    <xf numFmtId="0" fontId="2" fillId="0" borderId="0" xfId="0" applyFont="1" applyAlignment="1">
      <alignment horizontal="center" vertical="center"/>
    </xf>
    <xf numFmtId="0" fontId="4" fillId="0" borderId="4" xfId="0" applyFont="1" applyBorder="1" applyAlignment="1">
      <alignment horizontal="center"/>
    </xf>
    <xf numFmtId="0" fontId="4" fillId="0" borderId="5" xfId="0" applyFont="1" applyBorder="1" applyAlignment="1">
      <alignment horizontal="center"/>
    </xf>
    <xf numFmtId="0" fontId="4" fillId="0" borderId="3" xfId="0" applyFont="1" applyBorder="1" applyAlignment="1">
      <alignment horizontal="center"/>
    </xf>
    <xf numFmtId="0" fontId="7" fillId="0" borderId="0" xfId="0" applyFont="1"/>
    <xf numFmtId="0" fontId="8" fillId="0" borderId="2" xfId="0" applyFont="1" applyBorder="1" applyAlignment="1">
      <alignment horizontal="center" vertical="center"/>
    </xf>
    <xf numFmtId="0" fontId="9" fillId="0" borderId="2" xfId="0" applyFont="1" applyBorder="1" applyAlignment="1">
      <alignment horizontal="center" vertical="center"/>
    </xf>
    <xf numFmtId="14" fontId="7" fillId="0" borderId="2" xfId="0" applyNumberFormat="1" applyFont="1" applyBorder="1" applyAlignment="1">
      <alignment horizontal="left"/>
    </xf>
    <xf numFmtId="0" fontId="7" fillId="0" borderId="2" xfId="0" applyFont="1" applyBorder="1"/>
    <xf numFmtId="0" fontId="7" fillId="0" borderId="2" xfId="0" applyFont="1" applyFill="1" applyBorder="1" applyAlignment="1">
      <alignment horizontal="right" vertical="center"/>
    </xf>
    <xf numFmtId="0" fontId="10" fillId="0" borderId="2" xfId="0" applyFont="1" applyFill="1" applyBorder="1" applyAlignment="1">
      <alignment horizontal="left" vertical="center"/>
    </xf>
    <xf numFmtId="166" fontId="7" fillId="0" borderId="0" xfId="1" applyNumberFormat="1" applyFont="1"/>
    <xf numFmtId="166" fontId="8" fillId="0" borderId="2" xfId="1" applyNumberFormat="1" applyFont="1" applyBorder="1" applyAlignment="1">
      <alignment horizontal="center" vertical="center"/>
    </xf>
    <xf numFmtId="166" fontId="9" fillId="0" borderId="2" xfId="1" applyNumberFormat="1" applyFont="1" applyBorder="1" applyAlignment="1">
      <alignment horizontal="right" vertical="center"/>
    </xf>
    <xf numFmtId="0" fontId="8" fillId="3" borderId="2" xfId="0" applyFont="1" applyFill="1" applyBorder="1" applyAlignment="1">
      <alignment horizontal="center" vertical="center" wrapText="1"/>
    </xf>
    <xf numFmtId="166" fontId="8" fillId="4" borderId="2" xfId="1" applyNumberFormat="1" applyFont="1" applyFill="1" applyBorder="1" applyAlignment="1">
      <alignment horizontal="center" vertical="center"/>
    </xf>
    <xf numFmtId="0" fontId="11" fillId="2" borderId="2" xfId="0" applyFont="1" applyFill="1" applyBorder="1" applyAlignment="1">
      <alignment horizontal="center" vertical="center"/>
    </xf>
    <xf numFmtId="166" fontId="8" fillId="7" borderId="2" xfId="1" applyNumberFormat="1" applyFont="1" applyFill="1" applyBorder="1" applyAlignment="1">
      <alignment horizontal="center" vertical="center" wrapText="1"/>
    </xf>
    <xf numFmtId="166" fontId="12" fillId="0" borderId="0" xfId="1" applyNumberFormat="1" applyFont="1"/>
    <xf numFmtId="166" fontId="11" fillId="0" borderId="2" xfId="1" applyNumberFormat="1" applyFont="1" applyBorder="1" applyAlignment="1">
      <alignment horizontal="center" vertical="center" wrapText="1"/>
    </xf>
    <xf numFmtId="166" fontId="7" fillId="0" borderId="2" xfId="1" applyNumberFormat="1" applyFont="1" applyBorder="1"/>
    <xf numFmtId="166" fontId="11" fillId="8" borderId="2" xfId="1" applyNumberFormat="1" applyFont="1" applyFill="1" applyBorder="1" applyAlignment="1">
      <alignment horizontal="center" vertical="center" wrapText="1"/>
    </xf>
    <xf numFmtId="0" fontId="12" fillId="0" borderId="2" xfId="0" applyFont="1" applyBorder="1" applyAlignment="1">
      <alignment horizontal="center" vertical="center" wrapText="1"/>
    </xf>
    <xf numFmtId="0" fontId="12" fillId="6" borderId="2" xfId="0" applyFont="1" applyFill="1" applyBorder="1" applyAlignment="1">
      <alignment horizontal="center" vertical="center" wrapText="1"/>
    </xf>
    <xf numFmtId="14" fontId="7" fillId="0" borderId="2" xfId="0" applyNumberFormat="1" applyFont="1" applyBorder="1"/>
    <xf numFmtId="166" fontId="11" fillId="7" borderId="2" xfId="1" applyNumberFormat="1" applyFont="1" applyFill="1" applyBorder="1" applyAlignment="1">
      <alignment horizontal="center" vertical="center" wrapText="1"/>
    </xf>
    <xf numFmtId="0" fontId="12" fillId="0" borderId="0" xfId="1" applyNumberFormat="1" applyFont="1"/>
    <xf numFmtId="0" fontId="11" fillId="7" borderId="2" xfId="1" applyNumberFormat="1" applyFont="1" applyFill="1" applyBorder="1" applyAlignment="1">
      <alignment horizontal="center" vertical="center" wrapText="1"/>
    </xf>
    <xf numFmtId="0" fontId="7" fillId="0" borderId="2" xfId="1" applyNumberFormat="1" applyFont="1" applyBorder="1"/>
    <xf numFmtId="0" fontId="7" fillId="0" borderId="0" xfId="0" applyNumberFormat="1" applyFont="1"/>
    <xf numFmtId="166" fontId="0" fillId="0" borderId="0" xfId="1" applyNumberFormat="1" applyFont="1"/>
    <xf numFmtId="166" fontId="7" fillId="0" borderId="12" xfId="1" applyNumberFormat="1" applyFont="1" applyBorder="1"/>
    <xf numFmtId="0" fontId="7" fillId="0" borderId="17" xfId="0" applyFont="1" applyBorder="1" applyAlignment="1">
      <alignment horizontal="left"/>
    </xf>
    <xf numFmtId="0" fontId="7" fillId="0" borderId="7" xfId="0" pivotButton="1" applyFont="1" applyBorder="1"/>
    <xf numFmtId="166" fontId="7" fillId="0" borderId="19" xfId="1" applyNumberFormat="1" applyFont="1" applyBorder="1"/>
    <xf numFmtId="0" fontId="7" fillId="0" borderId="7" xfId="0" applyFont="1" applyBorder="1" applyAlignment="1">
      <alignment horizontal="left"/>
    </xf>
    <xf numFmtId="0" fontId="0" fillId="0" borderId="0" xfId="0" applyAlignment="1">
      <alignment horizontal="center" vertical="center"/>
    </xf>
    <xf numFmtId="0" fontId="7" fillId="0" borderId="7" xfId="0" applyFont="1" applyBorder="1" applyAlignment="1">
      <alignment horizontal="center" vertical="center"/>
    </xf>
    <xf numFmtId="0" fontId="7" fillId="0" borderId="17" xfId="0" applyNumberFormat="1" applyFont="1" applyBorder="1" applyAlignment="1">
      <alignment horizontal="center" vertical="center"/>
    </xf>
    <xf numFmtId="0" fontId="7" fillId="0" borderId="7" xfId="0" applyNumberFormat="1" applyFont="1" applyBorder="1" applyAlignment="1">
      <alignment horizontal="center" vertical="center"/>
    </xf>
    <xf numFmtId="0" fontId="16" fillId="0" borderId="0" xfId="3" applyFont="1"/>
    <xf numFmtId="0" fontId="16" fillId="0" borderId="8" xfId="3" applyFont="1" applyBorder="1" applyAlignment="1">
      <alignment horizontal="centerContinuous"/>
    </xf>
    <xf numFmtId="0" fontId="16" fillId="0" borderId="10" xfId="3" applyFont="1" applyBorder="1" applyAlignment="1">
      <alignment horizontal="centerContinuous"/>
    </xf>
    <xf numFmtId="0" fontId="17" fillId="0" borderId="8" xfId="3" applyFont="1" applyBorder="1" applyAlignment="1">
      <alignment horizontal="centerContinuous" vertical="center"/>
    </xf>
    <xf numFmtId="0" fontId="17" fillId="0" borderId="9" xfId="3" applyFont="1" applyBorder="1" applyAlignment="1">
      <alignment horizontal="centerContinuous" vertical="center"/>
    </xf>
    <xf numFmtId="0" fontId="17" fillId="0" borderId="10" xfId="3" applyFont="1" applyBorder="1" applyAlignment="1">
      <alignment horizontal="centerContinuous" vertical="center"/>
    </xf>
    <xf numFmtId="0" fontId="17" fillId="0" borderId="16" xfId="3" applyFont="1" applyBorder="1" applyAlignment="1">
      <alignment horizontal="centerContinuous" vertical="center"/>
    </xf>
    <xf numFmtId="0" fontId="16" fillId="0" borderId="11" xfId="3" applyFont="1" applyBorder="1" applyAlignment="1">
      <alignment horizontal="centerContinuous"/>
    </xf>
    <xf numFmtId="0" fontId="16" fillId="0" borderId="12" xfId="3" applyFont="1" applyBorder="1" applyAlignment="1">
      <alignment horizontal="centerContinuous"/>
    </xf>
    <xf numFmtId="0" fontId="17" fillId="0" borderId="13" xfId="3" applyFont="1" applyBorder="1" applyAlignment="1">
      <alignment horizontal="centerContinuous" vertical="center"/>
    </xf>
    <xf numFmtId="0" fontId="17" fillId="0" borderId="14" xfId="3" applyFont="1" applyBorder="1" applyAlignment="1">
      <alignment horizontal="centerContinuous" vertical="center"/>
    </xf>
    <xf numFmtId="0" fontId="17" fillId="0" borderId="15" xfId="3" applyFont="1" applyBorder="1" applyAlignment="1">
      <alignment horizontal="centerContinuous" vertical="center"/>
    </xf>
    <xf numFmtId="0" fontId="17" fillId="0" borderId="18" xfId="3" applyFont="1" applyBorder="1" applyAlignment="1">
      <alignment horizontal="centerContinuous" vertical="center"/>
    </xf>
    <xf numFmtId="0" fontId="17" fillId="0" borderId="11" xfId="3" applyFont="1" applyBorder="1" applyAlignment="1">
      <alignment horizontal="centerContinuous" vertical="center"/>
    </xf>
    <xf numFmtId="0" fontId="17" fillId="0" borderId="0" xfId="3" applyFont="1" applyAlignment="1">
      <alignment horizontal="centerContinuous" vertical="center"/>
    </xf>
    <xf numFmtId="0" fontId="17" fillId="0" borderId="12" xfId="3" applyFont="1" applyBorder="1" applyAlignment="1">
      <alignment horizontal="centerContinuous" vertical="center"/>
    </xf>
    <xf numFmtId="0" fontId="17" fillId="0" borderId="17" xfId="3" applyFont="1" applyBorder="1" applyAlignment="1">
      <alignment horizontal="centerContinuous" vertical="center"/>
    </xf>
    <xf numFmtId="0" fontId="16" fillId="0" borderId="13" xfId="3" applyFont="1" applyBorder="1" applyAlignment="1">
      <alignment horizontal="centerContinuous"/>
    </xf>
    <xf numFmtId="0" fontId="16" fillId="0" borderId="15" xfId="3" applyFont="1" applyBorder="1" applyAlignment="1">
      <alignment horizontal="centerContinuous"/>
    </xf>
    <xf numFmtId="0" fontId="16" fillId="0" borderId="11" xfId="3" applyFont="1" applyBorder="1"/>
    <xf numFmtId="0" fontId="16" fillId="0" borderId="12" xfId="3" applyFont="1" applyBorder="1"/>
    <xf numFmtId="0" fontId="17" fillId="0" borderId="0" xfId="3" applyFont="1"/>
    <xf numFmtId="14" fontId="16" fillId="0" borderId="0" xfId="3" applyNumberFormat="1" applyFont="1"/>
    <xf numFmtId="167" fontId="16" fillId="0" borderId="0" xfId="3" applyNumberFormat="1" applyFont="1"/>
    <xf numFmtId="0" fontId="15" fillId="0" borderId="0" xfId="3" applyFont="1"/>
    <xf numFmtId="14" fontId="16" fillId="0" borderId="0" xfId="3" applyNumberFormat="1" applyFont="1" applyAlignment="1">
      <alignment horizontal="left"/>
    </xf>
    <xf numFmtId="0" fontId="18" fillId="0" borderId="0" xfId="3" applyFont="1" applyAlignment="1">
      <alignment horizontal="center"/>
    </xf>
    <xf numFmtId="169" fontId="18" fillId="0" borderId="0" xfId="4" applyNumberFormat="1" applyFont="1" applyAlignment="1">
      <alignment horizontal="center"/>
    </xf>
    <xf numFmtId="170" fontId="18" fillId="0" borderId="0" xfId="2" applyNumberFormat="1" applyFont="1" applyAlignment="1">
      <alignment horizontal="right"/>
    </xf>
    <xf numFmtId="170" fontId="16" fillId="0" borderId="0" xfId="2" applyNumberFormat="1" applyFont="1"/>
    <xf numFmtId="169" fontId="15" fillId="0" borderId="0" xfId="4" applyNumberFormat="1" applyFont="1" applyAlignment="1">
      <alignment horizontal="center"/>
    </xf>
    <xf numFmtId="170" fontId="15" fillId="0" borderId="0" xfId="2" applyNumberFormat="1" applyFont="1" applyAlignment="1">
      <alignment horizontal="right"/>
    </xf>
    <xf numFmtId="169" fontId="16" fillId="0" borderId="0" xfId="4" applyNumberFormat="1" applyFont="1" applyAlignment="1">
      <alignment horizontal="center"/>
    </xf>
    <xf numFmtId="170" fontId="16" fillId="0" borderId="0" xfId="2" applyNumberFormat="1" applyFont="1" applyAlignment="1">
      <alignment horizontal="right"/>
    </xf>
    <xf numFmtId="170" fontId="16" fillId="0" borderId="0" xfId="3" applyNumberFormat="1" applyFont="1"/>
    <xf numFmtId="169" fontId="16" fillId="0" borderId="14" xfId="4" applyNumberFormat="1" applyFont="1" applyBorder="1" applyAlignment="1">
      <alignment horizontal="center"/>
    </xf>
    <xf numFmtId="170" fontId="16" fillId="0" borderId="14" xfId="2" applyNumberFormat="1" applyFont="1" applyBorder="1" applyAlignment="1">
      <alignment horizontal="right"/>
    </xf>
    <xf numFmtId="169" fontId="17" fillId="0" borderId="0" xfId="2" applyNumberFormat="1" applyFont="1" applyAlignment="1">
      <alignment horizontal="right"/>
    </xf>
    <xf numFmtId="170" fontId="17" fillId="0" borderId="0" xfId="2" applyNumberFormat="1" applyFont="1" applyAlignment="1">
      <alignment horizontal="right"/>
    </xf>
    <xf numFmtId="0" fontId="18" fillId="0" borderId="0" xfId="3" applyFont="1"/>
    <xf numFmtId="169" fontId="15" fillId="0" borderId="14" xfId="4" applyNumberFormat="1" applyFont="1" applyBorder="1" applyAlignment="1">
      <alignment horizontal="center"/>
    </xf>
    <xf numFmtId="170" fontId="15" fillId="0" borderId="14" xfId="2" applyNumberFormat="1" applyFont="1" applyBorder="1" applyAlignment="1">
      <alignment horizontal="right"/>
    </xf>
    <xf numFmtId="0" fontId="15" fillId="0" borderId="12" xfId="3" applyFont="1" applyBorder="1"/>
    <xf numFmtId="169" fontId="15" fillId="0" borderId="0" xfId="2" applyNumberFormat="1" applyFont="1" applyAlignment="1">
      <alignment horizontal="right"/>
    </xf>
    <xf numFmtId="169" fontId="18" fillId="0" borderId="20" xfId="4" applyNumberFormat="1" applyFont="1" applyBorder="1" applyAlignment="1">
      <alignment horizontal="center"/>
    </xf>
    <xf numFmtId="170" fontId="18" fillId="0" borderId="20" xfId="2" applyNumberFormat="1" applyFont="1" applyBorder="1" applyAlignment="1">
      <alignment horizontal="right"/>
    </xf>
    <xf numFmtId="171" fontId="15" fillId="0" borderId="0" xfId="3" applyNumberFormat="1" applyFont="1"/>
    <xf numFmtId="168" fontId="15" fillId="0" borderId="0" xfId="4" applyFont="1"/>
    <xf numFmtId="170" fontId="15" fillId="0" borderId="0" xfId="2" applyNumberFormat="1" applyFont="1"/>
    <xf numFmtId="171" fontId="18" fillId="0" borderId="14" xfId="3" applyNumberFormat="1" applyFont="1" applyBorder="1"/>
    <xf numFmtId="171" fontId="15" fillId="0" borderId="14" xfId="3" applyNumberFormat="1" applyFont="1" applyBorder="1"/>
    <xf numFmtId="168" fontId="18" fillId="0" borderId="14" xfId="4" applyFont="1" applyBorder="1"/>
    <xf numFmtId="170" fontId="15" fillId="0" borderId="14" xfId="2" applyNumberFormat="1" applyFont="1" applyBorder="1"/>
    <xf numFmtId="171" fontId="18" fillId="0" borderId="0" xfId="3" applyNumberFormat="1" applyFont="1"/>
    <xf numFmtId="0" fontId="19" fillId="0" borderId="0" xfId="3" applyFont="1" applyAlignment="1">
      <alignment horizontal="center" vertical="center" wrapText="1"/>
    </xf>
    <xf numFmtId="0" fontId="16" fillId="0" borderId="13" xfId="3" applyFont="1" applyBorder="1"/>
    <xf numFmtId="0" fontId="16" fillId="0" borderId="14" xfId="3" applyFont="1" applyBorder="1"/>
    <xf numFmtId="171" fontId="16" fillId="0" borderId="14" xfId="3" applyNumberFormat="1" applyFont="1" applyBorder="1"/>
    <xf numFmtId="0" fontId="16" fillId="0" borderId="15" xfId="3" applyFont="1" applyBorder="1"/>
    <xf numFmtId="0" fontId="15" fillId="0" borderId="8" xfId="3" applyFont="1" applyBorder="1" applyAlignment="1">
      <alignment horizontal="center"/>
    </xf>
    <xf numFmtId="0" fontId="15" fillId="0" borderId="10" xfId="3" applyFont="1" applyBorder="1" applyAlignment="1">
      <alignment horizontal="center"/>
    </xf>
    <xf numFmtId="0" fontId="18" fillId="0" borderId="8" xfId="3" applyFont="1" applyBorder="1" applyAlignment="1">
      <alignment horizontal="center" vertical="center"/>
    </xf>
    <xf numFmtId="0" fontId="18" fillId="0" borderId="9" xfId="3" applyFont="1" applyBorder="1" applyAlignment="1">
      <alignment horizontal="center" vertical="center"/>
    </xf>
    <xf numFmtId="0" fontId="18" fillId="0" borderId="10" xfId="3" applyFont="1" applyBorder="1" applyAlignment="1">
      <alignment horizontal="center" vertical="center"/>
    </xf>
    <xf numFmtId="0" fontId="18" fillId="0" borderId="16" xfId="3" applyFont="1" applyBorder="1" applyAlignment="1">
      <alignment horizontal="center" vertical="center"/>
    </xf>
    <xf numFmtId="0" fontId="15" fillId="0" borderId="13" xfId="3" applyFont="1" applyBorder="1" applyAlignment="1">
      <alignment horizontal="center"/>
    </xf>
    <xf numFmtId="0" fontId="15" fillId="0" borderId="15" xfId="3" applyFont="1" applyBorder="1" applyAlignment="1">
      <alignment horizontal="center"/>
    </xf>
    <xf numFmtId="0" fontId="18" fillId="0" borderId="21" xfId="3" applyFont="1" applyBorder="1" applyAlignment="1">
      <alignment horizontal="center" vertical="center" wrapText="1"/>
    </xf>
    <xf numFmtId="0" fontId="18" fillId="0" borderId="22" xfId="3" applyFont="1" applyBorder="1" applyAlignment="1">
      <alignment horizontal="center" vertical="center" wrapText="1"/>
    </xf>
    <xf numFmtId="0" fontId="18" fillId="0" borderId="19" xfId="3" applyFont="1" applyBorder="1" applyAlignment="1">
      <alignment horizontal="center" vertical="center" wrapText="1"/>
    </xf>
    <xf numFmtId="0" fontId="18" fillId="0" borderId="7" xfId="3" applyFont="1" applyBorder="1" applyAlignment="1">
      <alignment horizontal="center" vertical="center"/>
    </xf>
    <xf numFmtId="0" fontId="15" fillId="0" borderId="11" xfId="3" applyFont="1" applyBorder="1"/>
    <xf numFmtId="167" fontId="15" fillId="0" borderId="0" xfId="3" applyNumberFormat="1" applyFont="1"/>
    <xf numFmtId="14" fontId="15" fillId="0" borderId="0" xfId="3" applyNumberFormat="1" applyFont="1"/>
    <xf numFmtId="14" fontId="15" fillId="0" borderId="0" xfId="3" applyNumberFormat="1" applyFont="1" applyAlignment="1">
      <alignment horizontal="left"/>
    </xf>
    <xf numFmtId="0" fontId="15" fillId="5" borderId="0" xfId="3" applyFont="1" applyFill="1"/>
    <xf numFmtId="166" fontId="18" fillId="0" borderId="0" xfId="1" applyNumberFormat="1" applyFont="1"/>
    <xf numFmtId="176" fontId="18" fillId="0" borderId="0" xfId="1" applyNumberFormat="1" applyFont="1" applyAlignment="1">
      <alignment horizontal="right"/>
    </xf>
    <xf numFmtId="166" fontId="15" fillId="0" borderId="0" xfId="1" applyNumberFormat="1" applyFont="1" applyAlignment="1">
      <alignment horizontal="center"/>
    </xf>
    <xf numFmtId="176" fontId="15" fillId="0" borderId="0" xfId="1" applyNumberFormat="1" applyFont="1" applyAlignment="1">
      <alignment horizontal="right"/>
    </xf>
    <xf numFmtId="166" fontId="15" fillId="0" borderId="6" xfId="1" applyNumberFormat="1" applyFont="1" applyBorder="1" applyAlignment="1">
      <alignment horizontal="center"/>
    </xf>
    <xf numFmtId="176" fontId="15" fillId="0" borderId="6" xfId="1" applyNumberFormat="1" applyFont="1" applyBorder="1" applyAlignment="1">
      <alignment horizontal="right"/>
    </xf>
    <xf numFmtId="166" fontId="15" fillId="0" borderId="20" xfId="1" applyNumberFormat="1" applyFont="1" applyBorder="1" applyAlignment="1">
      <alignment horizontal="center"/>
    </xf>
    <xf numFmtId="176" fontId="15" fillId="0" borderId="20" xfId="1" applyNumberFormat="1" applyFont="1" applyBorder="1" applyAlignment="1">
      <alignment horizontal="right"/>
    </xf>
    <xf numFmtId="171" fontId="15" fillId="0" borderId="0" xfId="3" applyNumberFormat="1" applyFont="1" applyAlignment="1">
      <alignment horizontal="right"/>
    </xf>
    <xf numFmtId="0" fontId="19" fillId="0" borderId="0" xfId="0" applyFont="1" applyAlignment="1">
      <alignment horizontal="center" vertical="center" wrapText="1"/>
    </xf>
    <xf numFmtId="0" fontId="15" fillId="0" borderId="13" xfId="3" applyFont="1" applyBorder="1"/>
    <xf numFmtId="0" fontId="15" fillId="0" borderId="14" xfId="3" applyFont="1" applyBorder="1"/>
    <xf numFmtId="0" fontId="15" fillId="0" borderId="15" xfId="3" applyFont="1" applyBorder="1"/>
  </cellXfs>
  <cellStyles count="5">
    <cellStyle name="Millares" xfId="1" builtinId="3"/>
    <cellStyle name="Millares 2" xfId="4"/>
    <cellStyle name="Moneda" xfId="2" builtinId="4"/>
    <cellStyle name="Normal" xfId="0" builtinId="0"/>
    <cellStyle name="Normal 2 2" xfId="3"/>
  </cellStyles>
  <dxfs count="31">
    <dxf>
      <alignment vertical="center" readingOrder="0"/>
    </dxf>
    <dxf>
      <alignment vertical="center" readingOrder="0"/>
    </dxf>
    <dxf>
      <alignment horizontal="center" readingOrder="0"/>
    </dxf>
    <dxf>
      <alignment horizontal="center" readingOrder="0"/>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font>
        <name val="Calibri"/>
        <scheme val="none"/>
      </font>
    </dxf>
    <dxf>
      <font>
        <name val="Calibri"/>
        <scheme val="none"/>
      </font>
    </dxf>
    <dxf>
      <font>
        <name val="Calibri"/>
        <scheme val="none"/>
      </font>
    </dxf>
    <dxf>
      <font>
        <name val="Calibri"/>
        <scheme val="none"/>
      </font>
    </dxf>
    <dxf>
      <font>
        <name val="Calibri"/>
        <scheme val="none"/>
      </font>
    </dxf>
    <dxf>
      <font>
        <name val="Calibri"/>
        <scheme val="none"/>
      </font>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0_-;\-* #,##0.0_-;_-* &quot;-&quot;??_-;_-@_-"/>
    </dxf>
    <dxf>
      <numFmt numFmtId="166" formatCode="_-* #,##0_-;\-* #,##0_-;_-* &quot;-&quot;??_-;_-@_-"/>
    </dxf>
    <dxf>
      <numFmt numFmtId="165" formatCode="_-* #,##0.0_-;\-* #,##0.0_-;_-* &quot;-&quot;??_-;_-@_-"/>
    </dxf>
    <dxf>
      <numFmt numFmtId="166" formatCode="_-* #,##0_-;\-* #,##0_-;_-* &quot;-&quot;??_-;_-@_-"/>
    </dxf>
    <dxf>
      <numFmt numFmtId="165" formatCode="_-* #,##0.0_-;\-* #,##0.0_-;_-* &quot;-&quot;??_-;_-@_-"/>
    </dxf>
    <dxf>
      <numFmt numFmtId="165"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671511</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169513</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33.414422337963" createdVersion="5" refreshedVersion="5" minRefreshableVersion="3" recordCount="9">
  <cacheSource type="worksheet">
    <worksheetSource ref="A2:Y11" sheet="ESTADO DE CADA FACTURA"/>
  </cacheSource>
  <cacheFields count="25">
    <cacheField name="NIT" numFmtId="0">
      <sharedItems containsSemiMixedTypes="0" containsString="0" containsNumber="1" containsInteger="1" minValue="846000253" maxValue="846000253"/>
    </cacheField>
    <cacheField name="PRESTADOR" numFmtId="0">
      <sharedItems/>
    </cacheField>
    <cacheField name="FACTURA IPS" numFmtId="0">
      <sharedItems containsSemiMixedTypes="0" containsString="0" containsNumber="1" containsInteger="1" minValue="448336" maxValue="637593"/>
    </cacheField>
    <cacheField name="Alf+Fac" numFmtId="0">
      <sharedItems/>
    </cacheField>
    <cacheField name="FECHA IPS" numFmtId="14">
      <sharedItems containsSemiMixedTypes="0" containsNonDate="0" containsDate="1" containsString="0" minDate="2022-03-29T00:00:00" maxDate="2024-06-20T00:00:00"/>
    </cacheField>
    <cacheField name="F. RAD" numFmtId="14">
      <sharedItems containsSemiMixedTypes="0" containsNonDate="0" containsDate="1" containsString="0" minDate="2022-04-20T00:00:00" maxDate="2024-07-17T00:00:00"/>
    </cacheField>
    <cacheField name="Fecha de radicacion EPS " numFmtId="14">
      <sharedItems containsNonDate="0" containsDate="1" containsString="0" containsBlank="1" minDate="2022-04-20T00:00:00" maxDate="2024-08-02T00:00:00"/>
    </cacheField>
    <cacheField name="VAL. NETO" numFmtId="166">
      <sharedItems containsSemiMixedTypes="0" containsString="0" containsNumber="1" containsInteger="1" minValue="9700" maxValue="18363674"/>
    </cacheField>
    <cacheField name="SALDO IPS" numFmtId="166">
      <sharedItems containsSemiMixedTypes="0" containsString="0" containsNumber="1" containsInteger="1" minValue="9700" maxValue="18363674"/>
    </cacheField>
    <cacheField name="Estado de Factura EPS Agosto 29" numFmtId="0">
      <sharedItems count="5">
        <s v="FACTURA DEVUELTA"/>
        <s v="FACTURA NO RADICADA"/>
        <s v="GLOSA PENDIENTE POR CONCILIAR"/>
        <s v="FACTURA PENDIENTE EN PROGRAMACION DE PAGO"/>
        <s v="FACTURA EN PROCESO INTERNO"/>
      </sharedItems>
    </cacheField>
    <cacheField name="Boxalud" numFmtId="0">
      <sharedItems/>
    </cacheField>
    <cacheField name="Valor Total Bruto" numFmtId="166">
      <sharedItems containsSemiMixedTypes="0" containsString="0" containsNumber="1" containsInteger="1" minValue="0" maxValue="18363674"/>
    </cacheField>
    <cacheField name="Valor Devolucion" numFmtId="166">
      <sharedItems containsSemiMixedTypes="0" containsString="0" containsNumber="1" containsInteger="1" minValue="0" maxValue="18363674"/>
    </cacheField>
    <cacheField name="Valor Glosa Pendiente" numFmtId="166">
      <sharedItems containsSemiMixedTypes="0" containsString="0" containsNumber="1" containsInteger="1" minValue="0" maxValue="20900"/>
    </cacheField>
    <cacheField name="Observacion objecion " numFmtId="166">
      <sharedItems containsBlank="1" longText="1"/>
    </cacheField>
    <cacheField name="Tipificación objeccion" numFmtId="166">
      <sharedItems containsBlank="1"/>
    </cacheField>
    <cacheField name="Valor Radicado" numFmtId="166">
      <sharedItems containsSemiMixedTypes="0" containsString="0" containsNumber="1" containsInteger="1" minValue="0" maxValue="18363674"/>
    </cacheField>
    <cacheField name="Valor Glosa Aceptada" numFmtId="166">
      <sharedItems containsSemiMixedTypes="0" containsString="0" containsNumber="1" containsInteger="1" minValue="0" maxValue="0"/>
    </cacheField>
    <cacheField name="Valor Pagar" numFmtId="166">
      <sharedItems containsSemiMixedTypes="0" containsString="0" containsNumber="1" containsInteger="1" minValue="0" maxValue="2734092"/>
    </cacheField>
    <cacheField name="Por pagar SAP" numFmtId="166">
      <sharedItems containsString="0" containsBlank="1" containsNumber="1" containsInteger="1" minValue="402250" maxValue="402250"/>
    </cacheField>
    <cacheField name="P. abiertas " numFmtId="0">
      <sharedItems containsString="0" containsBlank="1" containsNumber="1" containsInteger="1" minValue="1222473636" maxValue="1222473636"/>
    </cacheField>
    <cacheField name="Valor compensacion SAP " numFmtId="0">
      <sharedItems containsBlank="1"/>
    </cacheField>
    <cacheField name="Doc compensacion " numFmtId="0">
      <sharedItems containsString="0" containsBlank="1" containsNumber="1" containsInteger="1" minValue="4800062308" maxValue="4800062308"/>
    </cacheField>
    <cacheField name="Fecha de compensacion " numFmtId="0">
      <sharedItems containsBlank="1"/>
    </cacheField>
    <cacheField name="Fecha de corte" numFmtId="14">
      <sharedItems containsSemiMixedTypes="0" containsNonDate="0" containsDate="1" containsString="0" minDate="2024-07-31T00:00:00" maxDate="2024-08-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
  <r>
    <n v="846000253"/>
    <s v="EMPRESA SOCIAL DEL ESTADO HOSP LOCAL"/>
    <n v="448336"/>
    <s v="846000253_448336"/>
    <d v="2022-03-29T00:00:00"/>
    <d v="2022-04-20T00:00:00"/>
    <d v="2022-04-20T00:00:00"/>
    <n v="99423"/>
    <n v="99423"/>
    <x v="0"/>
    <s v="Devuelta"/>
    <n v="99423"/>
    <n v="99423"/>
    <n v="0"/>
    <s v="COVID-19: SE DEVUELVE FACTURA NO SE EVIDENCIA REPORTE DE LABORATORIO Y EL REPORTE DE SISMUESTRA, POR FAVOR SIEMPRE      QUE FACTUREN COVID DEBEN ANEXAR LOS SOPORTES DE LABORATORIO Y REPORTARLO EN LA PLATAFORMA DEL SISMUESTRA.        NANCY                                                                                                                                                                                                                                                                                                                                                                                                                                                                                                  "/>
    <s v="COVID-19"/>
    <n v="99423"/>
    <n v="0"/>
    <n v="0"/>
    <m/>
    <m/>
    <m/>
    <m/>
    <m/>
    <d v="2024-07-31T00:00:00"/>
  </r>
  <r>
    <n v="846000253"/>
    <s v="EMPRESA SOCIAL DEL ESTADO HOSP LOCAL"/>
    <n v="491817"/>
    <s v="846000253_491817"/>
    <d v="2022-09-20T00:00:00"/>
    <d v="2022-10-14T00:00:00"/>
    <m/>
    <n v="9700"/>
    <n v="9700"/>
    <x v="1"/>
    <s v="N/A"/>
    <n v="0"/>
    <n v="0"/>
    <n v="0"/>
    <m/>
    <m/>
    <n v="0"/>
    <n v="0"/>
    <n v="0"/>
    <m/>
    <m/>
    <m/>
    <m/>
    <m/>
    <d v="2024-07-31T00:00:00"/>
  </r>
  <r>
    <n v="846000253"/>
    <s v="EMPRESA SOCIAL DEL ESTADO HOSP LOCAL"/>
    <n v="504832"/>
    <s v="846000253_504832"/>
    <d v="2022-11-16T00:00:00"/>
    <d v="2022-12-19T00:00:00"/>
    <d v="2022-12-19T00:00:00"/>
    <n v="9252242"/>
    <n v="9252242"/>
    <x v="0"/>
    <s v="Devuelta"/>
    <n v="9252242"/>
    <n v="9252242"/>
    <n v="0"/>
    <s v="AUT SE DEVUELVE FACTURA NO HAY AUTORIZACION PARA EL SERVICIO  FACTURADO GESTIONAR CON EL AREA ENCARGDA SOLO HAY DE URGENCIAS 223108523000720 SE REALIZA OBEJCION MEDICA FACTURACION Valoración inicial por Ortopedia, no facturable, paciente llLLEVADO PROCEDIMEINTO QX ORTOPEDIA INCLUIDA EN HONORARIOS $ 85300 Consulta preanestésica no facturable, incluida en hono honoraris Anestesiologo. $ 61.700 MILENA                                                                                                                                                                                                                                                                                                                               "/>
    <s v="AUTORIZACION"/>
    <n v="9252242"/>
    <n v="0"/>
    <n v="0"/>
    <m/>
    <m/>
    <m/>
    <m/>
    <m/>
    <d v="2024-07-31T00:00:00"/>
  </r>
  <r>
    <n v="846000253"/>
    <s v="EMPRESA SOCIAL DEL ESTADO HOSP LOCAL"/>
    <n v="530266"/>
    <s v="846000253_530266"/>
    <d v="2023-02-28T00:00:00"/>
    <d v="2023-03-14T00:00:00"/>
    <d v="2023-03-14T00:00:00"/>
    <n v="18363674"/>
    <n v="18363674"/>
    <x v="0"/>
    <s v="Devuelta"/>
    <n v="18363674"/>
    <n v="18363674"/>
    <n v="0"/>
    <s v="AUT SE DEVUELVE FACTURA NO HAY AUTORIZACION PARA EL SERVCIO FACTURADO GESTIONAR CON EL AREA ENCARGADA DE AUTORIZACIONES DAR RESPUESTA CUANDO TENGA LA AUT DE 15 DIGITOS PARA LOS SER VICIOS FACTURADOS. VALIDAR TARIFA CONTRATADA CONTRO LO FACTRADO SE VALIDA CON CONTRATACION TARIFA SOAT NETO ESTAN FACUT RANDO ALGUNOS CODIGOS BIEN OTROS MAYOR VALOR COBRADO. SE REIZAD OBJECION MEDICA DRA MAIBER ACEVEDO 608 Pertinencia médi CA RX TORAX F2 S1 $ 106.700 Ecografia de abdomen no interprTADA $ 345.700 Gota gruesa F2 interpretan 1.  $ 16.600 Hemog RAMA F7 S6 Hg 8.7- 7451394513945141451735)$ 36.700        Electrocardiograma no interpretado en la HC.$ 72.700 MILENA                                                                                                                         "/>
    <s v="SOAT"/>
    <n v="18363674"/>
    <n v="0"/>
    <n v="0"/>
    <m/>
    <m/>
    <m/>
    <m/>
    <m/>
    <d v="2024-07-31T00:00:00"/>
  </r>
  <r>
    <n v="846000253"/>
    <s v="EMPRESA SOCIAL DEL ESTADO HOSP LOCAL"/>
    <n v="572651"/>
    <s v="846000253_572651"/>
    <d v="2023-08-15T00:00:00"/>
    <d v="2023-10-09T00:00:00"/>
    <d v="2023-10-09T00:00:00"/>
    <n v="152049"/>
    <n v="152049"/>
    <x v="0"/>
    <s v="Devuelta"/>
    <n v="0"/>
    <n v="152049"/>
    <n v="0"/>
    <s v="AUT: SE REALIZA DEVOLUCIÓN DE FACTURA CON SOPORTES COMPLETOS, FACTURA NO CUENTA CON AUTORIZACIÓN PARA LOS SERVICIOS FACTURADOS, FAVOR COMUNICARSE CON EL ÁREA ENCARGADA. LUIS ERNESTO GUERRERO GALEANO"/>
    <s v="SOPORTE"/>
    <n v="0"/>
    <n v="0"/>
    <n v="0"/>
    <m/>
    <m/>
    <m/>
    <m/>
    <m/>
    <d v="2024-07-31T00:00:00"/>
  </r>
  <r>
    <n v="846000253"/>
    <s v="EMPRESA SOCIAL DEL ESTADO HOSP LOCAL"/>
    <n v="582841"/>
    <s v="846000253_582841"/>
    <d v="2023-09-19T00:00:00"/>
    <d v="2023-10-09T00:00:00"/>
    <d v="2023-10-09T00:00:00"/>
    <n v="6005700"/>
    <n v="6005700"/>
    <x v="0"/>
    <s v="Devuelta"/>
    <n v="0"/>
    <n v="6005700"/>
    <n v="0"/>
    <s v="se devuelve factura con soportes completos al validar los datos no cuenta con autorizacion de internacion , solicitarla al area encargada capautorizaciones@epsdelagente.com.co. para darle tramite ala factura. sujeta a pertinencia."/>
    <s v="AUTORIZACION"/>
    <n v="0"/>
    <n v="0"/>
    <n v="0"/>
    <m/>
    <m/>
    <m/>
    <m/>
    <m/>
    <d v="2024-07-31T00:00:00"/>
  </r>
  <r>
    <n v="846000253"/>
    <s v="EMPRESA SOCIAL DEL ESTADO HOSP LOCAL"/>
    <n v="590272"/>
    <s v="846000253_590272"/>
    <d v="2023-10-20T00:00:00"/>
    <d v="2023-11-15T00:00:00"/>
    <d v="2023-11-15T00:00:00"/>
    <n v="2754992"/>
    <n v="20900"/>
    <x v="2"/>
    <s v="Para respuesta prestador"/>
    <n v="2754992"/>
    <n v="0"/>
    <n v="20900"/>
    <s v="se realiza objecion al validar los datos de la factura la consulta de preanestesia cups890401 vp$71500 se objeta diferencia $20900"/>
    <m/>
    <n v="2754992"/>
    <n v="0"/>
    <n v="2734092"/>
    <m/>
    <m/>
    <s v="2.734.092,00-"/>
    <n v="4800062308"/>
    <s v="23.01.2024"/>
    <d v="2024-07-31T00:00:00"/>
  </r>
  <r>
    <n v="846000253"/>
    <s v="EMPRESA SOCIAL DEL ESTADO HOSP LOCAL"/>
    <n v="633254"/>
    <s v="846000253_633254"/>
    <d v="2024-05-27T00:00:00"/>
    <d v="2024-06-12T00:00:00"/>
    <d v="2024-06-12T00:00:00"/>
    <n v="402250"/>
    <n v="402250"/>
    <x v="3"/>
    <s v="Finalizada"/>
    <n v="402250"/>
    <n v="0"/>
    <n v="0"/>
    <m/>
    <m/>
    <n v="402250"/>
    <n v="0"/>
    <n v="402250"/>
    <n v="402250"/>
    <n v="1222473636"/>
    <m/>
    <m/>
    <m/>
    <d v="2024-07-31T00:00:00"/>
  </r>
  <r>
    <n v="846000253"/>
    <s v="EMPRESA SOCIAL DEL ESTADO HOSP LOCAL"/>
    <n v="637593"/>
    <s v="846000253_637593"/>
    <d v="2024-06-19T00:00:00"/>
    <d v="2024-07-16T00:00:00"/>
    <d v="2024-08-01T00:00:00"/>
    <n v="8141714"/>
    <n v="8141714"/>
    <x v="4"/>
    <s v="Para auditoria de pertinencia"/>
    <n v="0"/>
    <n v="0"/>
    <n v="0"/>
    <m/>
    <m/>
    <n v="0"/>
    <n v="0"/>
    <n v="0"/>
    <m/>
    <m/>
    <m/>
    <m/>
    <m/>
    <d v="2024-07-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4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9" firstHeaderRow="0" firstDataRow="1" firstDataCol="1"/>
  <pivotFields count="25">
    <pivotField showAll="0"/>
    <pivotField showAll="0"/>
    <pivotField showAll="0"/>
    <pivotField showAll="0"/>
    <pivotField numFmtId="14" showAll="0"/>
    <pivotField numFmtId="14" showAll="0"/>
    <pivotField showAll="0"/>
    <pivotField numFmtId="166" showAll="0"/>
    <pivotField dataField="1" numFmtId="166" showAll="0"/>
    <pivotField axis="axisRow" dataField="1" showAll="0">
      <items count="6">
        <item x="0"/>
        <item x="4"/>
        <item x="1"/>
        <item x="3"/>
        <item x="2"/>
        <item t="default"/>
      </items>
    </pivotField>
    <pivotField showAll="0"/>
    <pivotField numFmtId="166" showAll="0"/>
    <pivotField numFmtId="166" showAll="0"/>
    <pivotField numFmtId="166" showAll="0"/>
    <pivotField showAll="0"/>
    <pivotField showAll="0"/>
    <pivotField numFmtId="166" showAll="0"/>
    <pivotField numFmtId="166" showAll="0"/>
    <pivotField numFmtId="166" showAll="0"/>
    <pivotField showAll="0"/>
    <pivotField showAll="0"/>
    <pivotField showAll="0"/>
    <pivotField showAll="0"/>
    <pivotField showAll="0"/>
    <pivotField numFmtId="14" showAll="0"/>
  </pivotFields>
  <rowFields count="1">
    <field x="9"/>
  </rowFields>
  <rowItems count="6">
    <i>
      <x/>
    </i>
    <i>
      <x v="1"/>
    </i>
    <i>
      <x v="2"/>
    </i>
    <i>
      <x v="3"/>
    </i>
    <i>
      <x v="4"/>
    </i>
    <i t="grand">
      <x/>
    </i>
  </rowItems>
  <colFields count="1">
    <field x="-2"/>
  </colFields>
  <colItems count="2">
    <i>
      <x/>
    </i>
    <i i="1">
      <x v="1"/>
    </i>
  </colItems>
  <dataFields count="2">
    <dataField name="Cant. Facturas " fld="9" subtotal="count" baseField="0" baseItem="0"/>
    <dataField name="Saldo IPS " fld="8" baseField="0" baseItem="0" numFmtId="166"/>
  </dataFields>
  <formats count="27">
    <format dxfId="28">
      <pivotArea outline="0" collapsedLevelsAreSubtotals="1" fieldPosition="0">
        <references count="1">
          <reference field="4294967294" count="1" selected="0">
            <x v="1"/>
          </reference>
        </references>
      </pivotArea>
    </format>
    <format dxfId="26">
      <pivotArea dataOnly="0" labelOnly="1" outline="0" fieldPosition="0">
        <references count="1">
          <reference field="4294967294" count="1">
            <x v="1"/>
          </reference>
        </references>
      </pivotArea>
    </format>
    <format dxfId="24">
      <pivotArea type="all" dataOnly="0" outline="0" fieldPosition="0"/>
    </format>
    <format dxfId="23">
      <pivotArea outline="0" collapsedLevelsAreSubtotals="1" fieldPosition="0"/>
    </format>
    <format dxfId="22">
      <pivotArea field="9" type="button" dataOnly="0" labelOnly="1" outline="0" axis="axisRow" fieldPosition="0"/>
    </format>
    <format dxfId="21">
      <pivotArea dataOnly="0" labelOnly="1" fieldPosition="0">
        <references count="1">
          <reference field="9" count="0"/>
        </references>
      </pivotArea>
    </format>
    <format dxfId="20">
      <pivotArea dataOnly="0" labelOnly="1" grandRow="1" outline="0" fieldPosition="0"/>
    </format>
    <format dxfId="19">
      <pivotArea dataOnly="0" labelOnly="1" outline="0" fieldPosition="0">
        <references count="1">
          <reference field="4294967294" count="2">
            <x v="0"/>
            <x v="1"/>
          </reference>
        </references>
      </pivotArea>
    </format>
    <format dxfId="18">
      <pivotArea type="all" dataOnly="0" outline="0" fieldPosition="0"/>
    </format>
    <format dxfId="17">
      <pivotArea outline="0" collapsedLevelsAreSubtotals="1" fieldPosition="0"/>
    </format>
    <format dxfId="16">
      <pivotArea field="9" type="button" dataOnly="0" labelOnly="1" outline="0" axis="axisRow" fieldPosition="0"/>
    </format>
    <format dxfId="15">
      <pivotArea dataOnly="0" labelOnly="1" fieldPosition="0">
        <references count="1">
          <reference field="9" count="0"/>
        </references>
      </pivotArea>
    </format>
    <format dxfId="14">
      <pivotArea dataOnly="0" labelOnly="1" grandRow="1" outline="0" fieldPosition="0"/>
    </format>
    <format dxfId="13">
      <pivotArea dataOnly="0" labelOnly="1" outline="0" fieldPosition="0">
        <references count="1">
          <reference field="4294967294" count="2">
            <x v="0"/>
            <x v="1"/>
          </reference>
        </references>
      </pivotArea>
    </format>
    <format dxfId="12">
      <pivotArea field="9" type="button" dataOnly="0" labelOnly="1" outline="0" axis="axisRow" fieldPosition="0"/>
    </format>
    <format dxfId="11">
      <pivotArea dataOnly="0" labelOnly="1" fieldPosition="0">
        <references count="1">
          <reference field="9" count="0"/>
        </references>
      </pivotArea>
    </format>
    <format dxfId="10">
      <pivotArea dataOnly="0" labelOnly="1" grandRow="1" outline="0" fieldPosition="0"/>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field="9" type="button" dataOnly="0" labelOnly="1" outline="0" axis="axisRow" fieldPosition="0"/>
    </format>
    <format dxfId="6">
      <pivotArea dataOnly="0" labelOnly="1" outline="0" fieldPosition="0">
        <references count="1">
          <reference field="4294967294" count="2">
            <x v="0"/>
            <x v="1"/>
          </reference>
        </references>
      </pivotArea>
    </format>
    <format dxfId="5">
      <pivotArea grandRow="1" outline="0" collapsedLevelsAreSubtotals="1" fieldPosition="0"/>
    </format>
    <format dxfId="4">
      <pivotArea dataOnly="0" labelOnly="1" grandRow="1" outline="0" fieldPosition="0"/>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4" workbookViewId="0">
      <selection activeCell="C22" sqref="C22"/>
    </sheetView>
  </sheetViews>
  <sheetFormatPr baseColWidth="10" defaultRowHeight="14"/>
  <cols>
    <col min="1" max="1" width="14.58203125" customWidth="1"/>
    <col min="2" max="2" width="13.58203125" customWidth="1"/>
    <col min="3" max="3" width="11.25" customWidth="1"/>
    <col min="4" max="5" width="14.83203125" bestFit="1" customWidth="1"/>
  </cols>
  <sheetData>
    <row r="1" spans="1:6">
      <c r="A1" s="5"/>
      <c r="B1" s="5"/>
      <c r="C1" s="5"/>
      <c r="D1" s="5"/>
      <c r="E1" s="5"/>
      <c r="F1" s="5"/>
    </row>
    <row r="2" spans="1:6">
      <c r="A2" s="12" t="s">
        <v>0</v>
      </c>
      <c r="B2" s="12"/>
      <c r="C2" s="12"/>
      <c r="D2" s="12"/>
      <c r="E2" s="12"/>
      <c r="F2" s="5"/>
    </row>
    <row r="3" spans="1:6">
      <c r="A3" s="5"/>
      <c r="B3" s="5"/>
      <c r="C3" s="5"/>
      <c r="D3" s="5"/>
      <c r="E3" s="5"/>
      <c r="F3" s="5"/>
    </row>
    <row r="4" spans="1:6">
      <c r="A4" s="12" t="s">
        <v>1</v>
      </c>
      <c r="B4" s="12"/>
      <c r="C4" s="12"/>
      <c r="D4" s="12"/>
      <c r="E4" s="12"/>
      <c r="F4" s="5"/>
    </row>
    <row r="5" spans="1:6">
      <c r="A5" s="13" t="s">
        <v>2</v>
      </c>
      <c r="B5" s="13"/>
      <c r="C5" s="13"/>
      <c r="D5" s="13"/>
      <c r="E5" s="13"/>
      <c r="F5" s="5"/>
    </row>
    <row r="6" spans="1:6">
      <c r="A6" s="5"/>
      <c r="B6" s="5"/>
      <c r="C6" s="5"/>
      <c r="D6" s="5"/>
      <c r="E6" s="5"/>
      <c r="F6" s="5"/>
    </row>
    <row r="7" spans="1:6">
      <c r="A7" s="14" t="s">
        <v>13</v>
      </c>
      <c r="B7" s="14"/>
      <c r="C7" s="14"/>
      <c r="D7" s="14"/>
      <c r="E7" s="14"/>
      <c r="F7" s="5"/>
    </row>
    <row r="8" spans="1:6">
      <c r="A8" s="5"/>
      <c r="B8" s="5"/>
      <c r="C8" s="5"/>
      <c r="D8" s="5"/>
      <c r="E8" s="5"/>
      <c r="F8" s="5"/>
    </row>
    <row r="9" spans="1:6">
      <c r="A9" s="8" t="s">
        <v>3</v>
      </c>
      <c r="B9" s="5"/>
      <c r="C9" s="5"/>
      <c r="D9" s="5"/>
      <c r="E9" s="5"/>
      <c r="F9" s="5"/>
    </row>
    <row r="10" spans="1:6">
      <c r="A10" s="5"/>
      <c r="B10" s="5"/>
      <c r="C10" s="5"/>
      <c r="D10" s="5"/>
      <c r="E10" s="5"/>
      <c r="F10" s="5"/>
    </row>
    <row r="11" spans="1:6">
      <c r="A11" s="9" t="s">
        <v>4</v>
      </c>
      <c r="B11" s="10" t="s">
        <v>5</v>
      </c>
      <c r="C11" s="10" t="s">
        <v>6</v>
      </c>
      <c r="D11" s="5"/>
      <c r="E11" s="5"/>
      <c r="F11" s="5"/>
    </row>
    <row r="12" spans="1:6">
      <c r="A12" s="5"/>
      <c r="B12" s="5"/>
      <c r="C12" s="5"/>
      <c r="D12" s="5"/>
      <c r="E12" s="5"/>
      <c r="F12" s="5"/>
    </row>
    <row r="13" spans="1:6">
      <c r="A13" s="5"/>
      <c r="B13" s="5"/>
      <c r="C13" s="5"/>
      <c r="D13" s="5"/>
      <c r="E13" s="5"/>
      <c r="F13" s="5"/>
    </row>
    <row r="14" spans="1:6">
      <c r="A14" s="1" t="s">
        <v>7</v>
      </c>
      <c r="B14" s="1" t="s">
        <v>8</v>
      </c>
      <c r="C14" s="1" t="s">
        <v>9</v>
      </c>
      <c r="D14" s="1" t="s">
        <v>10</v>
      </c>
      <c r="E14" s="1" t="s">
        <v>11</v>
      </c>
      <c r="F14" s="5"/>
    </row>
    <row r="15" spans="1:6">
      <c r="A15" s="2">
        <v>448336</v>
      </c>
      <c r="B15" s="4">
        <v>44649</v>
      </c>
      <c r="C15" s="4">
        <v>44671</v>
      </c>
      <c r="D15" s="3">
        <v>99423</v>
      </c>
      <c r="E15" s="3">
        <v>99423</v>
      </c>
      <c r="F15" s="5"/>
    </row>
    <row r="16" spans="1:6">
      <c r="A16" s="2">
        <v>491817</v>
      </c>
      <c r="B16" s="4">
        <v>44824</v>
      </c>
      <c r="C16" s="4">
        <v>44848</v>
      </c>
      <c r="D16" s="3">
        <v>9700</v>
      </c>
      <c r="E16" s="3">
        <v>9700</v>
      </c>
      <c r="F16" s="5"/>
    </row>
    <row r="17" spans="1:6">
      <c r="A17" s="2">
        <v>504832</v>
      </c>
      <c r="B17" s="4">
        <v>44881</v>
      </c>
      <c r="C17" s="4">
        <v>44914</v>
      </c>
      <c r="D17" s="3">
        <v>9252242</v>
      </c>
      <c r="E17" s="3">
        <v>9252242</v>
      </c>
      <c r="F17" s="5"/>
    </row>
    <row r="18" spans="1:6">
      <c r="A18" s="2">
        <v>530266</v>
      </c>
      <c r="B18" s="4">
        <v>44985</v>
      </c>
      <c r="C18" s="4">
        <v>44999</v>
      </c>
      <c r="D18" s="3">
        <v>18363674</v>
      </c>
      <c r="E18" s="3">
        <v>18363674</v>
      </c>
      <c r="F18" s="5"/>
    </row>
    <row r="19" spans="1:6">
      <c r="A19" s="2">
        <v>572651</v>
      </c>
      <c r="B19" s="4">
        <v>45153</v>
      </c>
      <c r="C19" s="4">
        <v>45208</v>
      </c>
      <c r="D19" s="3">
        <v>152049</v>
      </c>
      <c r="E19" s="3">
        <v>152049</v>
      </c>
      <c r="F19" s="5"/>
    </row>
    <row r="20" spans="1:6">
      <c r="A20" s="2">
        <v>582841</v>
      </c>
      <c r="B20" s="4">
        <v>45188</v>
      </c>
      <c r="C20" s="4">
        <v>45208</v>
      </c>
      <c r="D20" s="3">
        <v>6005700</v>
      </c>
      <c r="E20" s="3">
        <v>6005700</v>
      </c>
      <c r="F20" s="5"/>
    </row>
    <row r="21" spans="1:6">
      <c r="A21" s="2">
        <v>590272</v>
      </c>
      <c r="B21" s="4">
        <v>45219</v>
      </c>
      <c r="C21" s="4">
        <v>45245</v>
      </c>
      <c r="D21" s="3">
        <v>2754992</v>
      </c>
      <c r="E21" s="3">
        <v>20900</v>
      </c>
      <c r="F21" s="5"/>
    </row>
    <row r="22" spans="1:6">
      <c r="A22" s="2">
        <v>633254</v>
      </c>
      <c r="B22" s="4">
        <v>45439</v>
      </c>
      <c r="C22" s="4">
        <v>45455</v>
      </c>
      <c r="D22" s="3">
        <v>402250</v>
      </c>
      <c r="E22" s="3">
        <v>402250</v>
      </c>
      <c r="F22" s="5"/>
    </row>
    <row r="23" spans="1:6">
      <c r="A23" s="2">
        <v>637593</v>
      </c>
      <c r="B23" s="4">
        <v>45462</v>
      </c>
      <c r="C23" s="4">
        <v>45489</v>
      </c>
      <c r="D23" s="3">
        <v>8141714</v>
      </c>
      <c r="E23" s="3">
        <v>8141714</v>
      </c>
      <c r="F23" s="5"/>
    </row>
    <row r="24" spans="1:6">
      <c r="A24" s="15" t="s">
        <v>12</v>
      </c>
      <c r="B24" s="16"/>
      <c r="C24" s="16"/>
      <c r="D24" s="17"/>
      <c r="E24" s="7">
        <f>SUM(E15:E23)</f>
        <v>42447652</v>
      </c>
      <c r="F24" s="5"/>
    </row>
    <row r="25" spans="1:6">
      <c r="A25" s="5"/>
      <c r="B25" s="5"/>
      <c r="C25" s="5"/>
      <c r="D25" s="5"/>
      <c r="E25" s="5"/>
      <c r="F25" s="5"/>
    </row>
    <row r="26" spans="1:6">
      <c r="A26" s="5"/>
      <c r="B26" s="5"/>
      <c r="C26" s="5"/>
      <c r="D26" s="5"/>
      <c r="E26" s="5"/>
      <c r="F26" s="5"/>
    </row>
    <row r="27" spans="1:6">
      <c r="A27" s="5"/>
      <c r="B27" s="5"/>
      <c r="C27" s="5"/>
      <c r="D27" s="5"/>
      <c r="E27" s="5"/>
      <c r="F27" s="5"/>
    </row>
    <row r="28" spans="1:6">
      <c r="A28" s="5"/>
      <c r="B28" s="5"/>
      <c r="C28" s="5"/>
      <c r="D28" s="5"/>
      <c r="E28" s="5"/>
      <c r="F28" s="5"/>
    </row>
    <row r="29" spans="1:6">
      <c r="A29" s="11" t="s">
        <v>14</v>
      </c>
      <c r="B29" s="5"/>
      <c r="C29" s="5"/>
      <c r="D29" s="5"/>
      <c r="E29" s="5"/>
      <c r="F29" s="5"/>
    </row>
    <row r="30" spans="1:6">
      <c r="A30" s="5" t="s">
        <v>15</v>
      </c>
      <c r="B30" s="5"/>
      <c r="C30" s="5"/>
      <c r="D30" s="5"/>
      <c r="E30" s="5"/>
      <c r="F30" s="5"/>
    </row>
    <row r="31" spans="1:6">
      <c r="A31" s="5" t="s">
        <v>16</v>
      </c>
      <c r="B31" s="5"/>
      <c r="C31" s="5"/>
      <c r="D31" s="6"/>
      <c r="E31" s="6"/>
      <c r="F31" s="5"/>
    </row>
  </sheetData>
  <mergeCells count="5">
    <mergeCell ref="A2:E2"/>
    <mergeCell ref="A4:E4"/>
    <mergeCell ref="A5:E5"/>
    <mergeCell ref="A7:E7"/>
    <mergeCell ref="A24:D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9"/>
  <sheetViews>
    <sheetView showGridLines="0" zoomScale="80" zoomScaleNormal="80" workbookViewId="0">
      <selection activeCell="B8" sqref="B8:C8"/>
    </sheetView>
  </sheetViews>
  <sheetFormatPr baseColWidth="10" defaultRowHeight="14"/>
  <cols>
    <col min="1" max="1" width="49.1640625" bestFit="1" customWidth="1"/>
    <col min="2" max="2" width="13.6640625" style="50" bestFit="1" customWidth="1"/>
    <col min="3" max="3" width="13.4140625" style="44" bestFit="1" customWidth="1"/>
  </cols>
  <sheetData>
    <row r="2" spans="1:3" ht="14.5" thickBot="1"/>
    <row r="3" spans="1:3" ht="15" thickBot="1">
      <c r="A3" s="47" t="s">
        <v>72</v>
      </c>
      <c r="B3" s="51" t="s">
        <v>74</v>
      </c>
      <c r="C3" s="48" t="s">
        <v>75</v>
      </c>
    </row>
    <row r="4" spans="1:3" ht="14.5">
      <c r="A4" s="46" t="s">
        <v>58</v>
      </c>
      <c r="B4" s="52">
        <v>5</v>
      </c>
      <c r="C4" s="45">
        <v>33873088</v>
      </c>
    </row>
    <row r="5" spans="1:3" ht="14.5">
      <c r="A5" s="46" t="s">
        <v>71</v>
      </c>
      <c r="B5" s="52">
        <v>1</v>
      </c>
      <c r="C5" s="45">
        <v>8141714</v>
      </c>
    </row>
    <row r="6" spans="1:3" ht="14.5">
      <c r="A6" s="46" t="s">
        <v>65</v>
      </c>
      <c r="B6" s="52">
        <v>1</v>
      </c>
      <c r="C6" s="45">
        <v>9700</v>
      </c>
    </row>
    <row r="7" spans="1:3" ht="14.5">
      <c r="A7" s="46" t="s">
        <v>68</v>
      </c>
      <c r="B7" s="52">
        <v>1</v>
      </c>
      <c r="C7" s="45">
        <v>402250</v>
      </c>
    </row>
    <row r="8" spans="1:3" ht="15" thickBot="1">
      <c r="A8" s="46" t="s">
        <v>69</v>
      </c>
      <c r="B8" s="52">
        <v>1</v>
      </c>
      <c r="C8" s="45">
        <v>20900</v>
      </c>
    </row>
    <row r="9" spans="1:3" ht="15" thickBot="1">
      <c r="A9" s="49" t="s">
        <v>73</v>
      </c>
      <c r="B9" s="53">
        <v>9</v>
      </c>
      <c r="C9" s="48">
        <v>42447652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1"/>
  <sheetViews>
    <sheetView showGridLines="0" topLeftCell="C1" zoomScale="80" zoomScaleNormal="80" workbookViewId="0">
      <selection activeCell="I1" sqref="I1"/>
    </sheetView>
  </sheetViews>
  <sheetFormatPr baseColWidth="10" defaultRowHeight="14.5"/>
  <cols>
    <col min="1" max="1" width="10.6640625" style="18"/>
    <col min="2" max="2" width="34.5" style="18" bestFit="1" customWidth="1"/>
    <col min="3" max="3" width="12" style="18" customWidth="1"/>
    <col min="4" max="4" width="15.9140625" style="18" bestFit="1" customWidth="1"/>
    <col min="5" max="5" width="11.08203125" style="18" customWidth="1"/>
    <col min="6" max="7" width="11.25" style="18" customWidth="1"/>
    <col min="8" max="9" width="14.83203125" style="25" bestFit="1" customWidth="1"/>
    <col min="10" max="10" width="18" style="18" customWidth="1"/>
    <col min="11" max="11" width="10.6640625" style="18"/>
    <col min="12" max="13" width="13" style="18" bestFit="1" customWidth="1"/>
    <col min="14" max="14" width="10.75" style="18" bestFit="1" customWidth="1"/>
    <col min="15" max="16" width="13" style="18" customWidth="1"/>
    <col min="17" max="17" width="13" style="18" bestFit="1" customWidth="1"/>
    <col min="18" max="18" width="10.75" style="18" bestFit="1" customWidth="1"/>
    <col min="19" max="19" width="12.08203125" style="18" bestFit="1" customWidth="1"/>
    <col min="20" max="20" width="12.08203125" style="18" customWidth="1"/>
    <col min="21" max="21" width="14.33203125" style="43" bestFit="1" customWidth="1"/>
    <col min="22" max="22" width="12.75" style="18" customWidth="1"/>
    <col min="23" max="23" width="13.9140625" style="18" customWidth="1"/>
    <col min="24" max="24" width="13.83203125" style="18" customWidth="1"/>
    <col min="25" max="16384" width="10.6640625" style="18"/>
  </cols>
  <sheetData>
    <row r="1" spans="1:25">
      <c r="I1" s="32">
        <f>SUBTOTAL(9,I3:I11)</f>
        <v>42447652</v>
      </c>
      <c r="L1" s="32">
        <f t="shared" ref="L1:V1" si="0">SUBTOTAL(9,L3:L11)</f>
        <v>30872581</v>
      </c>
      <c r="M1" s="32">
        <f t="shared" si="0"/>
        <v>33873088</v>
      </c>
      <c r="N1" s="32">
        <f>SUBTOTAL(9,N3:N11)</f>
        <v>20900</v>
      </c>
      <c r="O1" s="32"/>
      <c r="P1" s="32"/>
      <c r="Q1" s="32">
        <f t="shared" si="0"/>
        <v>30872581</v>
      </c>
      <c r="R1" s="32">
        <f t="shared" si="0"/>
        <v>0</v>
      </c>
      <c r="S1" s="32">
        <f t="shared" si="0"/>
        <v>3136342</v>
      </c>
      <c r="T1" s="32"/>
      <c r="U1" s="40"/>
      <c r="V1" s="32">
        <f t="shared" si="0"/>
        <v>0</v>
      </c>
    </row>
    <row r="2" spans="1:25" ht="43.5">
      <c r="A2" s="19" t="s">
        <v>17</v>
      </c>
      <c r="B2" s="19" t="s">
        <v>18</v>
      </c>
      <c r="C2" s="19" t="s">
        <v>21</v>
      </c>
      <c r="D2" s="30" t="s">
        <v>24</v>
      </c>
      <c r="E2" s="19" t="s">
        <v>20</v>
      </c>
      <c r="F2" s="19" t="s">
        <v>9</v>
      </c>
      <c r="G2" s="28" t="s">
        <v>23</v>
      </c>
      <c r="H2" s="26" t="s">
        <v>10</v>
      </c>
      <c r="I2" s="29" t="s">
        <v>19</v>
      </c>
      <c r="J2" s="31" t="s">
        <v>34</v>
      </c>
      <c r="K2" s="26" t="s">
        <v>35</v>
      </c>
      <c r="L2" s="33" t="s">
        <v>41</v>
      </c>
      <c r="M2" s="35" t="s">
        <v>42</v>
      </c>
      <c r="N2" s="35" t="s">
        <v>45</v>
      </c>
      <c r="O2" s="35" t="s">
        <v>47</v>
      </c>
      <c r="P2" s="35" t="s">
        <v>48</v>
      </c>
      <c r="Q2" s="33" t="s">
        <v>43</v>
      </c>
      <c r="R2" s="33" t="s">
        <v>44</v>
      </c>
      <c r="S2" s="33" t="s">
        <v>46</v>
      </c>
      <c r="T2" s="39" t="s">
        <v>66</v>
      </c>
      <c r="U2" s="41" t="s">
        <v>67</v>
      </c>
      <c r="V2" s="37" t="s">
        <v>61</v>
      </c>
      <c r="W2" s="37" t="s">
        <v>62</v>
      </c>
      <c r="X2" s="37" t="s">
        <v>63</v>
      </c>
      <c r="Y2" s="36" t="s">
        <v>64</v>
      </c>
    </row>
    <row r="3" spans="1:25">
      <c r="A3" s="23">
        <v>846000253</v>
      </c>
      <c r="B3" s="24" t="s">
        <v>22</v>
      </c>
      <c r="C3" s="20">
        <v>448336</v>
      </c>
      <c r="D3" s="20" t="s">
        <v>25</v>
      </c>
      <c r="E3" s="21">
        <v>44649</v>
      </c>
      <c r="F3" s="21">
        <v>44671</v>
      </c>
      <c r="G3" s="21">
        <v>44671</v>
      </c>
      <c r="H3" s="27">
        <v>99423</v>
      </c>
      <c r="I3" s="27">
        <v>99423</v>
      </c>
      <c r="J3" s="22" t="s">
        <v>58</v>
      </c>
      <c r="K3" s="22" t="s">
        <v>36</v>
      </c>
      <c r="L3" s="34">
        <v>99423</v>
      </c>
      <c r="M3" s="34">
        <v>99423</v>
      </c>
      <c r="N3" s="34">
        <v>0</v>
      </c>
      <c r="O3" s="34" t="s">
        <v>49</v>
      </c>
      <c r="P3" s="34" t="s">
        <v>50</v>
      </c>
      <c r="Q3" s="34">
        <v>99423</v>
      </c>
      <c r="R3" s="34">
        <v>0</v>
      </c>
      <c r="S3" s="34">
        <v>0</v>
      </c>
      <c r="T3" s="34"/>
      <c r="U3" s="34"/>
      <c r="V3" s="22"/>
      <c r="W3" s="22"/>
      <c r="X3" s="22"/>
      <c r="Y3" s="38">
        <v>45504</v>
      </c>
    </row>
    <row r="4" spans="1:25">
      <c r="A4" s="23">
        <v>846000253</v>
      </c>
      <c r="B4" s="24" t="s">
        <v>22</v>
      </c>
      <c r="C4" s="20">
        <v>491817</v>
      </c>
      <c r="D4" s="20" t="s">
        <v>26</v>
      </c>
      <c r="E4" s="21">
        <v>44824</v>
      </c>
      <c r="F4" s="21">
        <v>44848</v>
      </c>
      <c r="G4" s="21"/>
      <c r="H4" s="27">
        <v>9700</v>
      </c>
      <c r="I4" s="27">
        <v>9700</v>
      </c>
      <c r="J4" s="22" t="s">
        <v>65</v>
      </c>
      <c r="K4" s="22" t="s">
        <v>37</v>
      </c>
      <c r="L4" s="34">
        <v>0</v>
      </c>
      <c r="M4" s="34">
        <v>0</v>
      </c>
      <c r="N4" s="34">
        <v>0</v>
      </c>
      <c r="O4" s="34"/>
      <c r="P4" s="34"/>
      <c r="Q4" s="34">
        <v>0</v>
      </c>
      <c r="R4" s="34">
        <v>0</v>
      </c>
      <c r="S4" s="34">
        <v>0</v>
      </c>
      <c r="T4" s="34"/>
      <c r="U4" s="34"/>
      <c r="V4" s="22"/>
      <c r="W4" s="22"/>
      <c r="X4" s="22"/>
      <c r="Y4" s="38">
        <v>45504</v>
      </c>
    </row>
    <row r="5" spans="1:25">
      <c r="A5" s="23">
        <v>846000253</v>
      </c>
      <c r="B5" s="24" t="s">
        <v>22</v>
      </c>
      <c r="C5" s="20">
        <v>504832</v>
      </c>
      <c r="D5" s="20" t="s">
        <v>27</v>
      </c>
      <c r="E5" s="21">
        <v>44881</v>
      </c>
      <c r="F5" s="21">
        <v>44914</v>
      </c>
      <c r="G5" s="21">
        <v>44914</v>
      </c>
      <c r="H5" s="27">
        <v>9252242</v>
      </c>
      <c r="I5" s="27">
        <v>9252242</v>
      </c>
      <c r="J5" s="22" t="s">
        <v>58</v>
      </c>
      <c r="K5" s="22" t="s">
        <v>36</v>
      </c>
      <c r="L5" s="34">
        <v>9252242</v>
      </c>
      <c r="M5" s="34">
        <v>9252242</v>
      </c>
      <c r="N5" s="34">
        <v>0</v>
      </c>
      <c r="O5" s="34" t="s">
        <v>51</v>
      </c>
      <c r="P5" s="34" t="s">
        <v>52</v>
      </c>
      <c r="Q5" s="34">
        <v>9252242</v>
      </c>
      <c r="R5" s="34">
        <v>0</v>
      </c>
      <c r="S5" s="34">
        <v>0</v>
      </c>
      <c r="T5" s="34"/>
      <c r="U5" s="34"/>
      <c r="V5" s="22"/>
      <c r="W5" s="22"/>
      <c r="X5" s="22"/>
      <c r="Y5" s="38">
        <v>45504</v>
      </c>
    </row>
    <row r="6" spans="1:25">
      <c r="A6" s="23">
        <v>846000253</v>
      </c>
      <c r="B6" s="24" t="s">
        <v>22</v>
      </c>
      <c r="C6" s="20">
        <v>530266</v>
      </c>
      <c r="D6" s="20" t="s">
        <v>28</v>
      </c>
      <c r="E6" s="21">
        <v>44985</v>
      </c>
      <c r="F6" s="21">
        <v>44999</v>
      </c>
      <c r="G6" s="21">
        <v>44999</v>
      </c>
      <c r="H6" s="27">
        <v>18363674</v>
      </c>
      <c r="I6" s="27">
        <v>18363674</v>
      </c>
      <c r="J6" s="22" t="s">
        <v>58</v>
      </c>
      <c r="K6" s="22" t="s">
        <v>36</v>
      </c>
      <c r="L6" s="34">
        <v>18363674</v>
      </c>
      <c r="M6" s="34">
        <v>18363674</v>
      </c>
      <c r="N6" s="34">
        <v>0</v>
      </c>
      <c r="O6" s="34" t="s">
        <v>53</v>
      </c>
      <c r="P6" s="34" t="s">
        <v>54</v>
      </c>
      <c r="Q6" s="34">
        <v>18363674</v>
      </c>
      <c r="R6" s="34">
        <v>0</v>
      </c>
      <c r="S6" s="34">
        <v>0</v>
      </c>
      <c r="T6" s="34"/>
      <c r="U6" s="34"/>
      <c r="V6" s="22"/>
      <c r="W6" s="22"/>
      <c r="X6" s="22"/>
      <c r="Y6" s="38">
        <v>45504</v>
      </c>
    </row>
    <row r="7" spans="1:25">
      <c r="A7" s="23">
        <v>846000253</v>
      </c>
      <c r="B7" s="24" t="s">
        <v>22</v>
      </c>
      <c r="C7" s="20">
        <v>572651</v>
      </c>
      <c r="D7" s="20" t="s">
        <v>29</v>
      </c>
      <c r="E7" s="21">
        <v>45153</v>
      </c>
      <c r="F7" s="21">
        <v>45208</v>
      </c>
      <c r="G7" s="21">
        <v>45208</v>
      </c>
      <c r="H7" s="27">
        <v>152049</v>
      </c>
      <c r="I7" s="27">
        <v>152049</v>
      </c>
      <c r="J7" s="22" t="s">
        <v>58</v>
      </c>
      <c r="K7" s="22" t="s">
        <v>36</v>
      </c>
      <c r="L7" s="34">
        <v>0</v>
      </c>
      <c r="M7" s="27">
        <v>152049</v>
      </c>
      <c r="N7" s="34">
        <v>0</v>
      </c>
      <c r="O7" s="34" t="s">
        <v>55</v>
      </c>
      <c r="P7" s="34" t="s">
        <v>56</v>
      </c>
      <c r="Q7" s="34">
        <v>0</v>
      </c>
      <c r="R7" s="34">
        <v>0</v>
      </c>
      <c r="S7" s="34">
        <v>0</v>
      </c>
      <c r="T7" s="34"/>
      <c r="U7" s="34"/>
      <c r="V7" s="22"/>
      <c r="W7" s="22"/>
      <c r="X7" s="22"/>
      <c r="Y7" s="38">
        <v>45504</v>
      </c>
    </row>
    <row r="8" spans="1:25">
      <c r="A8" s="23">
        <v>846000253</v>
      </c>
      <c r="B8" s="24" t="s">
        <v>22</v>
      </c>
      <c r="C8" s="20">
        <v>582841</v>
      </c>
      <c r="D8" s="20" t="s">
        <v>30</v>
      </c>
      <c r="E8" s="21">
        <v>45188</v>
      </c>
      <c r="F8" s="21">
        <v>45208</v>
      </c>
      <c r="G8" s="21">
        <v>45208</v>
      </c>
      <c r="H8" s="27">
        <v>6005700</v>
      </c>
      <c r="I8" s="27">
        <v>6005700</v>
      </c>
      <c r="J8" s="22" t="s">
        <v>58</v>
      </c>
      <c r="K8" s="22" t="s">
        <v>36</v>
      </c>
      <c r="L8" s="34">
        <v>0</v>
      </c>
      <c r="M8" s="27">
        <v>6005700</v>
      </c>
      <c r="N8" s="34">
        <v>0</v>
      </c>
      <c r="O8" s="34" t="s">
        <v>57</v>
      </c>
      <c r="P8" s="34" t="s">
        <v>52</v>
      </c>
      <c r="Q8" s="34">
        <v>0</v>
      </c>
      <c r="R8" s="34">
        <v>0</v>
      </c>
      <c r="S8" s="34">
        <v>0</v>
      </c>
      <c r="T8" s="34"/>
      <c r="U8" s="34"/>
      <c r="V8" s="22"/>
      <c r="W8" s="22"/>
      <c r="X8" s="22"/>
      <c r="Y8" s="38">
        <v>45504</v>
      </c>
    </row>
    <row r="9" spans="1:25">
      <c r="A9" s="23">
        <v>846000253</v>
      </c>
      <c r="B9" s="24" t="s">
        <v>22</v>
      </c>
      <c r="C9" s="20">
        <v>590272</v>
      </c>
      <c r="D9" s="20" t="s">
        <v>31</v>
      </c>
      <c r="E9" s="21">
        <v>45219</v>
      </c>
      <c r="F9" s="21">
        <v>45245</v>
      </c>
      <c r="G9" s="21">
        <v>45245</v>
      </c>
      <c r="H9" s="27">
        <v>2754992</v>
      </c>
      <c r="I9" s="27">
        <v>20900</v>
      </c>
      <c r="J9" s="22" t="s">
        <v>69</v>
      </c>
      <c r="K9" s="22" t="s">
        <v>38</v>
      </c>
      <c r="L9" s="34">
        <v>2754992</v>
      </c>
      <c r="M9" s="34">
        <v>0</v>
      </c>
      <c r="N9" s="34">
        <v>20900</v>
      </c>
      <c r="O9" s="34" t="s">
        <v>70</v>
      </c>
      <c r="P9" s="34"/>
      <c r="Q9" s="34">
        <v>2754992</v>
      </c>
      <c r="R9" s="34">
        <v>0</v>
      </c>
      <c r="S9" s="34">
        <v>2734092</v>
      </c>
      <c r="T9" s="34"/>
      <c r="U9" s="42"/>
      <c r="V9" s="22" t="s">
        <v>59</v>
      </c>
      <c r="W9" s="22">
        <v>4800062308</v>
      </c>
      <c r="X9" s="22" t="s">
        <v>60</v>
      </c>
      <c r="Y9" s="38">
        <v>45504</v>
      </c>
    </row>
    <row r="10" spans="1:25">
      <c r="A10" s="23">
        <v>846000253</v>
      </c>
      <c r="B10" s="24" t="s">
        <v>22</v>
      </c>
      <c r="C10" s="20">
        <v>633254</v>
      </c>
      <c r="D10" s="20" t="s">
        <v>32</v>
      </c>
      <c r="E10" s="21">
        <v>45439</v>
      </c>
      <c r="F10" s="21">
        <v>45455</v>
      </c>
      <c r="G10" s="21">
        <v>45455</v>
      </c>
      <c r="H10" s="27">
        <v>402250</v>
      </c>
      <c r="I10" s="27">
        <v>402250</v>
      </c>
      <c r="J10" s="22" t="s">
        <v>68</v>
      </c>
      <c r="K10" s="22" t="s">
        <v>39</v>
      </c>
      <c r="L10" s="34">
        <v>402250</v>
      </c>
      <c r="M10" s="34">
        <v>0</v>
      </c>
      <c r="N10" s="34">
        <v>0</v>
      </c>
      <c r="O10" s="34"/>
      <c r="P10" s="34"/>
      <c r="Q10" s="34">
        <v>402250</v>
      </c>
      <c r="R10" s="34">
        <v>0</v>
      </c>
      <c r="S10" s="34">
        <v>402250</v>
      </c>
      <c r="T10" s="34">
        <v>402250</v>
      </c>
      <c r="U10" s="42">
        <v>1222473636</v>
      </c>
      <c r="V10" s="22"/>
      <c r="W10" s="22"/>
      <c r="X10" s="22"/>
      <c r="Y10" s="38">
        <v>45504</v>
      </c>
    </row>
    <row r="11" spans="1:25">
      <c r="A11" s="23">
        <v>846000253</v>
      </c>
      <c r="B11" s="24" t="s">
        <v>22</v>
      </c>
      <c r="C11" s="20">
        <v>637593</v>
      </c>
      <c r="D11" s="20" t="s">
        <v>33</v>
      </c>
      <c r="E11" s="21">
        <v>45462</v>
      </c>
      <c r="F11" s="21">
        <v>45489</v>
      </c>
      <c r="G11" s="21">
        <v>45505</v>
      </c>
      <c r="H11" s="27">
        <v>8141714</v>
      </c>
      <c r="I11" s="27">
        <v>8141714</v>
      </c>
      <c r="J11" s="22" t="s">
        <v>71</v>
      </c>
      <c r="K11" s="22" t="s">
        <v>40</v>
      </c>
      <c r="L11" s="34">
        <v>0</v>
      </c>
      <c r="M11" s="34">
        <v>0</v>
      </c>
      <c r="N11" s="34">
        <v>0</v>
      </c>
      <c r="O11" s="34"/>
      <c r="P11" s="34"/>
      <c r="Q11" s="34">
        <v>0</v>
      </c>
      <c r="R11" s="34">
        <v>0</v>
      </c>
      <c r="S11" s="34">
        <v>0</v>
      </c>
      <c r="T11" s="34"/>
      <c r="U11" s="42"/>
      <c r="V11" s="22"/>
      <c r="W11" s="22"/>
      <c r="X11" s="22"/>
      <c r="Y11" s="38">
        <v>45504</v>
      </c>
    </row>
  </sheetData>
  <protectedRanges>
    <protectedRange algorithmName="SHA-512" hashValue="9+ah9tJAD1d4FIK7boMSAp9ZhkqWOsKcliwsS35JSOsk0Aea+c/2yFVjBeVDsv7trYxT+iUP9dPVCIbjcjaMoQ==" saltValue="Z7GArlXd1BdcXotzmJqK/w==" spinCount="100000" sqref="A3:B11" name="Rango1_3"/>
  </protectedRange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G27" sqref="G27"/>
    </sheetView>
  </sheetViews>
  <sheetFormatPr baseColWidth="10" defaultRowHeight="12.5"/>
  <cols>
    <col min="1" max="1" width="0.9140625" style="54" customWidth="1"/>
    <col min="2" max="2" width="7.1640625" style="54" customWidth="1"/>
    <col min="3" max="3" width="16.08203125" style="54" customWidth="1"/>
    <col min="4" max="4" width="10.58203125" style="54" customWidth="1"/>
    <col min="5" max="6" width="10.5" style="54" customWidth="1"/>
    <col min="7" max="7" width="7.5" style="54" customWidth="1"/>
    <col min="8" max="8" width="19.08203125" style="54" customWidth="1"/>
    <col min="9" max="9" width="23.33203125" style="54" customWidth="1"/>
    <col min="10" max="10" width="11.4140625" style="54" customWidth="1"/>
    <col min="11" max="11" width="1.58203125" style="54" customWidth="1"/>
    <col min="12" max="12" width="8" style="54" customWidth="1"/>
    <col min="13" max="13" width="15.1640625" style="83" bestFit="1" customWidth="1"/>
    <col min="14" max="14" width="12.6640625" style="54" bestFit="1" customWidth="1"/>
    <col min="15" max="15" width="6.83203125" style="54" bestFit="1" customWidth="1"/>
    <col min="16" max="16" width="12.1640625" style="54" bestFit="1" customWidth="1"/>
    <col min="17" max="225" width="10.6640625" style="54"/>
    <col min="226" max="226" width="4.08203125" style="54" customWidth="1"/>
    <col min="227" max="227" width="10.6640625" style="54"/>
    <col min="228" max="228" width="16.08203125" style="54" customWidth="1"/>
    <col min="229" max="229" width="10.58203125" style="54" customWidth="1"/>
    <col min="230" max="233" width="10.6640625" style="54"/>
    <col min="234" max="234" width="20.6640625" style="54" customWidth="1"/>
    <col min="235" max="235" width="12.83203125" style="54" customWidth="1"/>
    <col min="236" max="236" width="1.58203125" style="54" customWidth="1"/>
    <col min="237" max="481" width="10.6640625" style="54"/>
    <col min="482" max="482" width="4.08203125" style="54" customWidth="1"/>
    <col min="483" max="483" width="10.6640625" style="54"/>
    <col min="484" max="484" width="16.08203125" style="54" customWidth="1"/>
    <col min="485" max="485" width="10.58203125" style="54" customWidth="1"/>
    <col min="486" max="489" width="10.6640625" style="54"/>
    <col min="490" max="490" width="20.6640625" style="54" customWidth="1"/>
    <col min="491" max="491" width="12.83203125" style="54" customWidth="1"/>
    <col min="492" max="492" width="1.58203125" style="54" customWidth="1"/>
    <col min="493" max="737" width="10.6640625" style="54"/>
    <col min="738" max="738" width="4.08203125" style="54" customWidth="1"/>
    <col min="739" max="739" width="10.6640625" style="54"/>
    <col min="740" max="740" width="16.08203125" style="54" customWidth="1"/>
    <col min="741" max="741" width="10.58203125" style="54" customWidth="1"/>
    <col min="742" max="745" width="10.6640625" style="54"/>
    <col min="746" max="746" width="20.6640625" style="54" customWidth="1"/>
    <col min="747" max="747" width="12.83203125" style="54" customWidth="1"/>
    <col min="748" max="748" width="1.58203125" style="54" customWidth="1"/>
    <col min="749" max="993" width="10.6640625" style="54"/>
    <col min="994" max="994" width="4.08203125" style="54" customWidth="1"/>
    <col min="995" max="995" width="10.6640625" style="54"/>
    <col min="996" max="996" width="16.08203125" style="54" customWidth="1"/>
    <col min="997" max="997" width="10.58203125" style="54" customWidth="1"/>
    <col min="998" max="1001" width="10.6640625" style="54"/>
    <col min="1002" max="1002" width="20.6640625" style="54" customWidth="1"/>
    <col min="1003" max="1003" width="12.83203125" style="54" customWidth="1"/>
    <col min="1004" max="1004" width="1.58203125" style="54" customWidth="1"/>
    <col min="1005" max="1249" width="10.6640625" style="54"/>
    <col min="1250" max="1250" width="4.08203125" style="54" customWidth="1"/>
    <col min="1251" max="1251" width="10.6640625" style="54"/>
    <col min="1252" max="1252" width="16.08203125" style="54" customWidth="1"/>
    <col min="1253" max="1253" width="10.58203125" style="54" customWidth="1"/>
    <col min="1254" max="1257" width="10.6640625" style="54"/>
    <col min="1258" max="1258" width="20.6640625" style="54" customWidth="1"/>
    <col min="1259" max="1259" width="12.83203125" style="54" customWidth="1"/>
    <col min="1260" max="1260" width="1.58203125" style="54" customWidth="1"/>
    <col min="1261" max="1505" width="10.6640625" style="54"/>
    <col min="1506" max="1506" width="4.08203125" style="54" customWidth="1"/>
    <col min="1507" max="1507" width="10.6640625" style="54"/>
    <col min="1508" max="1508" width="16.08203125" style="54" customWidth="1"/>
    <col min="1509" max="1509" width="10.58203125" style="54" customWidth="1"/>
    <col min="1510" max="1513" width="10.6640625" style="54"/>
    <col min="1514" max="1514" width="20.6640625" style="54" customWidth="1"/>
    <col min="1515" max="1515" width="12.83203125" style="54" customWidth="1"/>
    <col min="1516" max="1516" width="1.58203125" style="54" customWidth="1"/>
    <col min="1517" max="1761" width="10.6640625" style="54"/>
    <col min="1762" max="1762" width="4.08203125" style="54" customWidth="1"/>
    <col min="1763" max="1763" width="10.6640625" style="54"/>
    <col min="1764" max="1764" width="16.08203125" style="54" customWidth="1"/>
    <col min="1765" max="1765" width="10.58203125" style="54" customWidth="1"/>
    <col min="1766" max="1769" width="10.6640625" style="54"/>
    <col min="1770" max="1770" width="20.6640625" style="54" customWidth="1"/>
    <col min="1771" max="1771" width="12.83203125" style="54" customWidth="1"/>
    <col min="1772" max="1772" width="1.58203125" style="54" customWidth="1"/>
    <col min="1773" max="2017" width="10.6640625" style="54"/>
    <col min="2018" max="2018" width="4.08203125" style="54" customWidth="1"/>
    <col min="2019" max="2019" width="10.6640625" style="54"/>
    <col min="2020" max="2020" width="16.08203125" style="54" customWidth="1"/>
    <col min="2021" max="2021" width="10.58203125" style="54" customWidth="1"/>
    <col min="2022" max="2025" width="10.6640625" style="54"/>
    <col min="2026" max="2026" width="20.6640625" style="54" customWidth="1"/>
    <col min="2027" max="2027" width="12.83203125" style="54" customWidth="1"/>
    <col min="2028" max="2028" width="1.58203125" style="54" customWidth="1"/>
    <col min="2029" max="2273" width="10.6640625" style="54"/>
    <col min="2274" max="2274" width="4.08203125" style="54" customWidth="1"/>
    <col min="2275" max="2275" width="10.6640625" style="54"/>
    <col min="2276" max="2276" width="16.08203125" style="54" customWidth="1"/>
    <col min="2277" max="2277" width="10.58203125" style="54" customWidth="1"/>
    <col min="2278" max="2281" width="10.6640625" style="54"/>
    <col min="2282" max="2282" width="20.6640625" style="54" customWidth="1"/>
    <col min="2283" max="2283" width="12.83203125" style="54" customWidth="1"/>
    <col min="2284" max="2284" width="1.58203125" style="54" customWidth="1"/>
    <col min="2285" max="2529" width="10.6640625" style="54"/>
    <col min="2530" max="2530" width="4.08203125" style="54" customWidth="1"/>
    <col min="2531" max="2531" width="10.6640625" style="54"/>
    <col min="2532" max="2532" width="16.08203125" style="54" customWidth="1"/>
    <col min="2533" max="2533" width="10.58203125" style="54" customWidth="1"/>
    <col min="2534" max="2537" width="10.6640625" style="54"/>
    <col min="2538" max="2538" width="20.6640625" style="54" customWidth="1"/>
    <col min="2539" max="2539" width="12.83203125" style="54" customWidth="1"/>
    <col min="2540" max="2540" width="1.58203125" style="54" customWidth="1"/>
    <col min="2541" max="2785" width="10.6640625" style="54"/>
    <col min="2786" max="2786" width="4.08203125" style="54" customWidth="1"/>
    <col min="2787" max="2787" width="10.6640625" style="54"/>
    <col min="2788" max="2788" width="16.08203125" style="54" customWidth="1"/>
    <col min="2789" max="2789" width="10.58203125" style="54" customWidth="1"/>
    <col min="2790" max="2793" width="10.6640625" style="54"/>
    <col min="2794" max="2794" width="20.6640625" style="54" customWidth="1"/>
    <col min="2795" max="2795" width="12.83203125" style="54" customWidth="1"/>
    <col min="2796" max="2796" width="1.58203125" style="54" customWidth="1"/>
    <col min="2797" max="3041" width="10.6640625" style="54"/>
    <col min="3042" max="3042" width="4.08203125" style="54" customWidth="1"/>
    <col min="3043" max="3043" width="10.6640625" style="54"/>
    <col min="3044" max="3044" width="16.08203125" style="54" customWidth="1"/>
    <col min="3045" max="3045" width="10.58203125" style="54" customWidth="1"/>
    <col min="3046" max="3049" width="10.6640625" style="54"/>
    <col min="3050" max="3050" width="20.6640625" style="54" customWidth="1"/>
    <col min="3051" max="3051" width="12.83203125" style="54" customWidth="1"/>
    <col min="3052" max="3052" width="1.58203125" style="54" customWidth="1"/>
    <col min="3053" max="3297" width="10.6640625" style="54"/>
    <col min="3298" max="3298" width="4.08203125" style="54" customWidth="1"/>
    <col min="3299" max="3299" width="10.6640625" style="54"/>
    <col min="3300" max="3300" width="16.08203125" style="54" customWidth="1"/>
    <col min="3301" max="3301" width="10.58203125" style="54" customWidth="1"/>
    <col min="3302" max="3305" width="10.6640625" style="54"/>
    <col min="3306" max="3306" width="20.6640625" style="54" customWidth="1"/>
    <col min="3307" max="3307" width="12.83203125" style="54" customWidth="1"/>
    <col min="3308" max="3308" width="1.58203125" style="54" customWidth="1"/>
    <col min="3309" max="3553" width="10.6640625" style="54"/>
    <col min="3554" max="3554" width="4.08203125" style="54" customWidth="1"/>
    <col min="3555" max="3555" width="10.6640625" style="54"/>
    <col min="3556" max="3556" width="16.08203125" style="54" customWidth="1"/>
    <col min="3557" max="3557" width="10.58203125" style="54" customWidth="1"/>
    <col min="3558" max="3561" width="10.6640625" style="54"/>
    <col min="3562" max="3562" width="20.6640625" style="54" customWidth="1"/>
    <col min="3563" max="3563" width="12.83203125" style="54" customWidth="1"/>
    <col min="3564" max="3564" width="1.58203125" style="54" customWidth="1"/>
    <col min="3565" max="3809" width="10.6640625" style="54"/>
    <col min="3810" max="3810" width="4.08203125" style="54" customWidth="1"/>
    <col min="3811" max="3811" width="10.6640625" style="54"/>
    <col min="3812" max="3812" width="16.08203125" style="54" customWidth="1"/>
    <col min="3813" max="3813" width="10.58203125" style="54" customWidth="1"/>
    <col min="3814" max="3817" width="10.6640625" style="54"/>
    <col min="3818" max="3818" width="20.6640625" style="54" customWidth="1"/>
    <col min="3819" max="3819" width="12.83203125" style="54" customWidth="1"/>
    <col min="3820" max="3820" width="1.58203125" style="54" customWidth="1"/>
    <col min="3821" max="4065" width="10.6640625" style="54"/>
    <col min="4066" max="4066" width="4.08203125" style="54" customWidth="1"/>
    <col min="4067" max="4067" width="10.6640625" style="54"/>
    <col min="4068" max="4068" width="16.08203125" style="54" customWidth="1"/>
    <col min="4069" max="4069" width="10.58203125" style="54" customWidth="1"/>
    <col min="4070" max="4073" width="10.6640625" style="54"/>
    <col min="4074" max="4074" width="20.6640625" style="54" customWidth="1"/>
    <col min="4075" max="4075" width="12.83203125" style="54" customWidth="1"/>
    <col min="4076" max="4076" width="1.58203125" style="54" customWidth="1"/>
    <col min="4077" max="4321" width="10.6640625" style="54"/>
    <col min="4322" max="4322" width="4.08203125" style="54" customWidth="1"/>
    <col min="4323" max="4323" width="10.6640625" style="54"/>
    <col min="4324" max="4324" width="16.08203125" style="54" customWidth="1"/>
    <col min="4325" max="4325" width="10.58203125" style="54" customWidth="1"/>
    <col min="4326" max="4329" width="10.6640625" style="54"/>
    <col min="4330" max="4330" width="20.6640625" style="54" customWidth="1"/>
    <col min="4331" max="4331" width="12.83203125" style="54" customWidth="1"/>
    <col min="4332" max="4332" width="1.58203125" style="54" customWidth="1"/>
    <col min="4333" max="4577" width="10.6640625" style="54"/>
    <col min="4578" max="4578" width="4.08203125" style="54" customWidth="1"/>
    <col min="4579" max="4579" width="10.6640625" style="54"/>
    <col min="4580" max="4580" width="16.08203125" style="54" customWidth="1"/>
    <col min="4581" max="4581" width="10.58203125" style="54" customWidth="1"/>
    <col min="4582" max="4585" width="10.6640625" style="54"/>
    <col min="4586" max="4586" width="20.6640625" style="54" customWidth="1"/>
    <col min="4587" max="4587" width="12.83203125" style="54" customWidth="1"/>
    <col min="4588" max="4588" width="1.58203125" style="54" customWidth="1"/>
    <col min="4589" max="4833" width="10.6640625" style="54"/>
    <col min="4834" max="4834" width="4.08203125" style="54" customWidth="1"/>
    <col min="4835" max="4835" width="10.6640625" style="54"/>
    <col min="4836" max="4836" width="16.08203125" style="54" customWidth="1"/>
    <col min="4837" max="4837" width="10.58203125" style="54" customWidth="1"/>
    <col min="4838" max="4841" width="10.6640625" style="54"/>
    <col min="4842" max="4842" width="20.6640625" style="54" customWidth="1"/>
    <col min="4843" max="4843" width="12.83203125" style="54" customWidth="1"/>
    <col min="4844" max="4844" width="1.58203125" style="54" customWidth="1"/>
    <col min="4845" max="5089" width="10.6640625" style="54"/>
    <col min="5090" max="5090" width="4.08203125" style="54" customWidth="1"/>
    <col min="5091" max="5091" width="10.6640625" style="54"/>
    <col min="5092" max="5092" width="16.08203125" style="54" customWidth="1"/>
    <col min="5093" max="5093" width="10.58203125" style="54" customWidth="1"/>
    <col min="5094" max="5097" width="10.6640625" style="54"/>
    <col min="5098" max="5098" width="20.6640625" style="54" customWidth="1"/>
    <col min="5099" max="5099" width="12.83203125" style="54" customWidth="1"/>
    <col min="5100" max="5100" width="1.58203125" style="54" customWidth="1"/>
    <col min="5101" max="5345" width="10.6640625" style="54"/>
    <col min="5346" max="5346" width="4.08203125" style="54" customWidth="1"/>
    <col min="5347" max="5347" width="10.6640625" style="54"/>
    <col min="5348" max="5348" width="16.08203125" style="54" customWidth="1"/>
    <col min="5349" max="5349" width="10.58203125" style="54" customWidth="1"/>
    <col min="5350" max="5353" width="10.6640625" style="54"/>
    <col min="5354" max="5354" width="20.6640625" style="54" customWidth="1"/>
    <col min="5355" max="5355" width="12.83203125" style="54" customWidth="1"/>
    <col min="5356" max="5356" width="1.58203125" style="54" customWidth="1"/>
    <col min="5357" max="5601" width="10.6640625" style="54"/>
    <col min="5602" max="5602" width="4.08203125" style="54" customWidth="1"/>
    <col min="5603" max="5603" width="10.6640625" style="54"/>
    <col min="5604" max="5604" width="16.08203125" style="54" customWidth="1"/>
    <col min="5605" max="5605" width="10.58203125" style="54" customWidth="1"/>
    <col min="5606" max="5609" width="10.6640625" style="54"/>
    <col min="5610" max="5610" width="20.6640625" style="54" customWidth="1"/>
    <col min="5611" max="5611" width="12.83203125" style="54" customWidth="1"/>
    <col min="5612" max="5612" width="1.58203125" style="54" customWidth="1"/>
    <col min="5613" max="5857" width="10.6640625" style="54"/>
    <col min="5858" max="5858" width="4.08203125" style="54" customWidth="1"/>
    <col min="5859" max="5859" width="10.6640625" style="54"/>
    <col min="5860" max="5860" width="16.08203125" style="54" customWidth="1"/>
    <col min="5861" max="5861" width="10.58203125" style="54" customWidth="1"/>
    <col min="5862" max="5865" width="10.6640625" style="54"/>
    <col min="5866" max="5866" width="20.6640625" style="54" customWidth="1"/>
    <col min="5867" max="5867" width="12.83203125" style="54" customWidth="1"/>
    <col min="5868" max="5868" width="1.58203125" style="54" customWidth="1"/>
    <col min="5869" max="6113" width="10.6640625" style="54"/>
    <col min="6114" max="6114" width="4.08203125" style="54" customWidth="1"/>
    <col min="6115" max="6115" width="10.6640625" style="54"/>
    <col min="6116" max="6116" width="16.08203125" style="54" customWidth="1"/>
    <col min="6117" max="6117" width="10.58203125" style="54" customWidth="1"/>
    <col min="6118" max="6121" width="10.6640625" style="54"/>
    <col min="6122" max="6122" width="20.6640625" style="54" customWidth="1"/>
    <col min="6123" max="6123" width="12.83203125" style="54" customWidth="1"/>
    <col min="6124" max="6124" width="1.58203125" style="54" customWidth="1"/>
    <col min="6125" max="6369" width="10.6640625" style="54"/>
    <col min="6370" max="6370" width="4.08203125" style="54" customWidth="1"/>
    <col min="6371" max="6371" width="10.6640625" style="54"/>
    <col min="6372" max="6372" width="16.08203125" style="54" customWidth="1"/>
    <col min="6373" max="6373" width="10.58203125" style="54" customWidth="1"/>
    <col min="6374" max="6377" width="10.6640625" style="54"/>
    <col min="6378" max="6378" width="20.6640625" style="54" customWidth="1"/>
    <col min="6379" max="6379" width="12.83203125" style="54" customWidth="1"/>
    <col min="6380" max="6380" width="1.58203125" style="54" customWidth="1"/>
    <col min="6381" max="6625" width="10.6640625" style="54"/>
    <col min="6626" max="6626" width="4.08203125" style="54" customWidth="1"/>
    <col min="6627" max="6627" width="10.6640625" style="54"/>
    <col min="6628" max="6628" width="16.08203125" style="54" customWidth="1"/>
    <col min="6629" max="6629" width="10.58203125" style="54" customWidth="1"/>
    <col min="6630" max="6633" width="10.6640625" style="54"/>
    <col min="6634" max="6634" width="20.6640625" style="54" customWidth="1"/>
    <col min="6635" max="6635" width="12.83203125" style="54" customWidth="1"/>
    <col min="6636" max="6636" width="1.58203125" style="54" customWidth="1"/>
    <col min="6637" max="6881" width="10.6640625" style="54"/>
    <col min="6882" max="6882" width="4.08203125" style="54" customWidth="1"/>
    <col min="6883" max="6883" width="10.6640625" style="54"/>
    <col min="6884" max="6884" width="16.08203125" style="54" customWidth="1"/>
    <col min="6885" max="6885" width="10.58203125" style="54" customWidth="1"/>
    <col min="6886" max="6889" width="10.6640625" style="54"/>
    <col min="6890" max="6890" width="20.6640625" style="54" customWidth="1"/>
    <col min="6891" max="6891" width="12.83203125" style="54" customWidth="1"/>
    <col min="6892" max="6892" width="1.58203125" style="54" customWidth="1"/>
    <col min="6893" max="7137" width="10.6640625" style="54"/>
    <col min="7138" max="7138" width="4.08203125" style="54" customWidth="1"/>
    <col min="7139" max="7139" width="10.6640625" style="54"/>
    <col min="7140" max="7140" width="16.08203125" style="54" customWidth="1"/>
    <col min="7141" max="7141" width="10.58203125" style="54" customWidth="1"/>
    <col min="7142" max="7145" width="10.6640625" style="54"/>
    <col min="7146" max="7146" width="20.6640625" style="54" customWidth="1"/>
    <col min="7147" max="7147" width="12.83203125" style="54" customWidth="1"/>
    <col min="7148" max="7148" width="1.58203125" style="54" customWidth="1"/>
    <col min="7149" max="7393" width="10.6640625" style="54"/>
    <col min="7394" max="7394" width="4.08203125" style="54" customWidth="1"/>
    <col min="7395" max="7395" width="10.6640625" style="54"/>
    <col min="7396" max="7396" width="16.08203125" style="54" customWidth="1"/>
    <col min="7397" max="7397" width="10.58203125" style="54" customWidth="1"/>
    <col min="7398" max="7401" width="10.6640625" style="54"/>
    <col min="7402" max="7402" width="20.6640625" style="54" customWidth="1"/>
    <col min="7403" max="7403" width="12.83203125" style="54" customWidth="1"/>
    <col min="7404" max="7404" width="1.58203125" style="54" customWidth="1"/>
    <col min="7405" max="7649" width="10.6640625" style="54"/>
    <col min="7650" max="7650" width="4.08203125" style="54" customWidth="1"/>
    <col min="7651" max="7651" width="10.6640625" style="54"/>
    <col min="7652" max="7652" width="16.08203125" style="54" customWidth="1"/>
    <col min="7653" max="7653" width="10.58203125" style="54" customWidth="1"/>
    <col min="7654" max="7657" width="10.6640625" style="54"/>
    <col min="7658" max="7658" width="20.6640625" style="54" customWidth="1"/>
    <col min="7659" max="7659" width="12.83203125" style="54" customWidth="1"/>
    <col min="7660" max="7660" width="1.58203125" style="54" customWidth="1"/>
    <col min="7661" max="7905" width="10.6640625" style="54"/>
    <col min="7906" max="7906" width="4.08203125" style="54" customWidth="1"/>
    <col min="7907" max="7907" width="10.6640625" style="54"/>
    <col min="7908" max="7908" width="16.08203125" style="54" customWidth="1"/>
    <col min="7909" max="7909" width="10.58203125" style="54" customWidth="1"/>
    <col min="7910" max="7913" width="10.6640625" style="54"/>
    <col min="7914" max="7914" width="20.6640625" style="54" customWidth="1"/>
    <col min="7915" max="7915" width="12.83203125" style="54" customWidth="1"/>
    <col min="7916" max="7916" width="1.58203125" style="54" customWidth="1"/>
    <col min="7917" max="8161" width="10.6640625" style="54"/>
    <col min="8162" max="8162" width="4.08203125" style="54" customWidth="1"/>
    <col min="8163" max="8163" width="10.6640625" style="54"/>
    <col min="8164" max="8164" width="16.08203125" style="54" customWidth="1"/>
    <col min="8165" max="8165" width="10.58203125" style="54" customWidth="1"/>
    <col min="8166" max="8169" width="10.6640625" style="54"/>
    <col min="8170" max="8170" width="20.6640625" style="54" customWidth="1"/>
    <col min="8171" max="8171" width="12.83203125" style="54" customWidth="1"/>
    <col min="8172" max="8172" width="1.58203125" style="54" customWidth="1"/>
    <col min="8173" max="8417" width="10.6640625" style="54"/>
    <col min="8418" max="8418" width="4.08203125" style="54" customWidth="1"/>
    <col min="8419" max="8419" width="10.6640625" style="54"/>
    <col min="8420" max="8420" width="16.08203125" style="54" customWidth="1"/>
    <col min="8421" max="8421" width="10.58203125" style="54" customWidth="1"/>
    <col min="8422" max="8425" width="10.6640625" style="54"/>
    <col min="8426" max="8426" width="20.6640625" style="54" customWidth="1"/>
    <col min="8427" max="8427" width="12.83203125" style="54" customWidth="1"/>
    <col min="8428" max="8428" width="1.58203125" style="54" customWidth="1"/>
    <col min="8429" max="8673" width="10.6640625" style="54"/>
    <col min="8674" max="8674" width="4.08203125" style="54" customWidth="1"/>
    <col min="8675" max="8675" width="10.6640625" style="54"/>
    <col min="8676" max="8676" width="16.08203125" style="54" customWidth="1"/>
    <col min="8677" max="8677" width="10.58203125" style="54" customWidth="1"/>
    <col min="8678" max="8681" width="10.6640625" style="54"/>
    <col min="8682" max="8682" width="20.6640625" style="54" customWidth="1"/>
    <col min="8683" max="8683" width="12.83203125" style="54" customWidth="1"/>
    <col min="8684" max="8684" width="1.58203125" style="54" customWidth="1"/>
    <col min="8685" max="8929" width="10.6640625" style="54"/>
    <col min="8930" max="8930" width="4.08203125" style="54" customWidth="1"/>
    <col min="8931" max="8931" width="10.6640625" style="54"/>
    <col min="8932" max="8932" width="16.08203125" style="54" customWidth="1"/>
    <col min="8933" max="8933" width="10.58203125" style="54" customWidth="1"/>
    <col min="8934" max="8937" width="10.6640625" style="54"/>
    <col min="8938" max="8938" width="20.6640625" style="54" customWidth="1"/>
    <col min="8939" max="8939" width="12.83203125" style="54" customWidth="1"/>
    <col min="8940" max="8940" width="1.58203125" style="54" customWidth="1"/>
    <col min="8941" max="9185" width="10.6640625" style="54"/>
    <col min="9186" max="9186" width="4.08203125" style="54" customWidth="1"/>
    <col min="9187" max="9187" width="10.6640625" style="54"/>
    <col min="9188" max="9188" width="16.08203125" style="54" customWidth="1"/>
    <col min="9189" max="9189" width="10.58203125" style="54" customWidth="1"/>
    <col min="9190" max="9193" width="10.6640625" style="54"/>
    <col min="9194" max="9194" width="20.6640625" style="54" customWidth="1"/>
    <col min="9195" max="9195" width="12.83203125" style="54" customWidth="1"/>
    <col min="9196" max="9196" width="1.58203125" style="54" customWidth="1"/>
    <col min="9197" max="9441" width="10.6640625" style="54"/>
    <col min="9442" max="9442" width="4.08203125" style="54" customWidth="1"/>
    <col min="9443" max="9443" width="10.6640625" style="54"/>
    <col min="9444" max="9444" width="16.08203125" style="54" customWidth="1"/>
    <col min="9445" max="9445" width="10.58203125" style="54" customWidth="1"/>
    <col min="9446" max="9449" width="10.6640625" style="54"/>
    <col min="9450" max="9450" width="20.6640625" style="54" customWidth="1"/>
    <col min="9451" max="9451" width="12.83203125" style="54" customWidth="1"/>
    <col min="9452" max="9452" width="1.58203125" style="54" customWidth="1"/>
    <col min="9453" max="9697" width="10.6640625" style="54"/>
    <col min="9698" max="9698" width="4.08203125" style="54" customWidth="1"/>
    <col min="9699" max="9699" width="10.6640625" style="54"/>
    <col min="9700" max="9700" width="16.08203125" style="54" customWidth="1"/>
    <col min="9701" max="9701" width="10.58203125" style="54" customWidth="1"/>
    <col min="9702" max="9705" width="10.6640625" style="54"/>
    <col min="9706" max="9706" width="20.6640625" style="54" customWidth="1"/>
    <col min="9707" max="9707" width="12.83203125" style="54" customWidth="1"/>
    <col min="9708" max="9708" width="1.58203125" style="54" customWidth="1"/>
    <col min="9709" max="9953" width="10.6640625" style="54"/>
    <col min="9954" max="9954" width="4.08203125" style="54" customWidth="1"/>
    <col min="9955" max="9955" width="10.6640625" style="54"/>
    <col min="9956" max="9956" width="16.08203125" style="54" customWidth="1"/>
    <col min="9957" max="9957" width="10.58203125" style="54" customWidth="1"/>
    <col min="9958" max="9961" width="10.6640625" style="54"/>
    <col min="9962" max="9962" width="20.6640625" style="54" customWidth="1"/>
    <col min="9963" max="9963" width="12.83203125" style="54" customWidth="1"/>
    <col min="9964" max="9964" width="1.58203125" style="54" customWidth="1"/>
    <col min="9965" max="10209" width="10.6640625" style="54"/>
    <col min="10210" max="10210" width="4.08203125" style="54" customWidth="1"/>
    <col min="10211" max="10211" width="10.6640625" style="54"/>
    <col min="10212" max="10212" width="16.08203125" style="54" customWidth="1"/>
    <col min="10213" max="10213" width="10.58203125" style="54" customWidth="1"/>
    <col min="10214" max="10217" width="10.6640625" style="54"/>
    <col min="10218" max="10218" width="20.6640625" style="54" customWidth="1"/>
    <col min="10219" max="10219" width="12.83203125" style="54" customWidth="1"/>
    <col min="10220" max="10220" width="1.58203125" style="54" customWidth="1"/>
    <col min="10221" max="10465" width="10.6640625" style="54"/>
    <col min="10466" max="10466" width="4.08203125" style="54" customWidth="1"/>
    <col min="10467" max="10467" width="10.6640625" style="54"/>
    <col min="10468" max="10468" width="16.08203125" style="54" customWidth="1"/>
    <col min="10469" max="10469" width="10.58203125" style="54" customWidth="1"/>
    <col min="10470" max="10473" width="10.6640625" style="54"/>
    <col min="10474" max="10474" width="20.6640625" style="54" customWidth="1"/>
    <col min="10475" max="10475" width="12.83203125" style="54" customWidth="1"/>
    <col min="10476" max="10476" width="1.58203125" style="54" customWidth="1"/>
    <col min="10477" max="10721" width="10.6640625" style="54"/>
    <col min="10722" max="10722" width="4.08203125" style="54" customWidth="1"/>
    <col min="10723" max="10723" width="10.6640625" style="54"/>
    <col min="10724" max="10724" width="16.08203125" style="54" customWidth="1"/>
    <col min="10725" max="10725" width="10.58203125" style="54" customWidth="1"/>
    <col min="10726" max="10729" width="10.6640625" style="54"/>
    <col min="10730" max="10730" width="20.6640625" style="54" customWidth="1"/>
    <col min="10731" max="10731" width="12.83203125" style="54" customWidth="1"/>
    <col min="10732" max="10732" width="1.58203125" style="54" customWidth="1"/>
    <col min="10733" max="10977" width="10.6640625" style="54"/>
    <col min="10978" max="10978" width="4.08203125" style="54" customWidth="1"/>
    <col min="10979" max="10979" width="10.6640625" style="54"/>
    <col min="10980" max="10980" width="16.08203125" style="54" customWidth="1"/>
    <col min="10981" max="10981" width="10.58203125" style="54" customWidth="1"/>
    <col min="10982" max="10985" width="10.6640625" style="54"/>
    <col min="10986" max="10986" width="20.6640625" style="54" customWidth="1"/>
    <col min="10987" max="10987" width="12.83203125" style="54" customWidth="1"/>
    <col min="10988" max="10988" width="1.58203125" style="54" customWidth="1"/>
    <col min="10989" max="11233" width="10.6640625" style="54"/>
    <col min="11234" max="11234" width="4.08203125" style="54" customWidth="1"/>
    <col min="11235" max="11235" width="10.6640625" style="54"/>
    <col min="11236" max="11236" width="16.08203125" style="54" customWidth="1"/>
    <col min="11237" max="11237" width="10.58203125" style="54" customWidth="1"/>
    <col min="11238" max="11241" width="10.6640625" style="54"/>
    <col min="11242" max="11242" width="20.6640625" style="54" customWidth="1"/>
    <col min="11243" max="11243" width="12.83203125" style="54" customWidth="1"/>
    <col min="11244" max="11244" width="1.58203125" style="54" customWidth="1"/>
    <col min="11245" max="11489" width="10.6640625" style="54"/>
    <col min="11490" max="11490" width="4.08203125" style="54" customWidth="1"/>
    <col min="11491" max="11491" width="10.6640625" style="54"/>
    <col min="11492" max="11492" width="16.08203125" style="54" customWidth="1"/>
    <col min="11493" max="11493" width="10.58203125" style="54" customWidth="1"/>
    <col min="11494" max="11497" width="10.6640625" style="54"/>
    <col min="11498" max="11498" width="20.6640625" style="54" customWidth="1"/>
    <col min="11499" max="11499" width="12.83203125" style="54" customWidth="1"/>
    <col min="11500" max="11500" width="1.58203125" style="54" customWidth="1"/>
    <col min="11501" max="11745" width="10.6640625" style="54"/>
    <col min="11746" max="11746" width="4.08203125" style="54" customWidth="1"/>
    <col min="11747" max="11747" width="10.6640625" style="54"/>
    <col min="11748" max="11748" width="16.08203125" style="54" customWidth="1"/>
    <col min="11749" max="11749" width="10.58203125" style="54" customWidth="1"/>
    <col min="11750" max="11753" width="10.6640625" style="54"/>
    <col min="11754" max="11754" width="20.6640625" style="54" customWidth="1"/>
    <col min="11755" max="11755" width="12.83203125" style="54" customWidth="1"/>
    <col min="11756" max="11756" width="1.58203125" style="54" customWidth="1"/>
    <col min="11757" max="12001" width="10.6640625" style="54"/>
    <col min="12002" max="12002" width="4.08203125" style="54" customWidth="1"/>
    <col min="12003" max="12003" width="10.6640625" style="54"/>
    <col min="12004" max="12004" width="16.08203125" style="54" customWidth="1"/>
    <col min="12005" max="12005" width="10.58203125" style="54" customWidth="1"/>
    <col min="12006" max="12009" width="10.6640625" style="54"/>
    <col min="12010" max="12010" width="20.6640625" style="54" customWidth="1"/>
    <col min="12011" max="12011" width="12.83203125" style="54" customWidth="1"/>
    <col min="12012" max="12012" width="1.58203125" style="54" customWidth="1"/>
    <col min="12013" max="12257" width="10.6640625" style="54"/>
    <col min="12258" max="12258" width="4.08203125" style="54" customWidth="1"/>
    <col min="12259" max="12259" width="10.6640625" style="54"/>
    <col min="12260" max="12260" width="16.08203125" style="54" customWidth="1"/>
    <col min="12261" max="12261" width="10.58203125" style="54" customWidth="1"/>
    <col min="12262" max="12265" width="10.6640625" style="54"/>
    <col min="12266" max="12266" width="20.6640625" style="54" customWidth="1"/>
    <col min="12267" max="12267" width="12.83203125" style="54" customWidth="1"/>
    <col min="12268" max="12268" width="1.58203125" style="54" customWidth="1"/>
    <col min="12269" max="12513" width="10.6640625" style="54"/>
    <col min="12514" max="12514" width="4.08203125" style="54" customWidth="1"/>
    <col min="12515" max="12515" width="10.6640625" style="54"/>
    <col min="12516" max="12516" width="16.08203125" style="54" customWidth="1"/>
    <col min="12517" max="12517" width="10.58203125" style="54" customWidth="1"/>
    <col min="12518" max="12521" width="10.6640625" style="54"/>
    <col min="12522" max="12522" width="20.6640625" style="54" customWidth="1"/>
    <col min="12523" max="12523" width="12.83203125" style="54" customWidth="1"/>
    <col min="12524" max="12524" width="1.58203125" style="54" customWidth="1"/>
    <col min="12525" max="12769" width="10.6640625" style="54"/>
    <col min="12770" max="12770" width="4.08203125" style="54" customWidth="1"/>
    <col min="12771" max="12771" width="10.6640625" style="54"/>
    <col min="12772" max="12772" width="16.08203125" style="54" customWidth="1"/>
    <col min="12773" max="12773" width="10.58203125" style="54" customWidth="1"/>
    <col min="12774" max="12777" width="10.6640625" style="54"/>
    <col min="12778" max="12778" width="20.6640625" style="54" customWidth="1"/>
    <col min="12779" max="12779" width="12.83203125" style="54" customWidth="1"/>
    <col min="12780" max="12780" width="1.58203125" style="54" customWidth="1"/>
    <col min="12781" max="13025" width="10.6640625" style="54"/>
    <col min="13026" max="13026" width="4.08203125" style="54" customWidth="1"/>
    <col min="13027" max="13027" width="10.6640625" style="54"/>
    <col min="13028" max="13028" width="16.08203125" style="54" customWidth="1"/>
    <col min="13029" max="13029" width="10.58203125" style="54" customWidth="1"/>
    <col min="13030" max="13033" width="10.6640625" style="54"/>
    <col min="13034" max="13034" width="20.6640625" style="54" customWidth="1"/>
    <col min="13035" max="13035" width="12.83203125" style="54" customWidth="1"/>
    <col min="13036" max="13036" width="1.58203125" style="54" customWidth="1"/>
    <col min="13037" max="13281" width="10.6640625" style="54"/>
    <col min="13282" max="13282" width="4.08203125" style="54" customWidth="1"/>
    <col min="13283" max="13283" width="10.6640625" style="54"/>
    <col min="13284" max="13284" width="16.08203125" style="54" customWidth="1"/>
    <col min="13285" max="13285" width="10.58203125" style="54" customWidth="1"/>
    <col min="13286" max="13289" width="10.6640625" style="54"/>
    <col min="13290" max="13290" width="20.6640625" style="54" customWidth="1"/>
    <col min="13291" max="13291" width="12.83203125" style="54" customWidth="1"/>
    <col min="13292" max="13292" width="1.58203125" style="54" customWidth="1"/>
    <col min="13293" max="13537" width="10.6640625" style="54"/>
    <col min="13538" max="13538" width="4.08203125" style="54" customWidth="1"/>
    <col min="13539" max="13539" width="10.6640625" style="54"/>
    <col min="13540" max="13540" width="16.08203125" style="54" customWidth="1"/>
    <col min="13541" max="13541" width="10.58203125" style="54" customWidth="1"/>
    <col min="13542" max="13545" width="10.6640625" style="54"/>
    <col min="13546" max="13546" width="20.6640625" style="54" customWidth="1"/>
    <col min="13547" max="13547" width="12.83203125" style="54" customWidth="1"/>
    <col min="13548" max="13548" width="1.58203125" style="54" customWidth="1"/>
    <col min="13549" max="13793" width="10.6640625" style="54"/>
    <col min="13794" max="13794" width="4.08203125" style="54" customWidth="1"/>
    <col min="13795" max="13795" width="10.6640625" style="54"/>
    <col min="13796" max="13796" width="16.08203125" style="54" customWidth="1"/>
    <col min="13797" max="13797" width="10.58203125" style="54" customWidth="1"/>
    <col min="13798" max="13801" width="10.6640625" style="54"/>
    <col min="13802" max="13802" width="20.6640625" style="54" customWidth="1"/>
    <col min="13803" max="13803" width="12.83203125" style="54" customWidth="1"/>
    <col min="13804" max="13804" width="1.58203125" style="54" customWidth="1"/>
    <col min="13805" max="14049" width="10.6640625" style="54"/>
    <col min="14050" max="14050" width="4.08203125" style="54" customWidth="1"/>
    <col min="14051" max="14051" width="10.6640625" style="54"/>
    <col min="14052" max="14052" width="16.08203125" style="54" customWidth="1"/>
    <col min="14053" max="14053" width="10.58203125" style="54" customWidth="1"/>
    <col min="14054" max="14057" width="10.6640625" style="54"/>
    <col min="14058" max="14058" width="20.6640625" style="54" customWidth="1"/>
    <col min="14059" max="14059" width="12.83203125" style="54" customWidth="1"/>
    <col min="14060" max="14060" width="1.58203125" style="54" customWidth="1"/>
    <col min="14061" max="14305" width="10.6640625" style="54"/>
    <col min="14306" max="14306" width="4.08203125" style="54" customWidth="1"/>
    <col min="14307" max="14307" width="10.6640625" style="54"/>
    <col min="14308" max="14308" width="16.08203125" style="54" customWidth="1"/>
    <col min="14309" max="14309" width="10.58203125" style="54" customWidth="1"/>
    <col min="14310" max="14313" width="10.6640625" style="54"/>
    <col min="14314" max="14314" width="20.6640625" style="54" customWidth="1"/>
    <col min="14315" max="14315" width="12.83203125" style="54" customWidth="1"/>
    <col min="14316" max="14316" width="1.58203125" style="54" customWidth="1"/>
    <col min="14317" max="14561" width="10.6640625" style="54"/>
    <col min="14562" max="14562" width="4.08203125" style="54" customWidth="1"/>
    <col min="14563" max="14563" width="10.6640625" style="54"/>
    <col min="14564" max="14564" width="16.08203125" style="54" customWidth="1"/>
    <col min="14565" max="14565" width="10.58203125" style="54" customWidth="1"/>
    <col min="14566" max="14569" width="10.6640625" style="54"/>
    <col min="14570" max="14570" width="20.6640625" style="54" customWidth="1"/>
    <col min="14571" max="14571" width="12.83203125" style="54" customWidth="1"/>
    <col min="14572" max="14572" width="1.58203125" style="54" customWidth="1"/>
    <col min="14573" max="14817" width="10.6640625" style="54"/>
    <col min="14818" max="14818" width="4.08203125" style="54" customWidth="1"/>
    <col min="14819" max="14819" width="10.6640625" style="54"/>
    <col min="14820" max="14820" width="16.08203125" style="54" customWidth="1"/>
    <col min="14821" max="14821" width="10.58203125" style="54" customWidth="1"/>
    <col min="14822" max="14825" width="10.6640625" style="54"/>
    <col min="14826" max="14826" width="20.6640625" style="54" customWidth="1"/>
    <col min="14827" max="14827" width="12.83203125" style="54" customWidth="1"/>
    <col min="14828" max="14828" width="1.58203125" style="54" customWidth="1"/>
    <col min="14829" max="15073" width="10.6640625" style="54"/>
    <col min="15074" max="15074" width="4.08203125" style="54" customWidth="1"/>
    <col min="15075" max="15075" width="10.6640625" style="54"/>
    <col min="15076" max="15076" width="16.08203125" style="54" customWidth="1"/>
    <col min="15077" max="15077" width="10.58203125" style="54" customWidth="1"/>
    <col min="15078" max="15081" width="10.6640625" style="54"/>
    <col min="15082" max="15082" width="20.6640625" style="54" customWidth="1"/>
    <col min="15083" max="15083" width="12.83203125" style="54" customWidth="1"/>
    <col min="15084" max="15084" width="1.58203125" style="54" customWidth="1"/>
    <col min="15085" max="15329" width="10.6640625" style="54"/>
    <col min="15330" max="15330" width="4.08203125" style="54" customWidth="1"/>
    <col min="15331" max="15331" width="10.6640625" style="54"/>
    <col min="15332" max="15332" width="16.08203125" style="54" customWidth="1"/>
    <col min="15333" max="15333" width="10.58203125" style="54" customWidth="1"/>
    <col min="15334" max="15337" width="10.6640625" style="54"/>
    <col min="15338" max="15338" width="20.6640625" style="54" customWidth="1"/>
    <col min="15339" max="15339" width="12.83203125" style="54" customWidth="1"/>
    <col min="15340" max="15340" width="1.58203125" style="54" customWidth="1"/>
    <col min="15341" max="15585" width="10.6640625" style="54"/>
    <col min="15586" max="15586" width="4.08203125" style="54" customWidth="1"/>
    <col min="15587" max="15587" width="10.6640625" style="54"/>
    <col min="15588" max="15588" width="16.08203125" style="54" customWidth="1"/>
    <col min="15589" max="15589" width="10.58203125" style="54" customWidth="1"/>
    <col min="15590" max="15593" width="10.6640625" style="54"/>
    <col min="15594" max="15594" width="20.6640625" style="54" customWidth="1"/>
    <col min="15595" max="15595" width="12.83203125" style="54" customWidth="1"/>
    <col min="15596" max="15596" width="1.58203125" style="54" customWidth="1"/>
    <col min="15597" max="15841" width="10.6640625" style="54"/>
    <col min="15842" max="15842" width="4.08203125" style="54" customWidth="1"/>
    <col min="15843" max="15843" width="10.6640625" style="54"/>
    <col min="15844" max="15844" width="16.08203125" style="54" customWidth="1"/>
    <col min="15845" max="15845" width="10.58203125" style="54" customWidth="1"/>
    <col min="15846" max="15849" width="10.6640625" style="54"/>
    <col min="15850" max="15850" width="20.6640625" style="54" customWidth="1"/>
    <col min="15851" max="15851" width="12.83203125" style="54" customWidth="1"/>
    <col min="15852" max="15852" width="1.58203125" style="54" customWidth="1"/>
    <col min="15853" max="16097" width="10.6640625" style="54"/>
    <col min="16098" max="16098" width="4.08203125" style="54" customWidth="1"/>
    <col min="16099" max="16099" width="10.6640625" style="54"/>
    <col min="16100" max="16100" width="16.08203125" style="54" customWidth="1"/>
    <col min="16101" max="16101" width="10.58203125" style="54" customWidth="1"/>
    <col min="16102" max="16105" width="10.6640625" style="54"/>
    <col min="16106" max="16106" width="20.6640625" style="54" customWidth="1"/>
    <col min="16107" max="16107" width="12.83203125" style="54" customWidth="1"/>
    <col min="16108" max="16108" width="1.58203125" style="54" customWidth="1"/>
    <col min="16109" max="16384" width="10.6640625" style="54"/>
  </cols>
  <sheetData>
    <row r="1" spans="2:10" ht="6" customHeight="1" thickBot="1"/>
    <row r="2" spans="2:10" ht="19.5" customHeight="1">
      <c r="B2" s="55"/>
      <c r="C2" s="56"/>
      <c r="D2" s="57" t="s">
        <v>76</v>
      </c>
      <c r="E2" s="58"/>
      <c r="F2" s="58"/>
      <c r="G2" s="58"/>
      <c r="H2" s="58"/>
      <c r="I2" s="59"/>
      <c r="J2" s="60" t="s">
        <v>77</v>
      </c>
    </row>
    <row r="3" spans="2:10" ht="4.5" customHeight="1" thickBot="1">
      <c r="B3" s="61"/>
      <c r="C3" s="62"/>
      <c r="D3" s="63"/>
      <c r="E3" s="64"/>
      <c r="F3" s="64"/>
      <c r="G3" s="64"/>
      <c r="H3" s="64"/>
      <c r="I3" s="65"/>
      <c r="J3" s="66"/>
    </row>
    <row r="4" spans="2:10" ht="13">
      <c r="B4" s="61"/>
      <c r="C4" s="62"/>
      <c r="D4" s="57" t="s">
        <v>78</v>
      </c>
      <c r="E4" s="58"/>
      <c r="F4" s="58"/>
      <c r="G4" s="58"/>
      <c r="H4" s="58"/>
      <c r="I4" s="59"/>
      <c r="J4" s="60" t="s">
        <v>79</v>
      </c>
    </row>
    <row r="5" spans="2:10" ht="5.25" customHeight="1">
      <c r="B5" s="61"/>
      <c r="C5" s="62"/>
      <c r="D5" s="67"/>
      <c r="E5" s="68"/>
      <c r="F5" s="68"/>
      <c r="G5" s="68"/>
      <c r="H5" s="68"/>
      <c r="I5" s="69"/>
      <c r="J5" s="70"/>
    </row>
    <row r="6" spans="2:10" ht="4.5" customHeight="1" thickBot="1">
      <c r="B6" s="71"/>
      <c r="C6" s="72"/>
      <c r="D6" s="63"/>
      <c r="E6" s="64"/>
      <c r="F6" s="64"/>
      <c r="G6" s="64"/>
      <c r="H6" s="64"/>
      <c r="I6" s="65"/>
      <c r="J6" s="66"/>
    </row>
    <row r="7" spans="2:10" ht="6" customHeight="1">
      <c r="B7" s="73"/>
      <c r="J7" s="74"/>
    </row>
    <row r="8" spans="2:10" ht="9" customHeight="1">
      <c r="B8" s="73"/>
      <c r="J8" s="74"/>
    </row>
    <row r="9" spans="2:10" ht="13">
      <c r="B9" s="73"/>
      <c r="C9" s="75" t="s">
        <v>80</v>
      </c>
      <c r="E9" s="76"/>
      <c r="H9" s="77"/>
      <c r="J9" s="74"/>
    </row>
    <row r="10" spans="2:10" ht="8.25" customHeight="1">
      <c r="B10" s="73"/>
      <c r="J10" s="74"/>
    </row>
    <row r="11" spans="2:10" ht="13">
      <c r="B11" s="73"/>
      <c r="C11" s="75" t="s">
        <v>99</v>
      </c>
      <c r="J11" s="74"/>
    </row>
    <row r="12" spans="2:10" ht="13">
      <c r="B12" s="73"/>
      <c r="C12" s="75" t="s">
        <v>100</v>
      </c>
      <c r="J12" s="74"/>
    </row>
    <row r="13" spans="2:10">
      <c r="B13" s="73"/>
      <c r="J13" s="74"/>
    </row>
    <row r="14" spans="2:10">
      <c r="B14" s="73"/>
      <c r="C14" s="54" t="s">
        <v>103</v>
      </c>
      <c r="G14" s="78"/>
      <c r="H14" s="78"/>
      <c r="I14" s="78"/>
      <c r="J14" s="74"/>
    </row>
    <row r="15" spans="2:10" ht="9" customHeight="1">
      <c r="B15" s="73"/>
      <c r="C15" s="79"/>
      <c r="G15" s="78"/>
      <c r="H15" s="78"/>
      <c r="I15" s="78"/>
      <c r="J15" s="74"/>
    </row>
    <row r="16" spans="2:10" ht="13">
      <c r="B16" s="73"/>
      <c r="C16" s="54" t="s">
        <v>116</v>
      </c>
      <c r="D16" s="76"/>
      <c r="G16" s="78"/>
      <c r="H16" s="80" t="s">
        <v>81</v>
      </c>
      <c r="I16" s="80" t="s">
        <v>82</v>
      </c>
      <c r="J16" s="74"/>
    </row>
    <row r="17" spans="2:14" ht="13">
      <c r="B17" s="73"/>
      <c r="C17" s="75" t="s">
        <v>83</v>
      </c>
      <c r="D17" s="75"/>
      <c r="E17" s="75"/>
      <c r="F17" s="75"/>
      <c r="G17" s="78"/>
      <c r="H17" s="81">
        <v>9</v>
      </c>
      <c r="I17" s="82">
        <v>42447652</v>
      </c>
      <c r="J17" s="74"/>
    </row>
    <row r="18" spans="2:14">
      <c r="B18" s="73"/>
      <c r="C18" s="54" t="s">
        <v>84</v>
      </c>
      <c r="G18" s="78"/>
      <c r="H18" s="84">
        <v>0</v>
      </c>
      <c r="I18" s="85">
        <v>0</v>
      </c>
      <c r="J18" s="74"/>
    </row>
    <row r="19" spans="2:14">
      <c r="B19" s="73"/>
      <c r="C19" s="54" t="s">
        <v>85</v>
      </c>
      <c r="G19" s="78"/>
      <c r="H19" s="84">
        <v>5</v>
      </c>
      <c r="I19" s="85">
        <v>33873088</v>
      </c>
      <c r="J19" s="74"/>
    </row>
    <row r="20" spans="2:14">
      <c r="B20" s="73"/>
      <c r="C20" s="54" t="s">
        <v>86</v>
      </c>
      <c r="H20" s="86">
        <v>1</v>
      </c>
      <c r="I20" s="87">
        <v>9700</v>
      </c>
      <c r="J20" s="74"/>
    </row>
    <row r="21" spans="2:14">
      <c r="B21" s="73"/>
      <c r="C21" s="54" t="s">
        <v>87</v>
      </c>
      <c r="H21" s="86">
        <v>0</v>
      </c>
      <c r="I21" s="87">
        <v>0</v>
      </c>
      <c r="J21" s="74"/>
      <c r="N21" s="88"/>
    </row>
    <row r="22" spans="2:14" ht="13" thickBot="1">
      <c r="B22" s="73"/>
      <c r="C22" s="54" t="s">
        <v>88</v>
      </c>
      <c r="H22" s="89">
        <v>1</v>
      </c>
      <c r="I22" s="90">
        <v>20900</v>
      </c>
      <c r="J22" s="74"/>
    </row>
    <row r="23" spans="2:14" ht="13">
      <c r="B23" s="73"/>
      <c r="C23" s="75" t="s">
        <v>89</v>
      </c>
      <c r="D23" s="75"/>
      <c r="E23" s="75"/>
      <c r="F23" s="75"/>
      <c r="H23" s="91">
        <f>H18+H19+H20+H21+H22</f>
        <v>7</v>
      </c>
      <c r="I23" s="92">
        <f>I18+I19+I20+I21+I22</f>
        <v>33903688</v>
      </c>
      <c r="J23" s="74"/>
    </row>
    <row r="24" spans="2:14">
      <c r="B24" s="73"/>
      <c r="C24" s="54" t="s">
        <v>90</v>
      </c>
      <c r="H24" s="86">
        <v>1</v>
      </c>
      <c r="I24" s="87">
        <v>402250</v>
      </c>
      <c r="J24" s="74"/>
    </row>
    <row r="25" spans="2:14" ht="13" thickBot="1">
      <c r="B25" s="73"/>
      <c r="C25" s="54" t="s">
        <v>71</v>
      </c>
      <c r="H25" s="89">
        <v>1</v>
      </c>
      <c r="I25" s="90">
        <v>8141714</v>
      </c>
      <c r="J25" s="74"/>
    </row>
    <row r="26" spans="2:14" ht="13">
      <c r="B26" s="73"/>
      <c r="C26" s="75" t="s">
        <v>91</v>
      </c>
      <c r="D26" s="75"/>
      <c r="E26" s="75"/>
      <c r="F26" s="75"/>
      <c r="H26" s="91">
        <f>H24+H25</f>
        <v>2</v>
      </c>
      <c r="I26" s="92">
        <f>I24+I25</f>
        <v>8543964</v>
      </c>
      <c r="J26" s="74"/>
    </row>
    <row r="27" spans="2:14" ht="13.5" thickBot="1">
      <c r="B27" s="73"/>
      <c r="C27" s="78" t="s">
        <v>92</v>
      </c>
      <c r="D27" s="93"/>
      <c r="E27" s="93"/>
      <c r="F27" s="93"/>
      <c r="G27" s="78"/>
      <c r="H27" s="94">
        <v>0</v>
      </c>
      <c r="I27" s="95">
        <v>0</v>
      </c>
      <c r="J27" s="96"/>
    </row>
    <row r="28" spans="2:14" ht="13">
      <c r="B28" s="73"/>
      <c r="C28" s="93" t="s">
        <v>93</v>
      </c>
      <c r="D28" s="93"/>
      <c r="E28" s="93"/>
      <c r="F28" s="93"/>
      <c r="G28" s="78"/>
      <c r="H28" s="97">
        <f>H27</f>
        <v>0</v>
      </c>
      <c r="I28" s="85">
        <f>I27</f>
        <v>0</v>
      </c>
      <c r="J28" s="96"/>
    </row>
    <row r="29" spans="2:14" ht="13">
      <c r="B29" s="73"/>
      <c r="C29" s="93"/>
      <c r="D29" s="93"/>
      <c r="E29" s="93"/>
      <c r="F29" s="93"/>
      <c r="G29" s="78"/>
      <c r="H29" s="84"/>
      <c r="I29" s="82"/>
      <c r="J29" s="96"/>
    </row>
    <row r="30" spans="2:14" ht="13.5" thickBot="1">
      <c r="B30" s="73"/>
      <c r="C30" s="93" t="s">
        <v>94</v>
      </c>
      <c r="D30" s="93"/>
      <c r="E30" s="78"/>
      <c r="F30" s="78"/>
      <c r="G30" s="78"/>
      <c r="H30" s="98"/>
      <c r="I30" s="99"/>
      <c r="J30" s="96"/>
    </row>
    <row r="31" spans="2:14" ht="13.5" thickTop="1">
      <c r="B31" s="73"/>
      <c r="C31" s="93"/>
      <c r="D31" s="93"/>
      <c r="E31" s="78"/>
      <c r="F31" s="78"/>
      <c r="G31" s="78"/>
      <c r="H31" s="85">
        <f>H23+H26+H28</f>
        <v>9</v>
      </c>
      <c r="I31" s="85">
        <f>I23+I26+I28</f>
        <v>42447652</v>
      </c>
      <c r="J31" s="96"/>
    </row>
    <row r="32" spans="2:14" ht="9.75" customHeight="1">
      <c r="B32" s="73"/>
      <c r="C32" s="78"/>
      <c r="D32" s="78"/>
      <c r="E32" s="78"/>
      <c r="F32" s="78"/>
      <c r="G32" s="100"/>
      <c r="H32" s="101"/>
      <c r="I32" s="102"/>
      <c r="J32" s="96"/>
    </row>
    <row r="33" spans="2:10" ht="9.75" customHeight="1">
      <c r="B33" s="73"/>
      <c r="C33" s="78"/>
      <c r="D33" s="78"/>
      <c r="E33" s="78"/>
      <c r="F33" s="78"/>
      <c r="G33" s="100"/>
      <c r="H33" s="101"/>
      <c r="I33" s="102"/>
      <c r="J33" s="96"/>
    </row>
    <row r="34" spans="2:10" ht="9.75" customHeight="1">
      <c r="B34" s="73"/>
      <c r="C34" s="78"/>
      <c r="D34" s="78"/>
      <c r="E34" s="78"/>
      <c r="F34" s="78"/>
      <c r="G34" s="100"/>
      <c r="H34" s="101"/>
      <c r="I34" s="102"/>
      <c r="J34" s="96"/>
    </row>
    <row r="35" spans="2:10" ht="9.75" customHeight="1">
      <c r="B35" s="73"/>
      <c r="C35" s="78"/>
      <c r="D35" s="78"/>
      <c r="E35" s="78"/>
      <c r="F35" s="78"/>
      <c r="G35" s="100"/>
      <c r="H35" s="101"/>
      <c r="I35" s="102"/>
      <c r="J35" s="96"/>
    </row>
    <row r="36" spans="2:10" ht="9.75" customHeight="1">
      <c r="B36" s="73"/>
      <c r="C36" s="78"/>
      <c r="D36" s="78"/>
      <c r="E36" s="78"/>
      <c r="F36" s="78"/>
      <c r="G36" s="100"/>
      <c r="H36" s="101"/>
      <c r="I36" s="102"/>
      <c r="J36" s="96"/>
    </row>
    <row r="37" spans="2:10" ht="13.5" thickBot="1">
      <c r="B37" s="73"/>
      <c r="C37" s="103"/>
      <c r="D37" s="104"/>
      <c r="E37" s="78"/>
      <c r="F37" s="78"/>
      <c r="G37" s="78"/>
      <c r="H37" s="105"/>
      <c r="I37" s="106"/>
      <c r="J37" s="96"/>
    </row>
    <row r="38" spans="2:10" ht="13">
      <c r="B38" s="73"/>
      <c r="C38" s="93" t="s">
        <v>101</v>
      </c>
      <c r="D38" s="100"/>
      <c r="E38" s="78"/>
      <c r="F38" s="78"/>
      <c r="G38" s="78"/>
      <c r="H38" s="107" t="s">
        <v>95</v>
      </c>
      <c r="I38" s="100"/>
      <c r="J38" s="96"/>
    </row>
    <row r="39" spans="2:10" ht="13">
      <c r="B39" s="73"/>
      <c r="C39" s="93" t="s">
        <v>102</v>
      </c>
      <c r="D39" s="78"/>
      <c r="E39" s="78"/>
      <c r="F39" s="78"/>
      <c r="G39" s="78"/>
      <c r="H39" s="93" t="s">
        <v>96</v>
      </c>
      <c r="I39" s="100"/>
      <c r="J39" s="96"/>
    </row>
    <row r="40" spans="2:10" ht="13">
      <c r="B40" s="73"/>
      <c r="C40" s="78"/>
      <c r="D40" s="78"/>
      <c r="E40" s="78"/>
      <c r="F40" s="78"/>
      <c r="G40" s="78"/>
      <c r="H40" s="93" t="s">
        <v>97</v>
      </c>
      <c r="I40" s="100"/>
      <c r="J40" s="96"/>
    </row>
    <row r="41" spans="2:10" ht="13">
      <c r="B41" s="73"/>
      <c r="C41" s="78"/>
      <c r="D41" s="78"/>
      <c r="E41" s="78"/>
      <c r="F41" s="78"/>
      <c r="G41" s="93"/>
      <c r="H41" s="100"/>
      <c r="I41" s="100"/>
      <c r="J41" s="96"/>
    </row>
    <row r="42" spans="2:10">
      <c r="B42" s="73"/>
      <c r="C42" s="108" t="s">
        <v>98</v>
      </c>
      <c r="D42" s="108"/>
      <c r="E42" s="108"/>
      <c r="F42" s="108"/>
      <c r="G42" s="108"/>
      <c r="H42" s="108"/>
      <c r="I42" s="108"/>
      <c r="J42" s="96"/>
    </row>
    <row r="43" spans="2:10">
      <c r="B43" s="73"/>
      <c r="C43" s="108"/>
      <c r="D43" s="108"/>
      <c r="E43" s="108"/>
      <c r="F43" s="108"/>
      <c r="G43" s="108"/>
      <c r="H43" s="108"/>
      <c r="I43" s="108"/>
      <c r="J43" s="96"/>
    </row>
    <row r="44" spans="2:10" ht="7.5" customHeight="1" thickBot="1">
      <c r="B44" s="109"/>
      <c r="C44" s="110"/>
      <c r="D44" s="110"/>
      <c r="E44" s="110"/>
      <c r="F44" s="110"/>
      <c r="G44" s="111"/>
      <c r="H44" s="111"/>
      <c r="I44" s="111"/>
      <c r="J44" s="112"/>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18" sqref="F18"/>
    </sheetView>
  </sheetViews>
  <sheetFormatPr baseColWidth="10" defaultRowHeight="14"/>
  <cols>
    <col min="9" max="9" width="23.6640625" customWidth="1"/>
  </cols>
  <sheetData>
    <row r="1" spans="1:9" ht="14.5" thickBot="1">
      <c r="A1" s="113"/>
      <c r="B1" s="114"/>
      <c r="C1" s="115" t="s">
        <v>104</v>
      </c>
      <c r="D1" s="116"/>
      <c r="E1" s="116"/>
      <c r="F1" s="116"/>
      <c r="G1" s="116"/>
      <c r="H1" s="117"/>
      <c r="I1" s="118" t="s">
        <v>77</v>
      </c>
    </row>
    <row r="2" spans="1:9" ht="53.5" customHeight="1" thickBot="1">
      <c r="A2" s="119"/>
      <c r="B2" s="120"/>
      <c r="C2" s="121" t="s">
        <v>105</v>
      </c>
      <c r="D2" s="122"/>
      <c r="E2" s="122"/>
      <c r="F2" s="122"/>
      <c r="G2" s="122"/>
      <c r="H2" s="123"/>
      <c r="I2" s="124" t="s">
        <v>106</v>
      </c>
    </row>
    <row r="3" spans="1:9">
      <c r="A3" s="125"/>
      <c r="B3" s="78"/>
      <c r="C3" s="78"/>
      <c r="D3" s="78"/>
      <c r="E3" s="78"/>
      <c r="F3" s="78"/>
      <c r="G3" s="78"/>
      <c r="H3" s="78"/>
      <c r="I3" s="96"/>
    </row>
    <row r="4" spans="1:9">
      <c r="A4" s="125"/>
      <c r="B4" s="78"/>
      <c r="C4" s="78"/>
      <c r="D4" s="78"/>
      <c r="E4" s="78"/>
      <c r="F4" s="78"/>
      <c r="G4" s="78"/>
      <c r="H4" s="78"/>
      <c r="I4" s="96"/>
    </row>
    <row r="5" spans="1:9">
      <c r="A5" s="125"/>
      <c r="B5" s="75" t="s">
        <v>80</v>
      </c>
      <c r="C5" s="126"/>
      <c r="D5" s="127"/>
      <c r="E5" s="78"/>
      <c r="F5" s="78"/>
      <c r="G5" s="78"/>
      <c r="H5" s="78"/>
      <c r="I5" s="96"/>
    </row>
    <row r="6" spans="1:9">
      <c r="A6" s="125"/>
      <c r="B6" s="54"/>
      <c r="C6" s="78"/>
      <c r="D6" s="78"/>
      <c r="E6" s="78"/>
      <c r="F6" s="78"/>
      <c r="G6" s="78"/>
      <c r="H6" s="78"/>
      <c r="I6" s="96"/>
    </row>
    <row r="7" spans="1:9">
      <c r="A7" s="125"/>
      <c r="B7" s="75" t="s">
        <v>99</v>
      </c>
      <c r="C7" s="78"/>
      <c r="D7" s="78"/>
      <c r="E7" s="78"/>
      <c r="F7" s="78"/>
      <c r="G7" s="78"/>
      <c r="H7" s="78"/>
      <c r="I7" s="96"/>
    </row>
    <row r="8" spans="1:9">
      <c r="A8" s="125"/>
      <c r="B8" s="75" t="s">
        <v>100</v>
      </c>
      <c r="C8" s="78"/>
      <c r="D8" s="78"/>
      <c r="E8" s="78"/>
      <c r="F8" s="78"/>
      <c r="G8" s="78"/>
      <c r="H8" s="78"/>
      <c r="I8" s="96"/>
    </row>
    <row r="9" spans="1:9">
      <c r="A9" s="125"/>
      <c r="B9" s="78"/>
      <c r="C9" s="78"/>
      <c r="D9" s="78"/>
      <c r="E9" s="78"/>
      <c r="F9" s="78"/>
      <c r="G9" s="78"/>
      <c r="H9" s="78"/>
      <c r="I9" s="96"/>
    </row>
    <row r="10" spans="1:9">
      <c r="A10" s="125"/>
      <c r="B10" s="78" t="s">
        <v>107</v>
      </c>
      <c r="C10" s="78"/>
      <c r="D10" s="78"/>
      <c r="E10" s="78"/>
      <c r="F10" s="78"/>
      <c r="G10" s="78"/>
      <c r="H10" s="78"/>
      <c r="I10" s="96"/>
    </row>
    <row r="11" spans="1:9">
      <c r="A11" s="125"/>
      <c r="B11" s="128"/>
      <c r="C11" s="78"/>
      <c r="D11" s="78"/>
      <c r="E11" s="78"/>
      <c r="F11" s="78"/>
      <c r="G11" s="78"/>
      <c r="H11" s="78"/>
      <c r="I11" s="96"/>
    </row>
    <row r="12" spans="1:9">
      <c r="A12" s="125"/>
      <c r="B12" s="129" t="s">
        <v>117</v>
      </c>
      <c r="C12" s="127"/>
      <c r="D12" s="78"/>
      <c r="E12" s="78"/>
      <c r="F12" s="78"/>
      <c r="G12" s="80" t="s">
        <v>108</v>
      </c>
      <c r="H12" s="80" t="s">
        <v>109</v>
      </c>
      <c r="I12" s="96"/>
    </row>
    <row r="13" spans="1:9">
      <c r="A13" s="125"/>
      <c r="B13" s="93" t="s">
        <v>83</v>
      </c>
      <c r="C13" s="93"/>
      <c r="D13" s="93"/>
      <c r="E13" s="93"/>
      <c r="F13" s="78"/>
      <c r="G13" s="130">
        <f>G19</f>
        <v>0</v>
      </c>
      <c r="H13" s="131">
        <f>H19</f>
        <v>0</v>
      </c>
      <c r="I13" s="96"/>
    </row>
    <row r="14" spans="1:9">
      <c r="A14" s="125"/>
      <c r="B14" s="78" t="s">
        <v>84</v>
      </c>
      <c r="C14" s="78"/>
      <c r="D14" s="78"/>
      <c r="E14" s="78"/>
      <c r="F14" s="78"/>
      <c r="G14" s="132">
        <v>0</v>
      </c>
      <c r="H14" s="133">
        <v>0</v>
      </c>
      <c r="I14" s="96"/>
    </row>
    <row r="15" spans="1:9">
      <c r="A15" s="125"/>
      <c r="B15" s="78" t="s">
        <v>85</v>
      </c>
      <c r="C15" s="78"/>
      <c r="D15" s="78"/>
      <c r="E15" s="78"/>
      <c r="F15" s="78"/>
      <c r="G15" s="132">
        <v>0</v>
      </c>
      <c r="H15" s="133">
        <v>0</v>
      </c>
      <c r="I15" s="96"/>
    </row>
    <row r="16" spans="1:9">
      <c r="A16" s="125"/>
      <c r="B16" s="78" t="s">
        <v>86</v>
      </c>
      <c r="C16" s="78"/>
      <c r="D16" s="78"/>
      <c r="E16" s="78"/>
      <c r="F16" s="78"/>
      <c r="G16" s="132">
        <v>0</v>
      </c>
      <c r="H16" s="133">
        <v>0</v>
      </c>
      <c r="I16" s="96"/>
    </row>
    <row r="17" spans="1:9">
      <c r="A17" s="125"/>
      <c r="B17" s="78" t="s">
        <v>87</v>
      </c>
      <c r="C17" s="78"/>
      <c r="D17" s="78"/>
      <c r="E17" s="78"/>
      <c r="F17" s="78"/>
      <c r="G17" s="132">
        <v>0</v>
      </c>
      <c r="H17" s="133">
        <v>0</v>
      </c>
      <c r="I17" s="96"/>
    </row>
    <row r="18" spans="1:9">
      <c r="A18" s="125"/>
      <c r="B18" s="78" t="s">
        <v>110</v>
      </c>
      <c r="C18" s="78"/>
      <c r="D18" s="78"/>
      <c r="E18" s="78"/>
      <c r="F18" s="78"/>
      <c r="G18" s="134">
        <v>0</v>
      </c>
      <c r="H18" s="135">
        <v>0</v>
      </c>
      <c r="I18" s="96"/>
    </row>
    <row r="19" spans="1:9">
      <c r="A19" s="125"/>
      <c r="B19" s="93" t="s">
        <v>111</v>
      </c>
      <c r="C19" s="93"/>
      <c r="D19" s="93"/>
      <c r="E19" s="93"/>
      <c r="F19" s="78"/>
      <c r="G19" s="132">
        <f>SUM(G14:G18)</f>
        <v>0</v>
      </c>
      <c r="H19" s="131">
        <f>(H14+H15+H16+H17+H18)</f>
        <v>0</v>
      </c>
      <c r="I19" s="96"/>
    </row>
    <row r="20" spans="1:9" ht="14.5" thickBot="1">
      <c r="A20" s="125"/>
      <c r="B20" s="93"/>
      <c r="C20" s="93"/>
      <c r="D20" s="78"/>
      <c r="E20" s="78"/>
      <c r="F20" s="78"/>
      <c r="G20" s="136"/>
      <c r="H20" s="137"/>
      <c r="I20" s="96"/>
    </row>
    <row r="21" spans="1:9" ht="14.5" thickTop="1">
      <c r="A21" s="125"/>
      <c r="B21" s="93"/>
      <c r="C21" s="93"/>
      <c r="D21" s="78"/>
      <c r="E21" s="78"/>
      <c r="F21" s="78"/>
      <c r="G21" s="100"/>
      <c r="H21" s="138"/>
      <c r="I21" s="96"/>
    </row>
    <row r="22" spans="1:9">
      <c r="A22" s="125"/>
      <c r="B22" s="78"/>
      <c r="C22" s="78"/>
      <c r="D22" s="78"/>
      <c r="E22" s="78"/>
      <c r="F22" s="100"/>
      <c r="G22" s="100"/>
      <c r="H22" s="100"/>
      <c r="I22" s="96"/>
    </row>
    <row r="23" spans="1:9" ht="14.5" thickBot="1">
      <c r="A23" s="125"/>
      <c r="B23" s="104"/>
      <c r="C23" s="104"/>
      <c r="D23" s="78"/>
      <c r="E23" s="78"/>
      <c r="F23" s="104"/>
      <c r="G23" s="104"/>
      <c r="H23" s="100"/>
      <c r="I23" s="96"/>
    </row>
    <row r="24" spans="1:9">
      <c r="A24" s="125"/>
      <c r="B24" s="100" t="s">
        <v>112</v>
      </c>
      <c r="C24" s="100"/>
      <c r="D24" s="78"/>
      <c r="E24" s="78"/>
      <c r="F24" s="100"/>
      <c r="G24" s="100"/>
      <c r="H24" s="100"/>
      <c r="I24" s="96"/>
    </row>
    <row r="25" spans="1:9">
      <c r="A25" s="125"/>
      <c r="B25" s="78" t="s">
        <v>101</v>
      </c>
      <c r="C25" s="100"/>
      <c r="D25" s="78"/>
      <c r="E25" s="78"/>
      <c r="F25" s="100" t="s">
        <v>113</v>
      </c>
      <c r="G25" s="100"/>
      <c r="H25" s="100"/>
      <c r="I25" s="96"/>
    </row>
    <row r="26" spans="1:9">
      <c r="A26" s="125"/>
      <c r="B26" s="78" t="s">
        <v>102</v>
      </c>
      <c r="C26" s="100"/>
      <c r="D26" s="78"/>
      <c r="E26" s="78"/>
      <c r="F26" s="100" t="s">
        <v>114</v>
      </c>
      <c r="G26" s="100"/>
      <c r="H26" s="100"/>
      <c r="I26" s="96"/>
    </row>
    <row r="27" spans="1:9">
      <c r="A27" s="125"/>
      <c r="B27" s="100"/>
      <c r="C27" s="100"/>
      <c r="D27" s="78"/>
      <c r="E27" s="78"/>
      <c r="F27" s="100"/>
      <c r="G27" s="100"/>
      <c r="H27" s="100"/>
      <c r="I27" s="96"/>
    </row>
    <row r="28" spans="1:9" ht="18.5" customHeight="1">
      <c r="A28" s="125"/>
      <c r="B28" s="139" t="s">
        <v>115</v>
      </c>
      <c r="C28" s="139"/>
      <c r="D28" s="139"/>
      <c r="E28" s="139"/>
      <c r="F28" s="139"/>
      <c r="G28" s="139"/>
      <c r="H28" s="139"/>
      <c r="I28" s="96"/>
    </row>
    <row r="29" spans="1:9" ht="14.5" thickBot="1">
      <c r="A29" s="140"/>
      <c r="B29" s="141"/>
      <c r="C29" s="141"/>
      <c r="D29" s="141"/>
      <c r="E29" s="141"/>
      <c r="F29" s="104"/>
      <c r="G29" s="104"/>
      <c r="H29" s="104"/>
      <c r="I29" s="142"/>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Paola Andrea Jimenez Prado</cp:lastModifiedBy>
  <cp:lastPrinted>2024-08-29T15:14:08Z</cp:lastPrinted>
  <dcterms:created xsi:type="dcterms:W3CDTF">2024-08-21T15:42:42Z</dcterms:created>
  <dcterms:modified xsi:type="dcterms:W3CDTF">2024-08-29T15:28:18Z</dcterms:modified>
</cp:coreProperties>
</file>