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17003166 CLINICA LA ESTANCIA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definedNames>
    <definedName name="_xlnm._FilterDatabase" localSheetId="1" hidden="1">'ESTADO DE CADA FACTURA'!$A$2:$AB$5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K1" i="3" l="1"/>
  <c r="I5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U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<sst xmlns="http://schemas.openxmlformats.org/spreadsheetml/2006/main" count="129" uniqueCount="88">
  <si>
    <t>CLIENTE</t>
  </si>
  <si>
    <t>NOMBRE CLIENTE</t>
  </si>
  <si>
    <t>PREFIJO</t>
  </si>
  <si>
    <t>FACTURA</t>
  </si>
  <si>
    <t>Pref+Fac</t>
  </si>
  <si>
    <t>FECHA OBLIGACION</t>
  </si>
  <si>
    <t>FECHA RADICACION</t>
  </si>
  <si>
    <t>VALOR OBLIGACION</t>
  </si>
  <si>
    <t>Saldo</t>
  </si>
  <si>
    <t>CLE</t>
  </si>
  <si>
    <t>FE</t>
  </si>
  <si>
    <t>1611247</t>
  </si>
  <si>
    <t>CLE1611247</t>
  </si>
  <si>
    <t>782574</t>
  </si>
  <si>
    <t>FE782574</t>
  </si>
  <si>
    <t>1627931</t>
  </si>
  <si>
    <t>CLE1627931</t>
  </si>
  <si>
    <t>CLINICA LA ESTANCIA-SOCIEDAD MEDIC QUIR DEL CAUCA</t>
  </si>
  <si>
    <t>Saldo IPS</t>
  </si>
  <si>
    <t>Llave</t>
  </si>
  <si>
    <t>817003166_CLE1611247</t>
  </si>
  <si>
    <t>817003166_FE782574</t>
  </si>
  <si>
    <t>817003166_CLE1627931</t>
  </si>
  <si>
    <t>Estado de Factura EPS Septiemnre 08</t>
  </si>
  <si>
    <t>Boxalud</t>
  </si>
  <si>
    <t>Para respuesta prestador</t>
  </si>
  <si>
    <t xml:space="preserve">Fecha de radicación EPS </t>
  </si>
  <si>
    <t>Para auditoria de pertinencia</t>
  </si>
  <si>
    <t>Valor total bruto</t>
  </si>
  <si>
    <t>Valor radicado</t>
  </si>
  <si>
    <t xml:space="preserve">Valor glosa pendiente </t>
  </si>
  <si>
    <t>Observacion objeccion</t>
  </si>
  <si>
    <t>Valor Pagar</t>
  </si>
  <si>
    <t>Valor glosa aceptada</t>
  </si>
  <si>
    <t>FACTURA EN PROCESO INTERNO</t>
  </si>
  <si>
    <t>Valor compensacion SAP</t>
  </si>
  <si>
    <t xml:space="preserve">Doc compensacion </t>
  </si>
  <si>
    <t xml:space="preserve">Fecha de compensacion </t>
  </si>
  <si>
    <t>13.03.2024</t>
  </si>
  <si>
    <t>Retención</t>
  </si>
  <si>
    <t>GLOSA PENDIENTE POR CONCILIAR</t>
  </si>
  <si>
    <t>Fecha de corte</t>
  </si>
  <si>
    <t>27.07.2023</t>
  </si>
  <si>
    <t>25.07.2023</t>
  </si>
  <si>
    <t>Se reitera objeción, no se observa pertinencia para realizar reconstrucciones 3D. Solicitada por medico general, no por maxilofacial para planeación quirúrgica.</t>
  </si>
  <si>
    <t>Se ratifica objeción: Electrocardiograma no interpretado en la HC. En el folio 2 lo que se evidencia es la solicitud el EKG pero no se observa la interpretación del mismo. Se ratifica objeción. Albúmina facturan 13 amps. Pertinentes 12. Formulan 6 amps dia. Soportan 12 amps. Facturan 13 fcos. Soportan 12 fcos. En realidad los pertinentes son 6 focs pues cada fco de Albumina trae 20 gr y formulan 60 gr /día x 2 días. Se sigue sosteniendo la glosa por 1 bolsa.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</si>
  <si>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</si>
  <si>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</si>
  <si>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</si>
  <si>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</si>
  <si>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</si>
  <si>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</si>
  <si>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</si>
  <si>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</si>
  <si>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</si>
  <si>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</si>
  <si>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</si>
  <si>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</si>
  <si>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</si>
  <si>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</si>
  <si>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</si>
  <si>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</si>
  <si>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</si>
  <si>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</si>
  <si>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</si>
  <si>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</si>
  <si>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</si>
  <si>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</si>
  <si>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</si>
  <si>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</si>
  <si>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LA ESTANCIA</t>
  </si>
  <si>
    <t>NIT: 817003166</t>
  </si>
  <si>
    <t>Santiago de Cali, Septiembre 08 del 2024</t>
  </si>
  <si>
    <t>Con Corte al dia: 31/07/2024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</si>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</sst>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7" formatCode="_-* #,##0_-;\-* #,##0_-;_-* &quot;-&quot;??_-;_-@_-"/>
    <numFmt numFmtId="173" formatCode="[$-240A]d&quot; de &quot;mmmm&quot; de &quot;yyyy;@"/>
    <numFmt numFmtId="174" formatCode="_-* #,##0.00\ _€_-;\-* #,##0.00\ _€_-;_-* &quot;-&quot;??\ _€_-;_-@_-"/>
    <numFmt numFmtId="175" formatCode="_-* #,##0\ _€_-;\-* #,##0\ _€_-;_-* &quot;-&quot;??\ _€_-;_-@_-"/>
    <numFmt numFmtId="176" formatCode="_-&quot;$&quot;\ * #,##0_-;\-&quot;$&quot;\ * #,##0_-;_-&quot;$&quot;\ * &quot;-&quot;??_-;_-@_-"/>
    <numFmt numFmtId="177" formatCode="&quot;$&quot;\ #,##0;[Red]&quot;$&quot;\ #,##0"/>
    <numFmt numFmtId="178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174" fontId="5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1" applyFont="1" applyBorder="1" applyAlignment="1">
      <alignment horizontal="left" vertical="center"/>
    </xf>
    <xf numFmtId="3" fontId="2" fillId="0" borderId="1" xfId="1" applyNumberFormat="1" applyFont="1" applyBorder="1" applyAlignment="1">
      <alignment horizontal="left" vertical="center"/>
    </xf>
    <xf numFmtId="4" fontId="2" fillId="0" borderId="1" xfId="1" applyNumberFormat="1" applyFont="1" applyBorder="1" applyAlignment="1">
      <alignment horizontal="right"/>
    </xf>
    <xf numFmtId="14" fontId="2" fillId="0" borderId="1" xfId="1" applyNumberFormat="1" applyFont="1" applyBorder="1" applyAlignment="1">
      <alignment horizontal="left"/>
    </xf>
    <xf numFmtId="0" fontId="4" fillId="0" borderId="0" xfId="0" applyFont="1"/>
    <xf numFmtId="4" fontId="0" fillId="0" borderId="0" xfId="0" applyNumberFormat="1"/>
    <xf numFmtId="0" fontId="0" fillId="0" borderId="0" xfId="0" applyFont="1"/>
    <xf numFmtId="3" fontId="4" fillId="0" borderId="1" xfId="1" applyNumberFormat="1" applyFont="1" applyBorder="1" applyAlignment="1">
      <alignment horizontal="left" vertical="center"/>
    </xf>
    <xf numFmtId="14" fontId="4" fillId="0" borderId="1" xfId="1" applyNumberFormat="1" applyFont="1" applyBorder="1" applyAlignment="1">
      <alignment horizontal="left"/>
    </xf>
    <xf numFmtId="4" fontId="4" fillId="0" borderId="1" xfId="1" applyNumberFormat="1" applyFont="1" applyBorder="1" applyAlignment="1">
      <alignment horizontal="right"/>
    </xf>
    <xf numFmtId="0" fontId="4" fillId="0" borderId="1" xfId="1" applyNumberFormat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7" fillId="3" borderId="1" xfId="1" applyFont="1" applyFill="1" applyBorder="1" applyAlignment="1">
      <alignment horizontal="center" vertical="center" wrapText="1"/>
    </xf>
    <xf numFmtId="43" fontId="0" fillId="0" borderId="0" xfId="2" applyFont="1"/>
    <xf numFmtId="167" fontId="0" fillId="0" borderId="0" xfId="2" applyNumberFormat="1" applyFont="1"/>
    <xf numFmtId="167" fontId="7" fillId="4" borderId="1" xfId="2" applyNumberFormat="1" applyFont="1" applyFill="1" applyBorder="1" applyAlignment="1">
      <alignment horizontal="center" vertical="center" wrapText="1"/>
    </xf>
    <xf numFmtId="167" fontId="4" fillId="0" borderId="1" xfId="2" applyNumberFormat="1" applyFont="1" applyBorder="1" applyAlignment="1">
      <alignment horizontal="right"/>
    </xf>
    <xf numFmtId="0" fontId="0" fillId="0" borderId="1" xfId="0" applyFont="1" applyBorder="1"/>
    <xf numFmtId="167" fontId="6" fillId="0" borderId="0" xfId="2" applyNumberFormat="1" applyFont="1"/>
    <xf numFmtId="0" fontId="7" fillId="5" borderId="1" xfId="1" applyFont="1" applyFill="1" applyBorder="1" applyAlignment="1">
      <alignment horizontal="center" vertical="center" wrapText="1"/>
    </xf>
    <xf numFmtId="43" fontId="0" fillId="0" borderId="1" xfId="2" applyFont="1" applyBorder="1"/>
    <xf numFmtId="167" fontId="7" fillId="0" borderId="1" xfId="2" applyNumberFormat="1" applyFont="1" applyBorder="1" applyAlignment="1">
      <alignment horizontal="center" vertical="center" wrapText="1"/>
    </xf>
    <xf numFmtId="167" fontId="0" fillId="0" borderId="1" xfId="2" applyNumberFormat="1" applyFont="1" applyBorder="1"/>
    <xf numFmtId="167" fontId="7" fillId="6" borderId="1" xfId="2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3" fontId="0" fillId="0" borderId="1" xfId="0" applyNumberFormat="1" applyFont="1" applyBorder="1"/>
    <xf numFmtId="14" fontId="0" fillId="0" borderId="1" xfId="0" applyNumberFormat="1" applyFont="1" applyBorder="1"/>
    <xf numFmtId="167" fontId="7" fillId="7" borderId="1" xfId="2" applyNumberFormat="1" applyFont="1" applyFill="1" applyBorder="1" applyAlignment="1">
      <alignment horizontal="center" vertical="center" wrapText="1"/>
    </xf>
    <xf numFmtId="43" fontId="7" fillId="8" borderId="1" xfId="2" applyFont="1" applyFill="1" applyBorder="1" applyAlignment="1">
      <alignment horizontal="center" vertical="center" wrapText="1"/>
    </xf>
    <xf numFmtId="167" fontId="7" fillId="8" borderId="1" xfId="2" applyNumberFormat="1" applyFont="1" applyFill="1" applyBorder="1" applyAlignment="1">
      <alignment horizontal="center" vertical="center" wrapText="1"/>
    </xf>
    <xf numFmtId="1" fontId="0" fillId="0" borderId="1" xfId="2" applyNumberFormat="1" applyFont="1" applyBorder="1"/>
    <xf numFmtId="0" fontId="11" fillId="0" borderId="0" xfId="4" applyFont="1"/>
    <xf numFmtId="0" fontId="11" fillId="0" borderId="2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2" fillId="0" borderId="2" xfId="4" applyFont="1" applyBorder="1" applyAlignment="1">
      <alignment horizontal="centerContinuous" vertical="center"/>
    </xf>
    <xf numFmtId="0" fontId="12" fillId="0" borderId="4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1" fillId="0" borderId="6" xfId="4" applyFont="1" applyBorder="1"/>
    <xf numFmtId="0" fontId="11" fillId="0" borderId="7" xfId="4" applyFont="1" applyBorder="1"/>
    <xf numFmtId="0" fontId="12" fillId="0" borderId="0" xfId="4" applyFont="1"/>
    <xf numFmtId="14" fontId="11" fillId="0" borderId="0" xfId="4" applyNumberFormat="1" applyFont="1"/>
    <xf numFmtId="173" fontId="11" fillId="0" borderId="0" xfId="4" applyNumberFormat="1" applyFont="1"/>
    <xf numFmtId="0" fontId="10" fillId="0" borderId="0" xfId="4" applyFont="1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75" fontId="13" fillId="0" borderId="0" xfId="5" applyNumberFormat="1" applyFont="1" applyAlignment="1">
      <alignment horizontal="center"/>
    </xf>
    <xf numFmtId="176" fontId="13" fillId="0" borderId="0" xfId="3" applyNumberFormat="1" applyFont="1" applyAlignment="1">
      <alignment horizontal="right"/>
    </xf>
    <xf numFmtId="176" fontId="11" fillId="0" borderId="0" xfId="3" applyNumberFormat="1" applyFont="1"/>
    <xf numFmtId="175" fontId="10" fillId="0" borderId="0" xfId="5" applyNumberFormat="1" applyFont="1" applyAlignment="1">
      <alignment horizontal="center"/>
    </xf>
    <xf numFmtId="176" fontId="10" fillId="0" borderId="0" xfId="3" applyNumberFormat="1" applyFont="1" applyAlignment="1">
      <alignment horizontal="right"/>
    </xf>
    <xf numFmtId="175" fontId="11" fillId="0" borderId="0" xfId="5" applyNumberFormat="1" applyFont="1" applyAlignment="1">
      <alignment horizontal="center"/>
    </xf>
    <xf numFmtId="176" fontId="11" fillId="0" borderId="0" xfId="3" applyNumberFormat="1" applyFont="1" applyAlignment="1">
      <alignment horizontal="right"/>
    </xf>
    <xf numFmtId="176" fontId="11" fillId="0" borderId="0" xfId="4" applyNumberFormat="1" applyFont="1"/>
    <xf numFmtId="175" fontId="11" fillId="0" borderId="9" xfId="5" applyNumberFormat="1" applyFont="1" applyBorder="1" applyAlignment="1">
      <alignment horizontal="center"/>
    </xf>
    <xf numFmtId="176" fontId="11" fillId="0" borderId="9" xfId="3" applyNumberFormat="1" applyFont="1" applyBorder="1" applyAlignment="1">
      <alignment horizontal="right"/>
    </xf>
    <xf numFmtId="175" fontId="12" fillId="0" borderId="0" xfId="3" applyNumberFormat="1" applyFont="1" applyAlignment="1">
      <alignment horizontal="right"/>
    </xf>
    <xf numFmtId="176" fontId="12" fillId="0" borderId="0" xfId="3" applyNumberFormat="1" applyFont="1" applyAlignment="1">
      <alignment horizontal="right"/>
    </xf>
    <xf numFmtId="0" fontId="13" fillId="0" borderId="0" xfId="4" applyFont="1"/>
    <xf numFmtId="175" fontId="10" fillId="0" borderId="9" xfId="5" applyNumberFormat="1" applyFont="1" applyBorder="1" applyAlignment="1">
      <alignment horizontal="center"/>
    </xf>
    <xf numFmtId="176" fontId="10" fillId="0" borderId="9" xfId="3" applyNumberFormat="1" applyFont="1" applyBorder="1" applyAlignment="1">
      <alignment horizontal="right"/>
    </xf>
    <xf numFmtId="0" fontId="10" fillId="0" borderId="7" xfId="4" applyFont="1" applyBorder="1"/>
    <xf numFmtId="175" fontId="10" fillId="0" borderId="0" xfId="3" applyNumberFormat="1" applyFont="1" applyAlignment="1">
      <alignment horizontal="right"/>
    </xf>
    <xf numFmtId="175" fontId="13" fillId="0" borderId="13" xfId="5" applyNumberFormat="1" applyFont="1" applyBorder="1" applyAlignment="1">
      <alignment horizontal="center"/>
    </xf>
    <xf numFmtId="176" fontId="13" fillId="0" borderId="13" xfId="3" applyNumberFormat="1" applyFont="1" applyBorder="1" applyAlignment="1">
      <alignment horizontal="right"/>
    </xf>
    <xf numFmtId="177" fontId="10" fillId="0" borderId="0" xfId="4" applyNumberFormat="1" applyFont="1"/>
    <xf numFmtId="174" fontId="10" fillId="0" borderId="0" xfId="5" applyFont="1"/>
    <xf numFmtId="176" fontId="10" fillId="0" borderId="0" xfId="3" applyNumberFormat="1" applyFont="1"/>
    <xf numFmtId="177" fontId="13" fillId="0" borderId="9" xfId="4" applyNumberFormat="1" applyFont="1" applyBorder="1"/>
    <xf numFmtId="177" fontId="10" fillId="0" borderId="9" xfId="4" applyNumberFormat="1" applyFont="1" applyBorder="1"/>
    <xf numFmtId="174" fontId="13" fillId="0" borderId="9" xfId="5" applyFont="1" applyBorder="1"/>
    <xf numFmtId="176" fontId="10" fillId="0" borderId="9" xfId="3" applyNumberFormat="1" applyFont="1" applyBorder="1"/>
    <xf numFmtId="177" fontId="13" fillId="0" borderId="0" xfId="4" applyNumberFormat="1" applyFont="1"/>
    <xf numFmtId="0" fontId="14" fillId="0" borderId="0" xfId="4" applyFont="1" applyAlignment="1">
      <alignment horizontal="center" vertical="center" wrapText="1"/>
    </xf>
    <xf numFmtId="0" fontId="11" fillId="0" borderId="8" xfId="4" applyFont="1" applyBorder="1"/>
    <xf numFmtId="0" fontId="11" fillId="0" borderId="9" xfId="4" applyFont="1" applyBorder="1"/>
    <xf numFmtId="177" fontId="11" fillId="0" borderId="9" xfId="4" applyNumberFormat="1" applyFont="1" applyBorder="1"/>
    <xf numFmtId="0" fontId="11" fillId="0" borderId="10" xfId="4" applyFont="1" applyBorder="1"/>
    <xf numFmtId="0" fontId="10" fillId="0" borderId="2" xfId="4" applyFont="1" applyBorder="1" applyAlignment="1">
      <alignment horizontal="center"/>
    </xf>
    <xf numFmtId="0" fontId="10" fillId="0" borderId="3" xfId="4" applyFont="1" applyBorder="1" applyAlignment="1">
      <alignment horizontal="center"/>
    </xf>
    <xf numFmtId="0" fontId="13" fillId="0" borderId="2" xfId="4" applyFont="1" applyBorder="1" applyAlignment="1">
      <alignment horizontal="center" vertical="center"/>
    </xf>
    <xf numFmtId="0" fontId="13" fillId="0" borderId="4" xfId="4" applyFont="1" applyBorder="1" applyAlignment="1">
      <alignment horizontal="center" vertical="center"/>
    </xf>
    <xf numFmtId="0" fontId="13" fillId="0" borderId="3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0" fillId="0" borderId="8" xfId="4" applyFont="1" applyBorder="1" applyAlignment="1">
      <alignment horizontal="center"/>
    </xf>
    <xf numFmtId="0" fontId="10" fillId="0" borderId="10" xfId="4" applyFont="1" applyBorder="1" applyAlignment="1">
      <alignment horizontal="center"/>
    </xf>
    <xf numFmtId="0" fontId="13" fillId="0" borderId="14" xfId="4" applyFont="1" applyBorder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  <xf numFmtId="0" fontId="13" fillId="0" borderId="16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/>
    </xf>
    <xf numFmtId="0" fontId="10" fillId="0" borderId="6" xfId="4" applyFont="1" applyBorder="1"/>
    <xf numFmtId="173" fontId="10" fillId="0" borderId="0" xfId="4" applyNumberFormat="1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167" fontId="13" fillId="0" borderId="0" xfId="2" applyNumberFormat="1" applyFont="1"/>
    <xf numFmtId="178" fontId="13" fillId="0" borderId="0" xfId="2" applyNumberFormat="1" applyFont="1" applyAlignment="1">
      <alignment horizontal="right"/>
    </xf>
    <xf numFmtId="167" fontId="10" fillId="0" borderId="0" xfId="2" applyNumberFormat="1" applyFont="1" applyAlignment="1">
      <alignment horizontal="center"/>
    </xf>
    <xf numFmtId="178" fontId="10" fillId="0" borderId="0" xfId="2" applyNumberFormat="1" applyFont="1" applyAlignment="1">
      <alignment horizontal="right"/>
    </xf>
    <xf numFmtId="167" fontId="10" fillId="0" borderId="18" xfId="2" applyNumberFormat="1" applyFont="1" applyBorder="1" applyAlignment="1">
      <alignment horizontal="center"/>
    </xf>
    <xf numFmtId="178" fontId="10" fillId="0" borderId="18" xfId="2" applyNumberFormat="1" applyFont="1" applyBorder="1" applyAlignment="1">
      <alignment horizontal="right"/>
    </xf>
    <xf numFmtId="167" fontId="10" fillId="0" borderId="13" xfId="2" applyNumberFormat="1" applyFont="1" applyBorder="1" applyAlignment="1">
      <alignment horizontal="center"/>
    </xf>
    <xf numFmtId="178" fontId="10" fillId="0" borderId="13" xfId="2" applyNumberFormat="1" applyFont="1" applyBorder="1" applyAlignment="1">
      <alignment horizontal="right"/>
    </xf>
    <xf numFmtId="177" fontId="10" fillId="0" borderId="0" xfId="4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8" xfId="4" applyFont="1" applyBorder="1"/>
    <xf numFmtId="0" fontId="10" fillId="0" borderId="9" xfId="4" applyFont="1" applyBorder="1"/>
    <xf numFmtId="0" fontId="10" fillId="0" borderId="10" xfId="4" applyFont="1" applyBorder="1"/>
  </cellXfs>
  <cellStyles count="6">
    <cellStyle name="Millares" xfId="2" builtinId="3"/>
    <cellStyle name="Millares 2" xfId="5"/>
    <cellStyle name="Moneda" xfId="3" builtinId="4"/>
    <cellStyle name="Normal" xfId="0" builtinId="0"/>
    <cellStyle name="Normal 2" xfId="1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opLeftCell="A4" workbookViewId="0">
      <selection activeCell="C18" sqref="B18:C22"/>
    </sheetView>
  </sheetViews>
  <sheetFormatPr baseColWidth="10" defaultRowHeight="14.5" x14ac:dyDescent="0.35"/>
  <cols>
    <col min="8" max="8" width="17.26953125" bestFit="1" customWidth="1"/>
    <col min="9" max="9" width="11.7265625" bestFit="1" customWidth="1"/>
  </cols>
  <sheetData>
    <row r="1" spans="1:9" s="5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5">
      <c r="A2" s="2">
        <v>817003166</v>
      </c>
      <c r="B2" s="2" t="s">
        <v>17</v>
      </c>
      <c r="C2" s="2" t="s">
        <v>9</v>
      </c>
      <c r="D2" s="2" t="s">
        <v>11</v>
      </c>
      <c r="E2" s="2" t="s">
        <v>12</v>
      </c>
      <c r="F2" s="4">
        <v>45022.344837962963</v>
      </c>
      <c r="G2" s="4">
        <v>45166</v>
      </c>
      <c r="H2" s="3">
        <v>2600752</v>
      </c>
      <c r="I2" s="3">
        <v>939200</v>
      </c>
    </row>
    <row r="3" spans="1:9" x14ac:dyDescent="0.35">
      <c r="A3" s="2">
        <v>817003166</v>
      </c>
      <c r="B3" s="2" t="s">
        <v>17</v>
      </c>
      <c r="C3" s="2" t="s">
        <v>10</v>
      </c>
      <c r="D3" s="2" t="s">
        <v>13</v>
      </c>
      <c r="E3" s="2" t="s">
        <v>14</v>
      </c>
      <c r="F3" s="4">
        <v>43951.522835648146</v>
      </c>
      <c r="G3" s="4">
        <v>45006</v>
      </c>
      <c r="H3" s="3">
        <v>17485935</v>
      </c>
      <c r="I3" s="3">
        <v>194672</v>
      </c>
    </row>
    <row r="4" spans="1:9" x14ac:dyDescent="0.35">
      <c r="A4" s="2">
        <v>817003166</v>
      </c>
      <c r="B4" s="2" t="s">
        <v>17</v>
      </c>
      <c r="C4" s="2" t="s">
        <v>9</v>
      </c>
      <c r="D4" s="2" t="s">
        <v>15</v>
      </c>
      <c r="E4" s="2" t="s">
        <v>16</v>
      </c>
      <c r="F4" s="4">
        <v>45168.653854166667</v>
      </c>
      <c r="G4" s="4">
        <v>45261</v>
      </c>
      <c r="H4" s="3">
        <v>87702</v>
      </c>
      <c r="I4" s="3">
        <v>87702</v>
      </c>
    </row>
    <row r="5" spans="1:9" x14ac:dyDescent="0.35">
      <c r="I5" s="6">
        <f>SUM(I2:I4)</f>
        <v>1221574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AB9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1.36328125" style="7" bestFit="1" customWidth="1"/>
    <col min="2" max="2" width="44.453125" style="7" bestFit="1" customWidth="1"/>
    <col min="3" max="5" width="10.90625" style="7"/>
    <col min="6" max="6" width="21.7265625" style="7" bestFit="1" customWidth="1"/>
    <col min="7" max="7" width="11.90625" style="7" bestFit="1" customWidth="1"/>
    <col min="8" max="8" width="12" style="7" bestFit="1" customWidth="1"/>
    <col min="9" max="9" width="12" style="7" customWidth="1"/>
    <col min="10" max="10" width="17.26953125" style="7" bestFit="1" customWidth="1"/>
    <col min="11" max="11" width="11.7265625" style="17" bestFit="1" customWidth="1"/>
    <col min="12" max="12" width="30.54296875" style="7" bestFit="1" customWidth="1"/>
    <col min="13" max="13" width="25.1796875" style="7" bestFit="1" customWidth="1"/>
    <col min="14" max="15" width="14.1796875" style="17" bestFit="1" customWidth="1"/>
    <col min="16" max="16" width="13.1796875" style="17" customWidth="1"/>
    <col min="17" max="17" width="11.6328125" style="17" bestFit="1" customWidth="1"/>
    <col min="18" max="18" width="13.1796875" style="7" customWidth="1"/>
    <col min="19" max="19" width="14.1796875" style="17" bestFit="1" customWidth="1"/>
    <col min="20" max="20" width="13.54296875" style="7" bestFit="1" customWidth="1"/>
    <col min="21" max="21" width="10.08984375" style="7" bestFit="1" customWidth="1"/>
    <col min="22" max="22" width="14.81640625" style="7" customWidth="1"/>
    <col min="23" max="23" width="15.36328125" style="7" customWidth="1"/>
    <col min="24" max="25" width="15.36328125" style="16" customWidth="1"/>
    <col min="26" max="26" width="17.81640625" style="16" bestFit="1" customWidth="1"/>
    <col min="27" max="27" width="15.36328125" style="7" customWidth="1"/>
    <col min="28" max="16384" width="10.90625" style="7"/>
  </cols>
  <sheetData>
    <row r="1" spans="1:28" x14ac:dyDescent="0.35">
      <c r="K1" s="21">
        <f>SUBTOTAL(9,K3:K5)</f>
        <v>1221574</v>
      </c>
    </row>
    <row r="2" spans="1:28" s="14" customFormat="1" ht="43.5" x14ac:dyDescent="0.35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3" t="s">
        <v>19</v>
      </c>
      <c r="G2" s="12" t="s">
        <v>5</v>
      </c>
      <c r="H2" s="12" t="s">
        <v>6</v>
      </c>
      <c r="I2" s="22" t="s">
        <v>26</v>
      </c>
      <c r="J2" s="12" t="s">
        <v>7</v>
      </c>
      <c r="K2" s="18" t="s">
        <v>18</v>
      </c>
      <c r="L2" s="15" t="s">
        <v>23</v>
      </c>
      <c r="M2" s="12" t="s">
        <v>24</v>
      </c>
      <c r="N2" s="24" t="s">
        <v>28</v>
      </c>
      <c r="O2" s="24" t="s">
        <v>29</v>
      </c>
      <c r="P2" s="24" t="s">
        <v>33</v>
      </c>
      <c r="Q2" s="26" t="s">
        <v>30</v>
      </c>
      <c r="R2" s="26" t="s">
        <v>31</v>
      </c>
      <c r="S2" s="24" t="s">
        <v>32</v>
      </c>
      <c r="T2" s="30" t="s">
        <v>35</v>
      </c>
      <c r="U2" s="30" t="s">
        <v>39</v>
      </c>
      <c r="V2" s="30" t="s">
        <v>36</v>
      </c>
      <c r="W2" s="30" t="s">
        <v>37</v>
      </c>
      <c r="X2" s="31" t="s">
        <v>35</v>
      </c>
      <c r="Y2" s="31" t="s">
        <v>39</v>
      </c>
      <c r="Z2" s="31" t="s">
        <v>36</v>
      </c>
      <c r="AA2" s="32" t="s">
        <v>37</v>
      </c>
      <c r="AB2" s="24" t="s">
        <v>41</v>
      </c>
    </row>
    <row r="3" spans="1:28" x14ac:dyDescent="0.35">
      <c r="A3" s="11">
        <v>817003166</v>
      </c>
      <c r="B3" s="8" t="s">
        <v>17</v>
      </c>
      <c r="C3" s="8" t="s">
        <v>9</v>
      </c>
      <c r="D3" s="8" t="s">
        <v>11</v>
      </c>
      <c r="E3" s="8" t="s">
        <v>12</v>
      </c>
      <c r="F3" s="8" t="s">
        <v>20</v>
      </c>
      <c r="G3" s="9">
        <v>45022.344837962963</v>
      </c>
      <c r="H3" s="9">
        <v>45166</v>
      </c>
      <c r="I3" s="9">
        <v>45536</v>
      </c>
      <c r="J3" s="10">
        <v>2600752</v>
      </c>
      <c r="K3" s="19">
        <v>939200</v>
      </c>
      <c r="L3" s="20" t="s">
        <v>40</v>
      </c>
      <c r="M3" s="8" t="s">
        <v>25</v>
      </c>
      <c r="N3" s="25">
        <v>2600752</v>
      </c>
      <c r="O3" s="25">
        <v>2600752</v>
      </c>
      <c r="P3" s="25"/>
      <c r="Q3" s="25">
        <v>939200</v>
      </c>
      <c r="R3" s="20" t="s">
        <v>44</v>
      </c>
      <c r="S3" s="25">
        <v>1628321</v>
      </c>
      <c r="T3" s="25">
        <v>1628321</v>
      </c>
      <c r="U3" s="28">
        <v>33231</v>
      </c>
      <c r="V3" s="20">
        <v>2201490847</v>
      </c>
      <c r="W3" s="20" t="s">
        <v>38</v>
      </c>
      <c r="X3" s="23">
        <v>0</v>
      </c>
      <c r="Y3" s="23">
        <v>0</v>
      </c>
      <c r="Z3" s="23">
        <v>0</v>
      </c>
      <c r="AA3" s="20"/>
      <c r="AB3" s="29">
        <v>45504</v>
      </c>
    </row>
    <row r="4" spans="1:28" x14ac:dyDescent="0.35">
      <c r="A4" s="11">
        <v>817003166</v>
      </c>
      <c r="B4" s="8" t="s">
        <v>17</v>
      </c>
      <c r="C4" s="8" t="s">
        <v>10</v>
      </c>
      <c r="D4" s="8" t="s">
        <v>13</v>
      </c>
      <c r="E4" s="8" t="s">
        <v>14</v>
      </c>
      <c r="F4" s="8" t="s">
        <v>21</v>
      </c>
      <c r="G4" s="9">
        <v>43951.522835648146</v>
      </c>
      <c r="H4" s="9">
        <v>45006</v>
      </c>
      <c r="I4" s="9">
        <v>45343</v>
      </c>
      <c r="J4" s="10">
        <v>17485935</v>
      </c>
      <c r="K4" s="19">
        <v>194672</v>
      </c>
      <c r="L4" s="20" t="s">
        <v>40</v>
      </c>
      <c r="M4" s="8" t="s">
        <v>25</v>
      </c>
      <c r="N4" s="19">
        <v>17485935</v>
      </c>
      <c r="O4" s="19">
        <v>17485935</v>
      </c>
      <c r="P4" s="19">
        <v>227400</v>
      </c>
      <c r="Q4" s="25">
        <v>194672</v>
      </c>
      <c r="R4" s="20" t="s">
        <v>45</v>
      </c>
      <c r="S4" s="25">
        <v>17063863</v>
      </c>
      <c r="T4" s="25">
        <v>192603</v>
      </c>
      <c r="U4" s="23">
        <v>0</v>
      </c>
      <c r="V4" s="20">
        <v>2201418654</v>
      </c>
      <c r="W4" s="20" t="s">
        <v>42</v>
      </c>
      <c r="X4" s="23">
        <v>16871260</v>
      </c>
      <c r="Y4" s="23">
        <v>0</v>
      </c>
      <c r="Z4" s="33">
        <v>2201411481</v>
      </c>
      <c r="AA4" s="20" t="s">
        <v>43</v>
      </c>
      <c r="AB4" s="29">
        <v>45504</v>
      </c>
    </row>
    <row r="5" spans="1:28" x14ac:dyDescent="0.35">
      <c r="A5" s="11">
        <v>817003166</v>
      </c>
      <c r="B5" s="8" t="s">
        <v>17</v>
      </c>
      <c r="C5" s="8" t="s">
        <v>9</v>
      </c>
      <c r="D5" s="8" t="s">
        <v>15</v>
      </c>
      <c r="E5" s="8" t="s">
        <v>16</v>
      </c>
      <c r="F5" s="8" t="s">
        <v>22</v>
      </c>
      <c r="G5" s="9">
        <v>45168.653854166667</v>
      </c>
      <c r="H5" s="9">
        <v>45261</v>
      </c>
      <c r="I5" s="9">
        <v>45505</v>
      </c>
      <c r="J5" s="10">
        <v>87702</v>
      </c>
      <c r="K5" s="19">
        <v>87702</v>
      </c>
      <c r="L5" s="20" t="s">
        <v>34</v>
      </c>
      <c r="M5" s="8" t="s">
        <v>27</v>
      </c>
      <c r="N5" s="25">
        <v>0</v>
      </c>
      <c r="O5" s="25">
        <v>0</v>
      </c>
      <c r="P5" s="25">
        <v>0</v>
      </c>
      <c r="Q5" s="25">
        <v>0</v>
      </c>
      <c r="R5" s="20"/>
      <c r="S5" s="25">
        <v>0</v>
      </c>
      <c r="T5" s="20"/>
      <c r="U5" s="20"/>
      <c r="V5" s="20"/>
      <c r="W5" s="20"/>
      <c r="X5" s="23"/>
      <c r="Y5" s="23"/>
      <c r="Z5" s="23"/>
      <c r="AA5" s="20"/>
      <c r="AB5" s="29">
        <v>45504</v>
      </c>
    </row>
    <row r="9" spans="1:28" x14ac:dyDescent="0.35">
      <c r="U9" s="27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17" sqref="F17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46</v>
      </c>
      <c r="E2" s="38"/>
      <c r="F2" s="38"/>
      <c r="G2" s="38"/>
      <c r="H2" s="38"/>
      <c r="I2" s="39"/>
      <c r="J2" s="40" t="s">
        <v>47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48</v>
      </c>
      <c r="E4" s="38"/>
      <c r="F4" s="38"/>
      <c r="G4" s="38"/>
      <c r="H4" s="38"/>
      <c r="I4" s="39"/>
      <c r="J4" s="40" t="s">
        <v>49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72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70</v>
      </c>
      <c r="J11" s="54"/>
    </row>
    <row r="12" spans="2:10" ht="13" x14ac:dyDescent="0.3">
      <c r="B12" s="53"/>
      <c r="C12" s="55" t="s">
        <v>71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50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73</v>
      </c>
      <c r="D16" s="56"/>
      <c r="G16" s="58"/>
      <c r="H16" s="60" t="s">
        <v>51</v>
      </c>
      <c r="I16" s="60" t="s">
        <v>52</v>
      </c>
      <c r="J16" s="54"/>
    </row>
    <row r="17" spans="2:14" ht="13" x14ac:dyDescent="0.3">
      <c r="B17" s="53"/>
      <c r="C17" s="55" t="s">
        <v>53</v>
      </c>
      <c r="D17" s="55"/>
      <c r="E17" s="55"/>
      <c r="F17" s="55"/>
      <c r="G17" s="58"/>
      <c r="H17" s="61">
        <v>3</v>
      </c>
      <c r="I17" s="62">
        <v>1221574</v>
      </c>
      <c r="J17" s="54"/>
    </row>
    <row r="18" spans="2:14" x14ac:dyDescent="0.25">
      <c r="B18" s="53"/>
      <c r="C18" s="34" t="s">
        <v>54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55</v>
      </c>
      <c r="G19" s="58"/>
      <c r="H19" s="64">
        <v>0</v>
      </c>
      <c r="I19" s="65">
        <v>0</v>
      </c>
      <c r="J19" s="54"/>
    </row>
    <row r="20" spans="2:14" x14ac:dyDescent="0.25">
      <c r="B20" s="53"/>
      <c r="C20" s="34" t="s">
        <v>56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57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58</v>
      </c>
      <c r="H22" s="69">
        <v>2</v>
      </c>
      <c r="I22" s="70">
        <v>1133872</v>
      </c>
      <c r="J22" s="54"/>
    </row>
    <row r="23" spans="2:14" ht="13" x14ac:dyDescent="0.3">
      <c r="B23" s="53"/>
      <c r="C23" s="55" t="s">
        <v>59</v>
      </c>
      <c r="D23" s="55"/>
      <c r="E23" s="55"/>
      <c r="F23" s="55"/>
      <c r="H23" s="71">
        <f>H18+H19+H20+H21+H22</f>
        <v>2</v>
      </c>
      <c r="I23" s="72">
        <f>I18+I19+I20+I21+I22</f>
        <v>1133872</v>
      </c>
      <c r="J23" s="54"/>
    </row>
    <row r="24" spans="2:14" x14ac:dyDescent="0.25">
      <c r="B24" s="53"/>
      <c r="C24" s="34" t="s">
        <v>60</v>
      </c>
      <c r="H24" s="66">
        <v>0</v>
      </c>
      <c r="I24" s="67">
        <v>0</v>
      </c>
      <c r="J24" s="54"/>
    </row>
    <row r="25" spans="2:14" ht="13" thickBot="1" x14ac:dyDescent="0.3">
      <c r="B25" s="53"/>
      <c r="C25" s="34" t="s">
        <v>34</v>
      </c>
      <c r="H25" s="69">
        <v>1</v>
      </c>
      <c r="I25" s="70">
        <v>87702</v>
      </c>
      <c r="J25" s="54"/>
    </row>
    <row r="26" spans="2:14" ht="13" x14ac:dyDescent="0.3">
      <c r="B26" s="53"/>
      <c r="C26" s="55" t="s">
        <v>61</v>
      </c>
      <c r="D26" s="55"/>
      <c r="E26" s="55"/>
      <c r="F26" s="55"/>
      <c r="H26" s="71">
        <f>H24+H25</f>
        <v>1</v>
      </c>
      <c r="I26" s="72">
        <f>I24+I25</f>
        <v>87702</v>
      </c>
      <c r="J26" s="54"/>
    </row>
    <row r="27" spans="2:14" ht="13.5" thickBot="1" x14ac:dyDescent="0.35">
      <c r="B27" s="53"/>
      <c r="C27" s="58" t="s">
        <v>62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63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64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3</v>
      </c>
      <c r="I31" s="65">
        <f>I23+I26+I28</f>
        <v>1221574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65</v>
      </c>
      <c r="D38" s="80"/>
      <c r="E38" s="58"/>
      <c r="F38" s="58"/>
      <c r="G38" s="58"/>
      <c r="H38" s="87" t="s">
        <v>66</v>
      </c>
      <c r="I38" s="80"/>
      <c r="J38" s="76"/>
    </row>
    <row r="39" spans="2:10" ht="13" x14ac:dyDescent="0.3">
      <c r="B39" s="53"/>
      <c r="C39" s="73" t="s">
        <v>74</v>
      </c>
      <c r="D39" s="58"/>
      <c r="E39" s="58"/>
      <c r="F39" s="58"/>
      <c r="G39" s="58"/>
      <c r="H39" s="73" t="s">
        <v>67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68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69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3" sqref="E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3"/>
      <c r="B1" s="94"/>
      <c r="C1" s="95" t="s">
        <v>75</v>
      </c>
      <c r="D1" s="96"/>
      <c r="E1" s="96"/>
      <c r="F1" s="96"/>
      <c r="G1" s="96"/>
      <c r="H1" s="97"/>
      <c r="I1" s="98" t="s">
        <v>47</v>
      </c>
    </row>
    <row r="2" spans="1:9" ht="53.5" customHeight="1" thickBot="1" x14ac:dyDescent="0.4">
      <c r="A2" s="99"/>
      <c r="B2" s="100"/>
      <c r="C2" s="101" t="s">
        <v>76</v>
      </c>
      <c r="D2" s="102"/>
      <c r="E2" s="102"/>
      <c r="F2" s="102"/>
      <c r="G2" s="102"/>
      <c r="H2" s="103"/>
      <c r="I2" s="104" t="s">
        <v>77</v>
      </c>
    </row>
    <row r="3" spans="1:9" x14ac:dyDescent="0.35">
      <c r="A3" s="105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105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105"/>
      <c r="B5" s="55" t="s">
        <v>72</v>
      </c>
      <c r="C5" s="106"/>
      <c r="D5" s="107"/>
      <c r="E5" s="58"/>
      <c r="F5" s="58"/>
      <c r="G5" s="58"/>
      <c r="H5" s="58"/>
      <c r="I5" s="76"/>
    </row>
    <row r="6" spans="1:9" x14ac:dyDescent="0.35">
      <c r="A6" s="105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105"/>
      <c r="B7" s="55" t="s">
        <v>70</v>
      </c>
      <c r="C7" s="58"/>
      <c r="D7" s="58"/>
      <c r="E7" s="58"/>
      <c r="F7" s="58"/>
      <c r="G7" s="58"/>
      <c r="H7" s="58"/>
      <c r="I7" s="76"/>
    </row>
    <row r="8" spans="1:9" x14ac:dyDescent="0.35">
      <c r="A8" s="105"/>
      <c r="B8" s="55" t="s">
        <v>71</v>
      </c>
      <c r="C8" s="58"/>
      <c r="D8" s="58"/>
      <c r="E8" s="58"/>
      <c r="F8" s="58"/>
      <c r="G8" s="58"/>
      <c r="H8" s="58"/>
      <c r="I8" s="76"/>
    </row>
    <row r="9" spans="1:9" x14ac:dyDescent="0.35">
      <c r="A9" s="105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105"/>
      <c r="B10" s="58" t="s">
        <v>78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105"/>
      <c r="B11" s="108"/>
      <c r="C11" s="58"/>
      <c r="D11" s="58"/>
      <c r="E11" s="58"/>
      <c r="F11" s="58"/>
      <c r="G11" s="58"/>
      <c r="H11" s="58"/>
      <c r="I11" s="76"/>
    </row>
    <row r="12" spans="1:9" x14ac:dyDescent="0.35">
      <c r="A12" s="105"/>
      <c r="B12" s="34" t="s">
        <v>73</v>
      </c>
      <c r="C12" s="107"/>
      <c r="D12" s="58"/>
      <c r="E12" s="58"/>
      <c r="F12" s="58"/>
      <c r="G12" s="60" t="s">
        <v>79</v>
      </c>
      <c r="H12" s="60" t="s">
        <v>80</v>
      </c>
      <c r="I12" s="76"/>
    </row>
    <row r="13" spans="1:9" x14ac:dyDescent="0.35">
      <c r="A13" s="105"/>
      <c r="B13" s="73" t="s">
        <v>53</v>
      </c>
      <c r="C13" s="73"/>
      <c r="D13" s="73"/>
      <c r="E13" s="73"/>
      <c r="F13" s="58"/>
      <c r="G13" s="109">
        <f>G19</f>
        <v>2</v>
      </c>
      <c r="H13" s="110">
        <f>H19</f>
        <v>1133872</v>
      </c>
      <c r="I13" s="76"/>
    </row>
    <row r="14" spans="1:9" x14ac:dyDescent="0.35">
      <c r="A14" s="105"/>
      <c r="B14" s="58" t="s">
        <v>54</v>
      </c>
      <c r="C14" s="58"/>
      <c r="D14" s="58"/>
      <c r="E14" s="58"/>
      <c r="F14" s="58"/>
      <c r="G14" s="111">
        <v>0</v>
      </c>
      <c r="H14" s="112">
        <v>0</v>
      </c>
      <c r="I14" s="76"/>
    </row>
    <row r="15" spans="1:9" x14ac:dyDescent="0.35">
      <c r="A15" s="105"/>
      <c r="B15" s="58" t="s">
        <v>55</v>
      </c>
      <c r="C15" s="58"/>
      <c r="D15" s="58"/>
      <c r="E15" s="58"/>
      <c r="F15" s="58"/>
      <c r="G15" s="111">
        <v>0</v>
      </c>
      <c r="H15" s="112">
        <v>0</v>
      </c>
      <c r="I15" s="76"/>
    </row>
    <row r="16" spans="1:9" x14ac:dyDescent="0.35">
      <c r="A16" s="105"/>
      <c r="B16" s="58" t="s">
        <v>56</v>
      </c>
      <c r="C16" s="58"/>
      <c r="D16" s="58"/>
      <c r="E16" s="58"/>
      <c r="F16" s="58"/>
      <c r="G16" s="111">
        <v>0</v>
      </c>
      <c r="H16" s="112">
        <v>0</v>
      </c>
      <c r="I16" s="76"/>
    </row>
    <row r="17" spans="1:9" x14ac:dyDescent="0.35">
      <c r="A17" s="105"/>
      <c r="B17" s="58" t="s">
        <v>57</v>
      </c>
      <c r="C17" s="58"/>
      <c r="D17" s="58"/>
      <c r="E17" s="58"/>
      <c r="F17" s="58"/>
      <c r="G17" s="111">
        <v>0</v>
      </c>
      <c r="H17" s="112">
        <v>0</v>
      </c>
      <c r="I17" s="76"/>
    </row>
    <row r="18" spans="1:9" x14ac:dyDescent="0.35">
      <c r="A18" s="105"/>
      <c r="B18" s="58" t="s">
        <v>81</v>
      </c>
      <c r="C18" s="58"/>
      <c r="D18" s="58"/>
      <c r="E18" s="58"/>
      <c r="F18" s="58"/>
      <c r="G18" s="113">
        <v>2</v>
      </c>
      <c r="H18" s="114">
        <v>1133872</v>
      </c>
      <c r="I18" s="76"/>
    </row>
    <row r="19" spans="1:9" x14ac:dyDescent="0.35">
      <c r="A19" s="105"/>
      <c r="B19" s="73" t="s">
        <v>82</v>
      </c>
      <c r="C19" s="73"/>
      <c r="D19" s="73"/>
      <c r="E19" s="73"/>
      <c r="F19" s="58"/>
      <c r="G19" s="111">
        <f>SUM(G14:G18)</f>
        <v>2</v>
      </c>
      <c r="H19" s="110">
        <f>(H14+H15+H16+H17+H18)</f>
        <v>1133872</v>
      </c>
      <c r="I19" s="76"/>
    </row>
    <row r="20" spans="1:9" ht="15" thickBot="1" x14ac:dyDescent="0.4">
      <c r="A20" s="105"/>
      <c r="B20" s="73"/>
      <c r="C20" s="73"/>
      <c r="D20" s="58"/>
      <c r="E20" s="58"/>
      <c r="F20" s="58"/>
      <c r="G20" s="115"/>
      <c r="H20" s="116"/>
      <c r="I20" s="76"/>
    </row>
    <row r="21" spans="1:9" ht="15" thickTop="1" x14ac:dyDescent="0.35">
      <c r="A21" s="105"/>
      <c r="B21" s="73"/>
      <c r="C21" s="73"/>
      <c r="D21" s="58"/>
      <c r="E21" s="58"/>
      <c r="F21" s="58"/>
      <c r="G21" s="80"/>
      <c r="H21" s="117"/>
      <c r="I21" s="76"/>
    </row>
    <row r="22" spans="1:9" x14ac:dyDescent="0.35">
      <c r="A22" s="105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105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105"/>
      <c r="B24" s="80" t="s">
        <v>83</v>
      </c>
      <c r="C24" s="80"/>
      <c r="D24" s="58"/>
      <c r="E24" s="58"/>
      <c r="F24" s="80"/>
      <c r="G24" s="80"/>
      <c r="H24" s="80"/>
      <c r="I24" s="76"/>
    </row>
    <row r="25" spans="1:9" x14ac:dyDescent="0.35">
      <c r="A25" s="105"/>
      <c r="B25" s="80" t="s">
        <v>84</v>
      </c>
      <c r="C25" s="80"/>
      <c r="D25" s="58"/>
      <c r="E25" s="58"/>
      <c r="F25" s="80" t="s">
        <v>85</v>
      </c>
      <c r="G25" s="80"/>
      <c r="H25" s="80"/>
      <c r="I25" s="76"/>
    </row>
    <row r="26" spans="1:9" x14ac:dyDescent="0.35">
      <c r="A26" s="105"/>
      <c r="B26" s="80" t="s">
        <v>74</v>
      </c>
      <c r="C26" s="80"/>
      <c r="D26" s="58"/>
      <c r="E26" s="58"/>
      <c r="F26" s="80" t="s">
        <v>86</v>
      </c>
      <c r="G26" s="80"/>
      <c r="H26" s="80"/>
      <c r="I26" s="76"/>
    </row>
    <row r="27" spans="1:9" x14ac:dyDescent="0.35">
      <c r="A27" s="105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105"/>
      <c r="B28" s="118" t="s">
        <v>87</v>
      </c>
      <c r="C28" s="118"/>
      <c r="D28" s="118"/>
      <c r="E28" s="118"/>
      <c r="F28" s="118"/>
      <c r="G28" s="118"/>
      <c r="H28" s="118"/>
      <c r="I28" s="76"/>
    </row>
    <row r="29" spans="1:9" ht="15" thickBot="1" x14ac:dyDescent="0.4">
      <c r="A29" s="119"/>
      <c r="B29" s="120"/>
      <c r="C29" s="120"/>
      <c r="D29" s="120"/>
      <c r="E29" s="120"/>
      <c r="F29" s="84"/>
      <c r="G29" s="84"/>
      <c r="H29" s="84"/>
      <c r="I29" s="12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Cart-1-243</dc:creator>
  <cp:lastModifiedBy>Paola Andrea Jimenez Prado</cp:lastModifiedBy>
  <dcterms:created xsi:type="dcterms:W3CDTF">2024-08-26T12:41:11Z</dcterms:created>
  <dcterms:modified xsi:type="dcterms:W3CDTF">2024-09-09T02:50:13Z</dcterms:modified>
</cp:coreProperties>
</file>