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30027158 RIESGO DE FRACTURA S.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FACTURA'!$A$2:$AD$35</definedName>
    <definedName name="_xlnm._FilterDatabase" localSheetId="0" hidden="1">'INFO IPS'!$A$6:$F$40</definedName>
  </definedNames>
  <calcPr calcId="152511"/>
  <pivotCaches>
    <pivotCache cacheId="5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 l="1"/>
  <c r="H28" i="4"/>
  <c r="I26" i="4"/>
  <c r="H26" i="4"/>
  <c r="I23" i="4"/>
  <c r="I31" i="4" s="1"/>
  <c r="H23" i="4"/>
  <c r="H31" i="4" s="1"/>
  <c r="T1" i="2" l="1"/>
  <c r="R1" i="2"/>
  <c r="Q1" i="2" l="1"/>
  <c r="L1" i="2"/>
  <c r="P1" i="2"/>
  <c r="O1" i="2"/>
  <c r="N1" i="2"/>
  <c r="K1" i="2"/>
  <c r="J1" i="2"/>
  <c r="G1" i="2"/>
  <c r="E40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G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ANT. SERVICIOS DE SALUD SAMUEL A GONZALES BELTRAN</t>
        </r>
      </text>
    </comment>
    <comment ref="T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ANT. SERVICIOS DE SALUD SAMUEL A GONZALES BELTRAN</t>
        </r>
      </text>
    </comment>
    <comment ref="AA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ANT. SERVICIOS DE SALUD ALBA C COLLAZOS DE VASQUEZ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CUOTA</t>
        </r>
      </text>
    </comment>
  </commentList>
</comments>
</file>

<file path=xl/sharedStrings.xml><?xml version="1.0" encoding="utf-8"?>
<sst xmlns="http://schemas.openxmlformats.org/spreadsheetml/2006/main" count="329" uniqueCount="161">
  <si>
    <t>CUENTAS POR COBRAR</t>
  </si>
  <si>
    <t>NIT</t>
  </si>
  <si>
    <t>ENTIDAD</t>
  </si>
  <si>
    <t>FACTURA</t>
  </si>
  <si>
    <t>FECHA</t>
  </si>
  <si>
    <t>VALOR</t>
  </si>
  <si>
    <t>CAJA DE COMPENSACION FAMILIAR DEL VALLE DEL CAUCA - COMFENALCO VALLE DELAGENTE</t>
  </si>
  <si>
    <t>FENA3907</t>
  </si>
  <si>
    <t>FENA3957</t>
  </si>
  <si>
    <t>FENA3980</t>
  </si>
  <si>
    <t>FENA4079</t>
  </si>
  <si>
    <t>FEPE24554</t>
  </si>
  <si>
    <t>FENA4090</t>
  </si>
  <si>
    <t>FENA4112</t>
  </si>
  <si>
    <t>FENA4432</t>
  </si>
  <si>
    <t>FENA4470</t>
  </si>
  <si>
    <t>FEPE29660</t>
  </si>
  <si>
    <t>FEPE29766</t>
  </si>
  <si>
    <t>FEPE29804</t>
  </si>
  <si>
    <t>FENA4476</t>
  </si>
  <si>
    <t>FEPE29938</t>
  </si>
  <si>
    <t>FEPE30056</t>
  </si>
  <si>
    <t>FEPE30144</t>
  </si>
  <si>
    <t>FENA4493</t>
  </si>
  <si>
    <t>FENA4494</t>
  </si>
  <si>
    <t>FEPE30432</t>
  </si>
  <si>
    <t>FEPE30652</t>
  </si>
  <si>
    <t>FEPE31040</t>
  </si>
  <si>
    <t>FEPE31345</t>
  </si>
  <si>
    <t>FEPE31360</t>
  </si>
  <si>
    <t>FEPE31441</t>
  </si>
  <si>
    <t>FEPE31791</t>
  </si>
  <si>
    <t>FEPE31909</t>
  </si>
  <si>
    <t>FEPE31925</t>
  </si>
  <si>
    <t>FEPE31997</t>
  </si>
  <si>
    <t>FEPE32141</t>
  </si>
  <si>
    <t>FEPE32202</t>
  </si>
  <si>
    <t>FEPE32280</t>
  </si>
  <si>
    <t>ESTADO DE CARTERA CAJA DE COMPENSACION FAMILIAR DEL VALLE DEL CAUCA - COMFENALCO VALLE DELAGENTE 31072024</t>
  </si>
  <si>
    <t>FEPE33463</t>
  </si>
  <si>
    <t>FEPE33613</t>
  </si>
  <si>
    <t>VALOR IPS</t>
  </si>
  <si>
    <t>FECHA IPS</t>
  </si>
  <si>
    <t>RIESGO DE FRACTURA S.A</t>
  </si>
  <si>
    <t>Llave</t>
  </si>
  <si>
    <t>830027158_FENA3907</t>
  </si>
  <si>
    <t>830027158_FENA3957</t>
  </si>
  <si>
    <t>830027158_FENA3980</t>
  </si>
  <si>
    <t>830027158_FENA4079</t>
  </si>
  <si>
    <t>830027158_FEPE24554</t>
  </si>
  <si>
    <t>830027158_FENA4090</t>
  </si>
  <si>
    <t>830027158_FENA4112</t>
  </si>
  <si>
    <t>830027158_FENA4432</t>
  </si>
  <si>
    <t>830027158_FENA4470</t>
  </si>
  <si>
    <t>830027158_FEPE29660</t>
  </si>
  <si>
    <t>830027158_FEPE29766</t>
  </si>
  <si>
    <t>830027158_FEPE29804</t>
  </si>
  <si>
    <t>830027158_FENA4476</t>
  </si>
  <si>
    <t>830027158_FEPE29938</t>
  </si>
  <si>
    <t>830027158_FEPE30056</t>
  </si>
  <si>
    <t>830027158_FEPE30144</t>
  </si>
  <si>
    <t>830027158_FENA4493</t>
  </si>
  <si>
    <t>830027158_FENA4494</t>
  </si>
  <si>
    <t>830027158_FEPE30432</t>
  </si>
  <si>
    <t>830027158_FEPE30652</t>
  </si>
  <si>
    <t>830027158_FEPE31040</t>
  </si>
  <si>
    <t>830027158_FEPE31345</t>
  </si>
  <si>
    <t>830027158_FEPE31360</t>
  </si>
  <si>
    <t>830027158_FEPE31441</t>
  </si>
  <si>
    <t>830027158_FEPE31791</t>
  </si>
  <si>
    <t>830027158_FEPE31909</t>
  </si>
  <si>
    <t>830027158_FEPE31925</t>
  </si>
  <si>
    <t>830027158_FEPE31997</t>
  </si>
  <si>
    <t>830027158_FEPE32141</t>
  </si>
  <si>
    <t>830027158_FEPE32202</t>
  </si>
  <si>
    <t>830027158_FEPE32280</t>
  </si>
  <si>
    <t>830027158_FEPE33463</t>
  </si>
  <si>
    <t>830027158_FEPE33613</t>
  </si>
  <si>
    <t>Estado de Factura EPS Agosto 24</t>
  </si>
  <si>
    <t>Boxalud</t>
  </si>
  <si>
    <t>Fecha de radicación EPS</t>
  </si>
  <si>
    <t>Devuelta</t>
  </si>
  <si>
    <t>Para respuesta prestador</t>
  </si>
  <si>
    <t>Para revision respuesta</t>
  </si>
  <si>
    <t>Finalizada</t>
  </si>
  <si>
    <t>Paracargar RIPS o soportes</t>
  </si>
  <si>
    <t xml:space="preserve">FACTURA NO RADICADA </t>
  </si>
  <si>
    <t>Valor Devolucion</t>
  </si>
  <si>
    <t>Valor Radicado</t>
  </si>
  <si>
    <t>Valor Pagar</t>
  </si>
  <si>
    <t>Valor Total Bruto</t>
  </si>
  <si>
    <t>Valor Glosa Aceptada</t>
  </si>
  <si>
    <t>Valor Nota Credito</t>
  </si>
  <si>
    <t>Valor Glosa Pendiente</t>
  </si>
  <si>
    <t>Observacion objeccion</t>
  </si>
  <si>
    <t>Por pagar SAP</t>
  </si>
  <si>
    <t>P. abiertas doc</t>
  </si>
  <si>
    <t>FACTURA PENDIENTE EN PROGRAMACION DE PAGO</t>
  </si>
  <si>
    <t>Valor compensacion SAP</t>
  </si>
  <si>
    <t xml:space="preserve">Doc compensacion </t>
  </si>
  <si>
    <t>Valor Tf</t>
  </si>
  <si>
    <t>Fecha de compensacion</t>
  </si>
  <si>
    <t>Fecha de corte</t>
  </si>
  <si>
    <t>26.06.2024</t>
  </si>
  <si>
    <t>Retención</t>
  </si>
  <si>
    <t>24.04.2024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</si>
  <si>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</si>
  <si>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 xml:space="preserve">SOPORTES:  SE DEVUELVE FACTURA FEPE24554 , LOS SOPORTES RADICADOS PERTENECEN A LA FACTURA FEPE25326,  Y NO CORRESPONDEN  A LO SOPORTADO.
</t>
  </si>
  <si>
    <t>soporte se  devuelve factura al validar los datos no anexan la factura de venta , anexar soporte para darle tramite .</t>
  </si>
  <si>
    <t>soporte
se devuelve factura al validar los datos no anexan la factura , anexar soporte para darle tramite ala factura</t>
  </si>
  <si>
    <t>FACTURA DEVUELTA</t>
  </si>
  <si>
    <t>FACTURA EN PROCESO INTERNO</t>
  </si>
  <si>
    <t>GLOSA EN PROCESO INTERNO</t>
  </si>
  <si>
    <t>FACTURA CANCELADA</t>
  </si>
  <si>
    <t>29.02.2024</t>
  </si>
  <si>
    <t>28.12.2023</t>
  </si>
  <si>
    <t>24.11.2023</t>
  </si>
  <si>
    <t>Etiquetas de fila</t>
  </si>
  <si>
    <t>Total general</t>
  </si>
  <si>
    <t>Suma de VALOR IPS</t>
  </si>
  <si>
    <t xml:space="preserve">Cant. Facturas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</si>
  <si>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</si>
  <si>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</si>
  <si>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</si>
  <si>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</si>
  <si>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</si>
  <si>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</si>
  <si>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</si>
  <si>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</si>
  <si>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</si>
  <si>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</si>
  <si>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</si>
  <si>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</si>
  <si>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</si>
  <si>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</si>
  <si>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</si>
  <si>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</si>
  <si>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</si>
  <si>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</si>
  <si>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</si>
  <si>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</si>
  <si>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</si>
  <si>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</si>
  <si>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RIESGO DE FRACTURA S.A</t>
  </si>
  <si>
    <t>NIT: 830027158</t>
  </si>
  <si>
    <t>Santiago de Cali, Agosto 24 del 2024</t>
  </si>
  <si>
    <t>Con Corte al dia: 31/07/2024</t>
  </si>
  <si>
    <t xml:space="preserve">Mayra Alejandra Contreras </t>
  </si>
  <si>
    <t>Líder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</si>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</sst>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</cellStyleXfs>
  <cellXfs count="135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0" xfId="0" applyNumberFormat="1" applyFont="1"/>
    <xf numFmtId="0" fontId="0" fillId="4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65" fontId="0" fillId="0" borderId="0" xfId="2" applyNumberFormat="1" applyFont="1"/>
    <xf numFmtId="165" fontId="0" fillId="0" borderId="1" xfId="2" applyNumberFormat="1" applyFont="1" applyBorder="1"/>
    <xf numFmtId="165" fontId="5" fillId="0" borderId="0" xfId="2" applyNumberFormat="1" applyFont="1"/>
    <xf numFmtId="165" fontId="6" fillId="8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165" fontId="8" fillId="9" borderId="1" xfId="2" applyNumberFormat="1" applyFont="1" applyFill="1" applyBorder="1" applyAlignment="1">
      <alignment horizontal="center" vertical="center" wrapText="1"/>
    </xf>
    <xf numFmtId="165" fontId="8" fillId="10" borderId="1" xfId="2" applyNumberFormat="1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/>
    <xf numFmtId="3" fontId="0" fillId="0" borderId="1" xfId="0" applyNumberFormat="1" applyFont="1" applyBorder="1"/>
    <xf numFmtId="0" fontId="0" fillId="0" borderId="6" xfId="0" pivotButton="1" applyBorder="1"/>
    <xf numFmtId="0" fontId="0" fillId="0" borderId="7" xfId="0" applyBorder="1"/>
    <xf numFmtId="165" fontId="0" fillId="0" borderId="8" xfId="2" applyNumberFormat="1" applyFont="1" applyBorder="1"/>
    <xf numFmtId="0" fontId="0" fillId="0" borderId="9" xfId="0" applyBorder="1" applyAlignment="1">
      <alignment horizontal="left"/>
    </xf>
    <xf numFmtId="0" fontId="0" fillId="0" borderId="0" xfId="0" applyNumberFormat="1" applyBorder="1"/>
    <xf numFmtId="165" fontId="0" fillId="0" borderId="10" xfId="2" applyNumberFormat="1" applyFont="1" applyBorder="1"/>
    <xf numFmtId="0" fontId="0" fillId="0" borderId="11" xfId="0" applyBorder="1" applyAlignment="1">
      <alignment horizontal="left"/>
    </xf>
    <xf numFmtId="0" fontId="0" fillId="0" borderId="12" xfId="0" applyNumberFormat="1" applyBorder="1"/>
    <xf numFmtId="165" fontId="0" fillId="0" borderId="13" xfId="2" applyNumberFormat="1" applyFont="1" applyBorder="1"/>
    <xf numFmtId="0" fontId="12" fillId="0" borderId="0" xfId="3" applyFont="1"/>
    <xf numFmtId="0" fontId="12" fillId="0" borderId="6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6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2" fillId="0" borderId="9" xfId="3" applyFont="1" applyBorder="1"/>
    <xf numFmtId="0" fontId="12" fillId="0" borderId="10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4" fontId="14" fillId="0" borderId="0" xfId="1" applyNumberFormat="1" applyFont="1" applyAlignment="1">
      <alignment horizontal="right"/>
    </xf>
    <xf numFmtId="164" fontId="12" fillId="0" borderId="0" xfId="1" applyNumberFormat="1" applyFont="1"/>
    <xf numFmtId="168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2" fillId="0" borderId="0" xfId="3" applyNumberFormat="1" applyFont="1"/>
    <xf numFmtId="168" fontId="12" fillId="0" borderId="12" xfId="4" applyNumberFormat="1" applyFont="1" applyBorder="1" applyAlignment="1">
      <alignment horizontal="center"/>
    </xf>
    <xf numFmtId="164" fontId="12" fillId="0" borderId="12" xfId="1" applyNumberFormat="1" applyFont="1" applyBorder="1" applyAlignment="1">
      <alignment horizontal="right"/>
    </xf>
    <xf numFmtId="168" fontId="13" fillId="0" borderId="0" xfId="1" applyNumberFormat="1" applyFont="1" applyAlignment="1">
      <alignment horizontal="right"/>
    </xf>
    <xf numFmtId="164" fontId="13" fillId="0" borderId="0" xfId="1" applyNumberFormat="1" applyFont="1" applyAlignment="1">
      <alignment horizontal="right"/>
    </xf>
    <xf numFmtId="0" fontId="14" fillId="0" borderId="0" xfId="3" applyFont="1"/>
    <xf numFmtId="168" fontId="11" fillId="0" borderId="12" xfId="4" applyNumberFormat="1" applyFont="1" applyBorder="1" applyAlignment="1">
      <alignment horizontal="center"/>
    </xf>
    <xf numFmtId="164" fontId="11" fillId="0" borderId="12" xfId="1" applyNumberFormat="1" applyFont="1" applyBorder="1" applyAlignment="1">
      <alignment horizontal="right"/>
    </xf>
    <xf numFmtId="0" fontId="11" fillId="0" borderId="10" xfId="3" applyFont="1" applyBorder="1"/>
    <xf numFmtId="168" fontId="11" fillId="0" borderId="0" xfId="1" applyNumberFormat="1" applyFont="1" applyAlignment="1">
      <alignment horizontal="right"/>
    </xf>
    <xf numFmtId="168" fontId="14" fillId="0" borderId="17" xfId="4" applyNumberFormat="1" applyFont="1" applyBorder="1" applyAlignment="1">
      <alignment horizontal="center"/>
    </xf>
    <xf numFmtId="164" fontId="14" fillId="0" borderId="17" xfId="1" applyNumberFormat="1" applyFont="1" applyBorder="1" applyAlignment="1">
      <alignment horizontal="right"/>
    </xf>
    <xf numFmtId="169" fontId="11" fillId="0" borderId="0" xfId="3" applyNumberFormat="1" applyFont="1"/>
    <xf numFmtId="167" fontId="11" fillId="0" borderId="0" xfId="4" applyFont="1"/>
    <xf numFmtId="164" fontId="11" fillId="0" borderId="0" xfId="1" applyNumberFormat="1" applyFont="1"/>
    <xf numFmtId="169" fontId="14" fillId="0" borderId="12" xfId="3" applyNumberFormat="1" applyFont="1" applyBorder="1"/>
    <xf numFmtId="169" fontId="11" fillId="0" borderId="12" xfId="3" applyNumberFormat="1" applyFont="1" applyBorder="1"/>
    <xf numFmtId="167" fontId="14" fillId="0" borderId="12" xfId="4" applyFont="1" applyBorder="1"/>
    <xf numFmtId="164" fontId="11" fillId="0" borderId="12" xfId="1" applyNumberFormat="1" applyFont="1" applyBorder="1"/>
    <xf numFmtId="169" fontId="14" fillId="0" borderId="0" xfId="3" applyNumberFormat="1" applyFont="1"/>
    <xf numFmtId="0" fontId="12" fillId="0" borderId="11" xfId="3" applyFont="1" applyBorder="1"/>
    <xf numFmtId="0" fontId="12" fillId="0" borderId="12" xfId="3" applyFont="1" applyBorder="1"/>
    <xf numFmtId="169" fontId="12" fillId="0" borderId="12" xfId="3" applyNumberFormat="1" applyFont="1" applyBorder="1"/>
    <xf numFmtId="0" fontId="12" fillId="0" borderId="13" xfId="3" applyFont="1" applyBorder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5" fillId="0" borderId="0" xfId="3" applyFont="1" applyAlignment="1">
      <alignment horizontal="center" vertical="center" wrapText="1"/>
    </xf>
    <xf numFmtId="0" fontId="11" fillId="0" borderId="6" xfId="3" applyFont="1" applyBorder="1" applyAlignment="1">
      <alignment horizontal="center"/>
    </xf>
    <xf numFmtId="0" fontId="11" fillId="0" borderId="8" xfId="3" applyFont="1" applyBorder="1" applyAlignment="1">
      <alignment horizont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/>
    </xf>
    <xf numFmtId="0" fontId="11" fillId="0" borderId="13" xfId="3" applyFont="1" applyBorder="1" applyAlignment="1">
      <alignment horizontal="center"/>
    </xf>
    <xf numFmtId="0" fontId="14" fillId="0" borderId="18" xfId="3" applyFont="1" applyBorder="1" applyAlignment="1">
      <alignment horizontal="center" vertical="center" wrapText="1"/>
    </xf>
    <xf numFmtId="0" fontId="14" fillId="0" borderId="19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21" xfId="3" applyFont="1" applyBorder="1" applyAlignment="1">
      <alignment horizontal="center" vertical="center"/>
    </xf>
    <xf numFmtId="0" fontId="11" fillId="0" borderId="9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14" fillId="0" borderId="0" xfId="2" applyNumberFormat="1" applyFont="1"/>
    <xf numFmtId="171" fontId="14" fillId="0" borderId="0" xfId="2" applyNumberFormat="1" applyFont="1" applyAlignment="1">
      <alignment horizontal="right"/>
    </xf>
    <xf numFmtId="165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165" fontId="11" fillId="0" borderId="22" xfId="2" applyNumberFormat="1" applyFont="1" applyBorder="1" applyAlignment="1">
      <alignment horizontal="center"/>
    </xf>
    <xf numFmtId="171" fontId="11" fillId="0" borderId="22" xfId="2" applyNumberFormat="1" applyFont="1" applyBorder="1" applyAlignment="1">
      <alignment horizontal="right"/>
    </xf>
    <xf numFmtId="165" fontId="11" fillId="0" borderId="17" xfId="2" applyNumberFormat="1" applyFont="1" applyBorder="1" applyAlignment="1">
      <alignment horizontal="center"/>
    </xf>
    <xf numFmtId="171" fontId="11" fillId="0" borderId="17" xfId="2" applyNumberFormat="1" applyFont="1" applyBorder="1" applyAlignment="1">
      <alignment horizontal="right"/>
    </xf>
    <xf numFmtId="169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11" xfId="3" applyFont="1" applyBorder="1"/>
    <xf numFmtId="0" fontId="11" fillId="0" borderId="12" xfId="3" applyFont="1" applyBorder="1"/>
    <xf numFmtId="0" fontId="11" fillId="0" borderId="13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8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8.631850578706" createdVersion="5" refreshedVersion="5" minRefreshableVersion="3" recordCount="33">
  <cacheSource type="worksheet">
    <worksheetSource ref="A2:AD35" sheet="ESTADO DE CADA FACTURA"/>
  </cacheSource>
  <cacheFields count="30">
    <cacheField name="NIT" numFmtId="0">
      <sharedItems containsSemiMixedTypes="0" containsString="0" containsNumber="1" containsInteger="1" minValue="830027158" maxValue="830027158"/>
    </cacheField>
    <cacheField name="ENTIDAD" numFmtId="0">
      <sharedItems/>
    </cacheField>
    <cacheField name="FACTURA" numFmtId="14">
      <sharedItems/>
    </cacheField>
    <cacheField name="Llave" numFmtId="14">
      <sharedItems/>
    </cacheField>
    <cacheField name="FECHA IPS" numFmtId="14">
      <sharedItems containsSemiMixedTypes="0" containsNonDate="0" containsDate="1" containsString="0" minDate="2023-07-06T11:58:00" maxDate="2024-07-29T12:29:00"/>
    </cacheField>
    <cacheField name="Fecha de radicación EPS" numFmtId="14">
      <sharedItems containsDate="1" containsMixedTypes="1" minDate="2023-10-02T07:00:00" maxDate="2024-05-09T08:18:08"/>
    </cacheField>
    <cacheField name="VALOR IPS" numFmtId="165">
      <sharedItems containsSemiMixedTypes="0" containsString="0" containsNumber="1" containsInteger="1" minValue="20700" maxValue="852000"/>
    </cacheField>
    <cacheField name="Estado de Factura EPS Agosto 24" numFmtId="0">
      <sharedItems count="5">
        <s v="FACTURA DEVUELTA"/>
        <s v="FACTURA CANCELADA"/>
        <s v="GLOSA EN PROCESO INTERNO"/>
        <s v="FACTURA PENDIENTE EN PROGRAMACION DE PAGO"/>
        <s v="FACTURA NO RADICADA 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2876000"/>
    </cacheField>
    <cacheField name="Valor Devolucion" numFmtId="165">
      <sharedItems containsSemiMixedTypes="0" containsString="0" containsNumber="1" containsInteger="1" minValue="0" maxValue="852000"/>
    </cacheField>
    <cacheField name="Valor Glosa Pendiente" numFmtId="165">
      <sharedItems containsSemiMixedTypes="0" containsString="0" containsNumber="1" containsInteger="1" minValue="0" maxValue="100200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2876000"/>
    </cacheField>
    <cacheField name="Valor Glosa Aceptada" numFmtId="165">
      <sharedItems containsSemiMixedTypes="0" containsString="0" containsNumber="1" containsInteger="1" minValue="0" maxValue="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2775800"/>
    </cacheField>
    <cacheField name="Por pagar SAP" numFmtId="0">
      <sharedItems containsString="0" containsBlank="1" containsNumber="1" containsInteger="1" minValue="50000" maxValue="100000"/>
    </cacheField>
    <cacheField name="P. abiertas doc" numFmtId="0">
      <sharedItems containsString="0" containsBlank="1" containsNumber="1" containsInteger="1" minValue="1222442621" maxValue="1222452653"/>
    </cacheField>
    <cacheField name="Valor compensacion SAP" numFmtId="165">
      <sharedItems containsSemiMixedTypes="0" containsString="0" containsNumber="1" containsInteger="1" minValue="0" maxValue="2775800"/>
    </cacheField>
    <cacheField name="Retención" numFmtId="165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443510" maxValue="2201520916"/>
    </cacheField>
    <cacheField name="Valor Tf" numFmtId="0">
      <sharedItems containsString="0" containsBlank="1" containsNumber="1" containsInteger="1" minValue="164850" maxValue="20517750"/>
    </cacheField>
    <cacheField name="Fecha de compensacion" numFmtId="0">
      <sharedItems containsBlank="1"/>
    </cacheField>
    <cacheField name="Valor compensacion SAP2" numFmtId="0">
      <sharedItems containsString="0" containsBlank="1" containsNumber="1" containsInteger="1" minValue="145500" maxValue="743750"/>
    </cacheField>
    <cacheField name="Retención2" numFmtId="0">
      <sharedItems containsString="0" containsBlank="1" containsNumber="1" containsInteger="1" minValue="0" maxValue="0"/>
    </cacheField>
    <cacheField name="Doc compensacion 2" numFmtId="0">
      <sharedItems containsString="0" containsBlank="1" containsNumber="1" containsInteger="1" minValue="2201469396" maxValue="4800062921"/>
    </cacheField>
    <cacheField name="Valor Tf2" numFmtId="0">
      <sharedItems containsString="0" containsBlank="1" containsNumber="1" containsInteger="1" minValue="145500" maxValue="145500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830027158"/>
    <s v="RIESGO DE FRACTURA S.A"/>
    <s v="FENA3907"/>
    <s v="830027158_FENA3907"/>
    <d v="2023-07-06T11:58:00"/>
    <d v="2023-10-02T07:00:00"/>
    <n v="852000"/>
    <x v="0"/>
    <s v="Devuelta"/>
    <n v="0"/>
    <n v="852000"/>
    <n v="0"/>
    <s v="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"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NA3957"/>
    <s v="830027158_FENA3957"/>
    <d v="2023-08-09T11:38:00"/>
    <d v="2023-10-02T07:00:00"/>
    <n v="164850"/>
    <x v="1"/>
    <s v="Para respuesta prestador"/>
    <n v="1000000"/>
    <n v="0"/>
    <n v="50000"/>
    <m/>
    <n v="1000000"/>
    <n v="0"/>
    <n v="0"/>
    <n v="890900"/>
    <m/>
    <m/>
    <n v="164850"/>
    <n v="0"/>
    <n v="2201443510"/>
    <n v="164850"/>
    <s v="24.11.2023"/>
    <n v="743750"/>
    <n v="0"/>
    <n v="2201469396"/>
    <m/>
    <s v="28.12.2023"/>
    <d v="2024-07-31T00:00:00"/>
  </r>
  <r>
    <n v="830027158"/>
    <s v="RIESGO DE FRACTURA S.A"/>
    <s v="FENA3980"/>
    <s v="830027158_FENA3980"/>
    <d v="2023-08-31T15:18:00"/>
    <d v="2023-10-02T07:00:00"/>
    <n v="50000"/>
    <x v="2"/>
    <s v="Para revision respuesta"/>
    <n v="2552200"/>
    <n v="0"/>
    <n v="100200"/>
    <m/>
    <n v="2552200"/>
    <n v="0"/>
    <n v="0"/>
    <n v="2322100"/>
    <m/>
    <m/>
    <n v="2322100"/>
    <m/>
    <n v="2201501108"/>
    <n v="16823637"/>
    <s v="24.04.2024"/>
    <m/>
    <m/>
    <m/>
    <m/>
    <m/>
    <d v="2024-07-31T00:00:00"/>
  </r>
  <r>
    <n v="830027158"/>
    <s v="RIESGO DE FRACTURA S.A"/>
    <s v="FENA4079"/>
    <s v="830027158_FENA4079"/>
    <d v="2023-10-10T11:15:00"/>
    <d v="2023-11-01T07:00:00"/>
    <n v="163200"/>
    <x v="1"/>
    <s v="Finalizada"/>
    <n v="2402000"/>
    <n v="0"/>
    <n v="0"/>
    <m/>
    <n v="2402000"/>
    <n v="0"/>
    <n v="0"/>
    <n v="2378400"/>
    <m/>
    <m/>
    <n v="2232900"/>
    <n v="0"/>
    <n v="2201520916"/>
    <n v="20517750"/>
    <s v="26.06.2024"/>
    <n v="145500"/>
    <n v="0"/>
    <n v="4800062921"/>
    <n v="145500"/>
    <s v="29.02.2024"/>
    <d v="2024-07-31T00:00:00"/>
  </r>
  <r>
    <n v="830027158"/>
    <s v="RIESGO DE FRACTURA S.A"/>
    <s v="FEPE24554"/>
    <s v="830027158_FEPE24554"/>
    <d v="2023-10-21T18:06:00"/>
    <d v="2023-12-01T07:00:00"/>
    <n v="426000"/>
    <x v="0"/>
    <s v="Devuelta"/>
    <n v="0"/>
    <n v="426000"/>
    <n v="0"/>
    <s v="SOPORTES:  SE DEVUELVE FACTURA FEPE24554 , LOS SOPORTES RADICADOS PERTENECEN A LA FACTURA FEPE25326,  Y NO CORRESPONDEN  A LO SOPORTADO._x000a_"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NA4090"/>
    <s v="830027158_FENA4090"/>
    <d v="2023-10-24T15:13:00"/>
    <d v="2023-11-01T07:00:00"/>
    <n v="50000"/>
    <x v="2"/>
    <s v="Para revision respuesta"/>
    <n v="2876000"/>
    <n v="0"/>
    <n v="50000"/>
    <m/>
    <n v="2876000"/>
    <n v="0"/>
    <n v="0"/>
    <n v="2775800"/>
    <m/>
    <m/>
    <n v="2775800"/>
    <n v="0"/>
    <n v="2201520916"/>
    <n v="20517750"/>
    <s v="26.06.2024"/>
    <m/>
    <m/>
    <m/>
    <m/>
    <m/>
    <d v="2024-07-31T00:00:00"/>
  </r>
  <r>
    <n v="830027158"/>
    <s v="RIESGO DE FRACTURA S.A"/>
    <s v="FENA4112"/>
    <s v="830027158_FENA4112"/>
    <d v="2023-10-31T09:20:00"/>
    <d v="2023-11-10T15:10:51"/>
    <n v="20700"/>
    <x v="1"/>
    <s v="Finalizada"/>
    <n v="2378000"/>
    <n v="0"/>
    <n v="0"/>
    <m/>
    <n v="2378000"/>
    <n v="0"/>
    <n v="0"/>
    <n v="2351400"/>
    <m/>
    <m/>
    <n v="2351400"/>
    <n v="0"/>
    <n v="2201520916"/>
    <n v="20517750"/>
    <s v="26.06.2024"/>
    <m/>
    <m/>
    <m/>
    <m/>
    <m/>
    <d v="2024-07-31T00:00:00"/>
  </r>
  <r>
    <n v="830027158"/>
    <s v="RIESGO DE FRACTURA S.A"/>
    <s v="FENA4432"/>
    <s v="830027158_FENA4432"/>
    <d v="2024-03-21T15:33:00"/>
    <d v="2024-04-02T14:27:52"/>
    <n v="100000"/>
    <x v="3"/>
    <s v="Finalizada"/>
    <n v="100000"/>
    <n v="0"/>
    <n v="0"/>
    <m/>
    <n v="100000"/>
    <n v="0"/>
    <n v="0"/>
    <n v="100000"/>
    <n v="100000"/>
    <n v="1222442621"/>
    <n v="0"/>
    <m/>
    <m/>
    <m/>
    <m/>
    <m/>
    <m/>
    <m/>
    <m/>
    <m/>
    <d v="2024-07-31T00:00:00"/>
  </r>
  <r>
    <n v="830027158"/>
    <s v="RIESGO DE FRACTURA S.A"/>
    <s v="FENA4470"/>
    <s v="830027158_FENA4470"/>
    <d v="2024-04-03T14:35:00"/>
    <d v="2024-05-02T07:00:00"/>
    <n v="100000"/>
    <x v="0"/>
    <s v="Devuelta"/>
    <n v="0"/>
    <n v="100000"/>
    <n v="0"/>
    <s v="soporte se  devuelve factura al validar los datos no anexan la factura de venta , anexar soporte para darle tramite ."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29660"/>
    <s v="830027158_FEPE29660"/>
    <d v="2024-04-06T06:27:00"/>
    <d v="2024-05-09T07:54:27"/>
    <n v="50000"/>
    <x v="3"/>
    <s v="Finalizada"/>
    <n v="50000"/>
    <n v="0"/>
    <n v="0"/>
    <m/>
    <n v="50000"/>
    <n v="0"/>
    <n v="0"/>
    <n v="50000"/>
    <n v="50000"/>
    <n v="1222452653"/>
    <n v="0"/>
    <m/>
    <m/>
    <m/>
    <m/>
    <m/>
    <m/>
    <m/>
    <m/>
    <m/>
    <d v="2024-07-31T00:00:00"/>
  </r>
  <r>
    <n v="830027158"/>
    <s v="RIESGO DE FRACTURA S.A"/>
    <s v="FEPE29766"/>
    <s v="830027158_FEPE29766"/>
    <d v="2024-04-10T07:09:00"/>
    <d v="2024-05-09T07:58:55"/>
    <n v="50000"/>
    <x v="3"/>
    <s v="Finalizada"/>
    <n v="50000"/>
    <n v="0"/>
    <n v="0"/>
    <m/>
    <n v="50000"/>
    <n v="0"/>
    <n v="0"/>
    <n v="50000"/>
    <n v="50000"/>
    <n v="1222452652"/>
    <n v="0"/>
    <m/>
    <m/>
    <m/>
    <m/>
    <m/>
    <m/>
    <m/>
    <m/>
    <m/>
    <d v="2024-07-31T00:00:00"/>
  </r>
  <r>
    <n v="830027158"/>
    <s v="RIESGO DE FRACTURA S.A"/>
    <s v="FEPE29804"/>
    <s v="830027158_FEPE29804"/>
    <d v="2024-04-11T10:18:00"/>
    <d v="2024-05-09T08:01:37"/>
    <n v="50000"/>
    <x v="3"/>
    <s v="Finalizada"/>
    <n v="50000"/>
    <n v="0"/>
    <n v="0"/>
    <m/>
    <n v="50000"/>
    <n v="0"/>
    <n v="0"/>
    <n v="50000"/>
    <n v="50000"/>
    <n v="1222452651"/>
    <n v="0"/>
    <m/>
    <m/>
    <m/>
    <m/>
    <m/>
    <m/>
    <m/>
    <m/>
    <m/>
    <d v="2024-07-31T00:00:00"/>
  </r>
  <r>
    <n v="830027158"/>
    <s v="RIESGO DE FRACTURA S.A"/>
    <s v="FENA4476"/>
    <s v="830027158_FENA4476"/>
    <d v="2024-04-12T14:27:00"/>
    <d v="2024-05-02T07:00:00"/>
    <n v="50000"/>
    <x v="0"/>
    <s v="Devuelta"/>
    <n v="0"/>
    <n v="50000"/>
    <n v="0"/>
    <s v="soporte_x000a_se devuelve factura al validar los datos no anexan la factura , anexar soporte para darle tramite ala factura"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29938"/>
    <s v="830027158_FEPE29938"/>
    <d v="2024-04-15T13:26:00"/>
    <d v="2024-05-09T08:05:35"/>
    <n v="50000"/>
    <x v="3"/>
    <s v="Finalizada"/>
    <n v="50000"/>
    <n v="0"/>
    <n v="0"/>
    <m/>
    <n v="50000"/>
    <n v="0"/>
    <n v="0"/>
    <n v="50000"/>
    <n v="50000"/>
    <n v="1222452650"/>
    <n v="0"/>
    <m/>
    <m/>
    <m/>
    <m/>
    <m/>
    <m/>
    <m/>
    <m/>
    <m/>
    <d v="2024-07-31T00:00:00"/>
  </r>
  <r>
    <n v="830027158"/>
    <s v="RIESGO DE FRACTURA S.A"/>
    <s v="FEPE30056"/>
    <s v="830027158_FEPE30056"/>
    <d v="2024-04-17T17:28:00"/>
    <d v="2024-05-09T08:09:02"/>
    <n v="50000"/>
    <x v="3"/>
    <s v="Finalizada"/>
    <n v="50000"/>
    <n v="0"/>
    <n v="0"/>
    <m/>
    <n v="50000"/>
    <n v="0"/>
    <n v="0"/>
    <n v="50000"/>
    <n v="50000"/>
    <n v="1222452649"/>
    <n v="0"/>
    <m/>
    <m/>
    <m/>
    <m/>
    <m/>
    <m/>
    <m/>
    <m/>
    <m/>
    <d v="2024-07-31T00:00:00"/>
  </r>
  <r>
    <n v="830027158"/>
    <s v="RIESGO DE FRACTURA S.A"/>
    <s v="FEPE30144"/>
    <s v="830027158_FEPE30144"/>
    <d v="2024-04-19T13:11:00"/>
    <d v="2024-05-09T08:12:04"/>
    <n v="50000"/>
    <x v="3"/>
    <s v="Finalizada"/>
    <n v="50000"/>
    <n v="0"/>
    <n v="0"/>
    <m/>
    <n v="50000"/>
    <n v="0"/>
    <n v="0"/>
    <n v="50000"/>
    <n v="50000"/>
    <n v="1222452648"/>
    <n v="0"/>
    <m/>
    <m/>
    <m/>
    <m/>
    <m/>
    <m/>
    <m/>
    <m/>
    <m/>
    <d v="2024-07-31T00:00:00"/>
  </r>
  <r>
    <n v="830027158"/>
    <s v="RIESGO DE FRACTURA S.A"/>
    <s v="FENA4493"/>
    <s v="830027158_FENA4493"/>
    <d v="2024-04-19T15:45:00"/>
    <e v="#N/A"/>
    <n v="50000"/>
    <x v="4"/>
    <s v="Paracargar RIPS o soportes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NA4494"/>
    <s v="830027158_FENA4494"/>
    <d v="2024-04-19T15:46:00"/>
    <e v="#N/A"/>
    <n v="138200"/>
    <x v="4"/>
    <s v="Paracargar RIPS o soportes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0432"/>
    <s v="830027158_FEPE30432"/>
    <d v="2024-04-26T11:44:00"/>
    <d v="2024-05-09T08:15:51"/>
    <n v="50000"/>
    <x v="3"/>
    <s v="Finalizada"/>
    <n v="50000"/>
    <n v="0"/>
    <n v="0"/>
    <m/>
    <n v="50000"/>
    <n v="0"/>
    <n v="0"/>
    <n v="50000"/>
    <n v="50000"/>
    <n v="1222452647"/>
    <n v="0"/>
    <m/>
    <m/>
    <m/>
    <m/>
    <m/>
    <m/>
    <m/>
    <m/>
    <m/>
    <d v="2024-07-31T00:00:00"/>
  </r>
  <r>
    <n v="830027158"/>
    <s v="RIESGO DE FRACTURA S.A"/>
    <s v="FEPE30652"/>
    <s v="830027158_FEPE30652"/>
    <d v="2024-05-03T12:26:00"/>
    <d v="2024-05-09T08:18:08"/>
    <n v="50000"/>
    <x v="3"/>
    <s v="Finalizada"/>
    <n v="50000"/>
    <n v="0"/>
    <n v="0"/>
    <m/>
    <n v="50000"/>
    <n v="0"/>
    <n v="0"/>
    <n v="50000"/>
    <n v="50000"/>
    <n v="1222452646"/>
    <n v="0"/>
    <m/>
    <m/>
    <m/>
    <m/>
    <m/>
    <m/>
    <m/>
    <m/>
    <m/>
    <d v="2024-07-31T00:00:00"/>
  </r>
  <r>
    <n v="830027158"/>
    <s v="RIESGO DE FRACTURA S.A"/>
    <s v="FEPE31040"/>
    <s v="830027158_FEPE31040"/>
    <d v="2024-05-15T14:41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345"/>
    <s v="830027158_FEPE31345"/>
    <d v="2024-05-23T12:05:00"/>
    <e v="#N/A"/>
    <n v="448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360"/>
    <s v="830027158_FEPE31360"/>
    <d v="2024-05-23T15:39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441"/>
    <s v="830027158_FEPE31441"/>
    <d v="2024-05-25T16:16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791"/>
    <s v="830027158_FEPE31791"/>
    <d v="2024-06-05T09:33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909"/>
    <s v="830027158_FEPE31909"/>
    <d v="2024-06-07T12:17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925"/>
    <s v="830027158_FEPE31925"/>
    <d v="2024-06-07T16:39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1997"/>
    <s v="830027158_FEPE31997"/>
    <d v="2024-06-11T09:20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2141"/>
    <s v="830027158_FEPE32141"/>
    <d v="2024-06-14T11:57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2202"/>
    <s v="830027158_FEPE32202"/>
    <d v="2024-06-15T16:17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2280"/>
    <s v="830027158_FEPE32280"/>
    <d v="2024-06-18T07:37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3463"/>
    <s v="830027158_FEPE33463"/>
    <d v="2024-07-25T10:34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  <r>
    <n v="830027158"/>
    <s v="RIESGO DE FRACTURA S.A"/>
    <s v="FEPE33613"/>
    <s v="830027158_FEPE33613"/>
    <d v="2024-07-29T12:29:00"/>
    <e v="#N/A"/>
    <n v="50000"/>
    <x v="4"/>
    <e v="#N/A"/>
    <n v="0"/>
    <n v="0"/>
    <n v="0"/>
    <m/>
    <n v="0"/>
    <n v="0"/>
    <n v="0"/>
    <n v="0"/>
    <m/>
    <m/>
    <n v="0"/>
    <m/>
    <m/>
    <m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30">
    <pivotField showAll="0"/>
    <pivotField showAll="0"/>
    <pivotField showAll="0"/>
    <pivotField showAll="0"/>
    <pivotField numFmtId="14" showAll="0"/>
    <pivotField showAll="0"/>
    <pivotField dataField="1" numFmtId="165" showAll="0"/>
    <pivotField axis="axisRow" dataField="1" showAll="0">
      <items count="6">
        <item x="1"/>
        <item x="0"/>
        <item x="4"/>
        <item x="3"/>
        <item x="2"/>
        <item t="default"/>
      </items>
    </pivotField>
    <pivotField showAll="0"/>
    <pivotField numFmtId="165"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7" subtotal="count" baseField="0" baseItem="0"/>
    <dataField name="Suma de VALOR IPS" fld="6" baseField="0" baseItem="0" numFmtId="165"/>
  </dataFields>
  <formats count="8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7" type="button" dataOnly="0" labelOnly="1" outline="0" axis="axisRow" fieldPosition="0"/>
    </format>
    <format dxfId="2">
      <pivotArea dataOnly="0" labelOnly="1" fieldPosition="0">
        <references count="1">
          <reference field="7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E40"/>
  <sheetViews>
    <sheetView zoomScale="69" zoomScaleNormal="69" workbookViewId="0">
      <selection activeCell="E41" sqref="E41"/>
    </sheetView>
  </sheetViews>
  <sheetFormatPr baseColWidth="10" defaultRowHeight="14.5" x14ac:dyDescent="0.35"/>
  <cols>
    <col min="1" max="1" width="8.453125" bestFit="1" customWidth="1"/>
    <col min="2" max="2" width="98.81640625" bestFit="1" customWidth="1"/>
    <col min="3" max="3" width="19.1796875" customWidth="1"/>
    <col min="4" max="4" width="15.54296875" customWidth="1"/>
    <col min="5" max="5" width="19.453125" style="3" bestFit="1" customWidth="1"/>
    <col min="6" max="6" width="111.7265625" bestFit="1" customWidth="1"/>
  </cols>
  <sheetData>
    <row r="1" spans="1:5" ht="18.5" x14ac:dyDescent="0.45">
      <c r="A1" s="101" t="s">
        <v>38</v>
      </c>
      <c r="B1" s="101"/>
      <c r="C1" s="101"/>
      <c r="D1" s="101"/>
      <c r="E1" s="101"/>
    </row>
    <row r="2" spans="1:5" x14ac:dyDescent="0.35">
      <c r="D2" s="1"/>
    </row>
    <row r="3" spans="1:5" x14ac:dyDescent="0.35">
      <c r="D3" s="1"/>
    </row>
    <row r="4" spans="1:5" ht="15" thickBot="1" x14ac:dyDescent="0.4">
      <c r="D4" s="1"/>
    </row>
    <row r="5" spans="1:5" ht="18.75" customHeight="1" thickBot="1" x14ac:dyDescent="0.5">
      <c r="A5" s="102" t="s">
        <v>0</v>
      </c>
      <c r="B5" s="103"/>
      <c r="C5" s="103"/>
      <c r="D5" s="103"/>
      <c r="E5" s="104"/>
    </row>
    <row r="6" spans="1:5" ht="18.5" x14ac:dyDescent="0.45">
      <c r="A6" s="5" t="s">
        <v>1</v>
      </c>
      <c r="B6" s="6" t="s">
        <v>2</v>
      </c>
      <c r="C6" s="6" t="s">
        <v>3</v>
      </c>
      <c r="D6" s="7" t="s">
        <v>4</v>
      </c>
      <c r="E6" s="8" t="s">
        <v>5</v>
      </c>
    </row>
    <row r="7" spans="1:5" x14ac:dyDescent="0.35">
      <c r="A7" s="2">
        <v>890303093</v>
      </c>
      <c r="B7" s="2" t="s">
        <v>6</v>
      </c>
      <c r="C7" s="2" t="s">
        <v>7</v>
      </c>
      <c r="D7" s="2">
        <v>45113.498611111114</v>
      </c>
      <c r="E7" s="9">
        <v>852000</v>
      </c>
    </row>
    <row r="8" spans="1:5" x14ac:dyDescent="0.35">
      <c r="A8" s="2">
        <v>890303093</v>
      </c>
      <c r="B8" s="2" t="s">
        <v>6</v>
      </c>
      <c r="C8" s="2" t="s">
        <v>8</v>
      </c>
      <c r="D8" s="2">
        <v>45147.484722222223</v>
      </c>
      <c r="E8" s="9">
        <v>164850</v>
      </c>
    </row>
    <row r="9" spans="1:5" x14ac:dyDescent="0.35">
      <c r="A9" s="2">
        <v>890303093</v>
      </c>
      <c r="B9" s="2" t="s">
        <v>6</v>
      </c>
      <c r="C9" s="2" t="s">
        <v>9</v>
      </c>
      <c r="D9" s="2">
        <v>45169.637499999997</v>
      </c>
      <c r="E9" s="9">
        <v>50000</v>
      </c>
    </row>
    <row r="10" spans="1:5" x14ac:dyDescent="0.35">
      <c r="A10" s="2">
        <v>890303093</v>
      </c>
      <c r="B10" s="2" t="s">
        <v>6</v>
      </c>
      <c r="C10" s="2" t="s">
        <v>10</v>
      </c>
      <c r="D10" s="2">
        <v>45209.46875</v>
      </c>
      <c r="E10" s="9">
        <v>163200</v>
      </c>
    </row>
    <row r="11" spans="1:5" x14ac:dyDescent="0.35">
      <c r="A11" s="2">
        <v>890303093</v>
      </c>
      <c r="B11" s="2" t="s">
        <v>6</v>
      </c>
      <c r="C11" s="2" t="s">
        <v>11</v>
      </c>
      <c r="D11" s="2">
        <v>45220.754166666666</v>
      </c>
      <c r="E11" s="9">
        <v>426000</v>
      </c>
    </row>
    <row r="12" spans="1:5" x14ac:dyDescent="0.35">
      <c r="A12" s="2">
        <v>890303093</v>
      </c>
      <c r="B12" s="2" t="s">
        <v>6</v>
      </c>
      <c r="C12" s="2" t="s">
        <v>12</v>
      </c>
      <c r="D12" s="2">
        <v>45223.634027777778</v>
      </c>
      <c r="E12" s="9">
        <v>50000</v>
      </c>
    </row>
    <row r="13" spans="1:5" x14ac:dyDescent="0.35">
      <c r="A13" s="2">
        <v>890303093</v>
      </c>
      <c r="B13" s="2" t="s">
        <v>6</v>
      </c>
      <c r="C13" s="2" t="s">
        <v>13</v>
      </c>
      <c r="D13" s="2">
        <v>45230.388888888891</v>
      </c>
      <c r="E13" s="9">
        <v>20700</v>
      </c>
    </row>
    <row r="14" spans="1:5" x14ac:dyDescent="0.35">
      <c r="A14" s="2">
        <v>890303093</v>
      </c>
      <c r="B14" s="2" t="s">
        <v>6</v>
      </c>
      <c r="C14" s="2" t="s">
        <v>14</v>
      </c>
      <c r="D14" s="2">
        <v>45372.647916666669</v>
      </c>
      <c r="E14" s="9">
        <v>100000</v>
      </c>
    </row>
    <row r="15" spans="1:5" x14ac:dyDescent="0.35">
      <c r="A15" s="2">
        <v>890303093</v>
      </c>
      <c r="B15" s="2" t="s">
        <v>6</v>
      </c>
      <c r="C15" s="2" t="s">
        <v>15</v>
      </c>
      <c r="D15" s="2">
        <v>45385.607638888891</v>
      </c>
      <c r="E15" s="9">
        <v>100000</v>
      </c>
    </row>
    <row r="16" spans="1:5" x14ac:dyDescent="0.35">
      <c r="A16" s="2">
        <v>890303093</v>
      </c>
      <c r="B16" s="2" t="s">
        <v>6</v>
      </c>
      <c r="C16" s="2" t="s">
        <v>16</v>
      </c>
      <c r="D16" s="2">
        <v>45388.268750000003</v>
      </c>
      <c r="E16" s="9">
        <v>50000</v>
      </c>
    </row>
    <row r="17" spans="1:5" x14ac:dyDescent="0.35">
      <c r="A17" s="2">
        <v>890303093</v>
      </c>
      <c r="B17" s="2" t="s">
        <v>6</v>
      </c>
      <c r="C17" s="2" t="s">
        <v>17</v>
      </c>
      <c r="D17" s="2">
        <v>45392.29791666667</v>
      </c>
      <c r="E17" s="9">
        <v>50000</v>
      </c>
    </row>
    <row r="18" spans="1:5" x14ac:dyDescent="0.35">
      <c r="A18" s="2">
        <v>890303093</v>
      </c>
      <c r="B18" s="2" t="s">
        <v>6</v>
      </c>
      <c r="C18" s="2" t="s">
        <v>18</v>
      </c>
      <c r="D18" s="2">
        <v>45393.429166666669</v>
      </c>
      <c r="E18" s="9">
        <v>50000</v>
      </c>
    </row>
    <row r="19" spans="1:5" x14ac:dyDescent="0.35">
      <c r="A19" s="2">
        <v>890303093</v>
      </c>
      <c r="B19" s="2" t="s">
        <v>6</v>
      </c>
      <c r="C19" s="2" t="s">
        <v>19</v>
      </c>
      <c r="D19" s="2">
        <v>45394.602083333331</v>
      </c>
      <c r="E19" s="9">
        <v>50000</v>
      </c>
    </row>
    <row r="20" spans="1:5" x14ac:dyDescent="0.35">
      <c r="A20" s="2">
        <v>890303093</v>
      </c>
      <c r="B20" s="2" t="s">
        <v>6</v>
      </c>
      <c r="C20" s="2" t="s">
        <v>20</v>
      </c>
      <c r="D20" s="2">
        <v>45397.55972222222</v>
      </c>
      <c r="E20" s="9">
        <v>50000</v>
      </c>
    </row>
    <row r="21" spans="1:5" x14ac:dyDescent="0.35">
      <c r="A21" s="2">
        <v>890303093</v>
      </c>
      <c r="B21" s="2" t="s">
        <v>6</v>
      </c>
      <c r="C21" s="2" t="s">
        <v>21</v>
      </c>
      <c r="D21" s="2">
        <v>45399.727777777778</v>
      </c>
      <c r="E21" s="9">
        <v>50000</v>
      </c>
    </row>
    <row r="22" spans="1:5" x14ac:dyDescent="0.35">
      <c r="A22" s="2">
        <v>890303093</v>
      </c>
      <c r="B22" s="2" t="s">
        <v>6</v>
      </c>
      <c r="C22" s="2" t="s">
        <v>22</v>
      </c>
      <c r="D22" s="2">
        <v>45401.549305555556</v>
      </c>
      <c r="E22" s="9">
        <v>50000</v>
      </c>
    </row>
    <row r="23" spans="1:5" x14ac:dyDescent="0.35">
      <c r="A23" s="2">
        <v>890303093</v>
      </c>
      <c r="B23" s="2" t="s">
        <v>6</v>
      </c>
      <c r="C23" s="2" t="s">
        <v>23</v>
      </c>
      <c r="D23" s="2">
        <v>45401.65625</v>
      </c>
      <c r="E23" s="9">
        <v>50000</v>
      </c>
    </row>
    <row r="24" spans="1:5" x14ac:dyDescent="0.35">
      <c r="A24" s="2">
        <v>890303093</v>
      </c>
      <c r="B24" s="2" t="s">
        <v>6</v>
      </c>
      <c r="C24" s="2" t="s">
        <v>24</v>
      </c>
      <c r="D24" s="2">
        <v>45401.656944444447</v>
      </c>
      <c r="E24" s="9">
        <v>138200</v>
      </c>
    </row>
    <row r="25" spans="1:5" x14ac:dyDescent="0.35">
      <c r="A25" s="2">
        <v>890303093</v>
      </c>
      <c r="B25" s="2" t="s">
        <v>6</v>
      </c>
      <c r="C25" s="2" t="s">
        <v>25</v>
      </c>
      <c r="D25" s="2">
        <v>45408.488888888889</v>
      </c>
      <c r="E25" s="9">
        <v>50000</v>
      </c>
    </row>
    <row r="26" spans="1:5" x14ac:dyDescent="0.35">
      <c r="A26" s="2">
        <v>890303093</v>
      </c>
      <c r="B26" s="2" t="s">
        <v>6</v>
      </c>
      <c r="C26" s="2" t="s">
        <v>26</v>
      </c>
      <c r="D26" s="2">
        <v>45415.518055555556</v>
      </c>
      <c r="E26" s="9">
        <v>50000</v>
      </c>
    </row>
    <row r="27" spans="1:5" x14ac:dyDescent="0.35">
      <c r="A27" s="2">
        <v>890303093</v>
      </c>
      <c r="B27" s="2" t="s">
        <v>6</v>
      </c>
      <c r="C27" s="2" t="s">
        <v>27</v>
      </c>
      <c r="D27" s="2">
        <v>45427.611805555556</v>
      </c>
      <c r="E27" s="9">
        <v>50000</v>
      </c>
    </row>
    <row r="28" spans="1:5" x14ac:dyDescent="0.35">
      <c r="A28" s="2">
        <v>890303093</v>
      </c>
      <c r="B28" s="2" t="s">
        <v>6</v>
      </c>
      <c r="C28" s="2" t="s">
        <v>28</v>
      </c>
      <c r="D28" s="2">
        <v>45435.503472222219</v>
      </c>
      <c r="E28" s="9">
        <v>44800</v>
      </c>
    </row>
    <row r="29" spans="1:5" x14ac:dyDescent="0.35">
      <c r="A29" s="2">
        <v>890303093</v>
      </c>
      <c r="B29" s="2" t="s">
        <v>6</v>
      </c>
      <c r="C29" s="2" t="s">
        <v>29</v>
      </c>
      <c r="D29" s="2">
        <v>45435.652083333334</v>
      </c>
      <c r="E29" s="9">
        <v>50000</v>
      </c>
    </row>
    <row r="30" spans="1:5" x14ac:dyDescent="0.35">
      <c r="A30" s="2">
        <v>890303093</v>
      </c>
      <c r="B30" s="2" t="s">
        <v>6</v>
      </c>
      <c r="C30" s="2" t="s">
        <v>30</v>
      </c>
      <c r="D30" s="2">
        <v>45437.677777777775</v>
      </c>
      <c r="E30" s="9">
        <v>50000</v>
      </c>
    </row>
    <row r="31" spans="1:5" x14ac:dyDescent="0.35">
      <c r="A31" s="2">
        <v>890303093</v>
      </c>
      <c r="B31" s="2" t="s">
        <v>6</v>
      </c>
      <c r="C31" s="2" t="s">
        <v>31</v>
      </c>
      <c r="D31" s="2">
        <v>45448.397916666669</v>
      </c>
      <c r="E31" s="9">
        <v>50000</v>
      </c>
    </row>
    <row r="32" spans="1:5" x14ac:dyDescent="0.35">
      <c r="A32" s="2">
        <v>890303093</v>
      </c>
      <c r="B32" s="2" t="s">
        <v>6</v>
      </c>
      <c r="C32" s="2" t="s">
        <v>32</v>
      </c>
      <c r="D32" s="2">
        <v>45450.511805555558</v>
      </c>
      <c r="E32" s="9">
        <v>50000</v>
      </c>
    </row>
    <row r="33" spans="1:5" x14ac:dyDescent="0.35">
      <c r="A33" s="2">
        <v>890303093</v>
      </c>
      <c r="B33" s="2" t="s">
        <v>6</v>
      </c>
      <c r="C33" s="2" t="s">
        <v>33</v>
      </c>
      <c r="D33" s="2">
        <v>45450.693749999999</v>
      </c>
      <c r="E33" s="9">
        <v>50000</v>
      </c>
    </row>
    <row r="34" spans="1:5" x14ac:dyDescent="0.35">
      <c r="A34" s="2">
        <v>890303093</v>
      </c>
      <c r="B34" s="2" t="s">
        <v>6</v>
      </c>
      <c r="C34" s="2" t="s">
        <v>34</v>
      </c>
      <c r="D34" s="2">
        <v>45454.388888888891</v>
      </c>
      <c r="E34" s="9">
        <v>50000</v>
      </c>
    </row>
    <row r="35" spans="1:5" x14ac:dyDescent="0.35">
      <c r="A35" s="2">
        <v>890303093</v>
      </c>
      <c r="B35" s="2" t="s">
        <v>6</v>
      </c>
      <c r="C35" s="2" t="s">
        <v>35</v>
      </c>
      <c r="D35" s="2">
        <v>45457.497916666667</v>
      </c>
      <c r="E35" s="9">
        <v>50000</v>
      </c>
    </row>
    <row r="36" spans="1:5" x14ac:dyDescent="0.35">
      <c r="A36" s="2">
        <v>890303093</v>
      </c>
      <c r="B36" s="2" t="s">
        <v>6</v>
      </c>
      <c r="C36" s="2" t="s">
        <v>36</v>
      </c>
      <c r="D36" s="2">
        <v>45458.678472222222</v>
      </c>
      <c r="E36" s="9">
        <v>50000</v>
      </c>
    </row>
    <row r="37" spans="1:5" x14ac:dyDescent="0.35">
      <c r="A37" s="2">
        <v>890303093</v>
      </c>
      <c r="B37" s="2" t="s">
        <v>6</v>
      </c>
      <c r="C37" s="2" t="s">
        <v>37</v>
      </c>
      <c r="D37" s="2">
        <v>45461.317361111112</v>
      </c>
      <c r="E37" s="9">
        <v>50000</v>
      </c>
    </row>
    <row r="38" spans="1:5" x14ac:dyDescent="0.35">
      <c r="A38" s="2">
        <v>890303093</v>
      </c>
      <c r="B38" s="2" t="s">
        <v>6</v>
      </c>
      <c r="C38" s="2" t="s">
        <v>39</v>
      </c>
      <c r="D38" s="2">
        <v>45498.44027777778</v>
      </c>
      <c r="E38" s="9">
        <v>50000</v>
      </c>
    </row>
    <row r="39" spans="1:5" x14ac:dyDescent="0.35">
      <c r="A39" s="2">
        <v>890303093</v>
      </c>
      <c r="B39" s="2" t="s">
        <v>6</v>
      </c>
      <c r="C39" s="2" t="s">
        <v>40</v>
      </c>
      <c r="D39" s="2">
        <v>45502.520138888889</v>
      </c>
      <c r="E39" s="9">
        <v>50000</v>
      </c>
    </row>
    <row r="40" spans="1:5" ht="18.5" x14ac:dyDescent="0.45">
      <c r="E40" s="4">
        <f>SUM(E7:E39)</f>
        <v>3209750</v>
      </c>
    </row>
  </sheetData>
  <sortState ref="A7:E39">
    <sortCondition ref="C6:C39"/>
  </sortState>
  <mergeCells count="2">
    <mergeCell ref="A1:E1"/>
    <mergeCell ref="A5:E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C9"/>
  <sheetViews>
    <sheetView showGridLines="0" zoomScale="80" zoomScaleNormal="80" workbookViewId="0">
      <selection activeCell="B8" sqref="B8:C8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9.54296875" style="20" bestFit="1" customWidth="1"/>
  </cols>
  <sheetData>
    <row r="2" spans="1:3" ht="15" thickBot="1" x14ac:dyDescent="0.4"/>
    <row r="3" spans="1:3" x14ac:dyDescent="0.35">
      <c r="A3" s="34" t="s">
        <v>117</v>
      </c>
      <c r="B3" s="35" t="s">
        <v>120</v>
      </c>
      <c r="C3" s="36" t="s">
        <v>119</v>
      </c>
    </row>
    <row r="4" spans="1:3" x14ac:dyDescent="0.35">
      <c r="A4" s="37" t="s">
        <v>113</v>
      </c>
      <c r="B4" s="38">
        <v>3</v>
      </c>
      <c r="C4" s="39">
        <v>348750</v>
      </c>
    </row>
    <row r="5" spans="1:3" x14ac:dyDescent="0.35">
      <c r="A5" s="37" t="s">
        <v>110</v>
      </c>
      <c r="B5" s="38">
        <v>4</v>
      </c>
      <c r="C5" s="39">
        <v>1428000</v>
      </c>
    </row>
    <row r="6" spans="1:3" x14ac:dyDescent="0.35">
      <c r="A6" s="37" t="s">
        <v>86</v>
      </c>
      <c r="B6" s="38">
        <v>15</v>
      </c>
      <c r="C6" s="39">
        <v>833000</v>
      </c>
    </row>
    <row r="7" spans="1:3" x14ac:dyDescent="0.35">
      <c r="A7" s="37" t="s">
        <v>97</v>
      </c>
      <c r="B7" s="38">
        <v>9</v>
      </c>
      <c r="C7" s="39">
        <v>500000</v>
      </c>
    </row>
    <row r="8" spans="1:3" x14ac:dyDescent="0.35">
      <c r="A8" s="37" t="s">
        <v>112</v>
      </c>
      <c r="B8" s="38">
        <v>2</v>
      </c>
      <c r="C8" s="39">
        <v>100000</v>
      </c>
    </row>
    <row r="9" spans="1:3" ht="15" thickBot="1" x14ac:dyDescent="0.4">
      <c r="A9" s="40" t="s">
        <v>118</v>
      </c>
      <c r="B9" s="41">
        <v>33</v>
      </c>
      <c r="C9" s="42">
        <v>3209750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AD35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1796875" style="12" bestFit="1" customWidth="1"/>
    <col min="2" max="2" width="22.7265625" style="10" bestFit="1" customWidth="1"/>
    <col min="3" max="3" width="10.08984375" style="10" bestFit="1" customWidth="1"/>
    <col min="4" max="4" width="20.453125" style="10" bestFit="1" customWidth="1"/>
    <col min="5" max="6" width="15.54296875" style="10" customWidth="1"/>
    <col min="7" max="7" width="10.6328125" style="20" bestFit="1" customWidth="1"/>
    <col min="8" max="8" width="22.7265625" style="10" customWidth="1"/>
    <col min="9" max="9" width="10.90625" style="10"/>
    <col min="10" max="10" width="14.26953125" style="20" bestFit="1" customWidth="1"/>
    <col min="11" max="11" width="11" style="20" bestFit="1" customWidth="1"/>
    <col min="12" max="12" width="11.7265625" style="20" bestFit="1" customWidth="1"/>
    <col min="13" max="13" width="12.90625" style="20" customWidth="1"/>
    <col min="14" max="14" width="14.26953125" style="20" bestFit="1" customWidth="1"/>
    <col min="15" max="16" width="11" style="20" bestFit="1" customWidth="1"/>
    <col min="17" max="17" width="14.26953125" style="20" bestFit="1" customWidth="1"/>
    <col min="18" max="18" width="10.90625" style="10"/>
    <col min="19" max="19" width="13.6328125" style="10" bestFit="1" customWidth="1"/>
    <col min="20" max="21" width="13.7265625" style="10" customWidth="1"/>
    <col min="22" max="22" width="13.54296875" style="10" bestFit="1" customWidth="1"/>
    <col min="23" max="23" width="11.7265625" style="10" bestFit="1" customWidth="1"/>
    <col min="24" max="24" width="13.54296875" style="10" bestFit="1" customWidth="1"/>
    <col min="25" max="26" width="13.54296875" style="20" customWidth="1"/>
    <col min="27" max="29" width="13.54296875" style="10" customWidth="1"/>
    <col min="30" max="16384" width="10.90625" style="10"/>
  </cols>
  <sheetData>
    <row r="1" spans="1:30" ht="15" thickBot="1" x14ac:dyDescent="0.4">
      <c r="G1" s="22">
        <f>SUBTOTAL(9,G3:G35)</f>
        <v>3209750</v>
      </c>
      <c r="J1" s="22">
        <f t="shared" ref="J1:T1" si="0">SUBTOTAL(9,J3:J35)</f>
        <v>11708200</v>
      </c>
      <c r="K1" s="22">
        <f t="shared" si="0"/>
        <v>1428000</v>
      </c>
      <c r="L1" s="22">
        <f>SUBTOTAL(9,L3:L35)</f>
        <v>200200</v>
      </c>
      <c r="M1" s="22"/>
      <c r="N1" s="22">
        <f t="shared" si="0"/>
        <v>11708200</v>
      </c>
      <c r="O1" s="22">
        <f t="shared" si="0"/>
        <v>0</v>
      </c>
      <c r="P1" s="22">
        <f t="shared" si="0"/>
        <v>0</v>
      </c>
      <c r="Q1" s="22">
        <f t="shared" si="0"/>
        <v>11218600</v>
      </c>
      <c r="R1" s="22">
        <f t="shared" si="0"/>
        <v>500000</v>
      </c>
      <c r="T1" s="22">
        <f t="shared" si="0"/>
        <v>9847050</v>
      </c>
      <c r="U1" s="22"/>
    </row>
    <row r="2" spans="1:30" s="19" customFormat="1" ht="43.5" x14ac:dyDescent="0.35">
      <c r="A2" s="15" t="s">
        <v>1</v>
      </c>
      <c r="B2" s="16" t="s">
        <v>2</v>
      </c>
      <c r="C2" s="16" t="s">
        <v>3</v>
      </c>
      <c r="D2" s="17" t="s">
        <v>44</v>
      </c>
      <c r="E2" s="18" t="s">
        <v>42</v>
      </c>
      <c r="F2" s="27" t="s">
        <v>80</v>
      </c>
      <c r="G2" s="23" t="s">
        <v>41</v>
      </c>
      <c r="H2" s="25" t="s">
        <v>78</v>
      </c>
      <c r="I2" s="26" t="s">
        <v>79</v>
      </c>
      <c r="J2" s="28" t="s">
        <v>90</v>
      </c>
      <c r="K2" s="29" t="s">
        <v>87</v>
      </c>
      <c r="L2" s="29" t="s">
        <v>93</v>
      </c>
      <c r="M2" s="29" t="s">
        <v>94</v>
      </c>
      <c r="N2" s="28" t="s">
        <v>88</v>
      </c>
      <c r="O2" s="29" t="s">
        <v>91</v>
      </c>
      <c r="P2" s="29" t="s">
        <v>92</v>
      </c>
      <c r="Q2" s="28" t="s">
        <v>89</v>
      </c>
      <c r="R2" s="25" t="s">
        <v>95</v>
      </c>
      <c r="S2" s="25" t="s">
        <v>96</v>
      </c>
      <c r="T2" s="31" t="s">
        <v>98</v>
      </c>
      <c r="U2" s="31" t="s">
        <v>104</v>
      </c>
      <c r="V2" s="31" t="s">
        <v>99</v>
      </c>
      <c r="W2" s="31" t="s">
        <v>100</v>
      </c>
      <c r="X2" s="31" t="s">
        <v>101</v>
      </c>
      <c r="Y2" s="30" t="s">
        <v>98</v>
      </c>
      <c r="Z2" s="30" t="s">
        <v>104</v>
      </c>
      <c r="AA2" s="30" t="s">
        <v>99</v>
      </c>
      <c r="AB2" s="30" t="s">
        <v>100</v>
      </c>
      <c r="AC2" s="30" t="s">
        <v>101</v>
      </c>
      <c r="AD2" s="28" t="s">
        <v>102</v>
      </c>
    </row>
    <row r="3" spans="1:30" x14ac:dyDescent="0.35">
      <c r="A3" s="13">
        <v>830027158</v>
      </c>
      <c r="B3" s="14" t="s">
        <v>43</v>
      </c>
      <c r="C3" s="11" t="s">
        <v>7</v>
      </c>
      <c r="D3" s="11" t="s">
        <v>45</v>
      </c>
      <c r="E3" s="11">
        <v>45113.498611111114</v>
      </c>
      <c r="F3" s="11">
        <v>45201.291666666664</v>
      </c>
      <c r="G3" s="21">
        <v>852000</v>
      </c>
      <c r="H3" s="24" t="s">
        <v>110</v>
      </c>
      <c r="I3" s="24" t="s">
        <v>81</v>
      </c>
      <c r="J3" s="21">
        <v>0</v>
      </c>
      <c r="K3" s="21">
        <v>852000</v>
      </c>
      <c r="L3" s="21">
        <v>0</v>
      </c>
      <c r="M3" s="21" t="s">
        <v>106</v>
      </c>
      <c r="N3" s="21">
        <v>0</v>
      </c>
      <c r="O3" s="21">
        <v>0</v>
      </c>
      <c r="P3" s="21">
        <v>0</v>
      </c>
      <c r="Q3" s="21">
        <v>0</v>
      </c>
      <c r="R3" s="24"/>
      <c r="S3" s="24"/>
      <c r="T3" s="21">
        <v>0</v>
      </c>
      <c r="U3" s="21"/>
      <c r="V3" s="24"/>
      <c r="W3" s="24"/>
      <c r="X3" s="24"/>
      <c r="Y3" s="24"/>
      <c r="Z3" s="24"/>
      <c r="AA3" s="24"/>
      <c r="AB3" s="24"/>
      <c r="AC3" s="24"/>
      <c r="AD3" s="11">
        <v>45504</v>
      </c>
    </row>
    <row r="4" spans="1:30" x14ac:dyDescent="0.35">
      <c r="A4" s="13">
        <v>830027158</v>
      </c>
      <c r="B4" s="14" t="s">
        <v>43</v>
      </c>
      <c r="C4" s="11" t="s">
        <v>8</v>
      </c>
      <c r="D4" s="11" t="s">
        <v>46</v>
      </c>
      <c r="E4" s="11">
        <v>45147.484722222223</v>
      </c>
      <c r="F4" s="11">
        <v>45201.291666666664</v>
      </c>
      <c r="G4" s="21">
        <v>164850</v>
      </c>
      <c r="H4" s="24" t="s">
        <v>113</v>
      </c>
      <c r="I4" s="24" t="s">
        <v>82</v>
      </c>
      <c r="J4" s="21">
        <v>1000000</v>
      </c>
      <c r="K4" s="21">
        <v>0</v>
      </c>
      <c r="L4" s="21">
        <v>50000</v>
      </c>
      <c r="M4" s="21"/>
      <c r="N4" s="21">
        <v>1000000</v>
      </c>
      <c r="O4" s="21">
        <v>0</v>
      </c>
      <c r="P4" s="21">
        <v>0</v>
      </c>
      <c r="Q4" s="21">
        <v>890900</v>
      </c>
      <c r="R4" s="24"/>
      <c r="S4" s="24"/>
      <c r="T4" s="21">
        <v>164850</v>
      </c>
      <c r="U4" s="21">
        <v>0</v>
      </c>
      <c r="V4" s="24">
        <v>2201443510</v>
      </c>
      <c r="W4" s="21">
        <v>164850</v>
      </c>
      <c r="X4" s="24" t="s">
        <v>116</v>
      </c>
      <c r="Y4" s="33">
        <v>743750</v>
      </c>
      <c r="Z4" s="24">
        <v>0</v>
      </c>
      <c r="AA4" s="24">
        <v>2201469396</v>
      </c>
      <c r="AB4" s="24"/>
      <c r="AC4" s="24" t="s">
        <v>115</v>
      </c>
      <c r="AD4" s="11">
        <v>45504</v>
      </c>
    </row>
    <row r="5" spans="1:30" x14ac:dyDescent="0.35">
      <c r="A5" s="13">
        <v>830027158</v>
      </c>
      <c r="B5" s="14" t="s">
        <v>43</v>
      </c>
      <c r="C5" s="11" t="s">
        <v>9</v>
      </c>
      <c r="D5" s="11" t="s">
        <v>47</v>
      </c>
      <c r="E5" s="11">
        <v>45169.637499999997</v>
      </c>
      <c r="F5" s="11">
        <v>45201.291666666664</v>
      </c>
      <c r="G5" s="21">
        <v>50000</v>
      </c>
      <c r="H5" s="24" t="s">
        <v>112</v>
      </c>
      <c r="I5" s="24" t="s">
        <v>83</v>
      </c>
      <c r="J5" s="21">
        <v>2552200</v>
      </c>
      <c r="K5" s="21">
        <v>0</v>
      </c>
      <c r="L5" s="21">
        <v>100200</v>
      </c>
      <c r="M5" s="21"/>
      <c r="N5" s="21">
        <v>2552200</v>
      </c>
      <c r="O5" s="21">
        <v>0</v>
      </c>
      <c r="P5" s="21">
        <v>0</v>
      </c>
      <c r="Q5" s="21">
        <v>2322100</v>
      </c>
      <c r="R5" s="24"/>
      <c r="S5" s="24"/>
      <c r="T5" s="21">
        <v>2322100</v>
      </c>
      <c r="U5" s="21"/>
      <c r="V5" s="24">
        <v>2201501108</v>
      </c>
      <c r="W5" s="21">
        <v>16823637</v>
      </c>
      <c r="X5" s="24" t="s">
        <v>105</v>
      </c>
      <c r="Y5" s="24"/>
      <c r="Z5" s="24"/>
      <c r="AA5" s="24"/>
      <c r="AB5" s="24"/>
      <c r="AC5" s="24"/>
      <c r="AD5" s="11">
        <v>45504</v>
      </c>
    </row>
    <row r="6" spans="1:30" x14ac:dyDescent="0.35">
      <c r="A6" s="13">
        <v>830027158</v>
      </c>
      <c r="B6" s="14" t="s">
        <v>43</v>
      </c>
      <c r="C6" s="11" t="s">
        <v>10</v>
      </c>
      <c r="D6" s="11" t="s">
        <v>48</v>
      </c>
      <c r="E6" s="11">
        <v>45209.46875</v>
      </c>
      <c r="F6" s="11">
        <v>45231.291666666664</v>
      </c>
      <c r="G6" s="21">
        <v>163200</v>
      </c>
      <c r="H6" s="24" t="s">
        <v>113</v>
      </c>
      <c r="I6" s="24" t="s">
        <v>84</v>
      </c>
      <c r="J6" s="21">
        <v>2402000</v>
      </c>
      <c r="K6" s="21">
        <v>0</v>
      </c>
      <c r="L6" s="21">
        <v>0</v>
      </c>
      <c r="M6" s="21"/>
      <c r="N6" s="21">
        <v>2402000</v>
      </c>
      <c r="O6" s="21">
        <v>0</v>
      </c>
      <c r="P6" s="21">
        <v>0</v>
      </c>
      <c r="Q6" s="21">
        <v>2378400</v>
      </c>
      <c r="R6" s="24"/>
      <c r="S6" s="24"/>
      <c r="T6" s="21">
        <v>2232900</v>
      </c>
      <c r="U6" s="21">
        <v>0</v>
      </c>
      <c r="V6" s="24">
        <v>2201520916</v>
      </c>
      <c r="W6" s="21">
        <v>20517750</v>
      </c>
      <c r="X6" s="24" t="s">
        <v>103</v>
      </c>
      <c r="Y6" s="21">
        <v>145500</v>
      </c>
      <c r="Z6" s="21">
        <v>0</v>
      </c>
      <c r="AA6" s="24">
        <v>4800062921</v>
      </c>
      <c r="AB6" s="33">
        <v>145500</v>
      </c>
      <c r="AC6" s="24" t="s">
        <v>114</v>
      </c>
      <c r="AD6" s="11">
        <v>45504</v>
      </c>
    </row>
    <row r="7" spans="1:30" x14ac:dyDescent="0.35">
      <c r="A7" s="13">
        <v>830027158</v>
      </c>
      <c r="B7" s="14" t="s">
        <v>43</v>
      </c>
      <c r="C7" s="11" t="s">
        <v>11</v>
      </c>
      <c r="D7" s="11" t="s">
        <v>49</v>
      </c>
      <c r="E7" s="11">
        <v>45220.754166666666</v>
      </c>
      <c r="F7" s="11">
        <v>45261.291666666664</v>
      </c>
      <c r="G7" s="21">
        <v>426000</v>
      </c>
      <c r="H7" s="24" t="s">
        <v>110</v>
      </c>
      <c r="I7" s="24" t="s">
        <v>81</v>
      </c>
      <c r="J7" s="21">
        <v>0</v>
      </c>
      <c r="K7" s="21">
        <v>426000</v>
      </c>
      <c r="L7" s="21">
        <v>0</v>
      </c>
      <c r="M7" s="32" t="s">
        <v>107</v>
      </c>
      <c r="N7" s="21">
        <v>0</v>
      </c>
      <c r="O7" s="21">
        <v>0</v>
      </c>
      <c r="P7" s="21">
        <v>0</v>
      </c>
      <c r="Q7" s="21">
        <v>0</v>
      </c>
      <c r="R7" s="24"/>
      <c r="S7" s="24"/>
      <c r="T7" s="21">
        <v>0</v>
      </c>
      <c r="U7" s="21"/>
      <c r="V7" s="24"/>
      <c r="W7" s="24"/>
      <c r="X7" s="24"/>
      <c r="Y7" s="24"/>
      <c r="Z7" s="24"/>
      <c r="AA7" s="24"/>
      <c r="AB7" s="24"/>
      <c r="AC7" s="24"/>
      <c r="AD7" s="11">
        <v>45504</v>
      </c>
    </row>
    <row r="8" spans="1:30" x14ac:dyDescent="0.35">
      <c r="A8" s="13">
        <v>830027158</v>
      </c>
      <c r="B8" s="14" t="s">
        <v>43</v>
      </c>
      <c r="C8" s="11" t="s">
        <v>12</v>
      </c>
      <c r="D8" s="11" t="s">
        <v>50</v>
      </c>
      <c r="E8" s="11">
        <v>45223.634027777778</v>
      </c>
      <c r="F8" s="11">
        <v>45231.291666666664</v>
      </c>
      <c r="G8" s="21">
        <v>50000</v>
      </c>
      <c r="H8" s="24" t="s">
        <v>112</v>
      </c>
      <c r="I8" s="24" t="s">
        <v>83</v>
      </c>
      <c r="J8" s="21">
        <v>2876000</v>
      </c>
      <c r="K8" s="21">
        <v>0</v>
      </c>
      <c r="L8" s="21">
        <v>50000</v>
      </c>
      <c r="M8" s="21"/>
      <c r="N8" s="21">
        <v>2876000</v>
      </c>
      <c r="O8" s="21">
        <v>0</v>
      </c>
      <c r="P8" s="21">
        <v>0</v>
      </c>
      <c r="Q8" s="21">
        <v>2775800</v>
      </c>
      <c r="R8" s="24"/>
      <c r="S8" s="24"/>
      <c r="T8" s="21">
        <v>2775800</v>
      </c>
      <c r="U8" s="21">
        <v>0</v>
      </c>
      <c r="V8" s="24">
        <v>2201520916</v>
      </c>
      <c r="W8" s="21">
        <v>20517750</v>
      </c>
      <c r="X8" s="24" t="s">
        <v>103</v>
      </c>
      <c r="Y8" s="24"/>
      <c r="Z8" s="24"/>
      <c r="AA8" s="24"/>
      <c r="AB8" s="24"/>
      <c r="AC8" s="24"/>
      <c r="AD8" s="11">
        <v>45504</v>
      </c>
    </row>
    <row r="9" spans="1:30" x14ac:dyDescent="0.35">
      <c r="A9" s="13">
        <v>830027158</v>
      </c>
      <c r="B9" s="14" t="s">
        <v>43</v>
      </c>
      <c r="C9" s="11" t="s">
        <v>13</v>
      </c>
      <c r="D9" s="11" t="s">
        <v>51</v>
      </c>
      <c r="E9" s="11">
        <v>45230.388888888891</v>
      </c>
      <c r="F9" s="11">
        <v>45240.632536342593</v>
      </c>
      <c r="G9" s="21">
        <v>20700</v>
      </c>
      <c r="H9" s="24" t="s">
        <v>113</v>
      </c>
      <c r="I9" s="24" t="s">
        <v>84</v>
      </c>
      <c r="J9" s="21">
        <v>2378000</v>
      </c>
      <c r="K9" s="21">
        <v>0</v>
      </c>
      <c r="L9" s="21">
        <v>0</v>
      </c>
      <c r="M9" s="21"/>
      <c r="N9" s="21">
        <v>2378000</v>
      </c>
      <c r="O9" s="21">
        <v>0</v>
      </c>
      <c r="P9" s="21">
        <v>0</v>
      </c>
      <c r="Q9" s="21">
        <v>2351400</v>
      </c>
      <c r="R9" s="24"/>
      <c r="S9" s="24"/>
      <c r="T9" s="21">
        <v>2351400</v>
      </c>
      <c r="U9" s="21">
        <v>0</v>
      </c>
      <c r="V9" s="24">
        <v>2201520916</v>
      </c>
      <c r="W9" s="21">
        <v>20517750</v>
      </c>
      <c r="X9" s="24" t="s">
        <v>103</v>
      </c>
      <c r="Y9" s="21"/>
      <c r="Z9" s="21"/>
      <c r="AA9" s="24"/>
      <c r="AB9" s="24"/>
      <c r="AC9" s="24"/>
      <c r="AD9" s="11">
        <v>45504</v>
      </c>
    </row>
    <row r="10" spans="1:30" x14ac:dyDescent="0.35">
      <c r="A10" s="13">
        <v>830027158</v>
      </c>
      <c r="B10" s="14" t="s">
        <v>43</v>
      </c>
      <c r="C10" s="11" t="s">
        <v>14</v>
      </c>
      <c r="D10" s="11" t="s">
        <v>52</v>
      </c>
      <c r="E10" s="11">
        <v>45372.647916666669</v>
      </c>
      <c r="F10" s="11">
        <v>45384.602685844904</v>
      </c>
      <c r="G10" s="21">
        <v>100000</v>
      </c>
      <c r="H10" s="24" t="s">
        <v>97</v>
      </c>
      <c r="I10" s="24" t="s">
        <v>84</v>
      </c>
      <c r="J10" s="21">
        <v>100000</v>
      </c>
      <c r="K10" s="21">
        <v>0</v>
      </c>
      <c r="L10" s="21">
        <v>0</v>
      </c>
      <c r="M10" s="21"/>
      <c r="N10" s="21">
        <v>100000</v>
      </c>
      <c r="O10" s="21">
        <v>0</v>
      </c>
      <c r="P10" s="21">
        <v>0</v>
      </c>
      <c r="Q10" s="21">
        <v>100000</v>
      </c>
      <c r="R10" s="21">
        <v>100000</v>
      </c>
      <c r="S10" s="24">
        <v>1222442621</v>
      </c>
      <c r="T10" s="21">
        <v>0</v>
      </c>
      <c r="U10" s="21"/>
      <c r="V10" s="24"/>
      <c r="W10" s="24"/>
      <c r="X10" s="24"/>
      <c r="Y10" s="24"/>
      <c r="Z10" s="24"/>
      <c r="AA10" s="24"/>
      <c r="AB10" s="24"/>
      <c r="AC10" s="24"/>
      <c r="AD10" s="11">
        <v>45504</v>
      </c>
    </row>
    <row r="11" spans="1:30" x14ac:dyDescent="0.35">
      <c r="A11" s="13">
        <v>830027158</v>
      </c>
      <c r="B11" s="14" t="s">
        <v>43</v>
      </c>
      <c r="C11" s="11" t="s">
        <v>15</v>
      </c>
      <c r="D11" s="11" t="s">
        <v>53</v>
      </c>
      <c r="E11" s="11">
        <v>45385.607638888891</v>
      </c>
      <c r="F11" s="11">
        <v>45414.291666666664</v>
      </c>
      <c r="G11" s="21">
        <v>100000</v>
      </c>
      <c r="H11" s="24" t="s">
        <v>110</v>
      </c>
      <c r="I11" s="24" t="s">
        <v>81</v>
      </c>
      <c r="J11" s="21">
        <v>0</v>
      </c>
      <c r="K11" s="21">
        <v>100000</v>
      </c>
      <c r="L11" s="21">
        <v>0</v>
      </c>
      <c r="M11" s="21" t="s">
        <v>108</v>
      </c>
      <c r="N11" s="21">
        <v>0</v>
      </c>
      <c r="O11" s="21">
        <v>0</v>
      </c>
      <c r="P11" s="21">
        <v>0</v>
      </c>
      <c r="Q11" s="21">
        <v>0</v>
      </c>
      <c r="R11" s="24"/>
      <c r="S11" s="24"/>
      <c r="T11" s="21">
        <v>0</v>
      </c>
      <c r="U11" s="21"/>
      <c r="V11" s="24"/>
      <c r="W11" s="24"/>
      <c r="X11" s="24"/>
      <c r="Y11" s="24"/>
      <c r="Z11" s="24"/>
      <c r="AA11" s="24"/>
      <c r="AB11" s="24"/>
      <c r="AC11" s="24"/>
      <c r="AD11" s="11">
        <v>45504</v>
      </c>
    </row>
    <row r="12" spans="1:30" x14ac:dyDescent="0.35">
      <c r="A12" s="13">
        <v>830027158</v>
      </c>
      <c r="B12" s="14" t="s">
        <v>43</v>
      </c>
      <c r="C12" s="11" t="s">
        <v>16</v>
      </c>
      <c r="D12" s="11" t="s">
        <v>54</v>
      </c>
      <c r="E12" s="11">
        <v>45388.268750000003</v>
      </c>
      <c r="F12" s="11">
        <v>45421.329473958336</v>
      </c>
      <c r="G12" s="21">
        <v>50000</v>
      </c>
      <c r="H12" s="24" t="s">
        <v>97</v>
      </c>
      <c r="I12" s="24" t="s">
        <v>84</v>
      </c>
      <c r="J12" s="21">
        <v>50000</v>
      </c>
      <c r="K12" s="21">
        <v>0</v>
      </c>
      <c r="L12" s="21">
        <v>0</v>
      </c>
      <c r="M12" s="21"/>
      <c r="N12" s="21">
        <v>50000</v>
      </c>
      <c r="O12" s="21">
        <v>0</v>
      </c>
      <c r="P12" s="21">
        <v>0</v>
      </c>
      <c r="Q12" s="21">
        <v>50000</v>
      </c>
      <c r="R12" s="21">
        <v>50000</v>
      </c>
      <c r="S12" s="24">
        <v>1222452653</v>
      </c>
      <c r="T12" s="21">
        <v>0</v>
      </c>
      <c r="U12" s="21"/>
      <c r="V12" s="24"/>
      <c r="W12" s="24"/>
      <c r="X12" s="24"/>
      <c r="Y12" s="24"/>
      <c r="Z12" s="24"/>
      <c r="AA12" s="24"/>
      <c r="AB12" s="24"/>
      <c r="AC12" s="24"/>
      <c r="AD12" s="11">
        <v>45504</v>
      </c>
    </row>
    <row r="13" spans="1:30" x14ac:dyDescent="0.35">
      <c r="A13" s="13">
        <v>830027158</v>
      </c>
      <c r="B13" s="14" t="s">
        <v>43</v>
      </c>
      <c r="C13" s="11" t="s">
        <v>17</v>
      </c>
      <c r="D13" s="11" t="s">
        <v>55</v>
      </c>
      <c r="E13" s="11">
        <v>45392.29791666667</v>
      </c>
      <c r="F13" s="11">
        <v>45421.332576736109</v>
      </c>
      <c r="G13" s="21">
        <v>50000</v>
      </c>
      <c r="H13" s="24" t="s">
        <v>97</v>
      </c>
      <c r="I13" s="24" t="s">
        <v>84</v>
      </c>
      <c r="J13" s="21">
        <v>50000</v>
      </c>
      <c r="K13" s="21">
        <v>0</v>
      </c>
      <c r="L13" s="21">
        <v>0</v>
      </c>
      <c r="M13" s="21"/>
      <c r="N13" s="21">
        <v>50000</v>
      </c>
      <c r="O13" s="21">
        <v>0</v>
      </c>
      <c r="P13" s="21">
        <v>0</v>
      </c>
      <c r="Q13" s="21">
        <v>50000</v>
      </c>
      <c r="R13" s="21">
        <v>50000</v>
      </c>
      <c r="S13" s="24">
        <v>1222452652</v>
      </c>
      <c r="T13" s="21">
        <v>0</v>
      </c>
      <c r="U13" s="21"/>
      <c r="V13" s="24"/>
      <c r="W13" s="24"/>
      <c r="X13" s="24"/>
      <c r="Y13" s="24"/>
      <c r="Z13" s="24"/>
      <c r="AA13" s="24"/>
      <c r="AB13" s="24"/>
      <c r="AC13" s="24"/>
      <c r="AD13" s="11">
        <v>45504</v>
      </c>
    </row>
    <row r="14" spans="1:30" x14ac:dyDescent="0.35">
      <c r="A14" s="13">
        <v>830027158</v>
      </c>
      <c r="B14" s="14" t="s">
        <v>43</v>
      </c>
      <c r="C14" s="11" t="s">
        <v>18</v>
      </c>
      <c r="D14" s="11" t="s">
        <v>56</v>
      </c>
      <c r="E14" s="11">
        <v>45393.429166666669</v>
      </c>
      <c r="F14" s="11">
        <v>45421.334450925926</v>
      </c>
      <c r="G14" s="21">
        <v>50000</v>
      </c>
      <c r="H14" s="24" t="s">
        <v>97</v>
      </c>
      <c r="I14" s="24" t="s">
        <v>84</v>
      </c>
      <c r="J14" s="21">
        <v>50000</v>
      </c>
      <c r="K14" s="21">
        <v>0</v>
      </c>
      <c r="L14" s="21">
        <v>0</v>
      </c>
      <c r="M14" s="21"/>
      <c r="N14" s="21">
        <v>50000</v>
      </c>
      <c r="O14" s="21">
        <v>0</v>
      </c>
      <c r="P14" s="21">
        <v>0</v>
      </c>
      <c r="Q14" s="21">
        <v>50000</v>
      </c>
      <c r="R14" s="21">
        <v>50000</v>
      </c>
      <c r="S14" s="24">
        <v>1222452651</v>
      </c>
      <c r="T14" s="21">
        <v>0</v>
      </c>
      <c r="U14" s="21"/>
      <c r="V14" s="24"/>
      <c r="W14" s="24"/>
      <c r="X14" s="24"/>
      <c r="Y14" s="24"/>
      <c r="Z14" s="24"/>
      <c r="AA14" s="24"/>
      <c r="AB14" s="24"/>
      <c r="AC14" s="24"/>
      <c r="AD14" s="11">
        <v>45504</v>
      </c>
    </row>
    <row r="15" spans="1:30" x14ac:dyDescent="0.35">
      <c r="A15" s="13">
        <v>830027158</v>
      </c>
      <c r="B15" s="14" t="s">
        <v>43</v>
      </c>
      <c r="C15" s="11" t="s">
        <v>19</v>
      </c>
      <c r="D15" s="11" t="s">
        <v>57</v>
      </c>
      <c r="E15" s="11">
        <v>45394.602083333331</v>
      </c>
      <c r="F15" s="11">
        <v>45414.291666666664</v>
      </c>
      <c r="G15" s="21">
        <v>50000</v>
      </c>
      <c r="H15" s="24" t="s">
        <v>110</v>
      </c>
      <c r="I15" s="24" t="s">
        <v>81</v>
      </c>
      <c r="J15" s="21">
        <v>0</v>
      </c>
      <c r="K15" s="21">
        <v>50000</v>
      </c>
      <c r="L15" s="21">
        <v>0</v>
      </c>
      <c r="M15" s="32" t="s">
        <v>109</v>
      </c>
      <c r="N15" s="21">
        <v>0</v>
      </c>
      <c r="O15" s="21">
        <v>0</v>
      </c>
      <c r="P15" s="21">
        <v>0</v>
      </c>
      <c r="Q15" s="21">
        <v>0</v>
      </c>
      <c r="R15" s="24"/>
      <c r="S15" s="24"/>
      <c r="T15" s="21">
        <v>0</v>
      </c>
      <c r="U15" s="21"/>
      <c r="V15" s="24"/>
      <c r="W15" s="24"/>
      <c r="X15" s="24"/>
      <c r="Y15" s="24"/>
      <c r="Z15" s="24"/>
      <c r="AA15" s="24"/>
      <c r="AB15" s="24"/>
      <c r="AC15" s="24"/>
      <c r="AD15" s="11">
        <v>45504</v>
      </c>
    </row>
    <row r="16" spans="1:30" x14ac:dyDescent="0.35">
      <c r="A16" s="13">
        <v>830027158</v>
      </c>
      <c r="B16" s="14" t="s">
        <v>43</v>
      </c>
      <c r="C16" s="11" t="s">
        <v>20</v>
      </c>
      <c r="D16" s="11" t="s">
        <v>58</v>
      </c>
      <c r="E16" s="11">
        <v>45397.55972222222</v>
      </c>
      <c r="F16" s="11">
        <v>45421.337207719909</v>
      </c>
      <c r="G16" s="21">
        <v>50000</v>
      </c>
      <c r="H16" s="24" t="s">
        <v>97</v>
      </c>
      <c r="I16" s="24" t="s">
        <v>84</v>
      </c>
      <c r="J16" s="21">
        <v>50000</v>
      </c>
      <c r="K16" s="21">
        <v>0</v>
      </c>
      <c r="L16" s="21">
        <v>0</v>
      </c>
      <c r="M16" s="21"/>
      <c r="N16" s="21">
        <v>50000</v>
      </c>
      <c r="O16" s="21">
        <v>0</v>
      </c>
      <c r="P16" s="21">
        <v>0</v>
      </c>
      <c r="Q16" s="21">
        <v>50000</v>
      </c>
      <c r="R16" s="21">
        <v>50000</v>
      </c>
      <c r="S16" s="24">
        <v>1222452650</v>
      </c>
      <c r="T16" s="21">
        <v>0</v>
      </c>
      <c r="U16" s="21"/>
      <c r="V16" s="24"/>
      <c r="W16" s="24"/>
      <c r="X16" s="24"/>
      <c r="Y16" s="24"/>
      <c r="Z16" s="24"/>
      <c r="AA16" s="24"/>
      <c r="AB16" s="24"/>
      <c r="AC16" s="24"/>
      <c r="AD16" s="11">
        <v>45504</v>
      </c>
    </row>
    <row r="17" spans="1:30" x14ac:dyDescent="0.35">
      <c r="A17" s="13">
        <v>830027158</v>
      </c>
      <c r="B17" s="14" t="s">
        <v>43</v>
      </c>
      <c r="C17" s="11" t="s">
        <v>21</v>
      </c>
      <c r="D17" s="11" t="s">
        <v>59</v>
      </c>
      <c r="E17" s="11">
        <v>45399.727777777778</v>
      </c>
      <c r="F17" s="11">
        <v>45421.339607557871</v>
      </c>
      <c r="G17" s="21">
        <v>50000</v>
      </c>
      <c r="H17" s="24" t="s">
        <v>97</v>
      </c>
      <c r="I17" s="24" t="s">
        <v>84</v>
      </c>
      <c r="J17" s="21">
        <v>50000</v>
      </c>
      <c r="K17" s="21">
        <v>0</v>
      </c>
      <c r="L17" s="21">
        <v>0</v>
      </c>
      <c r="M17" s="21"/>
      <c r="N17" s="21">
        <v>50000</v>
      </c>
      <c r="O17" s="21">
        <v>0</v>
      </c>
      <c r="P17" s="21">
        <v>0</v>
      </c>
      <c r="Q17" s="21">
        <v>50000</v>
      </c>
      <c r="R17" s="21">
        <v>50000</v>
      </c>
      <c r="S17" s="24">
        <v>1222452649</v>
      </c>
      <c r="T17" s="21">
        <v>0</v>
      </c>
      <c r="U17" s="21"/>
      <c r="V17" s="24"/>
      <c r="W17" s="24"/>
      <c r="X17" s="24"/>
      <c r="Y17" s="24"/>
      <c r="Z17" s="24"/>
      <c r="AA17" s="24"/>
      <c r="AB17" s="24"/>
      <c r="AC17" s="24"/>
      <c r="AD17" s="11">
        <v>45504</v>
      </c>
    </row>
    <row r="18" spans="1:30" x14ac:dyDescent="0.35">
      <c r="A18" s="13">
        <v>830027158</v>
      </c>
      <c r="B18" s="14" t="s">
        <v>43</v>
      </c>
      <c r="C18" s="11" t="s">
        <v>22</v>
      </c>
      <c r="D18" s="11" t="s">
        <v>60</v>
      </c>
      <c r="E18" s="11">
        <v>45401.549305555556</v>
      </c>
      <c r="F18" s="11">
        <v>45421.34171296296</v>
      </c>
      <c r="G18" s="21">
        <v>50000</v>
      </c>
      <c r="H18" s="24" t="s">
        <v>97</v>
      </c>
      <c r="I18" s="24" t="s">
        <v>84</v>
      </c>
      <c r="J18" s="21">
        <v>50000</v>
      </c>
      <c r="K18" s="21">
        <v>0</v>
      </c>
      <c r="L18" s="21">
        <v>0</v>
      </c>
      <c r="M18" s="21"/>
      <c r="N18" s="21">
        <v>50000</v>
      </c>
      <c r="O18" s="21">
        <v>0</v>
      </c>
      <c r="P18" s="21">
        <v>0</v>
      </c>
      <c r="Q18" s="21">
        <v>50000</v>
      </c>
      <c r="R18" s="21">
        <v>50000</v>
      </c>
      <c r="S18" s="24">
        <v>1222452648</v>
      </c>
      <c r="T18" s="21">
        <v>0</v>
      </c>
      <c r="U18" s="21"/>
      <c r="V18" s="24"/>
      <c r="W18" s="24"/>
      <c r="X18" s="24"/>
      <c r="Y18" s="24"/>
      <c r="Z18" s="24"/>
      <c r="AA18" s="24"/>
      <c r="AB18" s="24"/>
      <c r="AC18" s="24"/>
      <c r="AD18" s="11">
        <v>45504</v>
      </c>
    </row>
    <row r="19" spans="1:30" x14ac:dyDescent="0.35">
      <c r="A19" s="13">
        <v>830027158</v>
      </c>
      <c r="B19" s="14" t="s">
        <v>43</v>
      </c>
      <c r="C19" s="11" t="s">
        <v>23</v>
      </c>
      <c r="D19" s="11" t="s">
        <v>61</v>
      </c>
      <c r="E19" s="11">
        <v>45401.65625</v>
      </c>
      <c r="F19" s="11" t="e">
        <v>#N/A</v>
      </c>
      <c r="G19" s="21">
        <v>50000</v>
      </c>
      <c r="H19" s="24" t="s">
        <v>86</v>
      </c>
      <c r="I19" s="24" t="s">
        <v>85</v>
      </c>
      <c r="J19" s="21">
        <v>0</v>
      </c>
      <c r="K19" s="21">
        <v>0</v>
      </c>
      <c r="L19" s="21">
        <v>0</v>
      </c>
      <c r="M19" s="21"/>
      <c r="N19" s="21">
        <v>0</v>
      </c>
      <c r="O19" s="21">
        <v>0</v>
      </c>
      <c r="P19" s="21">
        <v>0</v>
      </c>
      <c r="Q19" s="21">
        <v>0</v>
      </c>
      <c r="R19" s="24"/>
      <c r="S19" s="24"/>
      <c r="T19" s="21">
        <v>0</v>
      </c>
      <c r="U19" s="21"/>
      <c r="V19" s="24"/>
      <c r="W19" s="24"/>
      <c r="X19" s="24"/>
      <c r="Y19" s="24"/>
      <c r="Z19" s="24"/>
      <c r="AA19" s="24"/>
      <c r="AB19" s="24"/>
      <c r="AC19" s="24"/>
      <c r="AD19" s="11">
        <v>45504</v>
      </c>
    </row>
    <row r="20" spans="1:30" x14ac:dyDescent="0.35">
      <c r="A20" s="13">
        <v>830027158</v>
      </c>
      <c r="B20" s="14" t="s">
        <v>43</v>
      </c>
      <c r="C20" s="11" t="s">
        <v>24</v>
      </c>
      <c r="D20" s="11" t="s">
        <v>62</v>
      </c>
      <c r="E20" s="11">
        <v>45401.656944444447</v>
      </c>
      <c r="F20" s="11" t="e">
        <v>#N/A</v>
      </c>
      <c r="G20" s="21">
        <v>138200</v>
      </c>
      <c r="H20" s="24" t="s">
        <v>86</v>
      </c>
      <c r="I20" s="24" t="s">
        <v>85</v>
      </c>
      <c r="J20" s="21">
        <v>0</v>
      </c>
      <c r="K20" s="21">
        <v>0</v>
      </c>
      <c r="L20" s="21">
        <v>0</v>
      </c>
      <c r="M20" s="21"/>
      <c r="N20" s="21">
        <v>0</v>
      </c>
      <c r="O20" s="21">
        <v>0</v>
      </c>
      <c r="P20" s="21">
        <v>0</v>
      </c>
      <c r="Q20" s="21">
        <v>0</v>
      </c>
      <c r="R20" s="24"/>
      <c r="S20" s="24"/>
      <c r="T20" s="21">
        <v>0</v>
      </c>
      <c r="U20" s="21"/>
      <c r="V20" s="24"/>
      <c r="W20" s="24"/>
      <c r="X20" s="24"/>
      <c r="Y20" s="24"/>
      <c r="Z20" s="24"/>
      <c r="AA20" s="24"/>
      <c r="AB20" s="24"/>
      <c r="AC20" s="24"/>
      <c r="AD20" s="11">
        <v>45504</v>
      </c>
    </row>
    <row r="21" spans="1:30" x14ac:dyDescent="0.35">
      <c r="A21" s="13">
        <v>830027158</v>
      </c>
      <c r="B21" s="14" t="s">
        <v>43</v>
      </c>
      <c r="C21" s="11" t="s">
        <v>25</v>
      </c>
      <c r="D21" s="11" t="s">
        <v>63</v>
      </c>
      <c r="E21" s="11">
        <v>45408.488888888889</v>
      </c>
      <c r="F21" s="11">
        <v>45421.344341238429</v>
      </c>
      <c r="G21" s="21">
        <v>50000</v>
      </c>
      <c r="H21" s="24" t="s">
        <v>97</v>
      </c>
      <c r="I21" s="24" t="s">
        <v>84</v>
      </c>
      <c r="J21" s="21">
        <v>50000</v>
      </c>
      <c r="K21" s="21">
        <v>0</v>
      </c>
      <c r="L21" s="21">
        <v>0</v>
      </c>
      <c r="M21" s="21"/>
      <c r="N21" s="21">
        <v>50000</v>
      </c>
      <c r="O21" s="21">
        <v>0</v>
      </c>
      <c r="P21" s="21">
        <v>0</v>
      </c>
      <c r="Q21" s="21">
        <v>50000</v>
      </c>
      <c r="R21" s="21">
        <v>50000</v>
      </c>
      <c r="S21" s="24">
        <v>1222452647</v>
      </c>
      <c r="T21" s="21">
        <v>0</v>
      </c>
      <c r="U21" s="21"/>
      <c r="V21" s="24"/>
      <c r="W21" s="24"/>
      <c r="X21" s="24"/>
      <c r="Y21" s="24"/>
      <c r="Z21" s="24"/>
      <c r="AA21" s="24"/>
      <c r="AB21" s="24"/>
      <c r="AC21" s="24"/>
      <c r="AD21" s="11">
        <v>45504</v>
      </c>
    </row>
    <row r="22" spans="1:30" x14ac:dyDescent="0.35">
      <c r="A22" s="13">
        <v>830027158</v>
      </c>
      <c r="B22" s="14" t="s">
        <v>43</v>
      </c>
      <c r="C22" s="11" t="s">
        <v>26</v>
      </c>
      <c r="D22" s="11" t="s">
        <v>64</v>
      </c>
      <c r="E22" s="11">
        <v>45415.518055555556</v>
      </c>
      <c r="F22" s="11">
        <v>45421.345931134259</v>
      </c>
      <c r="G22" s="21">
        <v>50000</v>
      </c>
      <c r="H22" s="24" t="s">
        <v>97</v>
      </c>
      <c r="I22" s="24" t="s">
        <v>84</v>
      </c>
      <c r="J22" s="21">
        <v>50000</v>
      </c>
      <c r="K22" s="21">
        <v>0</v>
      </c>
      <c r="L22" s="21">
        <v>0</v>
      </c>
      <c r="M22" s="21"/>
      <c r="N22" s="21">
        <v>50000</v>
      </c>
      <c r="O22" s="21">
        <v>0</v>
      </c>
      <c r="P22" s="21">
        <v>0</v>
      </c>
      <c r="Q22" s="21">
        <v>50000</v>
      </c>
      <c r="R22" s="21">
        <v>50000</v>
      </c>
      <c r="S22" s="24">
        <v>1222452646</v>
      </c>
      <c r="T22" s="21">
        <v>0</v>
      </c>
      <c r="U22" s="21"/>
      <c r="V22" s="24"/>
      <c r="W22" s="24"/>
      <c r="X22" s="24"/>
      <c r="Y22" s="24"/>
      <c r="Z22" s="24"/>
      <c r="AA22" s="24"/>
      <c r="AB22" s="24"/>
      <c r="AC22" s="24"/>
      <c r="AD22" s="11">
        <v>45504</v>
      </c>
    </row>
    <row r="23" spans="1:30" x14ac:dyDescent="0.35">
      <c r="A23" s="13">
        <v>830027158</v>
      </c>
      <c r="B23" s="14" t="s">
        <v>43</v>
      </c>
      <c r="C23" s="11" t="s">
        <v>27</v>
      </c>
      <c r="D23" s="11" t="s">
        <v>65</v>
      </c>
      <c r="E23" s="11">
        <v>45427.611805555556</v>
      </c>
      <c r="F23" s="11" t="e">
        <v>#N/A</v>
      </c>
      <c r="G23" s="21">
        <v>50000</v>
      </c>
      <c r="H23" s="24" t="s">
        <v>86</v>
      </c>
      <c r="I23" s="24" t="e">
        <v>#N/A</v>
      </c>
      <c r="J23" s="21">
        <v>0</v>
      </c>
      <c r="K23" s="21">
        <v>0</v>
      </c>
      <c r="L23" s="21">
        <v>0</v>
      </c>
      <c r="M23" s="21"/>
      <c r="N23" s="21">
        <v>0</v>
      </c>
      <c r="O23" s="21">
        <v>0</v>
      </c>
      <c r="P23" s="21">
        <v>0</v>
      </c>
      <c r="Q23" s="21">
        <v>0</v>
      </c>
      <c r="R23" s="24"/>
      <c r="S23" s="24"/>
      <c r="T23" s="21">
        <v>0</v>
      </c>
      <c r="U23" s="21"/>
      <c r="V23" s="24"/>
      <c r="W23" s="24"/>
      <c r="X23" s="24"/>
      <c r="Y23" s="24"/>
      <c r="Z23" s="24"/>
      <c r="AA23" s="24"/>
      <c r="AB23" s="24"/>
      <c r="AC23" s="24"/>
      <c r="AD23" s="11">
        <v>45504</v>
      </c>
    </row>
    <row r="24" spans="1:30" x14ac:dyDescent="0.35">
      <c r="A24" s="13">
        <v>830027158</v>
      </c>
      <c r="B24" s="14" t="s">
        <v>43</v>
      </c>
      <c r="C24" s="11" t="s">
        <v>28</v>
      </c>
      <c r="D24" s="11" t="s">
        <v>66</v>
      </c>
      <c r="E24" s="11">
        <v>45435.503472222219</v>
      </c>
      <c r="F24" s="11" t="e">
        <v>#N/A</v>
      </c>
      <c r="G24" s="21">
        <v>44800</v>
      </c>
      <c r="H24" s="24" t="s">
        <v>86</v>
      </c>
      <c r="I24" s="24" t="e">
        <v>#N/A</v>
      </c>
      <c r="J24" s="21">
        <v>0</v>
      </c>
      <c r="K24" s="21">
        <v>0</v>
      </c>
      <c r="L24" s="21">
        <v>0</v>
      </c>
      <c r="M24" s="21"/>
      <c r="N24" s="21">
        <v>0</v>
      </c>
      <c r="O24" s="21">
        <v>0</v>
      </c>
      <c r="P24" s="21">
        <v>0</v>
      </c>
      <c r="Q24" s="21">
        <v>0</v>
      </c>
      <c r="R24" s="24"/>
      <c r="S24" s="24"/>
      <c r="T24" s="21">
        <v>0</v>
      </c>
      <c r="U24" s="21"/>
      <c r="V24" s="24"/>
      <c r="W24" s="24"/>
      <c r="X24" s="24"/>
      <c r="Y24" s="24"/>
      <c r="Z24" s="24"/>
      <c r="AA24" s="24"/>
      <c r="AB24" s="24"/>
      <c r="AC24" s="24"/>
      <c r="AD24" s="11">
        <v>45504</v>
      </c>
    </row>
    <row r="25" spans="1:30" x14ac:dyDescent="0.35">
      <c r="A25" s="13">
        <v>830027158</v>
      </c>
      <c r="B25" s="14" t="s">
        <v>43</v>
      </c>
      <c r="C25" s="11" t="s">
        <v>29</v>
      </c>
      <c r="D25" s="11" t="s">
        <v>67</v>
      </c>
      <c r="E25" s="11">
        <v>45435.652083333334</v>
      </c>
      <c r="F25" s="11" t="e">
        <v>#N/A</v>
      </c>
      <c r="G25" s="21">
        <v>50000</v>
      </c>
      <c r="H25" s="24" t="s">
        <v>86</v>
      </c>
      <c r="I25" s="24" t="e">
        <v>#N/A</v>
      </c>
      <c r="J25" s="21">
        <v>0</v>
      </c>
      <c r="K25" s="21">
        <v>0</v>
      </c>
      <c r="L25" s="21">
        <v>0</v>
      </c>
      <c r="M25" s="21"/>
      <c r="N25" s="21">
        <v>0</v>
      </c>
      <c r="O25" s="21">
        <v>0</v>
      </c>
      <c r="P25" s="21">
        <v>0</v>
      </c>
      <c r="Q25" s="21">
        <v>0</v>
      </c>
      <c r="R25" s="24"/>
      <c r="S25" s="24"/>
      <c r="T25" s="21">
        <v>0</v>
      </c>
      <c r="U25" s="21"/>
      <c r="V25" s="24"/>
      <c r="W25" s="24"/>
      <c r="X25" s="24"/>
      <c r="Y25" s="24"/>
      <c r="Z25" s="24"/>
      <c r="AA25" s="24"/>
      <c r="AB25" s="24"/>
      <c r="AC25" s="24"/>
      <c r="AD25" s="11">
        <v>45504</v>
      </c>
    </row>
    <row r="26" spans="1:30" x14ac:dyDescent="0.35">
      <c r="A26" s="13">
        <v>830027158</v>
      </c>
      <c r="B26" s="14" t="s">
        <v>43</v>
      </c>
      <c r="C26" s="11" t="s">
        <v>30</v>
      </c>
      <c r="D26" s="11" t="s">
        <v>68</v>
      </c>
      <c r="E26" s="11">
        <v>45437.677777777775</v>
      </c>
      <c r="F26" s="11" t="e">
        <v>#N/A</v>
      </c>
      <c r="G26" s="21">
        <v>50000</v>
      </c>
      <c r="H26" s="24" t="s">
        <v>86</v>
      </c>
      <c r="I26" s="24" t="e">
        <v>#N/A</v>
      </c>
      <c r="J26" s="21">
        <v>0</v>
      </c>
      <c r="K26" s="21">
        <v>0</v>
      </c>
      <c r="L26" s="21">
        <v>0</v>
      </c>
      <c r="M26" s="21"/>
      <c r="N26" s="21">
        <v>0</v>
      </c>
      <c r="O26" s="21">
        <v>0</v>
      </c>
      <c r="P26" s="21">
        <v>0</v>
      </c>
      <c r="Q26" s="21">
        <v>0</v>
      </c>
      <c r="R26" s="24"/>
      <c r="S26" s="24"/>
      <c r="T26" s="21">
        <v>0</v>
      </c>
      <c r="U26" s="21"/>
      <c r="V26" s="24"/>
      <c r="W26" s="24"/>
      <c r="X26" s="24"/>
      <c r="Y26" s="24"/>
      <c r="Z26" s="24"/>
      <c r="AA26" s="24"/>
      <c r="AB26" s="24"/>
      <c r="AC26" s="24"/>
      <c r="AD26" s="11">
        <v>45504</v>
      </c>
    </row>
    <row r="27" spans="1:30" x14ac:dyDescent="0.35">
      <c r="A27" s="13">
        <v>830027158</v>
      </c>
      <c r="B27" s="14" t="s">
        <v>43</v>
      </c>
      <c r="C27" s="11" t="s">
        <v>31</v>
      </c>
      <c r="D27" s="11" t="s">
        <v>69</v>
      </c>
      <c r="E27" s="11">
        <v>45448.397916666669</v>
      </c>
      <c r="F27" s="11" t="e">
        <v>#N/A</v>
      </c>
      <c r="G27" s="21">
        <v>50000</v>
      </c>
      <c r="H27" s="24" t="s">
        <v>86</v>
      </c>
      <c r="I27" s="24" t="e">
        <v>#N/A</v>
      </c>
      <c r="J27" s="21">
        <v>0</v>
      </c>
      <c r="K27" s="21">
        <v>0</v>
      </c>
      <c r="L27" s="21">
        <v>0</v>
      </c>
      <c r="M27" s="21"/>
      <c r="N27" s="21">
        <v>0</v>
      </c>
      <c r="O27" s="21">
        <v>0</v>
      </c>
      <c r="P27" s="21">
        <v>0</v>
      </c>
      <c r="Q27" s="21">
        <v>0</v>
      </c>
      <c r="R27" s="24"/>
      <c r="S27" s="24"/>
      <c r="T27" s="21">
        <v>0</v>
      </c>
      <c r="U27" s="21"/>
      <c r="V27" s="24"/>
      <c r="W27" s="24"/>
      <c r="X27" s="24"/>
      <c r="Y27" s="24"/>
      <c r="Z27" s="24"/>
      <c r="AA27" s="24"/>
      <c r="AB27" s="24"/>
      <c r="AC27" s="24"/>
      <c r="AD27" s="11">
        <v>45504</v>
      </c>
    </row>
    <row r="28" spans="1:30" x14ac:dyDescent="0.35">
      <c r="A28" s="13">
        <v>830027158</v>
      </c>
      <c r="B28" s="14" t="s">
        <v>43</v>
      </c>
      <c r="C28" s="11" t="s">
        <v>32</v>
      </c>
      <c r="D28" s="11" t="s">
        <v>70</v>
      </c>
      <c r="E28" s="11">
        <v>45450.511805555558</v>
      </c>
      <c r="F28" s="11" t="e">
        <v>#N/A</v>
      </c>
      <c r="G28" s="21">
        <v>50000</v>
      </c>
      <c r="H28" s="24" t="s">
        <v>86</v>
      </c>
      <c r="I28" s="24" t="e">
        <v>#N/A</v>
      </c>
      <c r="J28" s="21">
        <v>0</v>
      </c>
      <c r="K28" s="21">
        <v>0</v>
      </c>
      <c r="L28" s="21">
        <v>0</v>
      </c>
      <c r="M28" s="21"/>
      <c r="N28" s="21">
        <v>0</v>
      </c>
      <c r="O28" s="21">
        <v>0</v>
      </c>
      <c r="P28" s="21">
        <v>0</v>
      </c>
      <c r="Q28" s="21">
        <v>0</v>
      </c>
      <c r="R28" s="24"/>
      <c r="S28" s="24"/>
      <c r="T28" s="21">
        <v>0</v>
      </c>
      <c r="U28" s="21"/>
      <c r="V28" s="24"/>
      <c r="W28" s="24"/>
      <c r="X28" s="24"/>
      <c r="Y28" s="24"/>
      <c r="Z28" s="24"/>
      <c r="AA28" s="24"/>
      <c r="AB28" s="24"/>
      <c r="AC28" s="24"/>
      <c r="AD28" s="11">
        <v>45504</v>
      </c>
    </row>
    <row r="29" spans="1:30" x14ac:dyDescent="0.35">
      <c r="A29" s="13">
        <v>830027158</v>
      </c>
      <c r="B29" s="14" t="s">
        <v>43</v>
      </c>
      <c r="C29" s="11" t="s">
        <v>33</v>
      </c>
      <c r="D29" s="11" t="s">
        <v>71</v>
      </c>
      <c r="E29" s="11">
        <v>45450.693749999999</v>
      </c>
      <c r="F29" s="11" t="e">
        <v>#N/A</v>
      </c>
      <c r="G29" s="21">
        <v>50000</v>
      </c>
      <c r="H29" s="24" t="s">
        <v>86</v>
      </c>
      <c r="I29" s="24" t="e">
        <v>#N/A</v>
      </c>
      <c r="J29" s="21">
        <v>0</v>
      </c>
      <c r="K29" s="21">
        <v>0</v>
      </c>
      <c r="L29" s="21">
        <v>0</v>
      </c>
      <c r="M29" s="21"/>
      <c r="N29" s="21">
        <v>0</v>
      </c>
      <c r="O29" s="21">
        <v>0</v>
      </c>
      <c r="P29" s="21">
        <v>0</v>
      </c>
      <c r="Q29" s="21">
        <v>0</v>
      </c>
      <c r="R29" s="24"/>
      <c r="S29" s="24"/>
      <c r="T29" s="21">
        <v>0</v>
      </c>
      <c r="U29" s="21"/>
      <c r="V29" s="24"/>
      <c r="W29" s="24"/>
      <c r="X29" s="24"/>
      <c r="Y29" s="24"/>
      <c r="Z29" s="24"/>
      <c r="AA29" s="24"/>
      <c r="AB29" s="24"/>
      <c r="AC29" s="24"/>
      <c r="AD29" s="11">
        <v>45504</v>
      </c>
    </row>
    <row r="30" spans="1:30" x14ac:dyDescent="0.35">
      <c r="A30" s="13">
        <v>830027158</v>
      </c>
      <c r="B30" s="14" t="s">
        <v>43</v>
      </c>
      <c r="C30" s="11" t="s">
        <v>34</v>
      </c>
      <c r="D30" s="11" t="s">
        <v>72</v>
      </c>
      <c r="E30" s="11">
        <v>45454.388888888891</v>
      </c>
      <c r="F30" s="11" t="e">
        <v>#N/A</v>
      </c>
      <c r="G30" s="21">
        <v>50000</v>
      </c>
      <c r="H30" s="24" t="s">
        <v>86</v>
      </c>
      <c r="I30" s="24" t="e">
        <v>#N/A</v>
      </c>
      <c r="J30" s="21">
        <v>0</v>
      </c>
      <c r="K30" s="21">
        <v>0</v>
      </c>
      <c r="L30" s="21">
        <v>0</v>
      </c>
      <c r="M30" s="21"/>
      <c r="N30" s="21">
        <v>0</v>
      </c>
      <c r="O30" s="21">
        <v>0</v>
      </c>
      <c r="P30" s="21">
        <v>0</v>
      </c>
      <c r="Q30" s="21">
        <v>0</v>
      </c>
      <c r="R30" s="24"/>
      <c r="S30" s="24"/>
      <c r="T30" s="21">
        <v>0</v>
      </c>
      <c r="U30" s="21"/>
      <c r="V30" s="24"/>
      <c r="W30" s="24"/>
      <c r="X30" s="24"/>
      <c r="Y30" s="24"/>
      <c r="Z30" s="24"/>
      <c r="AA30" s="24"/>
      <c r="AB30" s="24"/>
      <c r="AC30" s="24"/>
      <c r="AD30" s="11">
        <v>45504</v>
      </c>
    </row>
    <row r="31" spans="1:30" x14ac:dyDescent="0.35">
      <c r="A31" s="13">
        <v>830027158</v>
      </c>
      <c r="B31" s="14" t="s">
        <v>43</v>
      </c>
      <c r="C31" s="11" t="s">
        <v>35</v>
      </c>
      <c r="D31" s="11" t="s">
        <v>73</v>
      </c>
      <c r="E31" s="11">
        <v>45457.497916666667</v>
      </c>
      <c r="F31" s="11" t="e">
        <v>#N/A</v>
      </c>
      <c r="G31" s="21">
        <v>50000</v>
      </c>
      <c r="H31" s="24" t="s">
        <v>86</v>
      </c>
      <c r="I31" s="24" t="e">
        <v>#N/A</v>
      </c>
      <c r="J31" s="21">
        <v>0</v>
      </c>
      <c r="K31" s="21">
        <v>0</v>
      </c>
      <c r="L31" s="21">
        <v>0</v>
      </c>
      <c r="M31" s="21"/>
      <c r="N31" s="21">
        <v>0</v>
      </c>
      <c r="O31" s="21">
        <v>0</v>
      </c>
      <c r="P31" s="21">
        <v>0</v>
      </c>
      <c r="Q31" s="21">
        <v>0</v>
      </c>
      <c r="R31" s="24"/>
      <c r="S31" s="24"/>
      <c r="T31" s="21">
        <v>0</v>
      </c>
      <c r="U31" s="21"/>
      <c r="V31" s="24"/>
      <c r="W31" s="24"/>
      <c r="X31" s="24"/>
      <c r="Y31" s="24"/>
      <c r="Z31" s="24"/>
      <c r="AA31" s="24"/>
      <c r="AB31" s="24"/>
      <c r="AC31" s="24"/>
      <c r="AD31" s="11">
        <v>45504</v>
      </c>
    </row>
    <row r="32" spans="1:30" x14ac:dyDescent="0.35">
      <c r="A32" s="13">
        <v>830027158</v>
      </c>
      <c r="B32" s="14" t="s">
        <v>43</v>
      </c>
      <c r="C32" s="11" t="s">
        <v>36</v>
      </c>
      <c r="D32" s="11" t="s">
        <v>74</v>
      </c>
      <c r="E32" s="11">
        <v>45458.678472222222</v>
      </c>
      <c r="F32" s="11" t="e">
        <v>#N/A</v>
      </c>
      <c r="G32" s="21">
        <v>50000</v>
      </c>
      <c r="H32" s="24" t="s">
        <v>86</v>
      </c>
      <c r="I32" s="24" t="e">
        <v>#N/A</v>
      </c>
      <c r="J32" s="21">
        <v>0</v>
      </c>
      <c r="K32" s="21">
        <v>0</v>
      </c>
      <c r="L32" s="21">
        <v>0</v>
      </c>
      <c r="M32" s="21"/>
      <c r="N32" s="21">
        <v>0</v>
      </c>
      <c r="O32" s="21">
        <v>0</v>
      </c>
      <c r="P32" s="21">
        <v>0</v>
      </c>
      <c r="Q32" s="21">
        <v>0</v>
      </c>
      <c r="R32" s="24"/>
      <c r="S32" s="24"/>
      <c r="T32" s="21">
        <v>0</v>
      </c>
      <c r="U32" s="21"/>
      <c r="V32" s="24"/>
      <c r="W32" s="24"/>
      <c r="X32" s="24"/>
      <c r="Y32" s="24"/>
      <c r="Z32" s="24"/>
      <c r="AA32" s="24"/>
      <c r="AB32" s="24"/>
      <c r="AC32" s="24"/>
      <c r="AD32" s="11">
        <v>45504</v>
      </c>
    </row>
    <row r="33" spans="1:30" x14ac:dyDescent="0.35">
      <c r="A33" s="13">
        <v>830027158</v>
      </c>
      <c r="B33" s="14" t="s">
        <v>43</v>
      </c>
      <c r="C33" s="11" t="s">
        <v>37</v>
      </c>
      <c r="D33" s="11" t="s">
        <v>75</v>
      </c>
      <c r="E33" s="11">
        <v>45461.317361111112</v>
      </c>
      <c r="F33" s="11" t="e">
        <v>#N/A</v>
      </c>
      <c r="G33" s="21">
        <v>50000</v>
      </c>
      <c r="H33" s="24" t="s">
        <v>86</v>
      </c>
      <c r="I33" s="24" t="e">
        <v>#N/A</v>
      </c>
      <c r="J33" s="21">
        <v>0</v>
      </c>
      <c r="K33" s="21">
        <v>0</v>
      </c>
      <c r="L33" s="21">
        <v>0</v>
      </c>
      <c r="M33" s="21"/>
      <c r="N33" s="21">
        <v>0</v>
      </c>
      <c r="O33" s="21">
        <v>0</v>
      </c>
      <c r="P33" s="21">
        <v>0</v>
      </c>
      <c r="Q33" s="21">
        <v>0</v>
      </c>
      <c r="R33" s="24"/>
      <c r="S33" s="24"/>
      <c r="T33" s="21">
        <v>0</v>
      </c>
      <c r="U33" s="21"/>
      <c r="V33" s="24"/>
      <c r="W33" s="24"/>
      <c r="X33" s="24"/>
      <c r="Y33" s="24"/>
      <c r="Z33" s="24"/>
      <c r="AA33" s="24"/>
      <c r="AB33" s="24"/>
      <c r="AC33" s="24"/>
      <c r="AD33" s="11">
        <v>45504</v>
      </c>
    </row>
    <row r="34" spans="1:30" x14ac:dyDescent="0.35">
      <c r="A34" s="13">
        <v>830027158</v>
      </c>
      <c r="B34" s="14" t="s">
        <v>43</v>
      </c>
      <c r="C34" s="11" t="s">
        <v>39</v>
      </c>
      <c r="D34" s="11" t="s">
        <v>76</v>
      </c>
      <c r="E34" s="11">
        <v>45498.44027777778</v>
      </c>
      <c r="F34" s="11" t="e">
        <v>#N/A</v>
      </c>
      <c r="G34" s="21">
        <v>50000</v>
      </c>
      <c r="H34" s="24" t="s">
        <v>86</v>
      </c>
      <c r="I34" s="24" t="e">
        <v>#N/A</v>
      </c>
      <c r="J34" s="21">
        <v>0</v>
      </c>
      <c r="K34" s="21">
        <v>0</v>
      </c>
      <c r="L34" s="21">
        <v>0</v>
      </c>
      <c r="M34" s="21"/>
      <c r="N34" s="21">
        <v>0</v>
      </c>
      <c r="O34" s="21">
        <v>0</v>
      </c>
      <c r="P34" s="21">
        <v>0</v>
      </c>
      <c r="Q34" s="21">
        <v>0</v>
      </c>
      <c r="R34" s="24"/>
      <c r="S34" s="24"/>
      <c r="T34" s="21">
        <v>0</v>
      </c>
      <c r="U34" s="21"/>
      <c r="V34" s="24"/>
      <c r="W34" s="24"/>
      <c r="X34" s="24"/>
      <c r="Y34" s="24"/>
      <c r="Z34" s="24"/>
      <c r="AA34" s="24"/>
      <c r="AB34" s="24"/>
      <c r="AC34" s="24"/>
      <c r="AD34" s="11">
        <v>45504</v>
      </c>
    </row>
    <row r="35" spans="1:30" x14ac:dyDescent="0.35">
      <c r="A35" s="13">
        <v>830027158</v>
      </c>
      <c r="B35" s="14" t="s">
        <v>43</v>
      </c>
      <c r="C35" s="11" t="s">
        <v>40</v>
      </c>
      <c r="D35" s="11" t="s">
        <v>77</v>
      </c>
      <c r="E35" s="11">
        <v>45502.520138888889</v>
      </c>
      <c r="F35" s="11" t="e">
        <v>#N/A</v>
      </c>
      <c r="G35" s="21">
        <v>50000</v>
      </c>
      <c r="H35" s="24" t="s">
        <v>86</v>
      </c>
      <c r="I35" s="24" t="e">
        <v>#N/A</v>
      </c>
      <c r="J35" s="21">
        <v>0</v>
      </c>
      <c r="K35" s="21">
        <v>0</v>
      </c>
      <c r="L35" s="21">
        <v>0</v>
      </c>
      <c r="M35" s="21"/>
      <c r="N35" s="21">
        <v>0</v>
      </c>
      <c r="O35" s="21">
        <v>0</v>
      </c>
      <c r="P35" s="21">
        <v>0</v>
      </c>
      <c r="Q35" s="21">
        <v>0</v>
      </c>
      <c r="R35" s="24"/>
      <c r="S35" s="24"/>
      <c r="T35" s="21">
        <v>0</v>
      </c>
      <c r="U35" s="21"/>
      <c r="V35" s="24"/>
      <c r="W35" s="24"/>
      <c r="X35" s="24"/>
      <c r="Y35" s="24"/>
      <c r="Z35" s="24"/>
      <c r="AA35" s="24"/>
      <c r="AB35" s="24"/>
      <c r="AC35" s="24"/>
      <c r="AD35" s="11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B3:B35" name="Rango1_36"/>
  </protectedRange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12" sqref="M12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121</v>
      </c>
      <c r="E2" s="47"/>
      <c r="F2" s="47"/>
      <c r="G2" s="47"/>
      <c r="H2" s="47"/>
      <c r="I2" s="48"/>
      <c r="J2" s="49" t="s">
        <v>122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123</v>
      </c>
      <c r="E4" s="47"/>
      <c r="F4" s="47"/>
      <c r="G4" s="47"/>
      <c r="H4" s="47"/>
      <c r="I4" s="48"/>
      <c r="J4" s="49" t="s">
        <v>124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145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143</v>
      </c>
      <c r="J11" s="63"/>
    </row>
    <row r="12" spans="2:10" ht="13" x14ac:dyDescent="0.3">
      <c r="B12" s="62"/>
      <c r="C12" s="64" t="s">
        <v>144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125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146</v>
      </c>
      <c r="D16" s="65"/>
      <c r="G16" s="67"/>
      <c r="H16" s="69" t="s">
        <v>126</v>
      </c>
      <c r="I16" s="69" t="s">
        <v>5</v>
      </c>
      <c r="J16" s="63"/>
    </row>
    <row r="17" spans="2:14" ht="13" x14ac:dyDescent="0.3">
      <c r="B17" s="62"/>
      <c r="C17" s="64" t="s">
        <v>127</v>
      </c>
      <c r="D17" s="64"/>
      <c r="E17" s="64"/>
      <c r="F17" s="64"/>
      <c r="G17" s="67"/>
      <c r="H17" s="70">
        <v>33</v>
      </c>
      <c r="I17" s="71">
        <v>3209750</v>
      </c>
      <c r="J17" s="63"/>
    </row>
    <row r="18" spans="2:14" x14ac:dyDescent="0.25">
      <c r="B18" s="62"/>
      <c r="C18" s="43" t="s">
        <v>128</v>
      </c>
      <c r="G18" s="67"/>
      <c r="H18" s="73">
        <v>3</v>
      </c>
      <c r="I18" s="74">
        <v>348750</v>
      </c>
      <c r="J18" s="63"/>
    </row>
    <row r="19" spans="2:14" x14ac:dyDescent="0.25">
      <c r="B19" s="62"/>
      <c r="C19" s="43" t="s">
        <v>129</v>
      </c>
      <c r="G19" s="67"/>
      <c r="H19" s="73">
        <v>4</v>
      </c>
      <c r="I19" s="74">
        <v>1428000</v>
      </c>
      <c r="J19" s="63"/>
    </row>
    <row r="20" spans="2:14" x14ac:dyDescent="0.25">
      <c r="B20" s="62"/>
      <c r="C20" s="43" t="s">
        <v>130</v>
      </c>
      <c r="H20" s="75">
        <v>15</v>
      </c>
      <c r="I20" s="76">
        <v>833000</v>
      </c>
      <c r="J20" s="63"/>
    </row>
    <row r="21" spans="2:14" x14ac:dyDescent="0.25">
      <c r="B21" s="62"/>
      <c r="C21" s="43" t="s">
        <v>131</v>
      </c>
      <c r="H21" s="75">
        <v>0</v>
      </c>
      <c r="I21" s="76">
        <v>0</v>
      </c>
      <c r="J21" s="63"/>
      <c r="N21" s="77"/>
    </row>
    <row r="22" spans="2:14" ht="13" thickBot="1" x14ac:dyDescent="0.3">
      <c r="B22" s="62"/>
      <c r="C22" s="43" t="s">
        <v>132</v>
      </c>
      <c r="H22" s="78">
        <v>0</v>
      </c>
      <c r="I22" s="79">
        <v>0</v>
      </c>
      <c r="J22" s="63"/>
    </row>
    <row r="23" spans="2:14" ht="13" x14ac:dyDescent="0.3">
      <c r="B23" s="62"/>
      <c r="C23" s="64" t="s">
        <v>133</v>
      </c>
      <c r="D23" s="64"/>
      <c r="E23" s="64"/>
      <c r="F23" s="64"/>
      <c r="H23" s="80">
        <f>H18+H19+H20+H21+H22</f>
        <v>22</v>
      </c>
      <c r="I23" s="81">
        <f>I18+I19+I20+I21+I22</f>
        <v>2609750</v>
      </c>
      <c r="J23" s="63"/>
    </row>
    <row r="24" spans="2:14" x14ac:dyDescent="0.25">
      <c r="B24" s="62"/>
      <c r="C24" s="43" t="s">
        <v>134</v>
      </c>
      <c r="H24" s="75">
        <v>9</v>
      </c>
      <c r="I24" s="76">
        <v>500000</v>
      </c>
      <c r="J24" s="63"/>
    </row>
    <row r="25" spans="2:14" ht="13" thickBot="1" x14ac:dyDescent="0.3">
      <c r="B25" s="62"/>
      <c r="C25" s="43" t="s">
        <v>111</v>
      </c>
      <c r="H25" s="78">
        <v>2</v>
      </c>
      <c r="I25" s="79">
        <v>100000</v>
      </c>
      <c r="J25" s="63"/>
    </row>
    <row r="26" spans="2:14" ht="13" x14ac:dyDescent="0.3">
      <c r="B26" s="62"/>
      <c r="C26" s="64" t="s">
        <v>135</v>
      </c>
      <c r="D26" s="64"/>
      <c r="E26" s="64"/>
      <c r="F26" s="64"/>
      <c r="H26" s="80">
        <f>H24+H25</f>
        <v>11</v>
      </c>
      <c r="I26" s="81">
        <f>I24+I25</f>
        <v>600000</v>
      </c>
      <c r="J26" s="63"/>
    </row>
    <row r="27" spans="2:14" ht="13.5" thickBot="1" x14ac:dyDescent="0.35">
      <c r="B27" s="62"/>
      <c r="C27" s="67" t="s">
        <v>136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137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</row>
    <row r="30" spans="2:14" ht="13.5" thickBot="1" x14ac:dyDescent="0.35">
      <c r="B30" s="62"/>
      <c r="C30" s="82" t="s">
        <v>138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33</v>
      </c>
      <c r="I31" s="74">
        <f>I23+I26+I28</f>
        <v>3209750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147</v>
      </c>
      <c r="D38" s="89"/>
      <c r="E38" s="67"/>
      <c r="F38" s="67"/>
      <c r="G38" s="67"/>
      <c r="H38" s="96" t="s">
        <v>139</v>
      </c>
      <c r="I38" s="89"/>
      <c r="J38" s="85"/>
    </row>
    <row r="39" spans="2:10" ht="13" x14ac:dyDescent="0.3">
      <c r="B39" s="62"/>
      <c r="C39" s="82" t="s">
        <v>148</v>
      </c>
      <c r="D39" s="67"/>
      <c r="E39" s="67"/>
      <c r="F39" s="67"/>
      <c r="G39" s="67"/>
      <c r="H39" s="82" t="s">
        <v>140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141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105" t="s">
        <v>142</v>
      </c>
      <c r="D42" s="105"/>
      <c r="E42" s="105"/>
      <c r="F42" s="105"/>
      <c r="G42" s="105"/>
      <c r="H42" s="105"/>
      <c r="I42" s="105"/>
      <c r="J42" s="85"/>
    </row>
    <row r="43" spans="2:10" x14ac:dyDescent="0.25">
      <c r="B43" s="62"/>
      <c r="C43" s="105"/>
      <c r="D43" s="105"/>
      <c r="E43" s="105"/>
      <c r="F43" s="105"/>
      <c r="G43" s="105"/>
      <c r="H43" s="105"/>
      <c r="I43" s="105"/>
      <c r="J43" s="85"/>
    </row>
    <row r="44" spans="2:10" ht="7.5" customHeight="1" thickBot="1" x14ac:dyDescent="0.3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6" sqref="F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6"/>
      <c r="B1" s="107"/>
      <c r="C1" s="108" t="s">
        <v>149</v>
      </c>
      <c r="D1" s="109"/>
      <c r="E1" s="109"/>
      <c r="F1" s="109"/>
      <c r="G1" s="109"/>
      <c r="H1" s="110"/>
      <c r="I1" s="111" t="s">
        <v>122</v>
      </c>
    </row>
    <row r="2" spans="1:9" ht="53.5" customHeight="1" thickBot="1" x14ac:dyDescent="0.4">
      <c r="A2" s="112"/>
      <c r="B2" s="113"/>
      <c r="C2" s="114" t="s">
        <v>150</v>
      </c>
      <c r="D2" s="115"/>
      <c r="E2" s="115"/>
      <c r="F2" s="115"/>
      <c r="G2" s="115"/>
      <c r="H2" s="116"/>
      <c r="I2" s="117" t="s">
        <v>151</v>
      </c>
    </row>
    <row r="3" spans="1:9" x14ac:dyDescent="0.35">
      <c r="A3" s="118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18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18"/>
      <c r="B5" s="64" t="s">
        <v>145</v>
      </c>
      <c r="C5" s="119"/>
      <c r="D5" s="120"/>
      <c r="E5" s="67"/>
      <c r="F5" s="67"/>
      <c r="G5" s="67"/>
      <c r="H5" s="67"/>
      <c r="I5" s="85"/>
    </row>
    <row r="6" spans="1:9" x14ac:dyDescent="0.35">
      <c r="A6" s="118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18"/>
      <c r="B7" s="64" t="s">
        <v>143</v>
      </c>
      <c r="C7" s="67"/>
      <c r="D7" s="67"/>
      <c r="E7" s="67"/>
      <c r="F7" s="67"/>
      <c r="G7" s="67"/>
      <c r="H7" s="67"/>
      <c r="I7" s="85"/>
    </row>
    <row r="8" spans="1:9" x14ac:dyDescent="0.35">
      <c r="A8" s="118"/>
      <c r="B8" s="64" t="s">
        <v>144</v>
      </c>
      <c r="C8" s="67"/>
      <c r="D8" s="67"/>
      <c r="E8" s="67"/>
      <c r="F8" s="67"/>
      <c r="G8" s="67"/>
      <c r="H8" s="67"/>
      <c r="I8" s="85"/>
    </row>
    <row r="9" spans="1:9" x14ac:dyDescent="0.35">
      <c r="A9" s="118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18"/>
      <c r="B10" s="67" t="s">
        <v>152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18"/>
      <c r="B11" s="121"/>
      <c r="C11" s="67"/>
      <c r="D11" s="67"/>
      <c r="E11" s="67"/>
      <c r="F11" s="67"/>
      <c r="G11" s="67"/>
      <c r="H11" s="67"/>
      <c r="I11" s="85"/>
    </row>
    <row r="12" spans="1:9" x14ac:dyDescent="0.35">
      <c r="A12" s="118"/>
      <c r="B12" s="43" t="s">
        <v>146</v>
      </c>
      <c r="C12" s="120"/>
      <c r="D12" s="67"/>
      <c r="E12" s="67"/>
      <c r="F12" s="67"/>
      <c r="G12" s="69" t="s">
        <v>153</v>
      </c>
      <c r="H12" s="69" t="s">
        <v>154</v>
      </c>
      <c r="I12" s="85"/>
    </row>
    <row r="13" spans="1:9" x14ac:dyDescent="0.35">
      <c r="A13" s="118"/>
      <c r="B13" s="82" t="s">
        <v>127</v>
      </c>
      <c r="C13" s="82"/>
      <c r="D13" s="82"/>
      <c r="E13" s="82"/>
      <c r="F13" s="67"/>
      <c r="G13" s="122">
        <f>G19</f>
        <v>22</v>
      </c>
      <c r="H13" s="123">
        <f>H19</f>
        <v>2609750</v>
      </c>
      <c r="I13" s="85"/>
    </row>
    <row r="14" spans="1:9" x14ac:dyDescent="0.35">
      <c r="A14" s="118"/>
      <c r="B14" s="67" t="s">
        <v>128</v>
      </c>
      <c r="C14" s="67"/>
      <c r="D14" s="67"/>
      <c r="E14" s="67"/>
      <c r="F14" s="67"/>
      <c r="G14" s="124">
        <v>3</v>
      </c>
      <c r="H14" s="125">
        <v>348750</v>
      </c>
      <c r="I14" s="85"/>
    </row>
    <row r="15" spans="1:9" x14ac:dyDescent="0.35">
      <c r="A15" s="118"/>
      <c r="B15" s="67" t="s">
        <v>129</v>
      </c>
      <c r="C15" s="67"/>
      <c r="D15" s="67"/>
      <c r="E15" s="67"/>
      <c r="F15" s="67"/>
      <c r="G15" s="124">
        <v>4</v>
      </c>
      <c r="H15" s="125">
        <v>1428000</v>
      </c>
      <c r="I15" s="85"/>
    </row>
    <row r="16" spans="1:9" x14ac:dyDescent="0.35">
      <c r="A16" s="118"/>
      <c r="B16" s="67" t="s">
        <v>130</v>
      </c>
      <c r="C16" s="67"/>
      <c r="D16" s="67"/>
      <c r="E16" s="67"/>
      <c r="F16" s="67"/>
      <c r="G16" s="124">
        <v>15</v>
      </c>
      <c r="H16" s="125">
        <v>833000</v>
      </c>
      <c r="I16" s="85"/>
    </row>
    <row r="17" spans="1:9" x14ac:dyDescent="0.35">
      <c r="A17" s="118"/>
      <c r="B17" s="67" t="s">
        <v>131</v>
      </c>
      <c r="C17" s="67"/>
      <c r="D17" s="67"/>
      <c r="E17" s="67"/>
      <c r="F17" s="67"/>
      <c r="G17" s="124">
        <v>0</v>
      </c>
      <c r="H17" s="125">
        <v>0</v>
      </c>
      <c r="I17" s="85"/>
    </row>
    <row r="18" spans="1:9" x14ac:dyDescent="0.35">
      <c r="A18" s="118"/>
      <c r="B18" s="67" t="s">
        <v>155</v>
      </c>
      <c r="C18" s="67"/>
      <c r="D18" s="67"/>
      <c r="E18" s="67"/>
      <c r="F18" s="67"/>
      <c r="G18" s="126">
        <v>0</v>
      </c>
      <c r="H18" s="127">
        <v>0</v>
      </c>
      <c r="I18" s="85"/>
    </row>
    <row r="19" spans="1:9" x14ac:dyDescent="0.35">
      <c r="A19" s="118"/>
      <c r="B19" s="82" t="s">
        <v>156</v>
      </c>
      <c r="C19" s="82"/>
      <c r="D19" s="82"/>
      <c r="E19" s="82"/>
      <c r="F19" s="67"/>
      <c r="G19" s="124">
        <f>SUM(G14:G18)</f>
        <v>22</v>
      </c>
      <c r="H19" s="123">
        <f>(H14+H15+H16+H17+H18)</f>
        <v>2609750</v>
      </c>
      <c r="I19" s="85"/>
    </row>
    <row r="20" spans="1:9" ht="15" thickBot="1" x14ac:dyDescent="0.4">
      <c r="A20" s="118"/>
      <c r="B20" s="82"/>
      <c r="C20" s="82"/>
      <c r="D20" s="67"/>
      <c r="E20" s="67"/>
      <c r="F20" s="67"/>
      <c r="G20" s="128"/>
      <c r="H20" s="129"/>
      <c r="I20" s="85"/>
    </row>
    <row r="21" spans="1:9" ht="15" thickTop="1" x14ac:dyDescent="0.35">
      <c r="A21" s="118"/>
      <c r="B21" s="82"/>
      <c r="C21" s="82"/>
      <c r="D21" s="67"/>
      <c r="E21" s="67"/>
      <c r="F21" s="67"/>
      <c r="G21" s="89"/>
      <c r="H21" s="130"/>
      <c r="I21" s="85"/>
    </row>
    <row r="22" spans="1:9" x14ac:dyDescent="0.35">
      <c r="A22" s="118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18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18"/>
      <c r="B24" s="89" t="s">
        <v>157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18"/>
      <c r="B25" s="89" t="s">
        <v>147</v>
      </c>
      <c r="C25" s="89"/>
      <c r="D25" s="67"/>
      <c r="E25" s="67"/>
      <c r="F25" s="89" t="s">
        <v>158</v>
      </c>
      <c r="G25" s="89"/>
      <c r="H25" s="89"/>
      <c r="I25" s="85"/>
    </row>
    <row r="26" spans="1:9" x14ac:dyDescent="0.35">
      <c r="A26" s="118"/>
      <c r="B26" s="89" t="s">
        <v>148</v>
      </c>
      <c r="C26" s="89"/>
      <c r="D26" s="67"/>
      <c r="E26" s="67"/>
      <c r="F26" s="89" t="s">
        <v>159</v>
      </c>
      <c r="G26" s="89"/>
      <c r="H26" s="89"/>
      <c r="I26" s="85"/>
    </row>
    <row r="27" spans="1:9" x14ac:dyDescent="0.35">
      <c r="A27" s="118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18"/>
      <c r="B28" s="131" t="s">
        <v>160</v>
      </c>
      <c r="C28" s="131"/>
      <c r="D28" s="131"/>
      <c r="E28" s="131"/>
      <c r="F28" s="131"/>
      <c r="G28" s="131"/>
      <c r="H28" s="131"/>
      <c r="I28" s="85"/>
    </row>
    <row r="29" spans="1:9" ht="15" thickBot="1" x14ac:dyDescent="0.4">
      <c r="A29" s="132"/>
      <c r="B29" s="133"/>
      <c r="C29" s="133"/>
      <c r="D29" s="133"/>
      <c r="E29" s="133"/>
      <c r="F29" s="93"/>
      <c r="G29" s="93"/>
      <c r="H29" s="93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2024-09-04T16:46:19Z</cp:lastPrinted>
  <dcterms:created xsi:type="dcterms:W3CDTF">2022-09-20T21:32:21Z</dcterms:created>
  <dcterms:modified xsi:type="dcterms:W3CDTF">2024-09-04T16:56:03Z</dcterms:modified>
</cp:coreProperties>
</file>