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22002459 EMPRESA SOCIAL DEL ESTADO DE VILLAVICENCI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H31" i="3" s="1"/>
  <c r="Q1" i="2"/>
  <c r="I31" i="3" l="1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<sst xmlns="http://schemas.openxmlformats.org/spreadsheetml/2006/main" count="118" uniqueCount="76">
  <si>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</si>
  <si>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</si>
  <si>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</si>
  <si>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</si>
  <si>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</si>
  <si>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</si>
  <si>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</si>
  <si>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</si>
  <si>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</si>
  <si>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</si>
  <si>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</si>
  <si>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</si>
  <si>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822.002.459-8</t>
  </si>
  <si>
    <t>EMPRESA SOCIAL DEL ESTADO DEL MUNICIPIO DE VILLAVICENCIO</t>
  </si>
  <si>
    <t xml:space="preserve"> EVENTO</t>
  </si>
  <si>
    <t>17-04-2024</t>
  </si>
  <si>
    <t>12-06-2024</t>
  </si>
  <si>
    <t>04-06-2024</t>
  </si>
  <si>
    <t>10-07-2024</t>
  </si>
  <si>
    <t>Villavicencio</t>
  </si>
  <si>
    <t>URGENCIAS</t>
  </si>
  <si>
    <t>Llave</t>
  </si>
  <si>
    <t>822002459_232103</t>
  </si>
  <si>
    <t>822002459_234585</t>
  </si>
  <si>
    <t xml:space="preserve">Fecha de radicacion EPS </t>
  </si>
  <si>
    <t>Estado de Factura EPS Agosto 21</t>
  </si>
  <si>
    <t>Boxalud</t>
  </si>
  <si>
    <t>Observacion objeccion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</si>
  <si>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</si>
  <si>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Para auditoria de pertinencia</t>
  </si>
  <si>
    <t>Valor Devolución</t>
  </si>
  <si>
    <t>Devuelta</t>
  </si>
  <si>
    <t>Fecha de corte</t>
  </si>
  <si>
    <t>FACTURA DEVUELTA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</si>
  <si>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</si>
  <si>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</si>
  <si>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</si>
  <si>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</si>
  <si>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</si>
  <si>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</si>
  <si>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</si>
  <si>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</si>
  <si>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</si>
  <si>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</si>
  <si>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</si>
  <si>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</si>
  <si>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</si>
  <si>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</si>
  <si>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</si>
  <si>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</si>
  <si>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</si>
  <si>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</si>
  <si>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</si>
  <si>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</si>
  <si>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</si>
  <si>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</si>
  <si>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</si>
  <si>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EMPRESA SOCIAL DEL ESTADO DEL MUNICIPIO DE VILLAVICENCIO</t>
  </si>
  <si>
    <t>NIT: 822002459</t>
  </si>
  <si>
    <t>Santiago de Cali, Agosto 21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</si>
  <si>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</si>
  <si>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</si>
  <si>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</si>
  <si>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</si>
  <si>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</si>
  <si>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</si>
  <si>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</si>
  <si>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</si>
  <si>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</si>
  <si>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</si>
  <si>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</si>
  <si>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</si>
  <si>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</si>
  <si>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Tatiana Rubio Guerrero</t>
  </si>
  <si>
    <t>Técnico en gestión de Cartera</t>
  </si>
  <si>
    <t>A continuacion me permito remitir nuestra respuesta al estado de cartera presentado en la fecha:20/08/2024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</si>
</sst>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0" tint="-0.499984740745262"/>
      <name val="Arial Narrow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170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vertical="center"/>
    </xf>
    <xf numFmtId="0" fontId="0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0" fillId="0" borderId="0" xfId="2" applyNumberFormat="1" applyFont="1"/>
    <xf numFmtId="168" fontId="1" fillId="5" borderId="1" xfId="2" applyNumberFormat="1" applyFont="1" applyFill="1" applyBorder="1" applyAlignment="1">
      <alignment horizontal="center" vertical="center" wrapText="1"/>
    </xf>
    <xf numFmtId="168" fontId="0" fillId="0" borderId="1" xfId="2" applyNumberFormat="1" applyFont="1" applyBorder="1" applyAlignment="1">
      <alignment horizontal="center" vertical="center"/>
    </xf>
    <xf numFmtId="168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168" fontId="1" fillId="7" borderId="1" xfId="2" applyNumberFormat="1" applyFont="1" applyFill="1" applyBorder="1" applyAlignment="1">
      <alignment horizontal="center" vertical="center" wrapText="1"/>
    </xf>
    <xf numFmtId="168" fontId="0" fillId="0" borderId="1" xfId="2" applyNumberFormat="1" applyFont="1" applyBorder="1" applyAlignment="1">
      <alignment vertical="center"/>
    </xf>
    <xf numFmtId="14" fontId="0" fillId="0" borderId="0" xfId="0" applyNumberFormat="1" applyFont="1"/>
    <xf numFmtId="14" fontId="1" fillId="0" borderId="1" xfId="0" applyNumberFormat="1" applyFont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center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9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1" fontId="12" fillId="0" borderId="0" xfId="4" applyNumberFormat="1" applyFont="1" applyAlignment="1">
      <alignment horizontal="center"/>
    </xf>
    <xf numFmtId="172" fontId="12" fillId="0" borderId="0" xfId="5" applyNumberFormat="1" applyFont="1" applyAlignment="1">
      <alignment horizontal="right"/>
    </xf>
    <xf numFmtId="172" fontId="10" fillId="0" borderId="0" xfId="5" applyNumberFormat="1" applyFont="1"/>
    <xf numFmtId="171" fontId="9" fillId="0" borderId="0" xfId="4" applyNumberFormat="1" applyFont="1" applyAlignment="1">
      <alignment horizontal="center"/>
    </xf>
    <xf numFmtId="172" fontId="9" fillId="0" borderId="0" xfId="5" applyNumberFormat="1" applyFont="1" applyAlignment="1">
      <alignment horizontal="right"/>
    </xf>
    <xf numFmtId="171" fontId="10" fillId="0" borderId="0" xfId="4" applyNumberFormat="1" applyFont="1" applyAlignment="1">
      <alignment horizontal="center"/>
    </xf>
    <xf numFmtId="172" fontId="10" fillId="0" borderId="0" xfId="5" applyNumberFormat="1" applyFont="1" applyAlignment="1">
      <alignment horizontal="right"/>
    </xf>
    <xf numFmtId="172" fontId="10" fillId="0" borderId="0" xfId="3" applyNumberFormat="1" applyFont="1"/>
    <xf numFmtId="171" fontId="10" fillId="0" borderId="9" xfId="4" applyNumberFormat="1" applyFont="1" applyBorder="1" applyAlignment="1">
      <alignment horizontal="center"/>
    </xf>
    <xf numFmtId="172" fontId="10" fillId="0" borderId="9" xfId="5" applyNumberFormat="1" applyFont="1" applyBorder="1" applyAlignment="1">
      <alignment horizontal="right"/>
    </xf>
    <xf numFmtId="171" fontId="11" fillId="0" borderId="0" xfId="5" applyNumberFormat="1" applyFont="1" applyAlignment="1">
      <alignment horizontal="right"/>
    </xf>
    <xf numFmtId="172" fontId="11" fillId="0" borderId="0" xfId="5" applyNumberFormat="1" applyFont="1" applyAlignment="1">
      <alignment horizontal="right"/>
    </xf>
    <xf numFmtId="0" fontId="12" fillId="0" borderId="0" xfId="3" applyFont="1"/>
    <xf numFmtId="171" fontId="9" fillId="0" borderId="9" xfId="4" applyNumberFormat="1" applyFont="1" applyBorder="1" applyAlignment="1">
      <alignment horizontal="center"/>
    </xf>
    <xf numFmtId="172" fontId="9" fillId="0" borderId="9" xfId="5" applyNumberFormat="1" applyFont="1" applyBorder="1" applyAlignment="1">
      <alignment horizontal="right"/>
    </xf>
    <xf numFmtId="0" fontId="9" fillId="0" borderId="7" xfId="3" applyFont="1" applyBorder="1"/>
    <xf numFmtId="171" fontId="9" fillId="0" borderId="0" xfId="5" applyNumberFormat="1" applyFont="1" applyAlignment="1">
      <alignment horizontal="right"/>
    </xf>
    <xf numFmtId="171" fontId="12" fillId="0" borderId="13" xfId="4" applyNumberFormat="1" applyFont="1" applyBorder="1" applyAlignment="1">
      <alignment horizontal="center"/>
    </xf>
    <xf numFmtId="172" fontId="12" fillId="0" borderId="13" xfId="5" applyNumberFormat="1" applyFont="1" applyBorder="1" applyAlignment="1">
      <alignment horizontal="right"/>
    </xf>
    <xf numFmtId="173" fontId="9" fillId="0" borderId="0" xfId="3" applyNumberFormat="1" applyFont="1"/>
    <xf numFmtId="170" fontId="9" fillId="0" borderId="0" xfId="4" applyFont="1"/>
    <xf numFmtId="172" fontId="9" fillId="0" borderId="0" xfId="5" applyNumberFormat="1" applyFont="1"/>
    <xf numFmtId="173" fontId="12" fillId="0" borderId="9" xfId="3" applyNumberFormat="1" applyFont="1" applyBorder="1"/>
    <xf numFmtId="173" fontId="9" fillId="0" borderId="9" xfId="3" applyNumberFormat="1" applyFont="1" applyBorder="1"/>
    <xf numFmtId="170" fontId="12" fillId="0" borderId="9" xfId="4" applyFont="1" applyBorder="1"/>
    <xf numFmtId="172" fontId="9" fillId="0" borderId="9" xfId="5" applyNumberFormat="1" applyFont="1" applyBorder="1"/>
    <xf numFmtId="173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3" fontId="10" fillId="0" borderId="9" xfId="3" applyNumberFormat="1" applyFont="1" applyBorder="1"/>
    <xf numFmtId="0" fontId="10" fillId="0" borderId="10" xfId="3" applyFont="1" applyBorder="1"/>
    <xf numFmtId="0" fontId="9" fillId="0" borderId="2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/>
    </xf>
    <xf numFmtId="0" fontId="9" fillId="0" borderId="6" xfId="3" applyFont="1" applyBorder="1"/>
    <xf numFmtId="169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8" fontId="12" fillId="0" borderId="0" xfId="2" applyNumberFormat="1" applyFont="1"/>
    <xf numFmtId="174" fontId="12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center"/>
    </xf>
    <xf numFmtId="174" fontId="9" fillId="0" borderId="0" xfId="2" applyNumberFormat="1" applyFont="1" applyAlignment="1">
      <alignment horizontal="right"/>
    </xf>
    <xf numFmtId="168" fontId="9" fillId="0" borderId="18" xfId="2" applyNumberFormat="1" applyFont="1" applyBorder="1" applyAlignment="1">
      <alignment horizontal="center"/>
    </xf>
    <xf numFmtId="174" fontId="9" fillId="0" borderId="18" xfId="2" applyNumberFormat="1" applyFont="1" applyBorder="1" applyAlignment="1">
      <alignment horizontal="right"/>
    </xf>
    <xf numFmtId="168" fontId="9" fillId="0" borderId="13" xfId="2" applyNumberFormat="1" applyFont="1" applyBorder="1" applyAlignment="1">
      <alignment horizontal="center"/>
    </xf>
    <xf numFmtId="174" fontId="9" fillId="0" borderId="13" xfId="2" applyNumberFormat="1" applyFont="1" applyBorder="1" applyAlignment="1">
      <alignment horizontal="right"/>
    </xf>
    <xf numFmtId="173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topLeftCell="D1" zoomScale="120" zoomScaleNormal="120" workbookViewId="0">
      <selection activeCell="K7" sqref="K7"/>
    </sheetView>
  </sheetViews>
  <sheetFormatPr baseColWidth="10" defaultRowHeight="14.5" x14ac:dyDescent="0.35"/>
  <cols>
    <col min="1" max="1" width="13.7265625" bestFit="1" customWidth="1"/>
    <col min="2" max="2" width="58.7265625" bestFit="1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8" width="12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1" customFormat="1" ht="28" x14ac:dyDescent="0.35">
      <c r="A1" s="3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  <c r="L1" s="3" t="s">
        <v>11</v>
      </c>
    </row>
    <row r="2" spans="1:12" s="2" customFormat="1" x14ac:dyDescent="0.35">
      <c r="A2" s="4" t="s">
        <v>12</v>
      </c>
      <c r="B2" s="4" t="s">
        <v>13</v>
      </c>
      <c r="C2" s="7"/>
      <c r="D2" s="7">
        <v>232103</v>
      </c>
      <c r="E2" s="7" t="s">
        <v>15</v>
      </c>
      <c r="F2" s="7" t="s">
        <v>17</v>
      </c>
      <c r="G2" s="8">
        <v>162634</v>
      </c>
      <c r="H2" s="8">
        <v>162634</v>
      </c>
      <c r="I2" s="5" t="s">
        <v>14</v>
      </c>
      <c r="J2" s="9" t="s">
        <v>19</v>
      </c>
      <c r="K2" s="5" t="s">
        <v>20</v>
      </c>
      <c r="L2" s="6"/>
    </row>
    <row r="3" spans="1:12" s="2" customFormat="1" x14ac:dyDescent="0.35">
      <c r="A3" s="4" t="s">
        <v>12</v>
      </c>
      <c r="B3" s="4" t="s">
        <v>13</v>
      </c>
      <c r="C3" s="7"/>
      <c r="D3" s="7">
        <v>234585</v>
      </c>
      <c r="E3" s="7" t="s">
        <v>16</v>
      </c>
      <c r="F3" s="7" t="s">
        <v>18</v>
      </c>
      <c r="G3" s="8">
        <v>95944</v>
      </c>
      <c r="H3" s="8">
        <v>95944</v>
      </c>
      <c r="I3" s="5" t="s">
        <v>14</v>
      </c>
      <c r="J3" s="9" t="s">
        <v>19</v>
      </c>
      <c r="K3" s="5" t="s">
        <v>20</v>
      </c>
      <c r="L3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"/>
  <sheetViews>
    <sheetView showGridLines="0" topLeftCell="F1" zoomScale="80" zoomScaleNormal="80" workbookViewId="0">
      <selection activeCell="R3" sqref="R3"/>
    </sheetView>
  </sheetViews>
  <sheetFormatPr baseColWidth="10" defaultRowHeight="14.5" x14ac:dyDescent="0.35"/>
  <cols>
    <col min="1" max="1" width="10.1796875" style="20" bestFit="1" customWidth="1"/>
    <col min="2" max="2" width="57" style="11" bestFit="1" customWidth="1"/>
    <col min="3" max="3" width="9" style="11" customWidth="1"/>
    <col min="4" max="4" width="8.81640625" style="11" customWidth="1"/>
    <col min="5" max="5" width="17.453125" style="11" bestFit="1" customWidth="1"/>
    <col min="6" max="6" width="10.54296875" style="32" bestFit="1" customWidth="1"/>
    <col min="7" max="7" width="14.7265625" style="32" customWidth="1"/>
    <col min="8" max="8" width="14.7265625" style="11" customWidth="1"/>
    <col min="9" max="10" width="12.7265625" style="23" customWidth="1"/>
    <col min="11" max="11" width="15.7265625" style="11" bestFit="1" customWidth="1"/>
    <col min="12" max="12" width="11.453125" style="11" customWidth="1"/>
    <col min="13" max="13" width="15.1796875" style="11" customWidth="1"/>
    <col min="14" max="14" width="10.90625" style="11"/>
    <col min="15" max="15" width="29.1796875" style="11" bestFit="1" customWidth="1"/>
    <col min="16" max="16" width="10.90625" style="11"/>
    <col min="17" max="17" width="11.54296875" style="23" bestFit="1" customWidth="1"/>
    <col min="18" max="18" width="13.90625" style="11" customWidth="1"/>
    <col min="19" max="16384" width="10.90625" style="11"/>
  </cols>
  <sheetData>
    <row r="1" spans="1:19" x14ac:dyDescent="0.35">
      <c r="J1" s="26">
        <f>SUBTOTAL(9,J3:J4)</f>
        <v>258578</v>
      </c>
      <c r="Q1" s="26">
        <f>SUBTOTAL(9,Q3:Q4)</f>
        <v>162634</v>
      </c>
    </row>
    <row r="2" spans="1:19" s="1" customFormat="1" ht="29" x14ac:dyDescent="0.35">
      <c r="A2" s="18" t="s">
        <v>6</v>
      </c>
      <c r="B2" s="12" t="s">
        <v>8</v>
      </c>
      <c r="C2" s="12" t="s">
        <v>0</v>
      </c>
      <c r="D2" s="12" t="s">
        <v>1</v>
      </c>
      <c r="E2" s="21" t="s">
        <v>21</v>
      </c>
      <c r="F2" s="33" t="s">
        <v>2</v>
      </c>
      <c r="G2" s="33" t="s">
        <v>3</v>
      </c>
      <c r="H2" s="22" t="s">
        <v>24</v>
      </c>
      <c r="I2" s="34" t="s">
        <v>4</v>
      </c>
      <c r="J2" s="24" t="s">
        <v>5</v>
      </c>
      <c r="K2" s="12" t="s">
        <v>7</v>
      </c>
      <c r="L2" s="12" t="s">
        <v>9</v>
      </c>
      <c r="M2" s="12" t="s">
        <v>10</v>
      </c>
      <c r="N2" s="12" t="s">
        <v>11</v>
      </c>
      <c r="O2" s="27" t="s">
        <v>25</v>
      </c>
      <c r="P2" s="12" t="s">
        <v>26</v>
      </c>
      <c r="Q2" s="30" t="s">
        <v>30</v>
      </c>
      <c r="R2" s="29" t="s">
        <v>27</v>
      </c>
      <c r="S2" s="12" t="s">
        <v>32</v>
      </c>
    </row>
    <row r="3" spans="1:19" s="10" customFormat="1" x14ac:dyDescent="0.35">
      <c r="A3" s="19">
        <v>822002459</v>
      </c>
      <c r="B3" s="13" t="s">
        <v>13</v>
      </c>
      <c r="C3" s="14"/>
      <c r="D3" s="14">
        <v>232103</v>
      </c>
      <c r="E3" s="14" t="s">
        <v>22</v>
      </c>
      <c r="F3" s="28" t="s">
        <v>15</v>
      </c>
      <c r="G3" s="28" t="s">
        <v>17</v>
      </c>
      <c r="H3" s="28">
        <v>45447</v>
      </c>
      <c r="I3" s="25">
        <v>162634</v>
      </c>
      <c r="J3" s="25">
        <v>162634</v>
      </c>
      <c r="K3" s="15" t="s">
        <v>14</v>
      </c>
      <c r="L3" s="16" t="s">
        <v>19</v>
      </c>
      <c r="M3" s="15" t="s">
        <v>20</v>
      </c>
      <c r="N3" s="17"/>
      <c r="O3" s="13" t="s">
        <v>33</v>
      </c>
      <c r="P3" s="13" t="s">
        <v>31</v>
      </c>
      <c r="Q3" s="25">
        <v>162634</v>
      </c>
      <c r="R3" s="13" t="s">
        <v>28</v>
      </c>
      <c r="S3" s="35">
        <v>45504</v>
      </c>
    </row>
    <row r="4" spans="1:19" s="10" customFormat="1" x14ac:dyDescent="0.35">
      <c r="A4" s="19">
        <v>822002459</v>
      </c>
      <c r="B4" s="13" t="s">
        <v>13</v>
      </c>
      <c r="C4" s="14"/>
      <c r="D4" s="14">
        <v>234585</v>
      </c>
      <c r="E4" s="14" t="s">
        <v>23</v>
      </c>
      <c r="F4" s="28" t="s">
        <v>16</v>
      </c>
      <c r="G4" s="28" t="s">
        <v>18</v>
      </c>
      <c r="H4" s="28">
        <v>45483</v>
      </c>
      <c r="I4" s="25">
        <v>95944</v>
      </c>
      <c r="J4" s="25">
        <v>95944</v>
      </c>
      <c r="K4" s="15" t="s">
        <v>14</v>
      </c>
      <c r="L4" s="16" t="s">
        <v>19</v>
      </c>
      <c r="M4" s="15" t="s">
        <v>20</v>
      </c>
      <c r="N4" s="17"/>
      <c r="O4" s="13" t="s">
        <v>34</v>
      </c>
      <c r="P4" s="13" t="s">
        <v>29</v>
      </c>
      <c r="Q4" s="31">
        <v>0</v>
      </c>
      <c r="R4" s="13"/>
      <c r="S4" s="35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I1:J1048576 Q3 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25" sqref="M25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35</v>
      </c>
      <c r="E2" s="40"/>
      <c r="F2" s="40"/>
      <c r="G2" s="40"/>
      <c r="H2" s="40"/>
      <c r="I2" s="41"/>
      <c r="J2" s="42" t="s">
        <v>36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37</v>
      </c>
      <c r="E4" s="40"/>
      <c r="F4" s="40"/>
      <c r="G4" s="40"/>
      <c r="H4" s="40"/>
      <c r="I4" s="41"/>
      <c r="J4" s="42" t="s">
        <v>38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59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57</v>
      </c>
      <c r="J11" s="56"/>
    </row>
    <row r="12" spans="2:10" ht="13" x14ac:dyDescent="0.3">
      <c r="B12" s="55"/>
      <c r="C12" s="57" t="s">
        <v>58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75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60</v>
      </c>
      <c r="D16" s="58"/>
      <c r="G16" s="60"/>
      <c r="H16" s="62" t="s">
        <v>39</v>
      </c>
      <c r="I16" s="62" t="s">
        <v>40</v>
      </c>
      <c r="J16" s="56"/>
    </row>
    <row r="17" spans="2:14" ht="13" x14ac:dyDescent="0.3">
      <c r="B17" s="55"/>
      <c r="C17" s="57" t="s">
        <v>41</v>
      </c>
      <c r="D17" s="57"/>
      <c r="E17" s="57"/>
      <c r="F17" s="57"/>
      <c r="G17" s="60"/>
      <c r="H17" s="63">
        <v>2</v>
      </c>
      <c r="I17" s="64">
        <v>258578</v>
      </c>
      <c r="J17" s="56"/>
    </row>
    <row r="18" spans="2:14" x14ac:dyDescent="0.25">
      <c r="B18" s="55"/>
      <c r="C18" s="36" t="s">
        <v>42</v>
      </c>
      <c r="G18" s="60"/>
      <c r="H18" s="66">
        <v>0</v>
      </c>
      <c r="I18" s="67">
        <v>0</v>
      </c>
      <c r="J18" s="56"/>
    </row>
    <row r="19" spans="2:14" x14ac:dyDescent="0.25">
      <c r="B19" s="55"/>
      <c r="C19" s="36" t="s">
        <v>43</v>
      </c>
      <c r="G19" s="60"/>
      <c r="H19" s="66">
        <v>1</v>
      </c>
      <c r="I19" s="67">
        <v>162634</v>
      </c>
      <c r="J19" s="56"/>
    </row>
    <row r="20" spans="2:14" x14ac:dyDescent="0.25">
      <c r="B20" s="55"/>
      <c r="C20" s="36" t="s">
        <v>44</v>
      </c>
      <c r="H20" s="68">
        <v>0</v>
      </c>
      <c r="I20" s="69">
        <v>0</v>
      </c>
      <c r="J20" s="56"/>
    </row>
    <row r="21" spans="2:14" x14ac:dyDescent="0.25">
      <c r="B21" s="55"/>
      <c r="C21" s="36" t="s">
        <v>45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46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47</v>
      </c>
      <c r="D23" s="57"/>
      <c r="E23" s="57"/>
      <c r="F23" s="57"/>
      <c r="H23" s="73">
        <f>H18+H19+H20+H21+H22</f>
        <v>1</v>
      </c>
      <c r="I23" s="74">
        <f>I18+I19+I20+I21+I22</f>
        <v>162634</v>
      </c>
      <c r="J23" s="56"/>
    </row>
    <row r="24" spans="2:14" x14ac:dyDescent="0.25">
      <c r="B24" s="55"/>
      <c r="C24" s="36" t="s">
        <v>48</v>
      </c>
      <c r="H24" s="68">
        <v>0</v>
      </c>
      <c r="I24" s="69">
        <v>0</v>
      </c>
      <c r="J24" s="56"/>
    </row>
    <row r="25" spans="2:14" ht="13" thickBot="1" x14ac:dyDescent="0.3">
      <c r="B25" s="55"/>
      <c r="C25" s="36" t="s">
        <v>34</v>
      </c>
      <c r="H25" s="71">
        <v>1</v>
      </c>
      <c r="I25" s="72">
        <v>95944</v>
      </c>
      <c r="J25" s="56"/>
    </row>
    <row r="26" spans="2:14" ht="13" x14ac:dyDescent="0.3">
      <c r="B26" s="55"/>
      <c r="C26" s="57" t="s">
        <v>49</v>
      </c>
      <c r="D26" s="57"/>
      <c r="E26" s="57"/>
      <c r="F26" s="57"/>
      <c r="H26" s="73">
        <f>H24+H25</f>
        <v>1</v>
      </c>
      <c r="I26" s="74">
        <f>I24+I25</f>
        <v>95944</v>
      </c>
      <c r="J26" s="56"/>
    </row>
    <row r="27" spans="2:14" ht="13.5" thickBot="1" x14ac:dyDescent="0.35">
      <c r="B27" s="55"/>
      <c r="C27" s="60" t="s">
        <v>50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51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52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2</v>
      </c>
      <c r="I31" s="67">
        <f>I23+I26+I28</f>
        <v>258578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73</v>
      </c>
      <c r="D38" s="82"/>
      <c r="E38" s="60"/>
      <c r="F38" s="60"/>
      <c r="G38" s="60"/>
      <c r="H38" s="89" t="s">
        <v>53</v>
      </c>
      <c r="I38" s="82"/>
      <c r="J38" s="78"/>
    </row>
    <row r="39" spans="2:10" ht="13" x14ac:dyDescent="0.3">
      <c r="B39" s="55"/>
      <c r="C39" s="75" t="s">
        <v>74</v>
      </c>
      <c r="D39" s="60"/>
      <c r="E39" s="60"/>
      <c r="F39" s="60"/>
      <c r="G39" s="60"/>
      <c r="H39" s="75" t="s">
        <v>54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55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56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3" zoomScale="80" zoomScaleNormal="80" workbookViewId="0">
      <selection activeCell="G25" sqref="G25:G2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5"/>
      <c r="B1" s="96"/>
      <c r="C1" s="97" t="s">
        <v>61</v>
      </c>
      <c r="D1" s="98"/>
      <c r="E1" s="98"/>
      <c r="F1" s="98"/>
      <c r="G1" s="98"/>
      <c r="H1" s="99"/>
      <c r="I1" s="100" t="s">
        <v>36</v>
      </c>
    </row>
    <row r="2" spans="1:9" ht="53.5" customHeight="1" thickBot="1" x14ac:dyDescent="0.4">
      <c r="A2" s="101"/>
      <c r="B2" s="102"/>
      <c r="C2" s="103" t="s">
        <v>62</v>
      </c>
      <c r="D2" s="104"/>
      <c r="E2" s="104"/>
      <c r="F2" s="104"/>
      <c r="G2" s="104"/>
      <c r="H2" s="105"/>
      <c r="I2" s="106" t="s">
        <v>63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59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57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58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64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60</v>
      </c>
      <c r="C12" s="109"/>
      <c r="D12" s="60"/>
      <c r="E12" s="60"/>
      <c r="F12" s="60"/>
      <c r="G12" s="62" t="s">
        <v>65</v>
      </c>
      <c r="H12" s="62" t="s">
        <v>66</v>
      </c>
      <c r="I12" s="78"/>
    </row>
    <row r="13" spans="1:9" x14ac:dyDescent="0.35">
      <c r="A13" s="107"/>
      <c r="B13" s="75" t="s">
        <v>41</v>
      </c>
      <c r="C13" s="75"/>
      <c r="D13" s="75"/>
      <c r="E13" s="75"/>
      <c r="F13" s="60"/>
      <c r="G13" s="111">
        <f>G19</f>
        <v>1</v>
      </c>
      <c r="H13" s="112">
        <f>H19</f>
        <v>162634</v>
      </c>
      <c r="I13" s="78"/>
    </row>
    <row r="14" spans="1:9" x14ac:dyDescent="0.35">
      <c r="A14" s="107"/>
      <c r="B14" s="60" t="s">
        <v>42</v>
      </c>
      <c r="C14" s="60"/>
      <c r="D14" s="60"/>
      <c r="E14" s="60"/>
      <c r="F14" s="60"/>
      <c r="G14" s="113">
        <v>0</v>
      </c>
      <c r="H14" s="114">
        <v>0</v>
      </c>
      <c r="I14" s="78"/>
    </row>
    <row r="15" spans="1:9" x14ac:dyDescent="0.35">
      <c r="A15" s="107"/>
      <c r="B15" s="60" t="s">
        <v>43</v>
      </c>
      <c r="C15" s="60"/>
      <c r="D15" s="60"/>
      <c r="E15" s="60"/>
      <c r="F15" s="60"/>
      <c r="G15" s="113">
        <v>1</v>
      </c>
      <c r="H15" s="114">
        <v>162634</v>
      </c>
      <c r="I15" s="78"/>
    </row>
    <row r="16" spans="1:9" x14ac:dyDescent="0.35">
      <c r="A16" s="107"/>
      <c r="B16" s="60" t="s">
        <v>44</v>
      </c>
      <c r="C16" s="60"/>
      <c r="D16" s="60"/>
      <c r="E16" s="60"/>
      <c r="F16" s="60"/>
      <c r="G16" s="113">
        <v>0</v>
      </c>
      <c r="H16" s="114">
        <v>0</v>
      </c>
      <c r="I16" s="78"/>
    </row>
    <row r="17" spans="1:9" x14ac:dyDescent="0.35">
      <c r="A17" s="107"/>
      <c r="B17" s="60" t="s">
        <v>45</v>
      </c>
      <c r="C17" s="60"/>
      <c r="D17" s="60"/>
      <c r="E17" s="60"/>
      <c r="F17" s="60"/>
      <c r="G17" s="113">
        <v>0</v>
      </c>
      <c r="H17" s="114">
        <v>0</v>
      </c>
      <c r="I17" s="78"/>
    </row>
    <row r="18" spans="1:9" x14ac:dyDescent="0.35">
      <c r="A18" s="107"/>
      <c r="B18" s="60" t="s">
        <v>67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68</v>
      </c>
      <c r="C19" s="75"/>
      <c r="D19" s="75"/>
      <c r="E19" s="75"/>
      <c r="F19" s="60"/>
      <c r="G19" s="113">
        <f>SUM(G14:G18)</f>
        <v>1</v>
      </c>
      <c r="H19" s="112">
        <f>(H14+H15+H16+H17+H18)</f>
        <v>162634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69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 t="s">
        <v>73</v>
      </c>
      <c r="C25" s="82"/>
      <c r="D25" s="60"/>
      <c r="E25" s="60"/>
      <c r="F25" s="82" t="s">
        <v>70</v>
      </c>
      <c r="G25" s="82"/>
      <c r="H25" s="82"/>
      <c r="I25" s="78"/>
    </row>
    <row r="26" spans="1:9" x14ac:dyDescent="0.35">
      <c r="A26" s="107"/>
      <c r="B26" s="82" t="s">
        <v>74</v>
      </c>
      <c r="C26" s="82"/>
      <c r="D26" s="60"/>
      <c r="E26" s="60"/>
      <c r="F26" s="82" t="s">
        <v>71</v>
      </c>
      <c r="G26" s="82"/>
      <c r="H26" s="82"/>
      <c r="I26" s="78"/>
    </row>
    <row r="27" spans="1:9" x14ac:dyDescent="0.35">
      <c r="A27" s="107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72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2024-08-21T15:58:11Z</cp:lastPrinted>
  <dcterms:created xsi:type="dcterms:W3CDTF">2022-06-01T14:39:12Z</dcterms:created>
  <dcterms:modified xsi:type="dcterms:W3CDTF">2024-08-21T16:09:21Z</dcterms:modified>
</cp:coreProperties>
</file>